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bbie\Dropbox (Energy Innovation)\My Documents\Policy Solutions Project\India\India EPS\InputData INDIA FINAL\indst\PERAC\Step4\"/>
    </mc:Choice>
  </mc:AlternateContent>
  <bookViews>
    <workbookView xWindow="120" yWindow="105" windowWidth="22995" windowHeight="10800"/>
  </bookViews>
  <sheets>
    <sheet name="About" sheetId="1" r:id="rId1"/>
    <sheet name="Country Selector" sheetId="20" r:id="rId2"/>
    <sheet name="Cross-Page Data" sheetId="62" r:id="rId3"/>
    <sheet name="BAU Process Emissions" sheetId="52" r:id="rId4"/>
    <sheet name="Process Emissions Multipliers" sheetId="51" r:id="rId5"/>
    <sheet name="Chem Calcs" sheetId="67" r:id="rId6"/>
    <sheet name="Addition to Chem for Other" sheetId="66" r:id="rId7"/>
    <sheet name="Cement" sheetId="30" r:id="rId8"/>
    <sheet name="PERAC-MCAbMC-cement-CC" sheetId="29" r:id="rId9"/>
    <sheet name="PERAC-MCAbMC-mining-MR" sheetId="19" r:id="rId10"/>
    <sheet name="PERAC-MCAbMC-mining-MD" sheetId="21" r:id="rId11"/>
    <sheet name="PERAC-MCAbMC-chemicals-CP" sheetId="65" r:id="rId12"/>
    <sheet name="PERAC-MCAbMC-ngps-WT" sheetId="25" r:id="rId13"/>
    <sheet name="PERAC-MCAbMC-ngps-MR" sheetId="26" r:id="rId14"/>
    <sheet name="PERAC-MCAbMC-waste-MR" sheetId="23" r:id="rId15"/>
    <sheet name="PERAC-MCAbMC-waste-MD" sheetId="24" r:id="rId16"/>
    <sheet name="PERAC-MCAbMC-ag-CM" sheetId="40" r:id="rId17"/>
    <sheet name="PERAC-MCAbMC-ag-RC" sheetId="41" r:id="rId18"/>
    <sheet name="PERAC-MCAbMC-ag-LM" sheetId="42" r:id="rId19"/>
    <sheet name="PERAC-MCAbMC-other-WT" sheetId="27" r:id="rId20"/>
    <sheet name="PERAC-MCAbMC-other-CP" sheetId="28" r:id="rId21"/>
    <sheet name="Coal Baselines" sheetId="54" r:id="rId22"/>
    <sheet name="Coal mining 2010" sheetId="4" r:id="rId23"/>
    <sheet name="Coal mining 2020" sheetId="5" r:id="rId24"/>
    <sheet name="Coal mining 2030" sheetId="6" r:id="rId25"/>
    <sheet name="Chemicals Baselines" sheetId="55" r:id="rId26"/>
    <sheet name="Chemicals 2010" sheetId="7" r:id="rId27"/>
    <sheet name="Chemicals 2020" sheetId="8" r:id="rId28"/>
    <sheet name="Chemicals 2030" sheetId="9" r:id="rId29"/>
    <sheet name="NGPS Baselines" sheetId="56" r:id="rId30"/>
    <sheet name="NGPS 2010" sheetId="10" r:id="rId31"/>
    <sheet name="NGPS 2020" sheetId="11" r:id="rId32"/>
    <sheet name="NGPS 2030" sheetId="12" r:id="rId33"/>
    <sheet name="Waste Baselines" sheetId="57" r:id="rId34"/>
    <sheet name="Waste 2010" sheetId="13" r:id="rId35"/>
    <sheet name="Waste 2020" sheetId="14" r:id="rId36"/>
    <sheet name="Waste 2030" sheetId="15" r:id="rId37"/>
    <sheet name="Other Baselines" sheetId="58" r:id="rId38"/>
    <sheet name="Other 2010" sheetId="16" r:id="rId39"/>
    <sheet name="Other 2020" sheetId="17" r:id="rId40"/>
    <sheet name="Other 2030" sheetId="18" r:id="rId41"/>
    <sheet name="Soil Baselines" sheetId="59" r:id="rId42"/>
    <sheet name="Soil 2010" sheetId="31" r:id="rId43"/>
    <sheet name="Soil 2020" sheetId="32" r:id="rId44"/>
    <sheet name="Soil 2030" sheetId="33" r:id="rId45"/>
    <sheet name="Rice Baselines" sheetId="60" r:id="rId46"/>
    <sheet name="Ric 2010" sheetId="34" r:id="rId47"/>
    <sheet name="Ric 2020" sheetId="35" r:id="rId48"/>
    <sheet name="Ric 2030" sheetId="36" r:id="rId49"/>
    <sheet name="Livestock Baselines" sheetId="61" r:id="rId50"/>
    <sheet name="Liv 2010" sheetId="37" r:id="rId51"/>
    <sheet name="Liv 2020" sheetId="38" r:id="rId52"/>
    <sheet name="Liv 2030" sheetId="39" r:id="rId53"/>
  </sheets>
  <definedNames>
    <definedName name="CH4_to_CO2e">'Cross-Page Data'!$C$12</definedName>
    <definedName name="data_2010" localSheetId="22">'Coal mining 2010'!$B$9:$S$185</definedName>
    <definedName name="data_2010" localSheetId="30">'NGPS 2010'!$B$9:$S$185</definedName>
    <definedName name="data_2020" localSheetId="23">'Coal mining 2020'!$B$8:$S$184</definedName>
    <definedName name="data_2020" localSheetId="31">'NGPS 2020'!$B$9:$S$185</definedName>
    <definedName name="data_2030" localSheetId="24">'Coal mining 2030'!$B$9:$S$185</definedName>
    <definedName name="data_2030" localSheetId="32">'NGPS 2030'!$B$9:$S$185</definedName>
    <definedName name="N2O_to_CO2e">'Cross-Page Data'!$C$13</definedName>
    <definedName name="Regions">'Country Selector'!$D$2:$D$18</definedName>
  </definedNames>
  <calcPr calcId="162913" concurrentCalc="0"/>
</workbook>
</file>

<file path=xl/calcChain.xml><?xml version="1.0" encoding="utf-8"?>
<calcChain xmlns="http://schemas.openxmlformats.org/spreadsheetml/2006/main">
  <c r="B3" i="67" l="1"/>
  <c r="B3" i="66"/>
  <c r="B3" i="65"/>
  <c r="L3" i="67"/>
  <c r="C3" i="67"/>
  <c r="L3" i="66"/>
  <c r="C3" i="66"/>
  <c r="C3" i="65"/>
  <c r="D3" i="67"/>
  <c r="D3" i="66"/>
  <c r="D3" i="65"/>
  <c r="E3" i="67"/>
  <c r="E3" i="66"/>
  <c r="E3" i="65"/>
  <c r="F3" i="67"/>
  <c r="F3" i="66"/>
  <c r="F3" i="65"/>
  <c r="G3" i="67"/>
  <c r="G3" i="66"/>
  <c r="G3" i="65"/>
  <c r="H3" i="67"/>
  <c r="H3" i="66"/>
  <c r="H3" i="65"/>
  <c r="I3" i="67"/>
  <c r="I3" i="66"/>
  <c r="I3" i="65"/>
  <c r="J3" i="67"/>
  <c r="J3" i="66"/>
  <c r="J3" i="65"/>
  <c r="K3" i="67"/>
  <c r="K3" i="66"/>
  <c r="K3" i="65"/>
  <c r="L3" i="65"/>
  <c r="V3" i="67"/>
  <c r="M3" i="67"/>
  <c r="V3" i="66"/>
  <c r="M3" i="66"/>
  <c r="M3" i="65"/>
  <c r="N3" i="67"/>
  <c r="N3" i="66"/>
  <c r="N3" i="65"/>
  <c r="O3" i="67"/>
  <c r="O3" i="66"/>
  <c r="O3" i="65"/>
  <c r="P3" i="67"/>
  <c r="P3" i="66"/>
  <c r="P3" i="65"/>
  <c r="Q3" i="67"/>
  <c r="Q3" i="66"/>
  <c r="Q3" i="65"/>
  <c r="R3" i="67"/>
  <c r="R3" i="66"/>
  <c r="R3" i="65"/>
  <c r="S3" i="67"/>
  <c r="S3" i="66"/>
  <c r="S3" i="65"/>
  <c r="T3" i="67"/>
  <c r="T3" i="66"/>
  <c r="T3" i="65"/>
  <c r="U3" i="67"/>
  <c r="U3" i="66"/>
  <c r="U3" i="65"/>
  <c r="V3" i="65"/>
  <c r="AP3" i="67"/>
  <c r="W3" i="67"/>
  <c r="AP3" i="66"/>
  <c r="W3" i="66"/>
  <c r="W3" i="65"/>
  <c r="X3" i="67"/>
  <c r="X3" i="66"/>
  <c r="X3" i="65"/>
  <c r="Y3" i="67"/>
  <c r="Y3" i="66"/>
  <c r="Y3" i="65"/>
  <c r="Z3" i="67"/>
  <c r="Z3" i="66"/>
  <c r="Z3" i="65"/>
  <c r="AA3" i="67"/>
  <c r="AA3" i="66"/>
  <c r="AA3" i="65"/>
  <c r="AB3" i="67"/>
  <c r="AB3" i="66"/>
  <c r="AB3" i="65"/>
  <c r="AC3" i="67"/>
  <c r="AC3" i="66"/>
  <c r="AC3" i="65"/>
  <c r="AD3" i="67"/>
  <c r="AD3" i="66"/>
  <c r="AD3" i="65"/>
  <c r="AE3" i="67"/>
  <c r="AE3" i="66"/>
  <c r="AE3" i="65"/>
  <c r="AF3" i="67"/>
  <c r="AF3" i="66"/>
  <c r="AF3" i="65"/>
  <c r="AG3" i="67"/>
  <c r="AG3" i="66"/>
  <c r="AG3" i="65"/>
  <c r="AH3" i="67"/>
  <c r="AH3" i="66"/>
  <c r="AH3" i="65"/>
  <c r="AI3" i="67"/>
  <c r="AI3" i="66"/>
  <c r="AI3" i="65"/>
  <c r="AJ3" i="67"/>
  <c r="AJ3" i="66"/>
  <c r="AJ3" i="65"/>
  <c r="AK3" i="67"/>
  <c r="AK3" i="66"/>
  <c r="AK3" i="65"/>
  <c r="AL3" i="67"/>
  <c r="AL3" i="66"/>
  <c r="AL3" i="65"/>
  <c r="AM3" i="67"/>
  <c r="AM3" i="66"/>
  <c r="AM3" i="65"/>
  <c r="AN3" i="67"/>
  <c r="AN3" i="66"/>
  <c r="AN3" i="65"/>
  <c r="AO3" i="67"/>
  <c r="AO3" i="66"/>
  <c r="AO3" i="65"/>
  <c r="AP3" i="65"/>
  <c r="B4" i="67"/>
  <c r="B4" i="66"/>
  <c r="B4" i="65"/>
  <c r="L4" i="67"/>
  <c r="C4" i="67"/>
  <c r="L4" i="66"/>
  <c r="C4" i="66"/>
  <c r="C4" i="65"/>
  <c r="D4" i="67"/>
  <c r="D4" i="66"/>
  <c r="D4" i="65"/>
  <c r="E4" i="67"/>
  <c r="E4" i="66"/>
  <c r="E4" i="65"/>
  <c r="F4" i="67"/>
  <c r="F4" i="66"/>
  <c r="F4" i="65"/>
  <c r="G4" i="67"/>
  <c r="G4" i="66"/>
  <c r="G4" i="65"/>
  <c r="H4" i="67"/>
  <c r="H4" i="66"/>
  <c r="H4" i="65"/>
  <c r="I4" i="67"/>
  <c r="I4" i="66"/>
  <c r="I4" i="65"/>
  <c r="J4" i="67"/>
  <c r="J4" i="66"/>
  <c r="J4" i="65"/>
  <c r="K4" i="67"/>
  <c r="K4" i="66"/>
  <c r="K4" i="65"/>
  <c r="L4" i="65"/>
  <c r="V4" i="67"/>
  <c r="M4" i="67"/>
  <c r="V4" i="66"/>
  <c r="M4" i="66"/>
  <c r="M4" i="65"/>
  <c r="N4" i="67"/>
  <c r="N4" i="66"/>
  <c r="N4" i="65"/>
  <c r="O4" i="67"/>
  <c r="O4" i="66"/>
  <c r="O4" i="65"/>
  <c r="P4" i="67"/>
  <c r="P4" i="66"/>
  <c r="P4" i="65"/>
  <c r="Q4" i="67"/>
  <c r="Q4" i="66"/>
  <c r="Q4" i="65"/>
  <c r="R4" i="67"/>
  <c r="R4" i="66"/>
  <c r="R4" i="65"/>
  <c r="S4" i="67"/>
  <c r="S4" i="66"/>
  <c r="S4" i="65"/>
  <c r="T4" i="67"/>
  <c r="T4" i="66"/>
  <c r="T4" i="65"/>
  <c r="U4" i="67"/>
  <c r="U4" i="66"/>
  <c r="U4" i="65"/>
  <c r="V4" i="65"/>
  <c r="AP4" i="67"/>
  <c r="W4" i="67"/>
  <c r="AP4" i="66"/>
  <c r="W4" i="66"/>
  <c r="W4" i="65"/>
  <c r="X4" i="67"/>
  <c r="X4" i="66"/>
  <c r="X4" i="65"/>
  <c r="Y4" i="67"/>
  <c r="Y4" i="66"/>
  <c r="Y4" i="65"/>
  <c r="Z4" i="67"/>
  <c r="Z4" i="66"/>
  <c r="Z4" i="65"/>
  <c r="AA4" i="67"/>
  <c r="AA4" i="66"/>
  <c r="AA4" i="65"/>
  <c r="AB4" i="67"/>
  <c r="AB4" i="66"/>
  <c r="AB4" i="65"/>
  <c r="AC4" i="67"/>
  <c r="AC4" i="66"/>
  <c r="AC4" i="65"/>
  <c r="AD4" i="67"/>
  <c r="AD4" i="66"/>
  <c r="AD4" i="65"/>
  <c r="AE4" i="67"/>
  <c r="AE4" i="66"/>
  <c r="AE4" i="65"/>
  <c r="AF4" i="67"/>
  <c r="AF4" i="66"/>
  <c r="AF4" i="65"/>
  <c r="AG4" i="67"/>
  <c r="AG4" i="66"/>
  <c r="AG4" i="65"/>
  <c r="AH4" i="67"/>
  <c r="AH4" i="66"/>
  <c r="AH4" i="65"/>
  <c r="AI4" i="67"/>
  <c r="AI4" i="66"/>
  <c r="AI4" i="65"/>
  <c r="AJ4" i="67"/>
  <c r="AJ4" i="66"/>
  <c r="AJ4" i="65"/>
  <c r="AK4" i="67"/>
  <c r="AK4" i="66"/>
  <c r="AK4" i="65"/>
  <c r="AL4" i="67"/>
  <c r="AL4" i="66"/>
  <c r="AL4" i="65"/>
  <c r="AM4" i="67"/>
  <c r="AM4" i="66"/>
  <c r="AM4" i="65"/>
  <c r="AN4" i="67"/>
  <c r="AN4" i="66"/>
  <c r="AN4" i="65"/>
  <c r="AO4" i="67"/>
  <c r="AO4" i="66"/>
  <c r="AO4" i="65"/>
  <c r="AP4" i="65"/>
  <c r="B5" i="67"/>
  <c r="B5" i="66"/>
  <c r="B5" i="65"/>
  <c r="L5" i="67"/>
  <c r="C5" i="67"/>
  <c r="L5" i="66"/>
  <c r="C5" i="66"/>
  <c r="C5" i="65"/>
  <c r="D5" i="67"/>
  <c r="D5" i="66"/>
  <c r="D5" i="65"/>
  <c r="E5" i="67"/>
  <c r="E5" i="66"/>
  <c r="E5" i="65"/>
  <c r="F5" i="67"/>
  <c r="F5" i="66"/>
  <c r="F5" i="65"/>
  <c r="G5" i="67"/>
  <c r="G5" i="66"/>
  <c r="G5" i="65"/>
  <c r="H5" i="67"/>
  <c r="H5" i="66"/>
  <c r="H5" i="65"/>
  <c r="I5" i="67"/>
  <c r="I5" i="66"/>
  <c r="I5" i="65"/>
  <c r="J5" i="67"/>
  <c r="J5" i="66"/>
  <c r="J5" i="65"/>
  <c r="K5" i="67"/>
  <c r="K5" i="66"/>
  <c r="K5" i="65"/>
  <c r="L5" i="65"/>
  <c r="V5" i="67"/>
  <c r="M5" i="67"/>
  <c r="V5" i="66"/>
  <c r="M5" i="66"/>
  <c r="M5" i="65"/>
  <c r="N5" i="67"/>
  <c r="N5" i="66"/>
  <c r="N5" i="65"/>
  <c r="O5" i="67"/>
  <c r="O5" i="66"/>
  <c r="O5" i="65"/>
  <c r="P5" i="67"/>
  <c r="P5" i="66"/>
  <c r="P5" i="65"/>
  <c r="Q5" i="67"/>
  <c r="Q5" i="66"/>
  <c r="Q5" i="65"/>
  <c r="R5" i="67"/>
  <c r="R5" i="66"/>
  <c r="R5" i="65"/>
  <c r="S5" i="67"/>
  <c r="S5" i="66"/>
  <c r="S5" i="65"/>
  <c r="T5" i="67"/>
  <c r="T5" i="66"/>
  <c r="T5" i="65"/>
  <c r="U5" i="67"/>
  <c r="U5" i="66"/>
  <c r="U5" i="65"/>
  <c r="V5" i="65"/>
  <c r="AP5" i="67"/>
  <c r="W5" i="67"/>
  <c r="AP5" i="66"/>
  <c r="W5" i="66"/>
  <c r="W5" i="65"/>
  <c r="X5" i="67"/>
  <c r="X5" i="66"/>
  <c r="X5" i="65"/>
  <c r="Y5" i="67"/>
  <c r="Y5" i="66"/>
  <c r="Y5" i="65"/>
  <c r="Z5" i="67"/>
  <c r="Z5" i="66"/>
  <c r="Z5" i="65"/>
  <c r="AA5" i="67"/>
  <c r="AA5" i="66"/>
  <c r="AA5" i="65"/>
  <c r="AB5" i="67"/>
  <c r="AB5" i="66"/>
  <c r="AB5" i="65"/>
  <c r="AC5" i="67"/>
  <c r="AC5" i="66"/>
  <c r="AC5" i="65"/>
  <c r="AD5" i="67"/>
  <c r="AD5" i="66"/>
  <c r="AD5" i="65"/>
  <c r="AE5" i="67"/>
  <c r="AE5" i="66"/>
  <c r="AE5" i="65"/>
  <c r="AF5" i="67"/>
  <c r="AF5" i="66"/>
  <c r="AF5" i="65"/>
  <c r="AG5" i="67"/>
  <c r="AG5" i="66"/>
  <c r="AG5" i="65"/>
  <c r="AH5" i="67"/>
  <c r="AH5" i="66"/>
  <c r="AH5" i="65"/>
  <c r="AI5" i="67"/>
  <c r="AI5" i="66"/>
  <c r="AI5" i="65"/>
  <c r="AJ5" i="67"/>
  <c r="AJ5" i="66"/>
  <c r="AJ5" i="65"/>
  <c r="AK5" i="67"/>
  <c r="AK5" i="66"/>
  <c r="AK5" i="65"/>
  <c r="AL5" i="67"/>
  <c r="AL5" i="66"/>
  <c r="AL5" i="65"/>
  <c r="AM5" i="67"/>
  <c r="AM5" i="66"/>
  <c r="AM5" i="65"/>
  <c r="AN5" i="67"/>
  <c r="AN5" i="66"/>
  <c r="AN5" i="65"/>
  <c r="AO5" i="67"/>
  <c r="AO5" i="66"/>
  <c r="AO5" i="65"/>
  <c r="AP5" i="65"/>
  <c r="B6" i="67"/>
  <c r="B6" i="66"/>
  <c r="B6" i="65"/>
  <c r="L6" i="67"/>
  <c r="C6" i="67"/>
  <c r="L6" i="66"/>
  <c r="C6" i="66"/>
  <c r="C6" i="65"/>
  <c r="D6" i="67"/>
  <c r="D6" i="66"/>
  <c r="D6" i="65"/>
  <c r="E6" i="67"/>
  <c r="E6" i="66"/>
  <c r="E6" i="65"/>
  <c r="F6" i="67"/>
  <c r="F6" i="66"/>
  <c r="F6" i="65"/>
  <c r="G6" i="67"/>
  <c r="G6" i="66"/>
  <c r="G6" i="65"/>
  <c r="H6" i="67"/>
  <c r="H6" i="66"/>
  <c r="H6" i="65"/>
  <c r="I6" i="67"/>
  <c r="I6" i="66"/>
  <c r="I6" i="65"/>
  <c r="J6" i="67"/>
  <c r="J6" i="66"/>
  <c r="J6" i="65"/>
  <c r="K6" i="67"/>
  <c r="K6" i="66"/>
  <c r="K6" i="65"/>
  <c r="L6" i="65"/>
  <c r="V6" i="67"/>
  <c r="M6" i="67"/>
  <c r="V6" i="66"/>
  <c r="M6" i="66"/>
  <c r="M6" i="65"/>
  <c r="N6" i="67"/>
  <c r="N6" i="66"/>
  <c r="N6" i="65"/>
  <c r="O6" i="67"/>
  <c r="O6" i="66"/>
  <c r="O6" i="65"/>
  <c r="P6" i="67"/>
  <c r="P6" i="66"/>
  <c r="P6" i="65"/>
  <c r="Q6" i="67"/>
  <c r="Q6" i="66"/>
  <c r="Q6" i="65"/>
  <c r="R6" i="67"/>
  <c r="R6" i="66"/>
  <c r="R6" i="65"/>
  <c r="S6" i="67"/>
  <c r="S6" i="66"/>
  <c r="S6" i="65"/>
  <c r="T6" i="67"/>
  <c r="T6" i="66"/>
  <c r="T6" i="65"/>
  <c r="U6" i="67"/>
  <c r="U6" i="66"/>
  <c r="U6" i="65"/>
  <c r="V6" i="65"/>
  <c r="AP6" i="67"/>
  <c r="W6" i="67"/>
  <c r="AP6" i="66"/>
  <c r="W6" i="66"/>
  <c r="W6" i="65"/>
  <c r="X6" i="67"/>
  <c r="X6" i="66"/>
  <c r="X6" i="65"/>
  <c r="Y6" i="67"/>
  <c r="Y6" i="66"/>
  <c r="Y6" i="65"/>
  <c r="Z6" i="67"/>
  <c r="Z6" i="66"/>
  <c r="Z6" i="65"/>
  <c r="AA6" i="67"/>
  <c r="AA6" i="66"/>
  <c r="AA6" i="65"/>
  <c r="AB6" i="67"/>
  <c r="AB6" i="66"/>
  <c r="AB6" i="65"/>
  <c r="AC6" i="67"/>
  <c r="AC6" i="66"/>
  <c r="AC6" i="65"/>
  <c r="AD6" i="67"/>
  <c r="AD6" i="66"/>
  <c r="AD6" i="65"/>
  <c r="AE6" i="67"/>
  <c r="AE6" i="66"/>
  <c r="AE6" i="65"/>
  <c r="AF6" i="67"/>
  <c r="AF6" i="66"/>
  <c r="AF6" i="65"/>
  <c r="AG6" i="67"/>
  <c r="AG6" i="66"/>
  <c r="AG6" i="65"/>
  <c r="AH6" i="67"/>
  <c r="AH6" i="66"/>
  <c r="AH6" i="65"/>
  <c r="AI6" i="67"/>
  <c r="AI6" i="66"/>
  <c r="AI6" i="65"/>
  <c r="AJ6" i="67"/>
  <c r="AJ6" i="66"/>
  <c r="AJ6" i="65"/>
  <c r="AK6" i="67"/>
  <c r="AK6" i="66"/>
  <c r="AK6" i="65"/>
  <c r="AL6" i="67"/>
  <c r="AL6" i="66"/>
  <c r="AL6" i="65"/>
  <c r="AM6" i="67"/>
  <c r="AM6" i="66"/>
  <c r="AM6" i="65"/>
  <c r="AN6" i="67"/>
  <c r="AN6" i="66"/>
  <c r="AN6" i="65"/>
  <c r="AO6" i="67"/>
  <c r="AO6" i="66"/>
  <c r="AO6" i="65"/>
  <c r="AP6" i="65"/>
  <c r="B7" i="67"/>
  <c r="B7" i="66"/>
  <c r="B7" i="65"/>
  <c r="L7" i="67"/>
  <c r="C7" i="67"/>
  <c r="L7" i="66"/>
  <c r="C7" i="66"/>
  <c r="C7" i="65"/>
  <c r="D7" i="67"/>
  <c r="D7" i="66"/>
  <c r="D7" i="65"/>
  <c r="E7" i="67"/>
  <c r="E7" i="66"/>
  <c r="E7" i="65"/>
  <c r="F7" i="67"/>
  <c r="F7" i="66"/>
  <c r="F7" i="65"/>
  <c r="G7" i="67"/>
  <c r="G7" i="66"/>
  <c r="G7" i="65"/>
  <c r="H7" i="67"/>
  <c r="H7" i="66"/>
  <c r="H7" i="65"/>
  <c r="I7" i="67"/>
  <c r="I7" i="66"/>
  <c r="I7" i="65"/>
  <c r="J7" i="67"/>
  <c r="J7" i="66"/>
  <c r="J7" i="65"/>
  <c r="K7" i="67"/>
  <c r="K7" i="66"/>
  <c r="K7" i="65"/>
  <c r="L7" i="65"/>
  <c r="V7" i="67"/>
  <c r="M7" i="67"/>
  <c r="V7" i="66"/>
  <c r="M7" i="66"/>
  <c r="M7" i="65"/>
  <c r="N7" i="67"/>
  <c r="N7" i="66"/>
  <c r="N7" i="65"/>
  <c r="O7" i="67"/>
  <c r="O7" i="66"/>
  <c r="O7" i="65"/>
  <c r="P7" i="67"/>
  <c r="P7" i="66"/>
  <c r="P7" i="65"/>
  <c r="Q7" i="67"/>
  <c r="Q7" i="66"/>
  <c r="Q7" i="65"/>
  <c r="R7" i="67"/>
  <c r="R7" i="66"/>
  <c r="R7" i="65"/>
  <c r="S7" i="67"/>
  <c r="S7" i="66"/>
  <c r="S7" i="65"/>
  <c r="T7" i="67"/>
  <c r="T7" i="66"/>
  <c r="T7" i="65"/>
  <c r="U7" i="67"/>
  <c r="U7" i="66"/>
  <c r="U7" i="65"/>
  <c r="V7" i="65"/>
  <c r="AP7" i="67"/>
  <c r="W7" i="67"/>
  <c r="AP7" i="66"/>
  <c r="W7" i="66"/>
  <c r="W7" i="65"/>
  <c r="X7" i="67"/>
  <c r="X7" i="66"/>
  <c r="X7" i="65"/>
  <c r="Y7" i="67"/>
  <c r="Y7" i="66"/>
  <c r="Y7" i="65"/>
  <c r="Z7" i="67"/>
  <c r="Z7" i="66"/>
  <c r="Z7" i="65"/>
  <c r="AA7" i="67"/>
  <c r="AA7" i="66"/>
  <c r="AA7" i="65"/>
  <c r="AB7" i="67"/>
  <c r="AB7" i="66"/>
  <c r="AB7" i="65"/>
  <c r="AC7" i="67"/>
  <c r="AC7" i="66"/>
  <c r="AC7" i="65"/>
  <c r="AD7" i="67"/>
  <c r="AD7" i="66"/>
  <c r="AD7" i="65"/>
  <c r="AE7" i="67"/>
  <c r="AE7" i="66"/>
  <c r="AE7" i="65"/>
  <c r="AF7" i="67"/>
  <c r="AF7" i="66"/>
  <c r="AF7" i="65"/>
  <c r="AG7" i="67"/>
  <c r="AG7" i="66"/>
  <c r="AG7" i="65"/>
  <c r="AH7" i="67"/>
  <c r="AH7" i="66"/>
  <c r="AH7" i="65"/>
  <c r="AI7" i="67"/>
  <c r="AI7" i="66"/>
  <c r="AI7" i="65"/>
  <c r="AJ7" i="67"/>
  <c r="AJ7" i="66"/>
  <c r="AJ7" i="65"/>
  <c r="AK7" i="67"/>
  <c r="AK7" i="66"/>
  <c r="AK7" i="65"/>
  <c r="AL7" i="67"/>
  <c r="AL7" i="66"/>
  <c r="AL7" i="65"/>
  <c r="AM7" i="67"/>
  <c r="AM7" i="66"/>
  <c r="AM7" i="65"/>
  <c r="AN7" i="67"/>
  <c r="AN7" i="66"/>
  <c r="AN7" i="65"/>
  <c r="AO7" i="67"/>
  <c r="AO7" i="66"/>
  <c r="AO7" i="65"/>
  <c r="AP7" i="65"/>
  <c r="B8" i="67"/>
  <c r="B8" i="66"/>
  <c r="B8" i="65"/>
  <c r="L8" i="67"/>
  <c r="C8" i="67"/>
  <c r="L8" i="66"/>
  <c r="C8" i="66"/>
  <c r="C8" i="65"/>
  <c r="D8" i="67"/>
  <c r="D8" i="66"/>
  <c r="D8" i="65"/>
  <c r="E8" i="67"/>
  <c r="E8" i="66"/>
  <c r="E8" i="65"/>
  <c r="F8" i="67"/>
  <c r="F8" i="66"/>
  <c r="F8" i="65"/>
  <c r="G8" i="67"/>
  <c r="G8" i="66"/>
  <c r="G8" i="65"/>
  <c r="H8" i="67"/>
  <c r="H8" i="66"/>
  <c r="H8" i="65"/>
  <c r="I8" i="67"/>
  <c r="I8" i="66"/>
  <c r="I8" i="65"/>
  <c r="J8" i="67"/>
  <c r="J8" i="66"/>
  <c r="J8" i="65"/>
  <c r="K8" i="67"/>
  <c r="K8" i="66"/>
  <c r="K8" i="65"/>
  <c r="L8" i="65"/>
  <c r="V8" i="67"/>
  <c r="M8" i="67"/>
  <c r="V8" i="66"/>
  <c r="M8" i="66"/>
  <c r="M8" i="65"/>
  <c r="N8" i="67"/>
  <c r="N8" i="66"/>
  <c r="N8" i="65"/>
  <c r="O8" i="67"/>
  <c r="O8" i="66"/>
  <c r="O8" i="65"/>
  <c r="P8" i="67"/>
  <c r="P8" i="66"/>
  <c r="P8" i="65"/>
  <c r="Q8" i="67"/>
  <c r="Q8" i="66"/>
  <c r="Q8" i="65"/>
  <c r="R8" i="67"/>
  <c r="R8" i="66"/>
  <c r="R8" i="65"/>
  <c r="S8" i="67"/>
  <c r="S8" i="66"/>
  <c r="S8" i="65"/>
  <c r="T8" i="67"/>
  <c r="T8" i="66"/>
  <c r="T8" i="65"/>
  <c r="U8" i="67"/>
  <c r="U8" i="66"/>
  <c r="U8" i="65"/>
  <c r="V8" i="65"/>
  <c r="AP8" i="67"/>
  <c r="W8" i="67"/>
  <c r="AP8" i="66"/>
  <c r="W8" i="66"/>
  <c r="W8" i="65"/>
  <c r="X8" i="67"/>
  <c r="X8" i="66"/>
  <c r="X8" i="65"/>
  <c r="Y8" i="67"/>
  <c r="Y8" i="66"/>
  <c r="Y8" i="65"/>
  <c r="Z8" i="67"/>
  <c r="Z8" i="66"/>
  <c r="Z8" i="65"/>
  <c r="AA8" i="67"/>
  <c r="AA8" i="66"/>
  <c r="AA8" i="65"/>
  <c r="AB8" i="67"/>
  <c r="AB8" i="66"/>
  <c r="AB8" i="65"/>
  <c r="AC8" i="67"/>
  <c r="AC8" i="66"/>
  <c r="AC8" i="65"/>
  <c r="AD8" i="67"/>
  <c r="AD8" i="66"/>
  <c r="AD8" i="65"/>
  <c r="AE8" i="67"/>
  <c r="AE8" i="66"/>
  <c r="AE8" i="65"/>
  <c r="AF8" i="67"/>
  <c r="AF8" i="66"/>
  <c r="AF8" i="65"/>
  <c r="AG8" i="67"/>
  <c r="AG8" i="66"/>
  <c r="AG8" i="65"/>
  <c r="AH8" i="67"/>
  <c r="AH8" i="66"/>
  <c r="AH8" i="65"/>
  <c r="AI8" i="67"/>
  <c r="AI8" i="66"/>
  <c r="AI8" i="65"/>
  <c r="AJ8" i="67"/>
  <c r="AJ8" i="66"/>
  <c r="AJ8" i="65"/>
  <c r="AK8" i="67"/>
  <c r="AK8" i="66"/>
  <c r="AK8" i="65"/>
  <c r="AL8" i="67"/>
  <c r="AL8" i="66"/>
  <c r="AL8" i="65"/>
  <c r="AM8" i="67"/>
  <c r="AM8" i="66"/>
  <c r="AM8" i="65"/>
  <c r="AN8" i="67"/>
  <c r="AN8" i="66"/>
  <c r="AN8" i="65"/>
  <c r="AO8" i="67"/>
  <c r="AO8" i="66"/>
  <c r="AO8" i="65"/>
  <c r="AP8" i="65"/>
  <c r="B9" i="67"/>
  <c r="B9" i="66"/>
  <c r="B9" i="65"/>
  <c r="L9" i="67"/>
  <c r="C9" i="67"/>
  <c r="L9" i="66"/>
  <c r="C9" i="66"/>
  <c r="C9" i="65"/>
  <c r="D9" i="67"/>
  <c r="D9" i="66"/>
  <c r="D9" i="65"/>
  <c r="E9" i="67"/>
  <c r="E9" i="66"/>
  <c r="E9" i="65"/>
  <c r="F9" i="67"/>
  <c r="F9" i="66"/>
  <c r="F9" i="65"/>
  <c r="G9" i="67"/>
  <c r="G9" i="66"/>
  <c r="G9" i="65"/>
  <c r="H9" i="67"/>
  <c r="H9" i="66"/>
  <c r="H9" i="65"/>
  <c r="I9" i="67"/>
  <c r="I9" i="66"/>
  <c r="I9" i="65"/>
  <c r="J9" i="67"/>
  <c r="J9" i="66"/>
  <c r="J9" i="65"/>
  <c r="K9" i="67"/>
  <c r="K9" i="66"/>
  <c r="K9" i="65"/>
  <c r="L9" i="65"/>
  <c r="V9" i="67"/>
  <c r="M9" i="67"/>
  <c r="V9" i="66"/>
  <c r="M9" i="66"/>
  <c r="M9" i="65"/>
  <c r="N9" i="67"/>
  <c r="N9" i="66"/>
  <c r="N9" i="65"/>
  <c r="O9" i="67"/>
  <c r="O9" i="66"/>
  <c r="O9" i="65"/>
  <c r="P9" i="67"/>
  <c r="P9" i="66"/>
  <c r="P9" i="65"/>
  <c r="Q9" i="67"/>
  <c r="Q9" i="66"/>
  <c r="Q9" i="65"/>
  <c r="R9" i="67"/>
  <c r="R9" i="66"/>
  <c r="R9" i="65"/>
  <c r="S9" i="67"/>
  <c r="S9" i="66"/>
  <c r="S9" i="65"/>
  <c r="T9" i="67"/>
  <c r="T9" i="66"/>
  <c r="T9" i="65"/>
  <c r="U9" i="67"/>
  <c r="U9" i="66"/>
  <c r="U9" i="65"/>
  <c r="V9" i="65"/>
  <c r="AP9" i="67"/>
  <c r="W9" i="67"/>
  <c r="AP9" i="66"/>
  <c r="W9" i="66"/>
  <c r="W9" i="65"/>
  <c r="X9" i="67"/>
  <c r="X9" i="66"/>
  <c r="X9" i="65"/>
  <c r="Y9" i="67"/>
  <c r="Y9" i="66"/>
  <c r="Y9" i="65"/>
  <c r="Z9" i="67"/>
  <c r="Z9" i="66"/>
  <c r="Z9" i="65"/>
  <c r="AA9" i="67"/>
  <c r="AA9" i="66"/>
  <c r="AA9" i="65"/>
  <c r="AB9" i="67"/>
  <c r="AB9" i="66"/>
  <c r="AB9" i="65"/>
  <c r="AC9" i="67"/>
  <c r="AC9" i="66"/>
  <c r="AC9" i="65"/>
  <c r="AD9" i="67"/>
  <c r="AD9" i="66"/>
  <c r="AD9" i="65"/>
  <c r="AE9" i="67"/>
  <c r="AE9" i="66"/>
  <c r="AE9" i="65"/>
  <c r="AF9" i="67"/>
  <c r="AF9" i="66"/>
  <c r="AF9" i="65"/>
  <c r="AG9" i="67"/>
  <c r="AG9" i="66"/>
  <c r="AG9" i="65"/>
  <c r="AH9" i="67"/>
  <c r="AH9" i="66"/>
  <c r="AH9" i="65"/>
  <c r="AI9" i="67"/>
  <c r="AI9" i="66"/>
  <c r="AI9" i="65"/>
  <c r="AJ9" i="67"/>
  <c r="AJ9" i="66"/>
  <c r="AJ9" i="65"/>
  <c r="AK9" i="67"/>
  <c r="AK9" i="66"/>
  <c r="AK9" i="65"/>
  <c r="AL9" i="67"/>
  <c r="AL9" i="66"/>
  <c r="AL9" i="65"/>
  <c r="AM9" i="67"/>
  <c r="AM9" i="66"/>
  <c r="AM9" i="65"/>
  <c r="AN9" i="67"/>
  <c r="AN9" i="66"/>
  <c r="AN9" i="65"/>
  <c r="AO9" i="67"/>
  <c r="AO9" i="66"/>
  <c r="AO9" i="65"/>
  <c r="AP9" i="65"/>
  <c r="B10" i="67"/>
  <c r="B10" i="66"/>
  <c r="B10" i="65"/>
  <c r="L10" i="67"/>
  <c r="C10" i="67"/>
  <c r="L10" i="66"/>
  <c r="C10" i="66"/>
  <c r="C10" i="65"/>
  <c r="D10" i="67"/>
  <c r="D10" i="66"/>
  <c r="D10" i="65"/>
  <c r="E10" i="67"/>
  <c r="E10" i="66"/>
  <c r="E10" i="65"/>
  <c r="F10" i="67"/>
  <c r="F10" i="66"/>
  <c r="F10" i="65"/>
  <c r="G10" i="67"/>
  <c r="G10" i="66"/>
  <c r="G10" i="65"/>
  <c r="H10" i="67"/>
  <c r="H10" i="66"/>
  <c r="H10" i="65"/>
  <c r="I10" i="67"/>
  <c r="I10" i="66"/>
  <c r="I10" i="65"/>
  <c r="J10" i="67"/>
  <c r="J10" i="66"/>
  <c r="J10" i="65"/>
  <c r="K10" i="67"/>
  <c r="K10" i="66"/>
  <c r="K10" i="65"/>
  <c r="L10" i="65"/>
  <c r="V10" i="67"/>
  <c r="M10" i="67"/>
  <c r="V10" i="66"/>
  <c r="M10" i="66"/>
  <c r="M10" i="65"/>
  <c r="N10" i="67"/>
  <c r="N10" i="66"/>
  <c r="N10" i="65"/>
  <c r="O10" i="67"/>
  <c r="O10" i="66"/>
  <c r="O10" i="65"/>
  <c r="P10" i="67"/>
  <c r="P10" i="66"/>
  <c r="P10" i="65"/>
  <c r="Q10" i="67"/>
  <c r="Q10" i="66"/>
  <c r="Q10" i="65"/>
  <c r="R10" i="67"/>
  <c r="R10" i="66"/>
  <c r="R10" i="65"/>
  <c r="S10" i="67"/>
  <c r="S10" i="66"/>
  <c r="S10" i="65"/>
  <c r="T10" i="67"/>
  <c r="T10" i="66"/>
  <c r="T10" i="65"/>
  <c r="U10" i="67"/>
  <c r="U10" i="66"/>
  <c r="U10" i="65"/>
  <c r="V10" i="65"/>
  <c r="AP10" i="67"/>
  <c r="W10" i="67"/>
  <c r="AP10" i="66"/>
  <c r="W10" i="66"/>
  <c r="W10" i="65"/>
  <c r="X10" i="67"/>
  <c r="X10" i="66"/>
  <c r="X10" i="65"/>
  <c r="Y10" i="67"/>
  <c r="Y10" i="66"/>
  <c r="Y10" i="65"/>
  <c r="Z10" i="67"/>
  <c r="Z10" i="66"/>
  <c r="Z10" i="65"/>
  <c r="AA10" i="67"/>
  <c r="AA10" i="66"/>
  <c r="AA10" i="65"/>
  <c r="AB10" i="67"/>
  <c r="AB10" i="66"/>
  <c r="AB10" i="65"/>
  <c r="AC10" i="67"/>
  <c r="AC10" i="66"/>
  <c r="AC10" i="65"/>
  <c r="AD10" i="67"/>
  <c r="AD10" i="66"/>
  <c r="AD10" i="65"/>
  <c r="AE10" i="67"/>
  <c r="AE10" i="66"/>
  <c r="AE10" i="65"/>
  <c r="AF10" i="67"/>
  <c r="AF10" i="66"/>
  <c r="AF10" i="65"/>
  <c r="AG10" i="67"/>
  <c r="AG10" i="66"/>
  <c r="AG10" i="65"/>
  <c r="AH10" i="67"/>
  <c r="AH10" i="66"/>
  <c r="AH10" i="65"/>
  <c r="AI10" i="67"/>
  <c r="AI10" i="66"/>
  <c r="AI10" i="65"/>
  <c r="AJ10" i="67"/>
  <c r="AJ10" i="66"/>
  <c r="AJ10" i="65"/>
  <c r="AK10" i="67"/>
  <c r="AK10" i="66"/>
  <c r="AK10" i="65"/>
  <c r="AL10" i="67"/>
  <c r="AL10" i="66"/>
  <c r="AL10" i="65"/>
  <c r="AM10" i="67"/>
  <c r="AM10" i="66"/>
  <c r="AM10" i="65"/>
  <c r="AN10" i="67"/>
  <c r="AN10" i="66"/>
  <c r="AN10" i="65"/>
  <c r="AO10" i="67"/>
  <c r="AO10" i="66"/>
  <c r="AO10" i="65"/>
  <c r="AP10" i="65"/>
  <c r="B11" i="67"/>
  <c r="B11" i="66"/>
  <c r="B11" i="65"/>
  <c r="L11" i="67"/>
  <c r="C11" i="67"/>
  <c r="L11" i="66"/>
  <c r="C11" i="66"/>
  <c r="C11" i="65"/>
  <c r="D11" i="67"/>
  <c r="D11" i="66"/>
  <c r="D11" i="65"/>
  <c r="E11" i="67"/>
  <c r="E11" i="66"/>
  <c r="E11" i="65"/>
  <c r="F11" i="67"/>
  <c r="F11" i="66"/>
  <c r="F11" i="65"/>
  <c r="G11" i="67"/>
  <c r="G11" i="66"/>
  <c r="G11" i="65"/>
  <c r="H11" i="67"/>
  <c r="H11" i="66"/>
  <c r="H11" i="65"/>
  <c r="I11" i="67"/>
  <c r="I11" i="66"/>
  <c r="I11" i="65"/>
  <c r="J11" i="67"/>
  <c r="J11" i="66"/>
  <c r="J11" i="65"/>
  <c r="K11" i="67"/>
  <c r="K11" i="66"/>
  <c r="K11" i="65"/>
  <c r="L11" i="65"/>
  <c r="V11" i="67"/>
  <c r="M11" i="67"/>
  <c r="V11" i="66"/>
  <c r="M11" i="66"/>
  <c r="M11" i="65"/>
  <c r="N11" i="67"/>
  <c r="N11" i="66"/>
  <c r="N11" i="65"/>
  <c r="O11" i="67"/>
  <c r="O11" i="66"/>
  <c r="O11" i="65"/>
  <c r="P11" i="67"/>
  <c r="P11" i="66"/>
  <c r="P11" i="65"/>
  <c r="Q11" i="67"/>
  <c r="Q11" i="66"/>
  <c r="Q11" i="65"/>
  <c r="R11" i="67"/>
  <c r="R11" i="66"/>
  <c r="R11" i="65"/>
  <c r="S11" i="67"/>
  <c r="S11" i="66"/>
  <c r="S11" i="65"/>
  <c r="T11" i="67"/>
  <c r="T11" i="66"/>
  <c r="T11" i="65"/>
  <c r="U11" i="67"/>
  <c r="U11" i="66"/>
  <c r="U11" i="65"/>
  <c r="V11" i="65"/>
  <c r="AP11" i="67"/>
  <c r="W11" i="67"/>
  <c r="AP11" i="66"/>
  <c r="W11" i="66"/>
  <c r="W11" i="65"/>
  <c r="X11" i="67"/>
  <c r="X11" i="66"/>
  <c r="X11" i="65"/>
  <c r="Y11" i="67"/>
  <c r="Y11" i="66"/>
  <c r="Y11" i="65"/>
  <c r="Z11" i="67"/>
  <c r="Z11" i="66"/>
  <c r="Z11" i="65"/>
  <c r="AA11" i="67"/>
  <c r="AA11" i="66"/>
  <c r="AA11" i="65"/>
  <c r="AB11" i="67"/>
  <c r="AB11" i="66"/>
  <c r="AB11" i="65"/>
  <c r="AC11" i="67"/>
  <c r="AC11" i="66"/>
  <c r="AC11" i="65"/>
  <c r="AD11" i="67"/>
  <c r="AD11" i="66"/>
  <c r="AD11" i="65"/>
  <c r="AE11" i="67"/>
  <c r="AE11" i="66"/>
  <c r="AE11" i="65"/>
  <c r="AF11" i="67"/>
  <c r="AF11" i="66"/>
  <c r="AF11" i="65"/>
  <c r="AG11" i="67"/>
  <c r="AG11" i="66"/>
  <c r="AG11" i="65"/>
  <c r="AH11" i="67"/>
  <c r="AH11" i="66"/>
  <c r="AH11" i="65"/>
  <c r="AI11" i="67"/>
  <c r="AI11" i="66"/>
  <c r="AI11" i="65"/>
  <c r="AJ11" i="67"/>
  <c r="AJ11" i="66"/>
  <c r="AJ11" i="65"/>
  <c r="AK11" i="67"/>
  <c r="AK11" i="66"/>
  <c r="AK11" i="65"/>
  <c r="AL11" i="67"/>
  <c r="AL11" i="66"/>
  <c r="AL11" i="65"/>
  <c r="AM11" i="67"/>
  <c r="AM11" i="66"/>
  <c r="AM11" i="65"/>
  <c r="AN11" i="67"/>
  <c r="AN11" i="66"/>
  <c r="AN11" i="65"/>
  <c r="AO11" i="67"/>
  <c r="AO11" i="66"/>
  <c r="AO11" i="65"/>
  <c r="AP11" i="65"/>
  <c r="B12" i="67"/>
  <c r="B12" i="66"/>
  <c r="B12" i="65"/>
  <c r="L12" i="67"/>
  <c r="C12" i="67"/>
  <c r="L12" i="66"/>
  <c r="C12" i="66"/>
  <c r="C12" i="65"/>
  <c r="D12" i="67"/>
  <c r="D12" i="66"/>
  <c r="D12" i="65"/>
  <c r="E12" i="67"/>
  <c r="E12" i="66"/>
  <c r="E12" i="65"/>
  <c r="F12" i="67"/>
  <c r="F12" i="66"/>
  <c r="F12" i="65"/>
  <c r="G12" i="67"/>
  <c r="G12" i="66"/>
  <c r="G12" i="65"/>
  <c r="H12" i="67"/>
  <c r="H12" i="66"/>
  <c r="H12" i="65"/>
  <c r="I12" i="67"/>
  <c r="I12" i="66"/>
  <c r="I12" i="65"/>
  <c r="J12" i="67"/>
  <c r="J12" i="66"/>
  <c r="J12" i="65"/>
  <c r="K12" i="67"/>
  <c r="K12" i="66"/>
  <c r="K12" i="65"/>
  <c r="L12" i="65"/>
  <c r="V12" i="67"/>
  <c r="M12" i="67"/>
  <c r="V12" i="66"/>
  <c r="M12" i="66"/>
  <c r="M12" i="65"/>
  <c r="N12" i="67"/>
  <c r="N12" i="66"/>
  <c r="N12" i="65"/>
  <c r="O12" i="67"/>
  <c r="O12" i="66"/>
  <c r="O12" i="65"/>
  <c r="P12" i="67"/>
  <c r="P12" i="66"/>
  <c r="P12" i="65"/>
  <c r="Q12" i="67"/>
  <c r="Q12" i="66"/>
  <c r="Q12" i="65"/>
  <c r="R12" i="67"/>
  <c r="R12" i="66"/>
  <c r="R12" i="65"/>
  <c r="S12" i="67"/>
  <c r="S12" i="66"/>
  <c r="S12" i="65"/>
  <c r="T12" i="67"/>
  <c r="T12" i="66"/>
  <c r="T12" i="65"/>
  <c r="U12" i="67"/>
  <c r="U12" i="66"/>
  <c r="U12" i="65"/>
  <c r="V12" i="65"/>
  <c r="AP12" i="67"/>
  <c r="W12" i="67"/>
  <c r="AP12" i="66"/>
  <c r="W12" i="66"/>
  <c r="W12" i="65"/>
  <c r="X12" i="67"/>
  <c r="X12" i="66"/>
  <c r="X12" i="65"/>
  <c r="Y12" i="67"/>
  <c r="Y12" i="66"/>
  <c r="Y12" i="65"/>
  <c r="Z12" i="67"/>
  <c r="Z12" i="66"/>
  <c r="Z12" i="65"/>
  <c r="AA12" i="67"/>
  <c r="AA12" i="66"/>
  <c r="AA12" i="65"/>
  <c r="AB12" i="67"/>
  <c r="AB12" i="66"/>
  <c r="AB12" i="65"/>
  <c r="AC12" i="67"/>
  <c r="AC12" i="66"/>
  <c r="AC12" i="65"/>
  <c r="AD12" i="67"/>
  <c r="AD12" i="66"/>
  <c r="AD12" i="65"/>
  <c r="AE12" i="67"/>
  <c r="AE12" i="66"/>
  <c r="AE12" i="65"/>
  <c r="AF12" i="67"/>
  <c r="AF12" i="66"/>
  <c r="AF12" i="65"/>
  <c r="AG12" i="67"/>
  <c r="AG12" i="66"/>
  <c r="AG12" i="65"/>
  <c r="AH12" i="67"/>
  <c r="AH12" i="66"/>
  <c r="AH12" i="65"/>
  <c r="AI12" i="67"/>
  <c r="AI12" i="66"/>
  <c r="AI12" i="65"/>
  <c r="AJ12" i="67"/>
  <c r="AJ12" i="66"/>
  <c r="AJ12" i="65"/>
  <c r="AK12" i="67"/>
  <c r="AK12" i="66"/>
  <c r="AK12" i="65"/>
  <c r="AL12" i="67"/>
  <c r="AL12" i="66"/>
  <c r="AL12" i="65"/>
  <c r="AM12" i="67"/>
  <c r="AM12" i="66"/>
  <c r="AM12" i="65"/>
  <c r="AN12" i="67"/>
  <c r="AN12" i="66"/>
  <c r="AN12" i="65"/>
  <c r="AO12" i="67"/>
  <c r="AO12" i="66"/>
  <c r="AO12" i="65"/>
  <c r="AP12" i="65"/>
  <c r="B13" i="67"/>
  <c r="B13" i="66"/>
  <c r="B13" i="65"/>
  <c r="L13" i="67"/>
  <c r="C13" i="67"/>
  <c r="L13" i="66"/>
  <c r="C13" i="66"/>
  <c r="C13" i="65"/>
  <c r="D13" i="67"/>
  <c r="D13" i="66"/>
  <c r="D13" i="65"/>
  <c r="E13" i="67"/>
  <c r="E13" i="66"/>
  <c r="E13" i="65"/>
  <c r="F13" i="67"/>
  <c r="F13" i="66"/>
  <c r="F13" i="65"/>
  <c r="G13" i="67"/>
  <c r="G13" i="66"/>
  <c r="G13" i="65"/>
  <c r="H13" i="67"/>
  <c r="H13" i="66"/>
  <c r="H13" i="65"/>
  <c r="I13" i="67"/>
  <c r="I13" i="66"/>
  <c r="I13" i="65"/>
  <c r="J13" i="67"/>
  <c r="J13" i="66"/>
  <c r="J13" i="65"/>
  <c r="K13" i="67"/>
  <c r="K13" i="66"/>
  <c r="K13" i="65"/>
  <c r="L13" i="65"/>
  <c r="V13" i="67"/>
  <c r="M13" i="67"/>
  <c r="V13" i="66"/>
  <c r="M13" i="66"/>
  <c r="M13" i="65"/>
  <c r="N13" i="67"/>
  <c r="N13" i="66"/>
  <c r="N13" i="65"/>
  <c r="O13" i="67"/>
  <c r="O13" i="66"/>
  <c r="O13" i="65"/>
  <c r="P13" i="67"/>
  <c r="P13" i="66"/>
  <c r="P13" i="65"/>
  <c r="Q13" i="67"/>
  <c r="Q13" i="66"/>
  <c r="Q13" i="65"/>
  <c r="R13" i="67"/>
  <c r="R13" i="66"/>
  <c r="R13" i="65"/>
  <c r="S13" i="67"/>
  <c r="S13" i="66"/>
  <c r="S13" i="65"/>
  <c r="T13" i="67"/>
  <c r="T13" i="66"/>
  <c r="T13" i="65"/>
  <c r="U13" i="67"/>
  <c r="U13" i="66"/>
  <c r="U13" i="65"/>
  <c r="V13" i="65"/>
  <c r="AP13" i="67"/>
  <c r="W13" i="67"/>
  <c r="AP13" i="66"/>
  <c r="W13" i="66"/>
  <c r="W13" i="65"/>
  <c r="X13" i="67"/>
  <c r="X13" i="66"/>
  <c r="X13" i="65"/>
  <c r="Y13" i="67"/>
  <c r="Y13" i="66"/>
  <c r="Y13" i="65"/>
  <c r="Z13" i="67"/>
  <c r="Z13" i="66"/>
  <c r="Z13" i="65"/>
  <c r="AA13" i="67"/>
  <c r="AA13" i="66"/>
  <c r="AA13" i="65"/>
  <c r="AB13" i="67"/>
  <c r="AB13" i="66"/>
  <c r="AB13" i="65"/>
  <c r="AC13" i="67"/>
  <c r="AC13" i="66"/>
  <c r="AC13" i="65"/>
  <c r="AD13" i="67"/>
  <c r="AD13" i="66"/>
  <c r="AD13" i="65"/>
  <c r="AE13" i="67"/>
  <c r="AE13" i="66"/>
  <c r="AE13" i="65"/>
  <c r="AF13" i="67"/>
  <c r="AF13" i="66"/>
  <c r="AF13" i="65"/>
  <c r="AG13" i="67"/>
  <c r="AG13" i="66"/>
  <c r="AG13" i="65"/>
  <c r="AH13" i="67"/>
  <c r="AH13" i="66"/>
  <c r="AH13" i="65"/>
  <c r="AI13" i="67"/>
  <c r="AI13" i="66"/>
  <c r="AI13" i="65"/>
  <c r="AJ13" i="67"/>
  <c r="AJ13" i="66"/>
  <c r="AJ13" i="65"/>
  <c r="AK13" i="67"/>
  <c r="AK13" i="66"/>
  <c r="AK13" i="65"/>
  <c r="AL13" i="67"/>
  <c r="AL13" i="66"/>
  <c r="AL13" i="65"/>
  <c r="AM13" i="67"/>
  <c r="AM13" i="66"/>
  <c r="AM13" i="65"/>
  <c r="AN13" i="67"/>
  <c r="AN13" i="66"/>
  <c r="AN13" i="65"/>
  <c r="AO13" i="67"/>
  <c r="AO13" i="66"/>
  <c r="AO13" i="65"/>
  <c r="AP13" i="65"/>
  <c r="B14" i="67"/>
  <c r="B14" i="66"/>
  <c r="B14" i="65"/>
  <c r="L14" i="67"/>
  <c r="C14" i="67"/>
  <c r="L14" i="66"/>
  <c r="C14" i="66"/>
  <c r="C14" i="65"/>
  <c r="D14" i="67"/>
  <c r="D14" i="66"/>
  <c r="D14" i="65"/>
  <c r="E14" i="67"/>
  <c r="E14" i="66"/>
  <c r="E14" i="65"/>
  <c r="F14" i="67"/>
  <c r="F14" i="66"/>
  <c r="F14" i="65"/>
  <c r="G14" i="67"/>
  <c r="G14" i="66"/>
  <c r="G14" i="65"/>
  <c r="H14" i="67"/>
  <c r="H14" i="66"/>
  <c r="H14" i="65"/>
  <c r="I14" i="67"/>
  <c r="I14" i="66"/>
  <c r="I14" i="65"/>
  <c r="J14" i="67"/>
  <c r="J14" i="66"/>
  <c r="J14" i="65"/>
  <c r="K14" i="67"/>
  <c r="K14" i="66"/>
  <c r="K14" i="65"/>
  <c r="L14" i="65"/>
  <c r="V14" i="67"/>
  <c r="M14" i="67"/>
  <c r="V14" i="66"/>
  <c r="M14" i="66"/>
  <c r="M14" i="65"/>
  <c r="N14" i="67"/>
  <c r="N14" i="66"/>
  <c r="N14" i="65"/>
  <c r="O14" i="67"/>
  <c r="O14" i="66"/>
  <c r="O14" i="65"/>
  <c r="P14" i="67"/>
  <c r="P14" i="66"/>
  <c r="P14" i="65"/>
  <c r="Q14" i="67"/>
  <c r="Q14" i="66"/>
  <c r="Q14" i="65"/>
  <c r="R14" i="67"/>
  <c r="R14" i="66"/>
  <c r="R14" i="65"/>
  <c r="S14" i="67"/>
  <c r="S14" i="66"/>
  <c r="S14" i="65"/>
  <c r="T14" i="67"/>
  <c r="T14" i="66"/>
  <c r="T14" i="65"/>
  <c r="U14" i="67"/>
  <c r="U14" i="66"/>
  <c r="U14" i="65"/>
  <c r="V14" i="65"/>
  <c r="AP14" i="67"/>
  <c r="W14" i="67"/>
  <c r="AP14" i="66"/>
  <c r="W14" i="66"/>
  <c r="W14" i="65"/>
  <c r="X14" i="67"/>
  <c r="X14" i="66"/>
  <c r="X14" i="65"/>
  <c r="Y14" i="67"/>
  <c r="Y14" i="66"/>
  <c r="Y14" i="65"/>
  <c r="Z14" i="67"/>
  <c r="Z14" i="66"/>
  <c r="Z14" i="65"/>
  <c r="AA14" i="67"/>
  <c r="AA14" i="66"/>
  <c r="AA14" i="65"/>
  <c r="AB14" i="67"/>
  <c r="AB14" i="66"/>
  <c r="AB14" i="65"/>
  <c r="AC14" i="67"/>
  <c r="AC14" i="66"/>
  <c r="AC14" i="65"/>
  <c r="AD14" i="67"/>
  <c r="AD14" i="66"/>
  <c r="AD14" i="65"/>
  <c r="AE14" i="67"/>
  <c r="AE14" i="66"/>
  <c r="AE14" i="65"/>
  <c r="AF14" i="67"/>
  <c r="AF14" i="66"/>
  <c r="AF14" i="65"/>
  <c r="AG14" i="67"/>
  <c r="AG14" i="66"/>
  <c r="AG14" i="65"/>
  <c r="AH14" i="67"/>
  <c r="AH14" i="66"/>
  <c r="AH14" i="65"/>
  <c r="AI14" i="67"/>
  <c r="AI14" i="66"/>
  <c r="AI14" i="65"/>
  <c r="AJ14" i="67"/>
  <c r="AJ14" i="66"/>
  <c r="AJ14" i="65"/>
  <c r="AK14" i="67"/>
  <c r="AK14" i="66"/>
  <c r="AK14" i="65"/>
  <c r="AL14" i="67"/>
  <c r="AL14" i="66"/>
  <c r="AL14" i="65"/>
  <c r="AM14" i="67"/>
  <c r="AM14" i="66"/>
  <c r="AM14" i="65"/>
  <c r="AN14" i="67"/>
  <c r="AN14" i="66"/>
  <c r="AN14" i="65"/>
  <c r="AO14" i="67"/>
  <c r="AO14" i="66"/>
  <c r="AO14" i="65"/>
  <c r="AP14" i="65"/>
  <c r="B15" i="67"/>
  <c r="B15" i="66"/>
  <c r="B15" i="65"/>
  <c r="L15" i="67"/>
  <c r="C15" i="67"/>
  <c r="L15" i="66"/>
  <c r="C15" i="66"/>
  <c r="C15" i="65"/>
  <c r="D15" i="67"/>
  <c r="D15" i="66"/>
  <c r="D15" i="65"/>
  <c r="E15" i="67"/>
  <c r="E15" i="66"/>
  <c r="E15" i="65"/>
  <c r="F15" i="67"/>
  <c r="F15" i="66"/>
  <c r="F15" i="65"/>
  <c r="G15" i="67"/>
  <c r="G15" i="66"/>
  <c r="G15" i="65"/>
  <c r="H15" i="67"/>
  <c r="H15" i="66"/>
  <c r="H15" i="65"/>
  <c r="I15" i="67"/>
  <c r="I15" i="66"/>
  <c r="I15" i="65"/>
  <c r="J15" i="67"/>
  <c r="J15" i="66"/>
  <c r="J15" i="65"/>
  <c r="K15" i="67"/>
  <c r="K15" i="66"/>
  <c r="K15" i="65"/>
  <c r="L15" i="65"/>
  <c r="V15" i="67"/>
  <c r="M15" i="67"/>
  <c r="V15" i="66"/>
  <c r="M15" i="66"/>
  <c r="M15" i="65"/>
  <c r="N15" i="67"/>
  <c r="N15" i="66"/>
  <c r="N15" i="65"/>
  <c r="O15" i="67"/>
  <c r="O15" i="66"/>
  <c r="O15" i="65"/>
  <c r="P15" i="67"/>
  <c r="P15" i="66"/>
  <c r="P15" i="65"/>
  <c r="Q15" i="67"/>
  <c r="Q15" i="66"/>
  <c r="Q15" i="65"/>
  <c r="R15" i="67"/>
  <c r="R15" i="66"/>
  <c r="R15" i="65"/>
  <c r="S15" i="67"/>
  <c r="S15" i="66"/>
  <c r="S15" i="65"/>
  <c r="T15" i="67"/>
  <c r="T15" i="66"/>
  <c r="T15" i="65"/>
  <c r="U15" i="67"/>
  <c r="U15" i="66"/>
  <c r="U15" i="65"/>
  <c r="V15" i="65"/>
  <c r="AP15" i="67"/>
  <c r="W15" i="67"/>
  <c r="AP15" i="66"/>
  <c r="W15" i="66"/>
  <c r="W15" i="65"/>
  <c r="X15" i="67"/>
  <c r="X15" i="66"/>
  <c r="X15" i="65"/>
  <c r="Y15" i="67"/>
  <c r="Y15" i="66"/>
  <c r="Y15" i="65"/>
  <c r="Z15" i="67"/>
  <c r="Z15" i="66"/>
  <c r="Z15" i="65"/>
  <c r="AA15" i="67"/>
  <c r="AA15" i="66"/>
  <c r="AA15" i="65"/>
  <c r="AB15" i="67"/>
  <c r="AB15" i="66"/>
  <c r="AB15" i="65"/>
  <c r="AC15" i="67"/>
  <c r="AC15" i="66"/>
  <c r="AC15" i="65"/>
  <c r="AD15" i="67"/>
  <c r="AD15" i="66"/>
  <c r="AD15" i="65"/>
  <c r="AE15" i="67"/>
  <c r="AE15" i="66"/>
  <c r="AE15" i="65"/>
  <c r="AF15" i="67"/>
  <c r="AF15" i="66"/>
  <c r="AF15" i="65"/>
  <c r="AG15" i="67"/>
  <c r="AG15" i="66"/>
  <c r="AG15" i="65"/>
  <c r="AH15" i="67"/>
  <c r="AH15" i="66"/>
  <c r="AH15" i="65"/>
  <c r="AI15" i="67"/>
  <c r="AI15" i="66"/>
  <c r="AI15" i="65"/>
  <c r="AJ15" i="67"/>
  <c r="AJ15" i="66"/>
  <c r="AJ15" i="65"/>
  <c r="AK15" i="67"/>
  <c r="AK15" i="66"/>
  <c r="AK15" i="65"/>
  <c r="AL15" i="67"/>
  <c r="AL15" i="66"/>
  <c r="AL15" i="65"/>
  <c r="AM15" i="67"/>
  <c r="AM15" i="66"/>
  <c r="AM15" i="65"/>
  <c r="AN15" i="67"/>
  <c r="AN15" i="66"/>
  <c r="AN15" i="65"/>
  <c r="AO15" i="67"/>
  <c r="AO15" i="66"/>
  <c r="AO15" i="65"/>
  <c r="AP15" i="65"/>
  <c r="B16" i="67"/>
  <c r="B16" i="66"/>
  <c r="B16" i="65"/>
  <c r="L16" i="67"/>
  <c r="C16" i="67"/>
  <c r="L16" i="66"/>
  <c r="C16" i="66"/>
  <c r="C16" i="65"/>
  <c r="D16" i="67"/>
  <c r="D16" i="66"/>
  <c r="D16" i="65"/>
  <c r="E16" i="67"/>
  <c r="E16" i="66"/>
  <c r="E16" i="65"/>
  <c r="F16" i="67"/>
  <c r="F16" i="66"/>
  <c r="F16" i="65"/>
  <c r="G16" i="67"/>
  <c r="G16" i="66"/>
  <c r="G16" i="65"/>
  <c r="H16" i="67"/>
  <c r="H16" i="66"/>
  <c r="H16" i="65"/>
  <c r="I16" i="67"/>
  <c r="I16" i="66"/>
  <c r="I16" i="65"/>
  <c r="J16" i="67"/>
  <c r="J16" i="66"/>
  <c r="J16" i="65"/>
  <c r="K16" i="67"/>
  <c r="K16" i="66"/>
  <c r="K16" i="65"/>
  <c r="L16" i="65"/>
  <c r="V16" i="67"/>
  <c r="M16" i="67"/>
  <c r="V16" i="66"/>
  <c r="M16" i="66"/>
  <c r="M16" i="65"/>
  <c r="N16" i="67"/>
  <c r="N16" i="66"/>
  <c r="N16" i="65"/>
  <c r="O16" i="67"/>
  <c r="O16" i="66"/>
  <c r="O16" i="65"/>
  <c r="P16" i="67"/>
  <c r="P16" i="66"/>
  <c r="P16" i="65"/>
  <c r="Q16" i="67"/>
  <c r="Q16" i="66"/>
  <c r="Q16" i="65"/>
  <c r="R16" i="67"/>
  <c r="R16" i="66"/>
  <c r="R16" i="65"/>
  <c r="S16" i="67"/>
  <c r="S16" i="66"/>
  <c r="S16" i="65"/>
  <c r="T16" i="67"/>
  <c r="T16" i="66"/>
  <c r="T16" i="65"/>
  <c r="U16" i="67"/>
  <c r="U16" i="66"/>
  <c r="U16" i="65"/>
  <c r="V16" i="65"/>
  <c r="AP16" i="67"/>
  <c r="W16" i="67"/>
  <c r="AP16" i="66"/>
  <c r="W16" i="66"/>
  <c r="W16" i="65"/>
  <c r="X16" i="67"/>
  <c r="X16" i="66"/>
  <c r="X16" i="65"/>
  <c r="Y16" i="67"/>
  <c r="Y16" i="66"/>
  <c r="Y16" i="65"/>
  <c r="Z16" i="67"/>
  <c r="Z16" i="66"/>
  <c r="Z16" i="65"/>
  <c r="AA16" i="67"/>
  <c r="AA16" i="66"/>
  <c r="AA16" i="65"/>
  <c r="AB16" i="67"/>
  <c r="AB16" i="66"/>
  <c r="AB16" i="65"/>
  <c r="AC16" i="67"/>
  <c r="AC16" i="66"/>
  <c r="AC16" i="65"/>
  <c r="AD16" i="67"/>
  <c r="AD16" i="66"/>
  <c r="AD16" i="65"/>
  <c r="AE16" i="67"/>
  <c r="AE16" i="66"/>
  <c r="AE16" i="65"/>
  <c r="AF16" i="67"/>
  <c r="AF16" i="66"/>
  <c r="AF16" i="65"/>
  <c r="AG16" i="67"/>
  <c r="AG16" i="66"/>
  <c r="AG16" i="65"/>
  <c r="AH16" i="67"/>
  <c r="AH16" i="66"/>
  <c r="AH16" i="65"/>
  <c r="AI16" i="67"/>
  <c r="AI16" i="66"/>
  <c r="AI16" i="65"/>
  <c r="AJ16" i="67"/>
  <c r="AJ16" i="66"/>
  <c r="AJ16" i="65"/>
  <c r="AK16" i="67"/>
  <c r="AK16" i="66"/>
  <c r="AK16" i="65"/>
  <c r="AL16" i="67"/>
  <c r="AL16" i="66"/>
  <c r="AL16" i="65"/>
  <c r="AM16" i="67"/>
  <c r="AM16" i="66"/>
  <c r="AM16" i="65"/>
  <c r="AN16" i="67"/>
  <c r="AN16" i="66"/>
  <c r="AN16" i="65"/>
  <c r="AO16" i="67"/>
  <c r="AO16" i="66"/>
  <c r="AO16" i="65"/>
  <c r="AP16" i="65"/>
  <c r="B17" i="67"/>
  <c r="B17" i="66"/>
  <c r="B17" i="65"/>
  <c r="L17" i="67"/>
  <c r="C17" i="67"/>
  <c r="L17" i="66"/>
  <c r="C17" i="66"/>
  <c r="C17" i="65"/>
  <c r="D17" i="67"/>
  <c r="D17" i="66"/>
  <c r="D17" i="65"/>
  <c r="E17" i="67"/>
  <c r="E17" i="66"/>
  <c r="E17" i="65"/>
  <c r="F17" i="67"/>
  <c r="F17" i="66"/>
  <c r="F17" i="65"/>
  <c r="G17" i="67"/>
  <c r="G17" i="66"/>
  <c r="G17" i="65"/>
  <c r="H17" i="67"/>
  <c r="H17" i="66"/>
  <c r="H17" i="65"/>
  <c r="I17" i="67"/>
  <c r="I17" i="66"/>
  <c r="I17" i="65"/>
  <c r="J17" i="67"/>
  <c r="J17" i="66"/>
  <c r="J17" i="65"/>
  <c r="K17" i="67"/>
  <c r="K17" i="66"/>
  <c r="K17" i="65"/>
  <c r="L17" i="65"/>
  <c r="V17" i="67"/>
  <c r="M17" i="67"/>
  <c r="V17" i="66"/>
  <c r="M17" i="66"/>
  <c r="M17" i="65"/>
  <c r="N17" i="67"/>
  <c r="N17" i="66"/>
  <c r="N17" i="65"/>
  <c r="O17" i="67"/>
  <c r="O17" i="66"/>
  <c r="O17" i="65"/>
  <c r="P17" i="67"/>
  <c r="P17" i="66"/>
  <c r="P17" i="65"/>
  <c r="Q17" i="67"/>
  <c r="Q17" i="66"/>
  <c r="Q17" i="65"/>
  <c r="R17" i="67"/>
  <c r="R17" i="66"/>
  <c r="R17" i="65"/>
  <c r="S17" i="67"/>
  <c r="S17" i="66"/>
  <c r="S17" i="65"/>
  <c r="T17" i="67"/>
  <c r="T17" i="66"/>
  <c r="T17" i="65"/>
  <c r="U17" i="67"/>
  <c r="U17" i="66"/>
  <c r="U17" i="65"/>
  <c r="V17" i="65"/>
  <c r="AP17" i="67"/>
  <c r="W17" i="67"/>
  <c r="AP17" i="66"/>
  <c r="W17" i="66"/>
  <c r="W17" i="65"/>
  <c r="X17" i="67"/>
  <c r="X17" i="66"/>
  <c r="X17" i="65"/>
  <c r="Y17" i="67"/>
  <c r="Y17" i="66"/>
  <c r="Y17" i="65"/>
  <c r="Z17" i="67"/>
  <c r="Z17" i="66"/>
  <c r="Z17" i="65"/>
  <c r="AA17" i="67"/>
  <c r="AA17" i="66"/>
  <c r="AA17" i="65"/>
  <c r="AB17" i="67"/>
  <c r="AB17" i="66"/>
  <c r="AB17" i="65"/>
  <c r="AC17" i="67"/>
  <c r="AC17" i="66"/>
  <c r="AC17" i="65"/>
  <c r="AD17" i="67"/>
  <c r="AD17" i="66"/>
  <c r="AD17" i="65"/>
  <c r="AE17" i="67"/>
  <c r="AE17" i="66"/>
  <c r="AE17" i="65"/>
  <c r="AF17" i="67"/>
  <c r="AF17" i="66"/>
  <c r="AF17" i="65"/>
  <c r="AG17" i="67"/>
  <c r="AG17" i="66"/>
  <c r="AG17" i="65"/>
  <c r="AH17" i="67"/>
  <c r="AH17" i="66"/>
  <c r="AH17" i="65"/>
  <c r="AI17" i="67"/>
  <c r="AI17" i="66"/>
  <c r="AI17" i="65"/>
  <c r="AJ17" i="67"/>
  <c r="AJ17" i="66"/>
  <c r="AJ17" i="65"/>
  <c r="AK17" i="67"/>
  <c r="AK17" i="66"/>
  <c r="AK17" i="65"/>
  <c r="AL17" i="67"/>
  <c r="AL17" i="66"/>
  <c r="AL17" i="65"/>
  <c r="AM17" i="67"/>
  <c r="AM17" i="66"/>
  <c r="AM17" i="65"/>
  <c r="AN17" i="67"/>
  <c r="AN17" i="66"/>
  <c r="AN17" i="65"/>
  <c r="AO17" i="67"/>
  <c r="AO17" i="66"/>
  <c r="AO17" i="65"/>
  <c r="AP17" i="65"/>
  <c r="B18" i="67"/>
  <c r="B18" i="66"/>
  <c r="B18" i="65"/>
  <c r="L18" i="67"/>
  <c r="C18" i="67"/>
  <c r="L18" i="66"/>
  <c r="C18" i="66"/>
  <c r="C18" i="65"/>
  <c r="D18" i="67"/>
  <c r="D18" i="66"/>
  <c r="D18" i="65"/>
  <c r="E18" i="67"/>
  <c r="E18" i="66"/>
  <c r="E18" i="65"/>
  <c r="F18" i="67"/>
  <c r="F18" i="66"/>
  <c r="F18" i="65"/>
  <c r="G18" i="67"/>
  <c r="G18" i="66"/>
  <c r="G18" i="65"/>
  <c r="H18" i="67"/>
  <c r="H18" i="66"/>
  <c r="H18" i="65"/>
  <c r="I18" i="67"/>
  <c r="I18" i="66"/>
  <c r="I18" i="65"/>
  <c r="J18" i="67"/>
  <c r="J18" i="66"/>
  <c r="J18" i="65"/>
  <c r="K18" i="67"/>
  <c r="K18" i="66"/>
  <c r="K18" i="65"/>
  <c r="L18" i="65"/>
  <c r="V18" i="67"/>
  <c r="M18" i="67"/>
  <c r="V18" i="66"/>
  <c r="M18" i="66"/>
  <c r="M18" i="65"/>
  <c r="N18" i="67"/>
  <c r="N18" i="66"/>
  <c r="N18" i="65"/>
  <c r="O18" i="67"/>
  <c r="O18" i="66"/>
  <c r="O18" i="65"/>
  <c r="P18" i="67"/>
  <c r="P18" i="66"/>
  <c r="P18" i="65"/>
  <c r="Q18" i="67"/>
  <c r="Q18" i="66"/>
  <c r="Q18" i="65"/>
  <c r="R18" i="67"/>
  <c r="R18" i="66"/>
  <c r="R18" i="65"/>
  <c r="S18" i="67"/>
  <c r="S18" i="66"/>
  <c r="S18" i="65"/>
  <c r="T18" i="67"/>
  <c r="T18" i="66"/>
  <c r="T18" i="65"/>
  <c r="U18" i="67"/>
  <c r="U18" i="66"/>
  <c r="U18" i="65"/>
  <c r="V18" i="65"/>
  <c r="AP18" i="67"/>
  <c r="W18" i="67"/>
  <c r="AP18" i="66"/>
  <c r="W18" i="66"/>
  <c r="W18" i="65"/>
  <c r="X18" i="67"/>
  <c r="X18" i="66"/>
  <c r="X18" i="65"/>
  <c r="Y18" i="67"/>
  <c r="Y18" i="66"/>
  <c r="Y18" i="65"/>
  <c r="Z18" i="67"/>
  <c r="Z18" i="66"/>
  <c r="Z18" i="65"/>
  <c r="AA18" i="67"/>
  <c r="AA18" i="66"/>
  <c r="AA18" i="65"/>
  <c r="AB18" i="67"/>
  <c r="AB18" i="66"/>
  <c r="AB18" i="65"/>
  <c r="AC18" i="67"/>
  <c r="AC18" i="66"/>
  <c r="AC18" i="65"/>
  <c r="AD18" i="67"/>
  <c r="AD18" i="66"/>
  <c r="AD18" i="65"/>
  <c r="AE18" i="67"/>
  <c r="AE18" i="66"/>
  <c r="AE18" i="65"/>
  <c r="AF18" i="67"/>
  <c r="AF18" i="66"/>
  <c r="AF18" i="65"/>
  <c r="AG18" i="67"/>
  <c r="AG18" i="66"/>
  <c r="AG18" i="65"/>
  <c r="AH18" i="67"/>
  <c r="AH18" i="66"/>
  <c r="AH18" i="65"/>
  <c r="AI18" i="67"/>
  <c r="AI18" i="66"/>
  <c r="AI18" i="65"/>
  <c r="AJ18" i="67"/>
  <c r="AJ18" i="66"/>
  <c r="AJ18" i="65"/>
  <c r="AK18" i="67"/>
  <c r="AK18" i="66"/>
  <c r="AK18" i="65"/>
  <c r="AL18" i="67"/>
  <c r="AL18" i="66"/>
  <c r="AL18" i="65"/>
  <c r="AM18" i="67"/>
  <c r="AM18" i="66"/>
  <c r="AM18" i="65"/>
  <c r="AN18" i="67"/>
  <c r="AN18" i="66"/>
  <c r="AN18" i="65"/>
  <c r="AO18" i="67"/>
  <c r="AO18" i="66"/>
  <c r="AO18" i="65"/>
  <c r="AP18" i="65"/>
  <c r="B19" i="67"/>
  <c r="B19" i="66"/>
  <c r="B19" i="65"/>
  <c r="L19" i="67"/>
  <c r="C19" i="67"/>
  <c r="L19" i="66"/>
  <c r="C19" i="66"/>
  <c r="C19" i="65"/>
  <c r="D19" i="67"/>
  <c r="D19" i="66"/>
  <c r="D19" i="65"/>
  <c r="E19" i="67"/>
  <c r="E19" i="66"/>
  <c r="E19" i="65"/>
  <c r="F19" i="67"/>
  <c r="F19" i="66"/>
  <c r="F19" i="65"/>
  <c r="G19" i="67"/>
  <c r="G19" i="66"/>
  <c r="G19" i="65"/>
  <c r="H19" i="67"/>
  <c r="H19" i="66"/>
  <c r="H19" i="65"/>
  <c r="I19" i="67"/>
  <c r="I19" i="66"/>
  <c r="I19" i="65"/>
  <c r="J19" i="67"/>
  <c r="J19" i="66"/>
  <c r="J19" i="65"/>
  <c r="K19" i="67"/>
  <c r="K19" i="66"/>
  <c r="K19" i="65"/>
  <c r="L19" i="65"/>
  <c r="V19" i="67"/>
  <c r="M19" i="67"/>
  <c r="V19" i="66"/>
  <c r="M19" i="66"/>
  <c r="M19" i="65"/>
  <c r="N19" i="67"/>
  <c r="N19" i="66"/>
  <c r="N19" i="65"/>
  <c r="O19" i="67"/>
  <c r="O19" i="66"/>
  <c r="O19" i="65"/>
  <c r="P19" i="67"/>
  <c r="P19" i="66"/>
  <c r="P19" i="65"/>
  <c r="Q19" i="67"/>
  <c r="Q19" i="66"/>
  <c r="Q19" i="65"/>
  <c r="R19" i="67"/>
  <c r="R19" i="66"/>
  <c r="R19" i="65"/>
  <c r="S19" i="67"/>
  <c r="S19" i="66"/>
  <c r="S19" i="65"/>
  <c r="T19" i="67"/>
  <c r="T19" i="66"/>
  <c r="T19" i="65"/>
  <c r="U19" i="67"/>
  <c r="U19" i="66"/>
  <c r="U19" i="65"/>
  <c r="V19" i="65"/>
  <c r="AP19" i="67"/>
  <c r="W19" i="67"/>
  <c r="AP19" i="66"/>
  <c r="W19" i="66"/>
  <c r="W19" i="65"/>
  <c r="X19" i="67"/>
  <c r="X19" i="66"/>
  <c r="X19" i="65"/>
  <c r="Y19" i="67"/>
  <c r="Y19" i="66"/>
  <c r="Y19" i="65"/>
  <c r="Z19" i="67"/>
  <c r="Z19" i="66"/>
  <c r="Z19" i="65"/>
  <c r="AA19" i="67"/>
  <c r="AA19" i="66"/>
  <c r="AA19" i="65"/>
  <c r="AB19" i="67"/>
  <c r="AB19" i="66"/>
  <c r="AB19" i="65"/>
  <c r="AC19" i="67"/>
  <c r="AC19" i="66"/>
  <c r="AC19" i="65"/>
  <c r="AD19" i="67"/>
  <c r="AD19" i="66"/>
  <c r="AD19" i="65"/>
  <c r="AE19" i="67"/>
  <c r="AE19" i="66"/>
  <c r="AE19" i="65"/>
  <c r="AF19" i="67"/>
  <c r="AF19" i="66"/>
  <c r="AF19" i="65"/>
  <c r="AG19" i="67"/>
  <c r="AG19" i="66"/>
  <c r="AG19" i="65"/>
  <c r="AH19" i="67"/>
  <c r="AH19" i="66"/>
  <c r="AH19" i="65"/>
  <c r="AI19" i="67"/>
  <c r="AI19" i="66"/>
  <c r="AI19" i="65"/>
  <c r="AJ19" i="67"/>
  <c r="AJ19" i="66"/>
  <c r="AJ19" i="65"/>
  <c r="AK19" i="67"/>
  <c r="AK19" i="66"/>
  <c r="AK19" i="65"/>
  <c r="AL19" i="67"/>
  <c r="AL19" i="66"/>
  <c r="AL19" i="65"/>
  <c r="AM19" i="67"/>
  <c r="AM19" i="66"/>
  <c r="AM19" i="65"/>
  <c r="AN19" i="67"/>
  <c r="AN19" i="66"/>
  <c r="AN19" i="65"/>
  <c r="AO19" i="67"/>
  <c r="AO19" i="66"/>
  <c r="AO19" i="65"/>
  <c r="AP19" i="65"/>
  <c r="B20" i="67"/>
  <c r="B20" i="66"/>
  <c r="B20" i="65"/>
  <c r="L20" i="67"/>
  <c r="C20" i="67"/>
  <c r="L20" i="66"/>
  <c r="C20" i="66"/>
  <c r="C20" i="65"/>
  <c r="D20" i="67"/>
  <c r="D20" i="66"/>
  <c r="D20" i="65"/>
  <c r="E20" i="67"/>
  <c r="E20" i="66"/>
  <c r="E20" i="65"/>
  <c r="F20" i="67"/>
  <c r="F20" i="66"/>
  <c r="F20" i="65"/>
  <c r="G20" i="67"/>
  <c r="G20" i="66"/>
  <c r="G20" i="65"/>
  <c r="H20" i="67"/>
  <c r="H20" i="66"/>
  <c r="H20" i="65"/>
  <c r="I20" i="67"/>
  <c r="I20" i="66"/>
  <c r="I20" i="65"/>
  <c r="J20" i="67"/>
  <c r="J20" i="66"/>
  <c r="J20" i="65"/>
  <c r="K20" i="67"/>
  <c r="K20" i="66"/>
  <c r="K20" i="65"/>
  <c r="L20" i="65"/>
  <c r="V20" i="67"/>
  <c r="M20" i="67"/>
  <c r="V20" i="66"/>
  <c r="M20" i="66"/>
  <c r="M20" i="65"/>
  <c r="N20" i="67"/>
  <c r="N20" i="66"/>
  <c r="N20" i="65"/>
  <c r="O20" i="67"/>
  <c r="O20" i="66"/>
  <c r="O20" i="65"/>
  <c r="P20" i="67"/>
  <c r="P20" i="66"/>
  <c r="P20" i="65"/>
  <c r="Q20" i="67"/>
  <c r="Q20" i="66"/>
  <c r="Q20" i="65"/>
  <c r="R20" i="67"/>
  <c r="R20" i="66"/>
  <c r="R20" i="65"/>
  <c r="S20" i="67"/>
  <c r="S20" i="66"/>
  <c r="S20" i="65"/>
  <c r="T20" i="67"/>
  <c r="T20" i="66"/>
  <c r="T20" i="65"/>
  <c r="U20" i="67"/>
  <c r="U20" i="66"/>
  <c r="U20" i="65"/>
  <c r="V20" i="65"/>
  <c r="AP20" i="67"/>
  <c r="W20" i="67"/>
  <c r="AP20" i="66"/>
  <c r="W20" i="66"/>
  <c r="W20" i="65"/>
  <c r="X20" i="67"/>
  <c r="X20" i="66"/>
  <c r="X20" i="65"/>
  <c r="Y20" i="67"/>
  <c r="Y20" i="66"/>
  <c r="Y20" i="65"/>
  <c r="Z20" i="67"/>
  <c r="Z20" i="66"/>
  <c r="Z20" i="65"/>
  <c r="AA20" i="67"/>
  <c r="AA20" i="66"/>
  <c r="AA20" i="65"/>
  <c r="AB20" i="67"/>
  <c r="AB20" i="66"/>
  <c r="AB20" i="65"/>
  <c r="AC20" i="67"/>
  <c r="AC20" i="66"/>
  <c r="AC20" i="65"/>
  <c r="AD20" i="67"/>
  <c r="AD20" i="66"/>
  <c r="AD20" i="65"/>
  <c r="AE20" i="67"/>
  <c r="AE20" i="66"/>
  <c r="AE20" i="65"/>
  <c r="AF20" i="67"/>
  <c r="AF20" i="66"/>
  <c r="AF20" i="65"/>
  <c r="AG20" i="67"/>
  <c r="AG20" i="66"/>
  <c r="AG20" i="65"/>
  <c r="AH20" i="67"/>
  <c r="AH20" i="66"/>
  <c r="AH20" i="65"/>
  <c r="AI20" i="67"/>
  <c r="AI20" i="66"/>
  <c r="AI20" i="65"/>
  <c r="AJ20" i="67"/>
  <c r="AJ20" i="66"/>
  <c r="AJ20" i="65"/>
  <c r="AK20" i="67"/>
  <c r="AK20" i="66"/>
  <c r="AK20" i="65"/>
  <c r="AL20" i="67"/>
  <c r="AL20" i="66"/>
  <c r="AL20" i="65"/>
  <c r="AM20" i="67"/>
  <c r="AM20" i="66"/>
  <c r="AM20" i="65"/>
  <c r="AN20" i="67"/>
  <c r="AN20" i="66"/>
  <c r="AN20" i="65"/>
  <c r="AO20" i="67"/>
  <c r="AO20" i="66"/>
  <c r="AO20" i="65"/>
  <c r="AP20" i="65"/>
  <c r="B21" i="67"/>
  <c r="B21" i="66"/>
  <c r="B21" i="65"/>
  <c r="L21" i="67"/>
  <c r="C21" i="67"/>
  <c r="L21" i="66"/>
  <c r="C21" i="66"/>
  <c r="C21" i="65"/>
  <c r="D21" i="67"/>
  <c r="D21" i="66"/>
  <c r="D21" i="65"/>
  <c r="E21" i="67"/>
  <c r="E21" i="66"/>
  <c r="E21" i="65"/>
  <c r="F21" i="67"/>
  <c r="F21" i="66"/>
  <c r="F21" i="65"/>
  <c r="G21" i="67"/>
  <c r="G21" i="66"/>
  <c r="G21" i="65"/>
  <c r="H21" i="67"/>
  <c r="H21" i="66"/>
  <c r="H21" i="65"/>
  <c r="I21" i="67"/>
  <c r="I21" i="66"/>
  <c r="I21" i="65"/>
  <c r="J21" i="67"/>
  <c r="J21" i="66"/>
  <c r="J21" i="65"/>
  <c r="K21" i="67"/>
  <c r="K21" i="66"/>
  <c r="K21" i="65"/>
  <c r="L21" i="65"/>
  <c r="V21" i="67"/>
  <c r="M21" i="67"/>
  <c r="V21" i="66"/>
  <c r="M21" i="66"/>
  <c r="M21" i="65"/>
  <c r="N21" i="67"/>
  <c r="N21" i="66"/>
  <c r="N21" i="65"/>
  <c r="O21" i="67"/>
  <c r="O21" i="66"/>
  <c r="O21" i="65"/>
  <c r="P21" i="67"/>
  <c r="P21" i="66"/>
  <c r="P21" i="65"/>
  <c r="Q21" i="67"/>
  <c r="Q21" i="66"/>
  <c r="Q21" i="65"/>
  <c r="R21" i="67"/>
  <c r="R21" i="66"/>
  <c r="R21" i="65"/>
  <c r="S21" i="67"/>
  <c r="S21" i="66"/>
  <c r="S21" i="65"/>
  <c r="T21" i="67"/>
  <c r="T21" i="66"/>
  <c r="T21" i="65"/>
  <c r="U21" i="67"/>
  <c r="U21" i="66"/>
  <c r="U21" i="65"/>
  <c r="V21" i="65"/>
  <c r="AP21" i="67"/>
  <c r="W21" i="67"/>
  <c r="AP21" i="66"/>
  <c r="W21" i="66"/>
  <c r="W21" i="65"/>
  <c r="X21" i="67"/>
  <c r="X21" i="66"/>
  <c r="X21" i="65"/>
  <c r="Y21" i="67"/>
  <c r="Y21" i="66"/>
  <c r="Y21" i="65"/>
  <c r="Z21" i="67"/>
  <c r="Z21" i="66"/>
  <c r="Z21" i="65"/>
  <c r="AA21" i="67"/>
  <c r="AA21" i="66"/>
  <c r="AA21" i="65"/>
  <c r="AB21" i="67"/>
  <c r="AB21" i="66"/>
  <c r="AB21" i="65"/>
  <c r="AC21" i="67"/>
  <c r="AC21" i="66"/>
  <c r="AC21" i="65"/>
  <c r="AD21" i="67"/>
  <c r="AD21" i="66"/>
  <c r="AD21" i="65"/>
  <c r="AE21" i="67"/>
  <c r="AE21" i="66"/>
  <c r="AE21" i="65"/>
  <c r="AF21" i="67"/>
  <c r="AF21" i="66"/>
  <c r="AF21" i="65"/>
  <c r="AG21" i="67"/>
  <c r="AG21" i="66"/>
  <c r="AG21" i="65"/>
  <c r="AH21" i="67"/>
  <c r="AH21" i="66"/>
  <c r="AH21" i="65"/>
  <c r="AI21" i="67"/>
  <c r="AI21" i="66"/>
  <c r="AI21" i="65"/>
  <c r="AJ21" i="67"/>
  <c r="AJ21" i="66"/>
  <c r="AJ21" i="65"/>
  <c r="AK21" i="67"/>
  <c r="AK21" i="66"/>
  <c r="AK21" i="65"/>
  <c r="AL21" i="67"/>
  <c r="AL21" i="66"/>
  <c r="AL21" i="65"/>
  <c r="AM21" i="67"/>
  <c r="AM21" i="66"/>
  <c r="AM21" i="65"/>
  <c r="AN21" i="67"/>
  <c r="AN21" i="66"/>
  <c r="AN21" i="65"/>
  <c r="AO21" i="67"/>
  <c r="AO21" i="66"/>
  <c r="AO21" i="65"/>
  <c r="AP21" i="65"/>
  <c r="B22" i="67"/>
  <c r="B22" i="66"/>
  <c r="B22" i="65"/>
  <c r="L22" i="67"/>
  <c r="C22" i="67"/>
  <c r="L22" i="66"/>
  <c r="C22" i="66"/>
  <c r="C22" i="65"/>
  <c r="D22" i="67"/>
  <c r="D22" i="66"/>
  <c r="D22" i="65"/>
  <c r="E22" i="67"/>
  <c r="E22" i="66"/>
  <c r="E22" i="65"/>
  <c r="F22" i="67"/>
  <c r="F22" i="66"/>
  <c r="F22" i="65"/>
  <c r="G22" i="67"/>
  <c r="G22" i="66"/>
  <c r="G22" i="65"/>
  <c r="H22" i="67"/>
  <c r="H22" i="66"/>
  <c r="H22" i="65"/>
  <c r="I22" i="67"/>
  <c r="I22" i="66"/>
  <c r="I22" i="65"/>
  <c r="J22" i="67"/>
  <c r="J22" i="66"/>
  <c r="J22" i="65"/>
  <c r="K22" i="67"/>
  <c r="K22" i="66"/>
  <c r="K22" i="65"/>
  <c r="L22" i="65"/>
  <c r="V22" i="67"/>
  <c r="M22" i="67"/>
  <c r="V22" i="66"/>
  <c r="M22" i="66"/>
  <c r="M22" i="65"/>
  <c r="N22" i="67"/>
  <c r="N22" i="66"/>
  <c r="N22" i="65"/>
  <c r="O22" i="67"/>
  <c r="O22" i="66"/>
  <c r="O22" i="65"/>
  <c r="P22" i="67"/>
  <c r="P22" i="66"/>
  <c r="P22" i="65"/>
  <c r="Q22" i="67"/>
  <c r="Q22" i="66"/>
  <c r="Q22" i="65"/>
  <c r="R22" i="67"/>
  <c r="R22" i="66"/>
  <c r="R22" i="65"/>
  <c r="S22" i="67"/>
  <c r="S22" i="66"/>
  <c r="S22" i="65"/>
  <c r="T22" i="67"/>
  <c r="T22" i="66"/>
  <c r="T22" i="65"/>
  <c r="U22" i="67"/>
  <c r="U22" i="66"/>
  <c r="U22" i="65"/>
  <c r="V22" i="65"/>
  <c r="AP22" i="67"/>
  <c r="W22" i="67"/>
  <c r="AP22" i="66"/>
  <c r="W22" i="66"/>
  <c r="W22" i="65"/>
  <c r="X22" i="67"/>
  <c r="X22" i="66"/>
  <c r="X22" i="65"/>
  <c r="Y22" i="67"/>
  <c r="Y22" i="66"/>
  <c r="Y22" i="65"/>
  <c r="Z22" i="67"/>
  <c r="Z22" i="66"/>
  <c r="Z22" i="65"/>
  <c r="AA22" i="67"/>
  <c r="AA22" i="66"/>
  <c r="AA22" i="65"/>
  <c r="AB22" i="67"/>
  <c r="AB22" i="66"/>
  <c r="AB22" i="65"/>
  <c r="AC22" i="67"/>
  <c r="AC22" i="66"/>
  <c r="AC22" i="65"/>
  <c r="AD22" i="67"/>
  <c r="AD22" i="66"/>
  <c r="AD22" i="65"/>
  <c r="AE22" i="67"/>
  <c r="AE22" i="66"/>
  <c r="AE22" i="65"/>
  <c r="AF22" i="67"/>
  <c r="AF22" i="66"/>
  <c r="AF22" i="65"/>
  <c r="AG22" i="67"/>
  <c r="AG22" i="66"/>
  <c r="AG22" i="65"/>
  <c r="AH22" i="67"/>
  <c r="AH22" i="66"/>
  <c r="AH22" i="65"/>
  <c r="AI22" i="67"/>
  <c r="AI22" i="66"/>
  <c r="AI22" i="65"/>
  <c r="AJ22" i="67"/>
  <c r="AJ22" i="66"/>
  <c r="AJ22" i="65"/>
  <c r="AK22" i="67"/>
  <c r="AK22" i="66"/>
  <c r="AK22" i="65"/>
  <c r="AL22" i="67"/>
  <c r="AL22" i="66"/>
  <c r="AL22" i="65"/>
  <c r="AM22" i="67"/>
  <c r="AM22" i="66"/>
  <c r="AM22" i="65"/>
  <c r="AN22" i="67"/>
  <c r="AN22" i="66"/>
  <c r="AN22" i="65"/>
  <c r="AO22" i="67"/>
  <c r="AO22" i="66"/>
  <c r="AO22" i="65"/>
  <c r="AP22" i="65"/>
  <c r="B23" i="67"/>
  <c r="B23" i="66"/>
  <c r="B23" i="65"/>
  <c r="L23" i="67"/>
  <c r="C23" i="67"/>
  <c r="L23" i="66"/>
  <c r="C23" i="66"/>
  <c r="C23" i="65"/>
  <c r="D23" i="67"/>
  <c r="D23" i="66"/>
  <c r="D23" i="65"/>
  <c r="E23" i="67"/>
  <c r="E23" i="66"/>
  <c r="E23" i="65"/>
  <c r="F23" i="67"/>
  <c r="F23" i="66"/>
  <c r="F23" i="65"/>
  <c r="G23" i="67"/>
  <c r="G23" i="66"/>
  <c r="G23" i="65"/>
  <c r="H23" i="67"/>
  <c r="H23" i="66"/>
  <c r="H23" i="65"/>
  <c r="I23" i="67"/>
  <c r="I23" i="66"/>
  <c r="I23" i="65"/>
  <c r="J23" i="67"/>
  <c r="J23" i="66"/>
  <c r="J23" i="65"/>
  <c r="K23" i="67"/>
  <c r="K23" i="66"/>
  <c r="K23" i="65"/>
  <c r="L23" i="65"/>
  <c r="V23" i="67"/>
  <c r="M23" i="67"/>
  <c r="V23" i="66"/>
  <c r="M23" i="66"/>
  <c r="M23" i="65"/>
  <c r="N23" i="67"/>
  <c r="N23" i="66"/>
  <c r="N23" i="65"/>
  <c r="O23" i="67"/>
  <c r="O23" i="66"/>
  <c r="O23" i="65"/>
  <c r="P23" i="67"/>
  <c r="P23" i="66"/>
  <c r="P23" i="65"/>
  <c r="Q23" i="67"/>
  <c r="Q23" i="66"/>
  <c r="Q23" i="65"/>
  <c r="R23" i="67"/>
  <c r="R23" i="66"/>
  <c r="R23" i="65"/>
  <c r="S23" i="67"/>
  <c r="S23" i="66"/>
  <c r="S23" i="65"/>
  <c r="T23" i="67"/>
  <c r="T23" i="66"/>
  <c r="T23" i="65"/>
  <c r="U23" i="67"/>
  <c r="U23" i="66"/>
  <c r="U23" i="65"/>
  <c r="V23" i="65"/>
  <c r="AP23" i="67"/>
  <c r="W23" i="67"/>
  <c r="AP23" i="66"/>
  <c r="W23" i="66"/>
  <c r="W23" i="65"/>
  <c r="X23" i="67"/>
  <c r="X23" i="66"/>
  <c r="X23" i="65"/>
  <c r="Y23" i="67"/>
  <c r="Y23" i="66"/>
  <c r="Y23" i="65"/>
  <c r="Z23" i="67"/>
  <c r="Z23" i="66"/>
  <c r="Z23" i="65"/>
  <c r="AA23" i="67"/>
  <c r="AA23" i="66"/>
  <c r="AA23" i="65"/>
  <c r="AB23" i="67"/>
  <c r="AB23" i="66"/>
  <c r="AB23" i="65"/>
  <c r="AC23" i="67"/>
  <c r="AC23" i="66"/>
  <c r="AC23" i="65"/>
  <c r="AD23" i="67"/>
  <c r="AD23" i="66"/>
  <c r="AD23" i="65"/>
  <c r="AE23" i="67"/>
  <c r="AE23" i="66"/>
  <c r="AE23" i="65"/>
  <c r="AF23" i="67"/>
  <c r="AF23" i="66"/>
  <c r="AF23" i="65"/>
  <c r="AG23" i="67"/>
  <c r="AG23" i="66"/>
  <c r="AG23" i="65"/>
  <c r="AH23" i="67"/>
  <c r="AH23" i="66"/>
  <c r="AH23" i="65"/>
  <c r="AI23" i="67"/>
  <c r="AI23" i="66"/>
  <c r="AI23" i="65"/>
  <c r="AJ23" i="67"/>
  <c r="AJ23" i="66"/>
  <c r="AJ23" i="65"/>
  <c r="AK23" i="67"/>
  <c r="AK23" i="66"/>
  <c r="AK23" i="65"/>
  <c r="AL23" i="67"/>
  <c r="AL23" i="66"/>
  <c r="AL23" i="65"/>
  <c r="AM23" i="67"/>
  <c r="AM23" i="66"/>
  <c r="AM23" i="65"/>
  <c r="AN23" i="67"/>
  <c r="AN23" i="66"/>
  <c r="AN23" i="65"/>
  <c r="AO23" i="67"/>
  <c r="AO23" i="66"/>
  <c r="AO23" i="65"/>
  <c r="AP23" i="65"/>
  <c r="B24" i="67"/>
  <c r="B24" i="66"/>
  <c r="B24" i="65"/>
  <c r="L24" i="67"/>
  <c r="C24" i="67"/>
  <c r="L24" i="66"/>
  <c r="C24" i="66"/>
  <c r="C24" i="65"/>
  <c r="D24" i="67"/>
  <c r="D24" i="66"/>
  <c r="D24" i="65"/>
  <c r="E24" i="67"/>
  <c r="E24" i="66"/>
  <c r="E24" i="65"/>
  <c r="F24" i="67"/>
  <c r="F24" i="66"/>
  <c r="F24" i="65"/>
  <c r="G24" i="67"/>
  <c r="G24" i="66"/>
  <c r="G24" i="65"/>
  <c r="H24" i="67"/>
  <c r="H24" i="66"/>
  <c r="H24" i="65"/>
  <c r="I24" i="67"/>
  <c r="I24" i="66"/>
  <c r="I24" i="65"/>
  <c r="J24" i="67"/>
  <c r="J24" i="66"/>
  <c r="J24" i="65"/>
  <c r="K24" i="67"/>
  <c r="K24" i="66"/>
  <c r="K24" i="65"/>
  <c r="L24" i="65"/>
  <c r="V24" i="67"/>
  <c r="M24" i="67"/>
  <c r="V24" i="66"/>
  <c r="M24" i="66"/>
  <c r="M24" i="65"/>
  <c r="N24" i="67"/>
  <c r="N24" i="66"/>
  <c r="N24" i="65"/>
  <c r="O24" i="67"/>
  <c r="O24" i="66"/>
  <c r="O24" i="65"/>
  <c r="P24" i="67"/>
  <c r="P24" i="66"/>
  <c r="P24" i="65"/>
  <c r="Q24" i="67"/>
  <c r="Q24" i="66"/>
  <c r="Q24" i="65"/>
  <c r="R24" i="67"/>
  <c r="R24" i="66"/>
  <c r="R24" i="65"/>
  <c r="S24" i="67"/>
  <c r="S24" i="66"/>
  <c r="S24" i="65"/>
  <c r="T24" i="67"/>
  <c r="T24" i="66"/>
  <c r="T24" i="65"/>
  <c r="U24" i="67"/>
  <c r="U24" i="66"/>
  <c r="U24" i="65"/>
  <c r="V24" i="65"/>
  <c r="AP24" i="67"/>
  <c r="W24" i="67"/>
  <c r="AP24" i="66"/>
  <c r="W24" i="66"/>
  <c r="W24" i="65"/>
  <c r="X24" i="67"/>
  <c r="X24" i="66"/>
  <c r="X24" i="65"/>
  <c r="Y24" i="67"/>
  <c r="Y24" i="66"/>
  <c r="Y24" i="65"/>
  <c r="Z24" i="67"/>
  <c r="Z24" i="66"/>
  <c r="Z24" i="65"/>
  <c r="AA24" i="67"/>
  <c r="AA24" i="66"/>
  <c r="AA24" i="65"/>
  <c r="AB24" i="67"/>
  <c r="AB24" i="66"/>
  <c r="AB24" i="65"/>
  <c r="AC24" i="67"/>
  <c r="AC24" i="66"/>
  <c r="AC24" i="65"/>
  <c r="AD24" i="67"/>
  <c r="AD24" i="66"/>
  <c r="AD24" i="65"/>
  <c r="AE24" i="67"/>
  <c r="AE24" i="66"/>
  <c r="AE24" i="65"/>
  <c r="AF24" i="67"/>
  <c r="AF24" i="66"/>
  <c r="AF24" i="65"/>
  <c r="AG24" i="67"/>
  <c r="AG24" i="66"/>
  <c r="AG24" i="65"/>
  <c r="AH24" i="67"/>
  <c r="AH24" i="66"/>
  <c r="AH24" i="65"/>
  <c r="AI24" i="67"/>
  <c r="AI24" i="66"/>
  <c r="AI24" i="65"/>
  <c r="AJ24" i="67"/>
  <c r="AJ24" i="66"/>
  <c r="AJ24" i="65"/>
  <c r="AK24" i="67"/>
  <c r="AK24" i="66"/>
  <c r="AK24" i="65"/>
  <c r="AL24" i="67"/>
  <c r="AL24" i="66"/>
  <c r="AL24" i="65"/>
  <c r="AM24" i="67"/>
  <c r="AM24" i="66"/>
  <c r="AM24" i="65"/>
  <c r="AN24" i="67"/>
  <c r="AN24" i="66"/>
  <c r="AN24" i="65"/>
  <c r="AO24" i="67"/>
  <c r="AO24" i="66"/>
  <c r="AO24" i="65"/>
  <c r="AP24" i="65"/>
  <c r="B25" i="67"/>
  <c r="B25" i="66"/>
  <c r="B25" i="65"/>
  <c r="L25" i="67"/>
  <c r="C25" i="67"/>
  <c r="L25" i="66"/>
  <c r="C25" i="66"/>
  <c r="C25" i="65"/>
  <c r="D25" i="67"/>
  <c r="D25" i="66"/>
  <c r="D25" i="65"/>
  <c r="E25" i="67"/>
  <c r="E25" i="66"/>
  <c r="E25" i="65"/>
  <c r="F25" i="67"/>
  <c r="F25" i="66"/>
  <c r="F25" i="65"/>
  <c r="G25" i="67"/>
  <c r="G25" i="66"/>
  <c r="G25" i="65"/>
  <c r="H25" i="67"/>
  <c r="H25" i="66"/>
  <c r="H25" i="65"/>
  <c r="I25" i="67"/>
  <c r="I25" i="66"/>
  <c r="I25" i="65"/>
  <c r="J25" i="67"/>
  <c r="J25" i="66"/>
  <c r="J25" i="65"/>
  <c r="K25" i="67"/>
  <c r="K25" i="66"/>
  <c r="K25" i="65"/>
  <c r="L25" i="65"/>
  <c r="V25" i="67"/>
  <c r="M25" i="67"/>
  <c r="V25" i="66"/>
  <c r="M25" i="66"/>
  <c r="M25" i="65"/>
  <c r="N25" i="67"/>
  <c r="N25" i="66"/>
  <c r="N25" i="65"/>
  <c r="O25" i="67"/>
  <c r="O25" i="66"/>
  <c r="O25" i="65"/>
  <c r="P25" i="67"/>
  <c r="P25" i="66"/>
  <c r="P25" i="65"/>
  <c r="Q25" i="67"/>
  <c r="Q25" i="66"/>
  <c r="Q25" i="65"/>
  <c r="R25" i="67"/>
  <c r="R25" i="66"/>
  <c r="R25" i="65"/>
  <c r="S25" i="67"/>
  <c r="S25" i="66"/>
  <c r="S25" i="65"/>
  <c r="T25" i="67"/>
  <c r="T25" i="66"/>
  <c r="T25" i="65"/>
  <c r="U25" i="67"/>
  <c r="U25" i="66"/>
  <c r="U25" i="65"/>
  <c r="V25" i="65"/>
  <c r="AP25" i="67"/>
  <c r="W25" i="67"/>
  <c r="AP25" i="66"/>
  <c r="W25" i="66"/>
  <c r="W25" i="65"/>
  <c r="X25" i="67"/>
  <c r="X25" i="66"/>
  <c r="X25" i="65"/>
  <c r="Y25" i="67"/>
  <c r="Y25" i="66"/>
  <c r="Y25" i="65"/>
  <c r="Z25" i="67"/>
  <c r="Z25" i="66"/>
  <c r="Z25" i="65"/>
  <c r="AA25" i="67"/>
  <c r="AA25" i="66"/>
  <c r="AA25" i="65"/>
  <c r="AB25" i="67"/>
  <c r="AB25" i="66"/>
  <c r="AB25" i="65"/>
  <c r="AC25" i="67"/>
  <c r="AC25" i="66"/>
  <c r="AC25" i="65"/>
  <c r="AD25" i="67"/>
  <c r="AD25" i="66"/>
  <c r="AD25" i="65"/>
  <c r="AE25" i="67"/>
  <c r="AE25" i="66"/>
  <c r="AE25" i="65"/>
  <c r="AF25" i="67"/>
  <c r="AF25" i="66"/>
  <c r="AF25" i="65"/>
  <c r="AG25" i="67"/>
  <c r="AG25" i="66"/>
  <c r="AG25" i="65"/>
  <c r="AH25" i="67"/>
  <c r="AH25" i="66"/>
  <c r="AH25" i="65"/>
  <c r="AI25" i="67"/>
  <c r="AI25" i="66"/>
  <c r="AI25" i="65"/>
  <c r="AJ25" i="67"/>
  <c r="AJ25" i="66"/>
  <c r="AJ25" i="65"/>
  <c r="AK25" i="67"/>
  <c r="AK25" i="66"/>
  <c r="AK25" i="65"/>
  <c r="AL25" i="67"/>
  <c r="AL25" i="66"/>
  <c r="AL25" i="65"/>
  <c r="AM25" i="67"/>
  <c r="AM25" i="66"/>
  <c r="AM25" i="65"/>
  <c r="AN25" i="67"/>
  <c r="AN25" i="66"/>
  <c r="AN25" i="65"/>
  <c r="AO25" i="67"/>
  <c r="AO25" i="66"/>
  <c r="AO25" i="65"/>
  <c r="AP25" i="65"/>
  <c r="B26" i="67"/>
  <c r="B26" i="66"/>
  <c r="B26" i="65"/>
  <c r="L26" i="67"/>
  <c r="C26" i="67"/>
  <c r="L26" i="66"/>
  <c r="C26" i="66"/>
  <c r="C26" i="65"/>
  <c r="D26" i="67"/>
  <c r="D26" i="66"/>
  <c r="D26" i="65"/>
  <c r="E26" i="67"/>
  <c r="E26" i="66"/>
  <c r="E26" i="65"/>
  <c r="F26" i="67"/>
  <c r="F26" i="66"/>
  <c r="F26" i="65"/>
  <c r="G26" i="67"/>
  <c r="G26" i="66"/>
  <c r="G26" i="65"/>
  <c r="H26" i="67"/>
  <c r="H26" i="66"/>
  <c r="H26" i="65"/>
  <c r="I26" i="67"/>
  <c r="I26" i="66"/>
  <c r="I26" i="65"/>
  <c r="J26" i="67"/>
  <c r="J26" i="66"/>
  <c r="J26" i="65"/>
  <c r="K26" i="67"/>
  <c r="K26" i="66"/>
  <c r="K26" i="65"/>
  <c r="L26" i="65"/>
  <c r="V26" i="67"/>
  <c r="M26" i="67"/>
  <c r="V26" i="66"/>
  <c r="M26" i="66"/>
  <c r="M26" i="65"/>
  <c r="N26" i="67"/>
  <c r="N26" i="66"/>
  <c r="N26" i="65"/>
  <c r="O26" i="67"/>
  <c r="O26" i="66"/>
  <c r="O26" i="65"/>
  <c r="P26" i="67"/>
  <c r="P26" i="66"/>
  <c r="P26" i="65"/>
  <c r="Q26" i="67"/>
  <c r="Q26" i="66"/>
  <c r="Q26" i="65"/>
  <c r="R26" i="67"/>
  <c r="R26" i="66"/>
  <c r="R26" i="65"/>
  <c r="S26" i="67"/>
  <c r="S26" i="66"/>
  <c r="S26" i="65"/>
  <c r="T26" i="67"/>
  <c r="T26" i="66"/>
  <c r="T26" i="65"/>
  <c r="U26" i="67"/>
  <c r="U26" i="66"/>
  <c r="U26" i="65"/>
  <c r="V26" i="65"/>
  <c r="AP26" i="67"/>
  <c r="W26" i="67"/>
  <c r="AP26" i="66"/>
  <c r="W26" i="66"/>
  <c r="W26" i="65"/>
  <c r="X26" i="67"/>
  <c r="X26" i="66"/>
  <c r="X26" i="65"/>
  <c r="Y26" i="67"/>
  <c r="Y26" i="66"/>
  <c r="Y26" i="65"/>
  <c r="Z26" i="67"/>
  <c r="Z26" i="66"/>
  <c r="Z26" i="65"/>
  <c r="AA26" i="67"/>
  <c r="AA26" i="66"/>
  <c r="AA26" i="65"/>
  <c r="AB26" i="67"/>
  <c r="AB26" i="66"/>
  <c r="AB26" i="65"/>
  <c r="AC26" i="67"/>
  <c r="AC26" i="66"/>
  <c r="AC26" i="65"/>
  <c r="AD26" i="67"/>
  <c r="AD26" i="66"/>
  <c r="AD26" i="65"/>
  <c r="AE26" i="67"/>
  <c r="AE26" i="66"/>
  <c r="AE26" i="65"/>
  <c r="AF26" i="67"/>
  <c r="AF26" i="66"/>
  <c r="AF26" i="65"/>
  <c r="AG26" i="67"/>
  <c r="AG26" i="66"/>
  <c r="AG26" i="65"/>
  <c r="AH26" i="67"/>
  <c r="AH26" i="66"/>
  <c r="AH26" i="65"/>
  <c r="AI26" i="67"/>
  <c r="AI26" i="66"/>
  <c r="AI26" i="65"/>
  <c r="AJ26" i="67"/>
  <c r="AJ26" i="66"/>
  <c r="AJ26" i="65"/>
  <c r="AK26" i="67"/>
  <c r="AK26" i="66"/>
  <c r="AK26" i="65"/>
  <c r="AL26" i="67"/>
  <c r="AL26" i="66"/>
  <c r="AL26" i="65"/>
  <c r="AM26" i="67"/>
  <c r="AM26" i="66"/>
  <c r="AM26" i="65"/>
  <c r="AN26" i="67"/>
  <c r="AN26" i="66"/>
  <c r="AN26" i="65"/>
  <c r="AO26" i="67"/>
  <c r="AO26" i="66"/>
  <c r="AO26" i="65"/>
  <c r="AP26" i="65"/>
  <c r="B27" i="67"/>
  <c r="B27" i="66"/>
  <c r="B27" i="65"/>
  <c r="L27" i="67"/>
  <c r="C27" i="67"/>
  <c r="L27" i="66"/>
  <c r="C27" i="66"/>
  <c r="C27" i="65"/>
  <c r="D27" i="67"/>
  <c r="D27" i="66"/>
  <c r="D27" i="65"/>
  <c r="E27" i="67"/>
  <c r="E27" i="66"/>
  <c r="E27" i="65"/>
  <c r="F27" i="67"/>
  <c r="F27" i="66"/>
  <c r="F27" i="65"/>
  <c r="G27" i="67"/>
  <c r="G27" i="66"/>
  <c r="G27" i="65"/>
  <c r="H27" i="67"/>
  <c r="H27" i="66"/>
  <c r="H27" i="65"/>
  <c r="I27" i="67"/>
  <c r="I27" i="66"/>
  <c r="I27" i="65"/>
  <c r="J27" i="67"/>
  <c r="J27" i="66"/>
  <c r="J27" i="65"/>
  <c r="K27" i="67"/>
  <c r="K27" i="66"/>
  <c r="K27" i="65"/>
  <c r="L27" i="65"/>
  <c r="V27" i="67"/>
  <c r="M27" i="67"/>
  <c r="V27" i="66"/>
  <c r="M27" i="66"/>
  <c r="M27" i="65"/>
  <c r="N27" i="67"/>
  <c r="N27" i="66"/>
  <c r="N27" i="65"/>
  <c r="O27" i="67"/>
  <c r="O27" i="66"/>
  <c r="O27" i="65"/>
  <c r="P27" i="67"/>
  <c r="P27" i="66"/>
  <c r="P27" i="65"/>
  <c r="Q27" i="67"/>
  <c r="Q27" i="66"/>
  <c r="Q27" i="65"/>
  <c r="R27" i="67"/>
  <c r="R27" i="66"/>
  <c r="R27" i="65"/>
  <c r="S27" i="67"/>
  <c r="S27" i="66"/>
  <c r="S27" i="65"/>
  <c r="T27" i="67"/>
  <c r="T27" i="66"/>
  <c r="T27" i="65"/>
  <c r="U27" i="67"/>
  <c r="U27" i="66"/>
  <c r="U27" i="65"/>
  <c r="V27" i="65"/>
  <c r="AP27" i="67"/>
  <c r="W27" i="67"/>
  <c r="AP27" i="66"/>
  <c r="W27" i="66"/>
  <c r="W27" i="65"/>
  <c r="X27" i="67"/>
  <c r="X27" i="66"/>
  <c r="X27" i="65"/>
  <c r="Y27" i="67"/>
  <c r="Y27" i="66"/>
  <c r="Y27" i="65"/>
  <c r="Z27" i="67"/>
  <c r="Z27" i="66"/>
  <c r="Z27" i="65"/>
  <c r="AA27" i="67"/>
  <c r="AA27" i="66"/>
  <c r="AA27" i="65"/>
  <c r="AB27" i="67"/>
  <c r="AB27" i="66"/>
  <c r="AB27" i="65"/>
  <c r="AC27" i="67"/>
  <c r="AC27" i="66"/>
  <c r="AC27" i="65"/>
  <c r="AD27" i="67"/>
  <c r="AD27" i="66"/>
  <c r="AD27" i="65"/>
  <c r="AE27" i="67"/>
  <c r="AE27" i="66"/>
  <c r="AE27" i="65"/>
  <c r="AF27" i="67"/>
  <c r="AF27" i="66"/>
  <c r="AF27" i="65"/>
  <c r="AG27" i="67"/>
  <c r="AG27" i="66"/>
  <c r="AG27" i="65"/>
  <c r="AH27" i="67"/>
  <c r="AH27" i="66"/>
  <c r="AH27" i="65"/>
  <c r="AI27" i="67"/>
  <c r="AI27" i="66"/>
  <c r="AI27" i="65"/>
  <c r="AJ27" i="67"/>
  <c r="AJ27" i="66"/>
  <c r="AJ27" i="65"/>
  <c r="AK27" i="67"/>
  <c r="AK27" i="66"/>
  <c r="AK27" i="65"/>
  <c r="AL27" i="67"/>
  <c r="AL27" i="66"/>
  <c r="AL27" i="65"/>
  <c r="AM27" i="67"/>
  <c r="AM27" i="66"/>
  <c r="AM27" i="65"/>
  <c r="AN27" i="67"/>
  <c r="AN27" i="66"/>
  <c r="AN27" i="65"/>
  <c r="AO27" i="67"/>
  <c r="AO27" i="66"/>
  <c r="AO27" i="65"/>
  <c r="AP27" i="65"/>
  <c r="B28" i="67"/>
  <c r="B28" i="66"/>
  <c r="B28" i="65"/>
  <c r="L28" i="67"/>
  <c r="C28" i="67"/>
  <c r="L28" i="66"/>
  <c r="C28" i="66"/>
  <c r="C28" i="65"/>
  <c r="D28" i="67"/>
  <c r="D28" i="66"/>
  <c r="D28" i="65"/>
  <c r="E28" i="67"/>
  <c r="E28" i="66"/>
  <c r="E28" i="65"/>
  <c r="F28" i="67"/>
  <c r="F28" i="66"/>
  <c r="F28" i="65"/>
  <c r="G28" i="67"/>
  <c r="G28" i="66"/>
  <c r="G28" i="65"/>
  <c r="H28" i="67"/>
  <c r="H28" i="66"/>
  <c r="H28" i="65"/>
  <c r="I28" i="67"/>
  <c r="I28" i="66"/>
  <c r="I28" i="65"/>
  <c r="J28" i="67"/>
  <c r="J28" i="66"/>
  <c r="J28" i="65"/>
  <c r="K28" i="67"/>
  <c r="K28" i="66"/>
  <c r="K28" i="65"/>
  <c r="L28" i="65"/>
  <c r="V28" i="67"/>
  <c r="M28" i="67"/>
  <c r="V28" i="66"/>
  <c r="M28" i="66"/>
  <c r="M28" i="65"/>
  <c r="N28" i="67"/>
  <c r="N28" i="66"/>
  <c r="N28" i="65"/>
  <c r="O28" i="67"/>
  <c r="O28" i="66"/>
  <c r="O28" i="65"/>
  <c r="P28" i="67"/>
  <c r="P28" i="66"/>
  <c r="P28" i="65"/>
  <c r="Q28" i="67"/>
  <c r="Q28" i="66"/>
  <c r="Q28" i="65"/>
  <c r="R28" i="67"/>
  <c r="R28" i="66"/>
  <c r="R28" i="65"/>
  <c r="S28" i="67"/>
  <c r="S28" i="66"/>
  <c r="S28" i="65"/>
  <c r="T28" i="67"/>
  <c r="T28" i="66"/>
  <c r="T28" i="65"/>
  <c r="U28" i="67"/>
  <c r="U28" i="66"/>
  <c r="U28" i="65"/>
  <c r="V28" i="65"/>
  <c r="AP28" i="67"/>
  <c r="W28" i="67"/>
  <c r="AP28" i="66"/>
  <c r="W28" i="66"/>
  <c r="W28" i="65"/>
  <c r="X28" i="67"/>
  <c r="X28" i="66"/>
  <c r="X28" i="65"/>
  <c r="Y28" i="67"/>
  <c r="Y28" i="66"/>
  <c r="Y28" i="65"/>
  <c r="Z28" i="67"/>
  <c r="Z28" i="66"/>
  <c r="Z28" i="65"/>
  <c r="AA28" i="67"/>
  <c r="AA28" i="66"/>
  <c r="AA28" i="65"/>
  <c r="AB28" i="67"/>
  <c r="AB28" i="66"/>
  <c r="AB28" i="65"/>
  <c r="AC28" i="67"/>
  <c r="AC28" i="66"/>
  <c r="AC28" i="65"/>
  <c r="AD28" i="67"/>
  <c r="AD28" i="66"/>
  <c r="AD28" i="65"/>
  <c r="AE28" i="67"/>
  <c r="AE28" i="66"/>
  <c r="AE28" i="65"/>
  <c r="AF28" i="67"/>
  <c r="AF28" i="66"/>
  <c r="AF28" i="65"/>
  <c r="AG28" i="67"/>
  <c r="AG28" i="66"/>
  <c r="AG28" i="65"/>
  <c r="AH28" i="67"/>
  <c r="AH28" i="66"/>
  <c r="AH28" i="65"/>
  <c r="AI28" i="67"/>
  <c r="AI28" i="66"/>
  <c r="AI28" i="65"/>
  <c r="AJ28" i="67"/>
  <c r="AJ28" i="66"/>
  <c r="AJ28" i="65"/>
  <c r="AK28" i="67"/>
  <c r="AK28" i="66"/>
  <c r="AK28" i="65"/>
  <c r="AL28" i="67"/>
  <c r="AL28" i="66"/>
  <c r="AL28" i="65"/>
  <c r="AM28" i="67"/>
  <c r="AM28" i="66"/>
  <c r="AM28" i="65"/>
  <c r="AN28" i="67"/>
  <c r="AN28" i="66"/>
  <c r="AN28" i="65"/>
  <c r="AO28" i="67"/>
  <c r="AO28" i="66"/>
  <c r="AO28" i="65"/>
  <c r="AP28" i="65"/>
  <c r="B29" i="67"/>
  <c r="B29" i="66"/>
  <c r="B29" i="65"/>
  <c r="L29" i="67"/>
  <c r="C29" i="67"/>
  <c r="L29" i="66"/>
  <c r="C29" i="66"/>
  <c r="C29" i="65"/>
  <c r="D29" i="67"/>
  <c r="D29" i="66"/>
  <c r="D29" i="65"/>
  <c r="E29" i="67"/>
  <c r="E29" i="66"/>
  <c r="E29" i="65"/>
  <c r="F29" i="67"/>
  <c r="F29" i="66"/>
  <c r="F29" i="65"/>
  <c r="G29" i="67"/>
  <c r="G29" i="66"/>
  <c r="G29" i="65"/>
  <c r="H29" i="67"/>
  <c r="H29" i="66"/>
  <c r="H29" i="65"/>
  <c r="I29" i="67"/>
  <c r="I29" i="66"/>
  <c r="I29" i="65"/>
  <c r="J29" i="67"/>
  <c r="J29" i="66"/>
  <c r="J29" i="65"/>
  <c r="K29" i="67"/>
  <c r="K29" i="66"/>
  <c r="K29" i="65"/>
  <c r="L29" i="65"/>
  <c r="V29" i="67"/>
  <c r="M29" i="67"/>
  <c r="V29" i="66"/>
  <c r="M29" i="66"/>
  <c r="M29" i="65"/>
  <c r="N29" i="67"/>
  <c r="N29" i="66"/>
  <c r="N29" i="65"/>
  <c r="O29" i="67"/>
  <c r="O29" i="66"/>
  <c r="O29" i="65"/>
  <c r="P29" i="67"/>
  <c r="P29" i="66"/>
  <c r="P29" i="65"/>
  <c r="Q29" i="67"/>
  <c r="Q29" i="66"/>
  <c r="Q29" i="65"/>
  <c r="R29" i="67"/>
  <c r="R29" i="66"/>
  <c r="R29" i="65"/>
  <c r="S29" i="67"/>
  <c r="S29" i="66"/>
  <c r="S29" i="65"/>
  <c r="T29" i="67"/>
  <c r="T29" i="66"/>
  <c r="T29" i="65"/>
  <c r="U29" i="67"/>
  <c r="U29" i="66"/>
  <c r="U29" i="65"/>
  <c r="V29" i="65"/>
  <c r="AP29" i="67"/>
  <c r="W29" i="67"/>
  <c r="AP29" i="66"/>
  <c r="W29" i="66"/>
  <c r="W29" i="65"/>
  <c r="X29" i="67"/>
  <c r="X29" i="66"/>
  <c r="X29" i="65"/>
  <c r="Y29" i="67"/>
  <c r="Y29" i="66"/>
  <c r="Y29" i="65"/>
  <c r="Z29" i="67"/>
  <c r="Z29" i="66"/>
  <c r="Z29" i="65"/>
  <c r="AA29" i="67"/>
  <c r="AA29" i="66"/>
  <c r="AA29" i="65"/>
  <c r="AB29" i="67"/>
  <c r="AB29" i="66"/>
  <c r="AB29" i="65"/>
  <c r="AC29" i="67"/>
  <c r="AC29" i="66"/>
  <c r="AC29" i="65"/>
  <c r="AD29" i="67"/>
  <c r="AD29" i="66"/>
  <c r="AD29" i="65"/>
  <c r="AE29" i="67"/>
  <c r="AE29" i="66"/>
  <c r="AE29" i="65"/>
  <c r="AF29" i="67"/>
  <c r="AF29" i="66"/>
  <c r="AF29" i="65"/>
  <c r="AG29" i="67"/>
  <c r="AG29" i="66"/>
  <c r="AG29" i="65"/>
  <c r="AH29" i="67"/>
  <c r="AH29" i="66"/>
  <c r="AH29" i="65"/>
  <c r="AI29" i="67"/>
  <c r="AI29" i="66"/>
  <c r="AI29" i="65"/>
  <c r="AJ29" i="67"/>
  <c r="AJ29" i="66"/>
  <c r="AJ29" i="65"/>
  <c r="AK29" i="67"/>
  <c r="AK29" i="66"/>
  <c r="AK29" i="65"/>
  <c r="AL29" i="67"/>
  <c r="AL29" i="66"/>
  <c r="AL29" i="65"/>
  <c r="AM29" i="67"/>
  <c r="AM29" i="66"/>
  <c r="AM29" i="65"/>
  <c r="AN29" i="67"/>
  <c r="AN29" i="66"/>
  <c r="AN29" i="65"/>
  <c r="AO29" i="67"/>
  <c r="AO29" i="66"/>
  <c r="AO29" i="65"/>
  <c r="AP29" i="65"/>
  <c r="B30" i="67"/>
  <c r="B30" i="66"/>
  <c r="B30" i="65"/>
  <c r="L30" i="67"/>
  <c r="C30" i="67"/>
  <c r="L30" i="66"/>
  <c r="C30" i="66"/>
  <c r="C30" i="65"/>
  <c r="D30" i="67"/>
  <c r="D30" i="66"/>
  <c r="D30" i="65"/>
  <c r="E30" i="67"/>
  <c r="E30" i="66"/>
  <c r="E30" i="65"/>
  <c r="F30" i="67"/>
  <c r="F30" i="66"/>
  <c r="F30" i="65"/>
  <c r="G30" i="67"/>
  <c r="G30" i="66"/>
  <c r="G30" i="65"/>
  <c r="H30" i="67"/>
  <c r="H30" i="66"/>
  <c r="H30" i="65"/>
  <c r="I30" i="67"/>
  <c r="I30" i="66"/>
  <c r="I30" i="65"/>
  <c r="J30" i="67"/>
  <c r="J30" i="66"/>
  <c r="J30" i="65"/>
  <c r="K30" i="67"/>
  <c r="K30" i="66"/>
  <c r="K30" i="65"/>
  <c r="L30" i="65"/>
  <c r="V30" i="67"/>
  <c r="M30" i="67"/>
  <c r="V30" i="66"/>
  <c r="M30" i="66"/>
  <c r="M30" i="65"/>
  <c r="N30" i="67"/>
  <c r="N30" i="66"/>
  <c r="N30" i="65"/>
  <c r="O30" i="67"/>
  <c r="O30" i="66"/>
  <c r="O30" i="65"/>
  <c r="P30" i="67"/>
  <c r="P30" i="66"/>
  <c r="P30" i="65"/>
  <c r="Q30" i="67"/>
  <c r="Q30" i="66"/>
  <c r="Q30" i="65"/>
  <c r="R30" i="67"/>
  <c r="R30" i="66"/>
  <c r="R30" i="65"/>
  <c r="S30" i="67"/>
  <c r="S30" i="66"/>
  <c r="S30" i="65"/>
  <c r="T30" i="67"/>
  <c r="T30" i="66"/>
  <c r="T30" i="65"/>
  <c r="U30" i="67"/>
  <c r="U30" i="66"/>
  <c r="U30" i="65"/>
  <c r="V30" i="65"/>
  <c r="AP30" i="67"/>
  <c r="W30" i="67"/>
  <c r="AP30" i="66"/>
  <c r="W30" i="66"/>
  <c r="W30" i="65"/>
  <c r="X30" i="67"/>
  <c r="X30" i="66"/>
  <c r="X30" i="65"/>
  <c r="Y30" i="67"/>
  <c r="Y30" i="66"/>
  <c r="Y30" i="65"/>
  <c r="Z30" i="67"/>
  <c r="Z30" i="66"/>
  <c r="Z30" i="65"/>
  <c r="AA30" i="67"/>
  <c r="AA30" i="66"/>
  <c r="AA30" i="65"/>
  <c r="AB30" i="67"/>
  <c r="AB30" i="66"/>
  <c r="AB30" i="65"/>
  <c r="AC30" i="67"/>
  <c r="AC30" i="66"/>
  <c r="AC30" i="65"/>
  <c r="AD30" i="67"/>
  <c r="AD30" i="66"/>
  <c r="AD30" i="65"/>
  <c r="AE30" i="67"/>
  <c r="AE30" i="66"/>
  <c r="AE30" i="65"/>
  <c r="AF30" i="67"/>
  <c r="AF30" i="66"/>
  <c r="AF30" i="65"/>
  <c r="AG30" i="67"/>
  <c r="AG30" i="66"/>
  <c r="AG30" i="65"/>
  <c r="AH30" i="67"/>
  <c r="AH30" i="66"/>
  <c r="AH30" i="65"/>
  <c r="AI30" i="67"/>
  <c r="AI30" i="66"/>
  <c r="AI30" i="65"/>
  <c r="AJ30" i="67"/>
  <c r="AJ30" i="66"/>
  <c r="AJ30" i="65"/>
  <c r="AK30" i="67"/>
  <c r="AK30" i="66"/>
  <c r="AK30" i="65"/>
  <c r="AL30" i="67"/>
  <c r="AL30" i="66"/>
  <c r="AL30" i="65"/>
  <c r="AM30" i="67"/>
  <c r="AM30" i="66"/>
  <c r="AM30" i="65"/>
  <c r="AN30" i="67"/>
  <c r="AN30" i="66"/>
  <c r="AN30" i="65"/>
  <c r="AO30" i="67"/>
  <c r="AO30" i="66"/>
  <c r="AO30" i="65"/>
  <c r="AP30" i="65"/>
  <c r="B31" i="67"/>
  <c r="B31" i="66"/>
  <c r="B31" i="65"/>
  <c r="L31" i="67"/>
  <c r="C31" i="67"/>
  <c r="L31" i="66"/>
  <c r="C31" i="66"/>
  <c r="C31" i="65"/>
  <c r="D31" i="67"/>
  <c r="D31" i="66"/>
  <c r="D31" i="65"/>
  <c r="E31" i="67"/>
  <c r="E31" i="66"/>
  <c r="E31" i="65"/>
  <c r="F31" i="67"/>
  <c r="F31" i="66"/>
  <c r="F31" i="65"/>
  <c r="G31" i="67"/>
  <c r="G31" i="66"/>
  <c r="G31" i="65"/>
  <c r="H31" i="67"/>
  <c r="H31" i="66"/>
  <c r="H31" i="65"/>
  <c r="I31" i="67"/>
  <c r="I31" i="66"/>
  <c r="I31" i="65"/>
  <c r="J31" i="67"/>
  <c r="J31" i="66"/>
  <c r="J31" i="65"/>
  <c r="K31" i="67"/>
  <c r="K31" i="66"/>
  <c r="K31" i="65"/>
  <c r="L31" i="65"/>
  <c r="V31" i="67"/>
  <c r="M31" i="67"/>
  <c r="V31" i="66"/>
  <c r="M31" i="66"/>
  <c r="M31" i="65"/>
  <c r="N31" i="67"/>
  <c r="N31" i="66"/>
  <c r="N31" i="65"/>
  <c r="O31" i="67"/>
  <c r="O31" i="66"/>
  <c r="O31" i="65"/>
  <c r="P31" i="67"/>
  <c r="P31" i="66"/>
  <c r="P31" i="65"/>
  <c r="Q31" i="67"/>
  <c r="Q31" i="66"/>
  <c r="Q31" i="65"/>
  <c r="R31" i="67"/>
  <c r="R31" i="66"/>
  <c r="R31" i="65"/>
  <c r="S31" i="67"/>
  <c r="S31" i="66"/>
  <c r="S31" i="65"/>
  <c r="T31" i="67"/>
  <c r="T31" i="66"/>
  <c r="T31" i="65"/>
  <c r="U31" i="67"/>
  <c r="U31" i="66"/>
  <c r="U31" i="65"/>
  <c r="V31" i="65"/>
  <c r="AP31" i="67"/>
  <c r="W31" i="67"/>
  <c r="AP31" i="66"/>
  <c r="W31" i="66"/>
  <c r="W31" i="65"/>
  <c r="X31" i="67"/>
  <c r="X31" i="66"/>
  <c r="X31" i="65"/>
  <c r="Y31" i="67"/>
  <c r="Y31" i="66"/>
  <c r="Y31" i="65"/>
  <c r="Z31" i="67"/>
  <c r="Z31" i="66"/>
  <c r="Z31" i="65"/>
  <c r="AA31" i="67"/>
  <c r="AA31" i="66"/>
  <c r="AA31" i="65"/>
  <c r="AB31" i="67"/>
  <c r="AB31" i="66"/>
  <c r="AB31" i="65"/>
  <c r="AC31" i="67"/>
  <c r="AC31" i="66"/>
  <c r="AC31" i="65"/>
  <c r="AD31" i="67"/>
  <c r="AD31" i="66"/>
  <c r="AD31" i="65"/>
  <c r="AE31" i="67"/>
  <c r="AE31" i="66"/>
  <c r="AE31" i="65"/>
  <c r="AF31" i="67"/>
  <c r="AF31" i="66"/>
  <c r="AF31" i="65"/>
  <c r="AG31" i="67"/>
  <c r="AG31" i="66"/>
  <c r="AG31" i="65"/>
  <c r="AH31" i="67"/>
  <c r="AH31" i="66"/>
  <c r="AH31" i="65"/>
  <c r="AI31" i="67"/>
  <c r="AI31" i="66"/>
  <c r="AI31" i="65"/>
  <c r="AJ31" i="67"/>
  <c r="AJ31" i="66"/>
  <c r="AJ31" i="65"/>
  <c r="AK31" i="67"/>
  <c r="AK31" i="66"/>
  <c r="AK31" i="65"/>
  <c r="AL31" i="67"/>
  <c r="AL31" i="66"/>
  <c r="AL31" i="65"/>
  <c r="AM31" i="67"/>
  <c r="AM31" i="66"/>
  <c r="AM31" i="65"/>
  <c r="AN31" i="67"/>
  <c r="AN31" i="66"/>
  <c r="AN31" i="65"/>
  <c r="AO31" i="67"/>
  <c r="AO31" i="66"/>
  <c r="AO31" i="65"/>
  <c r="AP31" i="65"/>
  <c r="B32" i="67"/>
  <c r="B32" i="66"/>
  <c r="B32" i="65"/>
  <c r="L32" i="67"/>
  <c r="C32" i="67"/>
  <c r="L32" i="66"/>
  <c r="C32" i="66"/>
  <c r="C32" i="65"/>
  <c r="D32" i="67"/>
  <c r="D32" i="66"/>
  <c r="D32" i="65"/>
  <c r="E32" i="67"/>
  <c r="E32" i="66"/>
  <c r="E32" i="65"/>
  <c r="F32" i="67"/>
  <c r="F32" i="66"/>
  <c r="F32" i="65"/>
  <c r="G32" i="67"/>
  <c r="G32" i="66"/>
  <c r="G32" i="65"/>
  <c r="H32" i="67"/>
  <c r="H32" i="66"/>
  <c r="H32" i="65"/>
  <c r="I32" i="67"/>
  <c r="I32" i="66"/>
  <c r="I32" i="65"/>
  <c r="J32" i="67"/>
  <c r="J32" i="66"/>
  <c r="J32" i="65"/>
  <c r="K32" i="67"/>
  <c r="K32" i="66"/>
  <c r="K32" i="65"/>
  <c r="L32" i="65"/>
  <c r="V32" i="67"/>
  <c r="M32" i="67"/>
  <c r="V32" i="66"/>
  <c r="M32" i="66"/>
  <c r="M32" i="65"/>
  <c r="N32" i="67"/>
  <c r="N32" i="66"/>
  <c r="N32" i="65"/>
  <c r="O32" i="67"/>
  <c r="O32" i="66"/>
  <c r="O32" i="65"/>
  <c r="P32" i="67"/>
  <c r="P32" i="66"/>
  <c r="P32" i="65"/>
  <c r="Q32" i="67"/>
  <c r="Q32" i="66"/>
  <c r="Q32" i="65"/>
  <c r="R32" i="67"/>
  <c r="R32" i="66"/>
  <c r="R32" i="65"/>
  <c r="S32" i="67"/>
  <c r="S32" i="66"/>
  <c r="S32" i="65"/>
  <c r="T32" i="67"/>
  <c r="T32" i="66"/>
  <c r="T32" i="65"/>
  <c r="U32" i="67"/>
  <c r="U32" i="66"/>
  <c r="U32" i="65"/>
  <c r="V32" i="65"/>
  <c r="AP32" i="67"/>
  <c r="W32" i="67"/>
  <c r="AP32" i="66"/>
  <c r="W32" i="66"/>
  <c r="W32" i="65"/>
  <c r="X32" i="67"/>
  <c r="X32" i="66"/>
  <c r="X32" i="65"/>
  <c r="Y32" i="67"/>
  <c r="Y32" i="66"/>
  <c r="Y32" i="65"/>
  <c r="Z32" i="67"/>
  <c r="Z32" i="66"/>
  <c r="Z32" i="65"/>
  <c r="AA32" i="67"/>
  <c r="AA32" i="66"/>
  <c r="AA32" i="65"/>
  <c r="AB32" i="67"/>
  <c r="AB32" i="66"/>
  <c r="AB32" i="65"/>
  <c r="AC32" i="67"/>
  <c r="AC32" i="66"/>
  <c r="AC32" i="65"/>
  <c r="AD32" i="67"/>
  <c r="AD32" i="66"/>
  <c r="AD32" i="65"/>
  <c r="AE32" i="67"/>
  <c r="AE32" i="66"/>
  <c r="AE32" i="65"/>
  <c r="AF32" i="67"/>
  <c r="AF32" i="66"/>
  <c r="AF32" i="65"/>
  <c r="AG32" i="67"/>
  <c r="AG32" i="66"/>
  <c r="AG32" i="65"/>
  <c r="AH32" i="67"/>
  <c r="AH32" i="66"/>
  <c r="AH32" i="65"/>
  <c r="AI32" i="67"/>
  <c r="AI32" i="66"/>
  <c r="AI32" i="65"/>
  <c r="AJ32" i="67"/>
  <c r="AJ32" i="66"/>
  <c r="AJ32" i="65"/>
  <c r="AK32" i="67"/>
  <c r="AK32" i="66"/>
  <c r="AK32" i="65"/>
  <c r="AL32" i="67"/>
  <c r="AL32" i="66"/>
  <c r="AL32" i="65"/>
  <c r="AM32" i="67"/>
  <c r="AM32" i="66"/>
  <c r="AM32" i="65"/>
  <c r="AN32" i="67"/>
  <c r="AN32" i="66"/>
  <c r="AN32" i="65"/>
  <c r="AO32" i="67"/>
  <c r="AO32" i="66"/>
  <c r="AO32" i="65"/>
  <c r="AP32" i="65"/>
  <c r="B33" i="67"/>
  <c r="B33" i="66"/>
  <c r="B33" i="65"/>
  <c r="L33" i="67"/>
  <c r="C33" i="67"/>
  <c r="L33" i="66"/>
  <c r="C33" i="66"/>
  <c r="C33" i="65"/>
  <c r="D33" i="67"/>
  <c r="D33" i="66"/>
  <c r="D33" i="65"/>
  <c r="E33" i="67"/>
  <c r="E33" i="66"/>
  <c r="E33" i="65"/>
  <c r="F33" i="67"/>
  <c r="F33" i="66"/>
  <c r="F33" i="65"/>
  <c r="G33" i="67"/>
  <c r="G33" i="66"/>
  <c r="G33" i="65"/>
  <c r="H33" i="67"/>
  <c r="H33" i="66"/>
  <c r="H33" i="65"/>
  <c r="I33" i="67"/>
  <c r="I33" i="66"/>
  <c r="I33" i="65"/>
  <c r="J33" i="67"/>
  <c r="J33" i="66"/>
  <c r="J33" i="65"/>
  <c r="K33" i="67"/>
  <c r="K33" i="66"/>
  <c r="K33" i="65"/>
  <c r="L33" i="65"/>
  <c r="V33" i="67"/>
  <c r="M33" i="67"/>
  <c r="V33" i="66"/>
  <c r="M33" i="66"/>
  <c r="M33" i="65"/>
  <c r="N33" i="67"/>
  <c r="N33" i="66"/>
  <c r="N33" i="65"/>
  <c r="O33" i="67"/>
  <c r="O33" i="66"/>
  <c r="O33" i="65"/>
  <c r="P33" i="67"/>
  <c r="P33" i="66"/>
  <c r="P33" i="65"/>
  <c r="Q33" i="67"/>
  <c r="Q33" i="66"/>
  <c r="Q33" i="65"/>
  <c r="R33" i="67"/>
  <c r="R33" i="66"/>
  <c r="R33" i="65"/>
  <c r="S33" i="67"/>
  <c r="S33" i="66"/>
  <c r="S33" i="65"/>
  <c r="T33" i="67"/>
  <c r="T33" i="66"/>
  <c r="T33" i="65"/>
  <c r="U33" i="67"/>
  <c r="U33" i="66"/>
  <c r="U33" i="65"/>
  <c r="V33" i="65"/>
  <c r="AP33" i="67"/>
  <c r="W33" i="67"/>
  <c r="AP33" i="66"/>
  <c r="W33" i="66"/>
  <c r="W33" i="65"/>
  <c r="X33" i="67"/>
  <c r="X33" i="66"/>
  <c r="X33" i="65"/>
  <c r="Y33" i="67"/>
  <c r="Y33" i="66"/>
  <c r="Y33" i="65"/>
  <c r="Z33" i="67"/>
  <c r="Z33" i="66"/>
  <c r="Z33" i="65"/>
  <c r="AA33" i="67"/>
  <c r="AA33" i="66"/>
  <c r="AA33" i="65"/>
  <c r="AB33" i="67"/>
  <c r="AB33" i="66"/>
  <c r="AB33" i="65"/>
  <c r="AC33" i="67"/>
  <c r="AC33" i="66"/>
  <c r="AC33" i="65"/>
  <c r="AD33" i="67"/>
  <c r="AD33" i="66"/>
  <c r="AD33" i="65"/>
  <c r="AE33" i="67"/>
  <c r="AE33" i="66"/>
  <c r="AE33" i="65"/>
  <c r="AF33" i="67"/>
  <c r="AF33" i="66"/>
  <c r="AF33" i="65"/>
  <c r="AG33" i="67"/>
  <c r="AG33" i="66"/>
  <c r="AG33" i="65"/>
  <c r="AH33" i="67"/>
  <c r="AH33" i="66"/>
  <c r="AH33" i="65"/>
  <c r="AI33" i="67"/>
  <c r="AI33" i="66"/>
  <c r="AI33" i="65"/>
  <c r="AJ33" i="67"/>
  <c r="AJ33" i="66"/>
  <c r="AJ33" i="65"/>
  <c r="AK33" i="67"/>
  <c r="AK33" i="66"/>
  <c r="AK33" i="65"/>
  <c r="AL33" i="67"/>
  <c r="AL33" i="66"/>
  <c r="AL33" i="65"/>
  <c r="AM33" i="67"/>
  <c r="AM33" i="66"/>
  <c r="AM33" i="65"/>
  <c r="AN33" i="67"/>
  <c r="AN33" i="66"/>
  <c r="AN33" i="65"/>
  <c r="AO33" i="67"/>
  <c r="AO33" i="66"/>
  <c r="AO33" i="65"/>
  <c r="AP33" i="65"/>
  <c r="B34" i="67"/>
  <c r="B34" i="66"/>
  <c r="B34" i="65"/>
  <c r="L34" i="67"/>
  <c r="C34" i="67"/>
  <c r="L34" i="66"/>
  <c r="C34" i="66"/>
  <c r="C34" i="65"/>
  <c r="D34" i="67"/>
  <c r="D34" i="66"/>
  <c r="D34" i="65"/>
  <c r="E34" i="67"/>
  <c r="E34" i="66"/>
  <c r="E34" i="65"/>
  <c r="F34" i="67"/>
  <c r="F34" i="66"/>
  <c r="F34" i="65"/>
  <c r="G34" i="67"/>
  <c r="G34" i="66"/>
  <c r="G34" i="65"/>
  <c r="H34" i="67"/>
  <c r="H34" i="66"/>
  <c r="H34" i="65"/>
  <c r="I34" i="67"/>
  <c r="I34" i="66"/>
  <c r="I34" i="65"/>
  <c r="J34" i="67"/>
  <c r="J34" i="66"/>
  <c r="J34" i="65"/>
  <c r="K34" i="67"/>
  <c r="K34" i="66"/>
  <c r="K34" i="65"/>
  <c r="L34" i="65"/>
  <c r="V34" i="67"/>
  <c r="M34" i="67"/>
  <c r="V34" i="66"/>
  <c r="M34" i="66"/>
  <c r="M34" i="65"/>
  <c r="N34" i="67"/>
  <c r="N34" i="66"/>
  <c r="N34" i="65"/>
  <c r="O34" i="67"/>
  <c r="O34" i="66"/>
  <c r="O34" i="65"/>
  <c r="P34" i="67"/>
  <c r="P34" i="66"/>
  <c r="P34" i="65"/>
  <c r="Q34" i="67"/>
  <c r="Q34" i="66"/>
  <c r="Q34" i="65"/>
  <c r="R34" i="67"/>
  <c r="R34" i="66"/>
  <c r="R34" i="65"/>
  <c r="S34" i="67"/>
  <c r="S34" i="66"/>
  <c r="S34" i="65"/>
  <c r="T34" i="67"/>
  <c r="T34" i="66"/>
  <c r="T34" i="65"/>
  <c r="U34" i="67"/>
  <c r="U34" i="66"/>
  <c r="U34" i="65"/>
  <c r="V34" i="65"/>
  <c r="AP34" i="67"/>
  <c r="W34" i="67"/>
  <c r="AP34" i="66"/>
  <c r="W34" i="66"/>
  <c r="W34" i="65"/>
  <c r="X34" i="67"/>
  <c r="X34" i="66"/>
  <c r="X34" i="65"/>
  <c r="Y34" i="67"/>
  <c r="Y34" i="66"/>
  <c r="Y34" i="65"/>
  <c r="Z34" i="67"/>
  <c r="Z34" i="66"/>
  <c r="Z34" i="65"/>
  <c r="AA34" i="67"/>
  <c r="AA34" i="66"/>
  <c r="AA34" i="65"/>
  <c r="AB34" i="67"/>
  <c r="AB34" i="66"/>
  <c r="AB34" i="65"/>
  <c r="AC34" i="67"/>
  <c r="AC34" i="66"/>
  <c r="AC34" i="65"/>
  <c r="AD34" i="67"/>
  <c r="AD34" i="66"/>
  <c r="AD34" i="65"/>
  <c r="AE34" i="67"/>
  <c r="AE34" i="66"/>
  <c r="AE34" i="65"/>
  <c r="AF34" i="67"/>
  <c r="AF34" i="66"/>
  <c r="AF34" i="65"/>
  <c r="AG34" i="67"/>
  <c r="AG34" i="66"/>
  <c r="AG34" i="65"/>
  <c r="AH34" i="67"/>
  <c r="AH34" i="66"/>
  <c r="AH34" i="65"/>
  <c r="AI34" i="67"/>
  <c r="AI34" i="66"/>
  <c r="AI34" i="65"/>
  <c r="AJ34" i="67"/>
  <c r="AJ34" i="66"/>
  <c r="AJ34" i="65"/>
  <c r="AK34" i="67"/>
  <c r="AK34" i="66"/>
  <c r="AK34" i="65"/>
  <c r="AL34" i="67"/>
  <c r="AL34" i="66"/>
  <c r="AL34" i="65"/>
  <c r="AM34" i="67"/>
  <c r="AM34" i="66"/>
  <c r="AM34" i="65"/>
  <c r="AN34" i="67"/>
  <c r="AN34" i="66"/>
  <c r="AN34" i="65"/>
  <c r="AO34" i="67"/>
  <c r="AO34" i="66"/>
  <c r="AO34" i="65"/>
  <c r="AP34" i="65"/>
  <c r="B35" i="67"/>
  <c r="B35" i="66"/>
  <c r="B35" i="65"/>
  <c r="L35" i="67"/>
  <c r="C35" i="67"/>
  <c r="L35" i="66"/>
  <c r="C35" i="66"/>
  <c r="C35" i="65"/>
  <c r="D35" i="67"/>
  <c r="D35" i="66"/>
  <c r="D35" i="65"/>
  <c r="E35" i="67"/>
  <c r="E35" i="66"/>
  <c r="E35" i="65"/>
  <c r="F35" i="67"/>
  <c r="F35" i="66"/>
  <c r="F35" i="65"/>
  <c r="G35" i="67"/>
  <c r="G35" i="66"/>
  <c r="G35" i="65"/>
  <c r="H35" i="67"/>
  <c r="H35" i="66"/>
  <c r="H35" i="65"/>
  <c r="I35" i="67"/>
  <c r="I35" i="66"/>
  <c r="I35" i="65"/>
  <c r="J35" i="67"/>
  <c r="J35" i="66"/>
  <c r="J35" i="65"/>
  <c r="K35" i="67"/>
  <c r="K35" i="66"/>
  <c r="K35" i="65"/>
  <c r="L35" i="65"/>
  <c r="V35" i="67"/>
  <c r="M35" i="67"/>
  <c r="V35" i="66"/>
  <c r="M35" i="66"/>
  <c r="M35" i="65"/>
  <c r="N35" i="67"/>
  <c r="N35" i="66"/>
  <c r="N35" i="65"/>
  <c r="O35" i="67"/>
  <c r="O35" i="66"/>
  <c r="O35" i="65"/>
  <c r="P35" i="67"/>
  <c r="P35" i="66"/>
  <c r="P35" i="65"/>
  <c r="Q35" i="67"/>
  <c r="Q35" i="66"/>
  <c r="Q35" i="65"/>
  <c r="R35" i="67"/>
  <c r="R35" i="66"/>
  <c r="R35" i="65"/>
  <c r="S35" i="67"/>
  <c r="S35" i="66"/>
  <c r="S35" i="65"/>
  <c r="T35" i="67"/>
  <c r="T35" i="66"/>
  <c r="T35" i="65"/>
  <c r="U35" i="67"/>
  <c r="U35" i="66"/>
  <c r="U35" i="65"/>
  <c r="V35" i="65"/>
  <c r="AP35" i="67"/>
  <c r="W35" i="67"/>
  <c r="AP35" i="66"/>
  <c r="W35" i="66"/>
  <c r="W35" i="65"/>
  <c r="X35" i="67"/>
  <c r="X35" i="66"/>
  <c r="X35" i="65"/>
  <c r="Y35" i="67"/>
  <c r="Y35" i="66"/>
  <c r="Y35" i="65"/>
  <c r="Z35" i="67"/>
  <c r="Z35" i="66"/>
  <c r="Z35" i="65"/>
  <c r="AA35" i="67"/>
  <c r="AA35" i="66"/>
  <c r="AA35" i="65"/>
  <c r="AB35" i="67"/>
  <c r="AB35" i="66"/>
  <c r="AB35" i="65"/>
  <c r="AC35" i="67"/>
  <c r="AC35" i="66"/>
  <c r="AC35" i="65"/>
  <c r="AD35" i="67"/>
  <c r="AD35" i="66"/>
  <c r="AD35" i="65"/>
  <c r="AE35" i="67"/>
  <c r="AE35" i="66"/>
  <c r="AE35" i="65"/>
  <c r="AF35" i="67"/>
  <c r="AF35" i="66"/>
  <c r="AF35" i="65"/>
  <c r="AG35" i="67"/>
  <c r="AG35" i="66"/>
  <c r="AG35" i="65"/>
  <c r="AH35" i="67"/>
  <c r="AH35" i="66"/>
  <c r="AH35" i="65"/>
  <c r="AI35" i="67"/>
  <c r="AI35" i="66"/>
  <c r="AI35" i="65"/>
  <c r="AJ35" i="67"/>
  <c r="AJ35" i="66"/>
  <c r="AJ35" i="65"/>
  <c r="AK35" i="67"/>
  <c r="AK35" i="66"/>
  <c r="AK35" i="65"/>
  <c r="AL35" i="67"/>
  <c r="AL35" i="66"/>
  <c r="AL35" i="65"/>
  <c r="AM35" i="67"/>
  <c r="AM35" i="66"/>
  <c r="AM35" i="65"/>
  <c r="AN35" i="67"/>
  <c r="AN35" i="66"/>
  <c r="AN35" i="65"/>
  <c r="AO35" i="67"/>
  <c r="AO35" i="66"/>
  <c r="AO35" i="65"/>
  <c r="AP35" i="65"/>
  <c r="B36" i="67"/>
  <c r="B36" i="66"/>
  <c r="B36" i="65"/>
  <c r="L36" i="67"/>
  <c r="C36" i="67"/>
  <c r="L36" i="66"/>
  <c r="C36" i="66"/>
  <c r="C36" i="65"/>
  <c r="D36" i="67"/>
  <c r="D36" i="66"/>
  <c r="D36" i="65"/>
  <c r="E36" i="67"/>
  <c r="E36" i="66"/>
  <c r="E36" i="65"/>
  <c r="F36" i="67"/>
  <c r="F36" i="66"/>
  <c r="F36" i="65"/>
  <c r="G36" i="67"/>
  <c r="G36" i="66"/>
  <c r="G36" i="65"/>
  <c r="H36" i="67"/>
  <c r="H36" i="66"/>
  <c r="H36" i="65"/>
  <c r="I36" i="67"/>
  <c r="I36" i="66"/>
  <c r="I36" i="65"/>
  <c r="J36" i="67"/>
  <c r="J36" i="66"/>
  <c r="J36" i="65"/>
  <c r="K36" i="67"/>
  <c r="K36" i="66"/>
  <c r="K36" i="65"/>
  <c r="L36" i="65"/>
  <c r="V36" i="67"/>
  <c r="M36" i="67"/>
  <c r="V36" i="66"/>
  <c r="M36" i="66"/>
  <c r="M36" i="65"/>
  <c r="N36" i="67"/>
  <c r="N36" i="66"/>
  <c r="N36" i="65"/>
  <c r="O36" i="67"/>
  <c r="O36" i="66"/>
  <c r="O36" i="65"/>
  <c r="P36" i="67"/>
  <c r="P36" i="66"/>
  <c r="P36" i="65"/>
  <c r="Q36" i="67"/>
  <c r="Q36" i="66"/>
  <c r="Q36" i="65"/>
  <c r="R36" i="67"/>
  <c r="R36" i="66"/>
  <c r="R36" i="65"/>
  <c r="S36" i="67"/>
  <c r="S36" i="66"/>
  <c r="S36" i="65"/>
  <c r="T36" i="67"/>
  <c r="T36" i="66"/>
  <c r="T36" i="65"/>
  <c r="U36" i="67"/>
  <c r="U36" i="66"/>
  <c r="U36" i="65"/>
  <c r="V36" i="65"/>
  <c r="AP36" i="67"/>
  <c r="W36" i="67"/>
  <c r="AP36" i="66"/>
  <c r="W36" i="66"/>
  <c r="W36" i="65"/>
  <c r="X36" i="67"/>
  <c r="X36" i="66"/>
  <c r="X36" i="65"/>
  <c r="Y36" i="67"/>
  <c r="Y36" i="66"/>
  <c r="Y36" i="65"/>
  <c r="Z36" i="67"/>
  <c r="Z36" i="66"/>
  <c r="Z36" i="65"/>
  <c r="AA36" i="67"/>
  <c r="AA36" i="66"/>
  <c r="AA36" i="65"/>
  <c r="AB36" i="67"/>
  <c r="AB36" i="66"/>
  <c r="AB36" i="65"/>
  <c r="AC36" i="67"/>
  <c r="AC36" i="66"/>
  <c r="AC36" i="65"/>
  <c r="AD36" i="67"/>
  <c r="AD36" i="66"/>
  <c r="AD36" i="65"/>
  <c r="AE36" i="67"/>
  <c r="AE36" i="66"/>
  <c r="AE36" i="65"/>
  <c r="AF36" i="67"/>
  <c r="AF36" i="66"/>
  <c r="AF36" i="65"/>
  <c r="AG36" i="67"/>
  <c r="AG36" i="66"/>
  <c r="AG36" i="65"/>
  <c r="AH36" i="67"/>
  <c r="AH36" i="66"/>
  <c r="AH36" i="65"/>
  <c r="AI36" i="67"/>
  <c r="AI36" i="66"/>
  <c r="AI36" i="65"/>
  <c r="AJ36" i="67"/>
  <c r="AJ36" i="66"/>
  <c r="AJ36" i="65"/>
  <c r="AK36" i="67"/>
  <c r="AK36" i="66"/>
  <c r="AK36" i="65"/>
  <c r="AL36" i="67"/>
  <c r="AL36" i="66"/>
  <c r="AL36" i="65"/>
  <c r="AM36" i="67"/>
  <c r="AM36" i="66"/>
  <c r="AM36" i="65"/>
  <c r="AN36" i="67"/>
  <c r="AN36" i="66"/>
  <c r="AN36" i="65"/>
  <c r="AO36" i="67"/>
  <c r="AO36" i="66"/>
  <c r="AO36" i="65"/>
  <c r="AP36" i="65"/>
  <c r="B37" i="67"/>
  <c r="B37" i="66"/>
  <c r="B37" i="65"/>
  <c r="L37" i="67"/>
  <c r="C37" i="67"/>
  <c r="L37" i="66"/>
  <c r="C37" i="66"/>
  <c r="C37" i="65"/>
  <c r="D37" i="67"/>
  <c r="D37" i="66"/>
  <c r="D37" i="65"/>
  <c r="E37" i="67"/>
  <c r="E37" i="66"/>
  <c r="E37" i="65"/>
  <c r="F37" i="67"/>
  <c r="F37" i="66"/>
  <c r="F37" i="65"/>
  <c r="G37" i="67"/>
  <c r="G37" i="66"/>
  <c r="G37" i="65"/>
  <c r="H37" i="67"/>
  <c r="H37" i="66"/>
  <c r="H37" i="65"/>
  <c r="I37" i="67"/>
  <c r="I37" i="66"/>
  <c r="I37" i="65"/>
  <c r="J37" i="67"/>
  <c r="J37" i="66"/>
  <c r="J37" i="65"/>
  <c r="K37" i="67"/>
  <c r="K37" i="66"/>
  <c r="K37" i="65"/>
  <c r="L37" i="65"/>
  <c r="V37" i="67"/>
  <c r="M37" i="67"/>
  <c r="V37" i="66"/>
  <c r="M37" i="66"/>
  <c r="M37" i="65"/>
  <c r="N37" i="67"/>
  <c r="N37" i="66"/>
  <c r="N37" i="65"/>
  <c r="O37" i="67"/>
  <c r="O37" i="66"/>
  <c r="O37" i="65"/>
  <c r="P37" i="67"/>
  <c r="P37" i="66"/>
  <c r="P37" i="65"/>
  <c r="Q37" i="67"/>
  <c r="Q37" i="66"/>
  <c r="Q37" i="65"/>
  <c r="R37" i="67"/>
  <c r="R37" i="66"/>
  <c r="R37" i="65"/>
  <c r="S37" i="67"/>
  <c r="S37" i="66"/>
  <c r="S37" i="65"/>
  <c r="T37" i="67"/>
  <c r="T37" i="66"/>
  <c r="T37" i="65"/>
  <c r="U37" i="67"/>
  <c r="U37" i="66"/>
  <c r="U37" i="65"/>
  <c r="V37" i="65"/>
  <c r="AP37" i="67"/>
  <c r="W37" i="67"/>
  <c r="AP37" i="66"/>
  <c r="W37" i="66"/>
  <c r="W37" i="65"/>
  <c r="X37" i="67"/>
  <c r="X37" i="66"/>
  <c r="X37" i="65"/>
  <c r="Y37" i="67"/>
  <c r="Y37" i="66"/>
  <c r="Y37" i="65"/>
  <c r="Z37" i="67"/>
  <c r="Z37" i="66"/>
  <c r="Z37" i="65"/>
  <c r="AA37" i="67"/>
  <c r="AA37" i="66"/>
  <c r="AA37" i="65"/>
  <c r="AB37" i="67"/>
  <c r="AB37" i="66"/>
  <c r="AB37" i="65"/>
  <c r="AC37" i="67"/>
  <c r="AC37" i="66"/>
  <c r="AC37" i="65"/>
  <c r="AD37" i="67"/>
  <c r="AD37" i="66"/>
  <c r="AD37" i="65"/>
  <c r="AE37" i="67"/>
  <c r="AE37" i="66"/>
  <c r="AE37" i="65"/>
  <c r="AF37" i="67"/>
  <c r="AF37" i="66"/>
  <c r="AF37" i="65"/>
  <c r="AG37" i="67"/>
  <c r="AG37" i="66"/>
  <c r="AG37" i="65"/>
  <c r="AH37" i="67"/>
  <c r="AH37" i="66"/>
  <c r="AH37" i="65"/>
  <c r="AI37" i="67"/>
  <c r="AI37" i="66"/>
  <c r="AI37" i="65"/>
  <c r="AJ37" i="67"/>
  <c r="AJ37" i="66"/>
  <c r="AJ37" i="65"/>
  <c r="AK37" i="67"/>
  <c r="AK37" i="66"/>
  <c r="AK37" i="65"/>
  <c r="AL37" i="67"/>
  <c r="AL37" i="66"/>
  <c r="AL37" i="65"/>
  <c r="AM37" i="67"/>
  <c r="AM37" i="66"/>
  <c r="AM37" i="65"/>
  <c r="AN37" i="67"/>
  <c r="AN37" i="66"/>
  <c r="AN37" i="65"/>
  <c r="AO37" i="67"/>
  <c r="AO37" i="66"/>
  <c r="AO37" i="65"/>
  <c r="AP37" i="65"/>
  <c r="B38" i="67"/>
  <c r="B38" i="66"/>
  <c r="B38" i="65"/>
  <c r="L38" i="67"/>
  <c r="C38" i="67"/>
  <c r="L38" i="66"/>
  <c r="C38" i="66"/>
  <c r="C38" i="65"/>
  <c r="D38" i="67"/>
  <c r="D38" i="66"/>
  <c r="D38" i="65"/>
  <c r="E38" i="67"/>
  <c r="E38" i="66"/>
  <c r="E38" i="65"/>
  <c r="F38" i="67"/>
  <c r="F38" i="66"/>
  <c r="F38" i="65"/>
  <c r="G38" i="67"/>
  <c r="G38" i="66"/>
  <c r="G38" i="65"/>
  <c r="H38" i="67"/>
  <c r="H38" i="66"/>
  <c r="H38" i="65"/>
  <c r="I38" i="67"/>
  <c r="I38" i="66"/>
  <c r="I38" i="65"/>
  <c r="J38" i="67"/>
  <c r="J38" i="66"/>
  <c r="J38" i="65"/>
  <c r="K38" i="67"/>
  <c r="K38" i="66"/>
  <c r="K38" i="65"/>
  <c r="L38" i="65"/>
  <c r="V38" i="67"/>
  <c r="M38" i="67"/>
  <c r="V38" i="66"/>
  <c r="M38" i="66"/>
  <c r="M38" i="65"/>
  <c r="N38" i="67"/>
  <c r="N38" i="66"/>
  <c r="N38" i="65"/>
  <c r="O38" i="67"/>
  <c r="O38" i="66"/>
  <c r="O38" i="65"/>
  <c r="P38" i="67"/>
  <c r="P38" i="66"/>
  <c r="P38" i="65"/>
  <c r="Q38" i="67"/>
  <c r="Q38" i="66"/>
  <c r="Q38" i="65"/>
  <c r="R38" i="67"/>
  <c r="R38" i="66"/>
  <c r="R38" i="65"/>
  <c r="S38" i="67"/>
  <c r="S38" i="66"/>
  <c r="S38" i="65"/>
  <c r="T38" i="67"/>
  <c r="T38" i="66"/>
  <c r="T38" i="65"/>
  <c r="U38" i="67"/>
  <c r="U38" i="66"/>
  <c r="U38" i="65"/>
  <c r="V38" i="65"/>
  <c r="AP38" i="67"/>
  <c r="W38" i="67"/>
  <c r="AP38" i="66"/>
  <c r="W38" i="66"/>
  <c r="W38" i="65"/>
  <c r="X38" i="67"/>
  <c r="X38" i="66"/>
  <c r="X38" i="65"/>
  <c r="Y38" i="67"/>
  <c r="Y38" i="66"/>
  <c r="Y38" i="65"/>
  <c r="Z38" i="67"/>
  <c r="Z38" i="66"/>
  <c r="Z38" i="65"/>
  <c r="AA38" i="67"/>
  <c r="AA38" i="66"/>
  <c r="AA38" i="65"/>
  <c r="AB38" i="67"/>
  <c r="AB38" i="66"/>
  <c r="AB38" i="65"/>
  <c r="AC38" i="67"/>
  <c r="AC38" i="66"/>
  <c r="AC38" i="65"/>
  <c r="AD38" i="67"/>
  <c r="AD38" i="66"/>
  <c r="AD38" i="65"/>
  <c r="AE38" i="67"/>
  <c r="AE38" i="66"/>
  <c r="AE38" i="65"/>
  <c r="AF38" i="67"/>
  <c r="AF38" i="66"/>
  <c r="AF38" i="65"/>
  <c r="AG38" i="67"/>
  <c r="AG38" i="66"/>
  <c r="AG38" i="65"/>
  <c r="AH38" i="67"/>
  <c r="AH38" i="66"/>
  <c r="AH38" i="65"/>
  <c r="AI38" i="67"/>
  <c r="AI38" i="66"/>
  <c r="AI38" i="65"/>
  <c r="AJ38" i="67"/>
  <c r="AJ38" i="66"/>
  <c r="AJ38" i="65"/>
  <c r="AK38" i="67"/>
  <c r="AK38" i="66"/>
  <c r="AK38" i="65"/>
  <c r="AL38" i="67"/>
  <c r="AL38" i="66"/>
  <c r="AL38" i="65"/>
  <c r="AM38" i="67"/>
  <c r="AM38" i="66"/>
  <c r="AM38" i="65"/>
  <c r="AN38" i="67"/>
  <c r="AN38" i="66"/>
  <c r="AN38" i="65"/>
  <c r="AO38" i="67"/>
  <c r="AO38" i="66"/>
  <c r="AO38" i="65"/>
  <c r="AP38" i="65"/>
  <c r="B39" i="67"/>
  <c r="B39" i="66"/>
  <c r="B39" i="65"/>
  <c r="L39" i="67"/>
  <c r="C39" i="67"/>
  <c r="L39" i="66"/>
  <c r="C39" i="66"/>
  <c r="C39" i="65"/>
  <c r="D39" i="67"/>
  <c r="D39" i="66"/>
  <c r="D39" i="65"/>
  <c r="E39" i="67"/>
  <c r="E39" i="66"/>
  <c r="E39" i="65"/>
  <c r="F39" i="67"/>
  <c r="F39" i="66"/>
  <c r="F39" i="65"/>
  <c r="G39" i="67"/>
  <c r="G39" i="66"/>
  <c r="G39" i="65"/>
  <c r="H39" i="67"/>
  <c r="H39" i="66"/>
  <c r="H39" i="65"/>
  <c r="I39" i="67"/>
  <c r="I39" i="66"/>
  <c r="I39" i="65"/>
  <c r="J39" i="67"/>
  <c r="J39" i="66"/>
  <c r="J39" i="65"/>
  <c r="K39" i="67"/>
  <c r="K39" i="66"/>
  <c r="K39" i="65"/>
  <c r="L39" i="65"/>
  <c r="V39" i="67"/>
  <c r="M39" i="67"/>
  <c r="V39" i="66"/>
  <c r="M39" i="66"/>
  <c r="M39" i="65"/>
  <c r="N39" i="67"/>
  <c r="N39" i="66"/>
  <c r="N39" i="65"/>
  <c r="O39" i="67"/>
  <c r="O39" i="66"/>
  <c r="O39" i="65"/>
  <c r="P39" i="67"/>
  <c r="P39" i="66"/>
  <c r="P39" i="65"/>
  <c r="Q39" i="67"/>
  <c r="Q39" i="66"/>
  <c r="Q39" i="65"/>
  <c r="R39" i="67"/>
  <c r="R39" i="66"/>
  <c r="R39" i="65"/>
  <c r="S39" i="67"/>
  <c r="S39" i="66"/>
  <c r="S39" i="65"/>
  <c r="T39" i="67"/>
  <c r="T39" i="66"/>
  <c r="T39" i="65"/>
  <c r="U39" i="67"/>
  <c r="U39" i="66"/>
  <c r="U39" i="65"/>
  <c r="V39" i="65"/>
  <c r="AP39" i="67"/>
  <c r="W39" i="67"/>
  <c r="AP39" i="66"/>
  <c r="W39" i="66"/>
  <c r="W39" i="65"/>
  <c r="X39" i="67"/>
  <c r="X39" i="66"/>
  <c r="X39" i="65"/>
  <c r="Y39" i="67"/>
  <c r="Y39" i="66"/>
  <c r="Y39" i="65"/>
  <c r="Z39" i="67"/>
  <c r="Z39" i="66"/>
  <c r="Z39" i="65"/>
  <c r="AA39" i="67"/>
  <c r="AA39" i="66"/>
  <c r="AA39" i="65"/>
  <c r="AB39" i="67"/>
  <c r="AB39" i="66"/>
  <c r="AB39" i="65"/>
  <c r="AC39" i="67"/>
  <c r="AC39" i="66"/>
  <c r="AC39" i="65"/>
  <c r="AD39" i="67"/>
  <c r="AD39" i="66"/>
  <c r="AD39" i="65"/>
  <c r="AE39" i="67"/>
  <c r="AE39" i="66"/>
  <c r="AE39" i="65"/>
  <c r="AF39" i="67"/>
  <c r="AF39" i="66"/>
  <c r="AF39" i="65"/>
  <c r="AG39" i="67"/>
  <c r="AG39" i="66"/>
  <c r="AG39" i="65"/>
  <c r="AH39" i="67"/>
  <c r="AH39" i="66"/>
  <c r="AH39" i="65"/>
  <c r="AI39" i="67"/>
  <c r="AI39" i="66"/>
  <c r="AI39" i="65"/>
  <c r="AJ39" i="67"/>
  <c r="AJ39" i="66"/>
  <c r="AJ39" i="65"/>
  <c r="AK39" i="67"/>
  <c r="AK39" i="66"/>
  <c r="AK39" i="65"/>
  <c r="AL39" i="67"/>
  <c r="AL39" i="66"/>
  <c r="AL39" i="65"/>
  <c r="AM39" i="67"/>
  <c r="AM39" i="66"/>
  <c r="AM39" i="65"/>
  <c r="AN39" i="67"/>
  <c r="AN39" i="66"/>
  <c r="AN39" i="65"/>
  <c r="AO39" i="67"/>
  <c r="AO39" i="66"/>
  <c r="AO39" i="65"/>
  <c r="AP39" i="65"/>
  <c r="B40" i="67"/>
  <c r="B40" i="66"/>
  <c r="B40" i="65"/>
  <c r="L40" i="67"/>
  <c r="C40" i="67"/>
  <c r="L40" i="66"/>
  <c r="C40" i="66"/>
  <c r="C40" i="65"/>
  <c r="D40" i="67"/>
  <c r="D40" i="66"/>
  <c r="D40" i="65"/>
  <c r="E40" i="67"/>
  <c r="E40" i="66"/>
  <c r="E40" i="65"/>
  <c r="F40" i="67"/>
  <c r="F40" i="66"/>
  <c r="F40" i="65"/>
  <c r="G40" i="67"/>
  <c r="G40" i="66"/>
  <c r="G40" i="65"/>
  <c r="H40" i="67"/>
  <c r="H40" i="66"/>
  <c r="H40" i="65"/>
  <c r="I40" i="67"/>
  <c r="I40" i="66"/>
  <c r="I40" i="65"/>
  <c r="J40" i="67"/>
  <c r="J40" i="66"/>
  <c r="J40" i="65"/>
  <c r="K40" i="67"/>
  <c r="K40" i="66"/>
  <c r="K40" i="65"/>
  <c r="L40" i="65"/>
  <c r="V40" i="67"/>
  <c r="M40" i="67"/>
  <c r="V40" i="66"/>
  <c r="M40" i="66"/>
  <c r="M40" i="65"/>
  <c r="N40" i="67"/>
  <c r="N40" i="66"/>
  <c r="N40" i="65"/>
  <c r="O40" i="67"/>
  <c r="O40" i="66"/>
  <c r="O40" i="65"/>
  <c r="P40" i="67"/>
  <c r="P40" i="66"/>
  <c r="P40" i="65"/>
  <c r="Q40" i="67"/>
  <c r="Q40" i="66"/>
  <c r="Q40" i="65"/>
  <c r="R40" i="67"/>
  <c r="R40" i="66"/>
  <c r="R40" i="65"/>
  <c r="S40" i="67"/>
  <c r="S40" i="66"/>
  <c r="S40" i="65"/>
  <c r="T40" i="67"/>
  <c r="T40" i="66"/>
  <c r="T40" i="65"/>
  <c r="U40" i="67"/>
  <c r="U40" i="66"/>
  <c r="U40" i="65"/>
  <c r="V40" i="65"/>
  <c r="AP40" i="67"/>
  <c r="W40" i="67"/>
  <c r="AP40" i="66"/>
  <c r="W40" i="66"/>
  <c r="W40" i="65"/>
  <c r="X40" i="67"/>
  <c r="X40" i="66"/>
  <c r="X40" i="65"/>
  <c r="Y40" i="67"/>
  <c r="Y40" i="66"/>
  <c r="Y40" i="65"/>
  <c r="Z40" i="67"/>
  <c r="Z40" i="66"/>
  <c r="Z40" i="65"/>
  <c r="AA40" i="67"/>
  <c r="AA40" i="66"/>
  <c r="AA40" i="65"/>
  <c r="AB40" i="67"/>
  <c r="AB40" i="66"/>
  <c r="AB40" i="65"/>
  <c r="AC40" i="67"/>
  <c r="AC40" i="66"/>
  <c r="AC40" i="65"/>
  <c r="AD40" i="67"/>
  <c r="AD40" i="66"/>
  <c r="AD40" i="65"/>
  <c r="AE40" i="67"/>
  <c r="AE40" i="66"/>
  <c r="AE40" i="65"/>
  <c r="AF40" i="67"/>
  <c r="AF40" i="66"/>
  <c r="AF40" i="65"/>
  <c r="AG40" i="67"/>
  <c r="AG40" i="66"/>
  <c r="AG40" i="65"/>
  <c r="AH40" i="67"/>
  <c r="AH40" i="66"/>
  <c r="AH40" i="65"/>
  <c r="AI40" i="67"/>
  <c r="AI40" i="66"/>
  <c r="AI40" i="65"/>
  <c r="AJ40" i="67"/>
  <c r="AJ40" i="66"/>
  <c r="AJ40" i="65"/>
  <c r="AK40" i="67"/>
  <c r="AK40" i="66"/>
  <c r="AK40" i="65"/>
  <c r="AL40" i="67"/>
  <c r="AL40" i="66"/>
  <c r="AL40" i="65"/>
  <c r="AM40" i="67"/>
  <c r="AM40" i="66"/>
  <c r="AM40" i="65"/>
  <c r="AN40" i="67"/>
  <c r="AN40" i="66"/>
  <c r="AN40" i="65"/>
  <c r="AO40" i="67"/>
  <c r="AO40" i="66"/>
  <c r="AO40" i="65"/>
  <c r="AP40" i="65"/>
  <c r="B41" i="67"/>
  <c r="B41" i="66"/>
  <c r="B41" i="65"/>
  <c r="L41" i="67"/>
  <c r="C41" i="67"/>
  <c r="L41" i="66"/>
  <c r="C41" i="66"/>
  <c r="C41" i="65"/>
  <c r="D41" i="67"/>
  <c r="D41" i="66"/>
  <c r="D41" i="65"/>
  <c r="E41" i="67"/>
  <c r="E41" i="66"/>
  <c r="E41" i="65"/>
  <c r="F41" i="67"/>
  <c r="F41" i="66"/>
  <c r="F41" i="65"/>
  <c r="G41" i="67"/>
  <c r="G41" i="66"/>
  <c r="G41" i="65"/>
  <c r="H41" i="67"/>
  <c r="H41" i="66"/>
  <c r="H41" i="65"/>
  <c r="I41" i="67"/>
  <c r="I41" i="66"/>
  <c r="I41" i="65"/>
  <c r="J41" i="67"/>
  <c r="J41" i="66"/>
  <c r="J41" i="65"/>
  <c r="K41" i="67"/>
  <c r="K41" i="66"/>
  <c r="K41" i="65"/>
  <c r="L41" i="65"/>
  <c r="V41" i="67"/>
  <c r="M41" i="67"/>
  <c r="V41" i="66"/>
  <c r="M41" i="66"/>
  <c r="M41" i="65"/>
  <c r="N41" i="67"/>
  <c r="N41" i="66"/>
  <c r="N41" i="65"/>
  <c r="O41" i="67"/>
  <c r="O41" i="66"/>
  <c r="O41" i="65"/>
  <c r="P41" i="67"/>
  <c r="P41" i="66"/>
  <c r="P41" i="65"/>
  <c r="Q41" i="67"/>
  <c r="Q41" i="66"/>
  <c r="Q41" i="65"/>
  <c r="R41" i="67"/>
  <c r="R41" i="66"/>
  <c r="R41" i="65"/>
  <c r="S41" i="67"/>
  <c r="S41" i="66"/>
  <c r="S41" i="65"/>
  <c r="T41" i="67"/>
  <c r="T41" i="66"/>
  <c r="T41" i="65"/>
  <c r="U41" i="67"/>
  <c r="U41" i="66"/>
  <c r="U41" i="65"/>
  <c r="V41" i="65"/>
  <c r="AP41" i="67"/>
  <c r="W41" i="67"/>
  <c r="AP41" i="66"/>
  <c r="W41" i="66"/>
  <c r="W41" i="65"/>
  <c r="X41" i="67"/>
  <c r="X41" i="66"/>
  <c r="X41" i="65"/>
  <c r="Y41" i="67"/>
  <c r="Y41" i="66"/>
  <c r="Y41" i="65"/>
  <c r="Z41" i="67"/>
  <c r="Z41" i="66"/>
  <c r="Z41" i="65"/>
  <c r="AA41" i="67"/>
  <c r="AA41" i="66"/>
  <c r="AA41" i="65"/>
  <c r="AB41" i="67"/>
  <c r="AB41" i="66"/>
  <c r="AB41" i="65"/>
  <c r="AC41" i="67"/>
  <c r="AC41" i="66"/>
  <c r="AC41" i="65"/>
  <c r="AD41" i="67"/>
  <c r="AD41" i="66"/>
  <c r="AD41" i="65"/>
  <c r="AE41" i="67"/>
  <c r="AE41" i="66"/>
  <c r="AE41" i="65"/>
  <c r="AF41" i="67"/>
  <c r="AF41" i="66"/>
  <c r="AF41" i="65"/>
  <c r="AG41" i="67"/>
  <c r="AG41" i="66"/>
  <c r="AG41" i="65"/>
  <c r="AH41" i="67"/>
  <c r="AH41" i="66"/>
  <c r="AH41" i="65"/>
  <c r="AI41" i="67"/>
  <c r="AI41" i="66"/>
  <c r="AI41" i="65"/>
  <c r="AJ41" i="67"/>
  <c r="AJ41" i="66"/>
  <c r="AJ41" i="65"/>
  <c r="AK41" i="67"/>
  <c r="AK41" i="66"/>
  <c r="AK41" i="65"/>
  <c r="AL41" i="67"/>
  <c r="AL41" i="66"/>
  <c r="AL41" i="65"/>
  <c r="AM41" i="67"/>
  <c r="AM41" i="66"/>
  <c r="AM41" i="65"/>
  <c r="AN41" i="67"/>
  <c r="AN41" i="66"/>
  <c r="AN41" i="65"/>
  <c r="AO41" i="67"/>
  <c r="AO41" i="66"/>
  <c r="AO41" i="65"/>
  <c r="AP41" i="65"/>
  <c r="B42" i="67"/>
  <c r="B42" i="66"/>
  <c r="B42" i="65"/>
  <c r="L42" i="67"/>
  <c r="C42" i="67"/>
  <c r="L42" i="66"/>
  <c r="C42" i="66"/>
  <c r="C42" i="65"/>
  <c r="D42" i="67"/>
  <c r="D42" i="66"/>
  <c r="D42" i="65"/>
  <c r="E42" i="67"/>
  <c r="E42" i="66"/>
  <c r="E42" i="65"/>
  <c r="F42" i="67"/>
  <c r="F42" i="66"/>
  <c r="F42" i="65"/>
  <c r="G42" i="67"/>
  <c r="G42" i="66"/>
  <c r="G42" i="65"/>
  <c r="H42" i="67"/>
  <c r="H42" i="66"/>
  <c r="H42" i="65"/>
  <c r="I42" i="67"/>
  <c r="I42" i="66"/>
  <c r="I42" i="65"/>
  <c r="J42" i="67"/>
  <c r="J42" i="66"/>
  <c r="J42" i="65"/>
  <c r="K42" i="67"/>
  <c r="K42" i="66"/>
  <c r="K42" i="65"/>
  <c r="L42" i="65"/>
  <c r="V42" i="67"/>
  <c r="M42" i="67"/>
  <c r="V42" i="66"/>
  <c r="M42" i="66"/>
  <c r="M42" i="65"/>
  <c r="N42" i="67"/>
  <c r="N42" i="66"/>
  <c r="N42" i="65"/>
  <c r="O42" i="67"/>
  <c r="O42" i="66"/>
  <c r="O42" i="65"/>
  <c r="P42" i="67"/>
  <c r="P42" i="66"/>
  <c r="P42" i="65"/>
  <c r="Q42" i="67"/>
  <c r="Q42" i="66"/>
  <c r="Q42" i="65"/>
  <c r="R42" i="67"/>
  <c r="R42" i="66"/>
  <c r="R42" i="65"/>
  <c r="S42" i="67"/>
  <c r="S42" i="66"/>
  <c r="S42" i="65"/>
  <c r="T42" i="67"/>
  <c r="T42" i="66"/>
  <c r="T42" i="65"/>
  <c r="U42" i="67"/>
  <c r="U42" i="66"/>
  <c r="U42" i="65"/>
  <c r="V42" i="65"/>
  <c r="AP42" i="67"/>
  <c r="W42" i="67"/>
  <c r="AP42" i="66"/>
  <c r="W42" i="66"/>
  <c r="W42" i="65"/>
  <c r="X42" i="67"/>
  <c r="X42" i="66"/>
  <c r="X42" i="65"/>
  <c r="Y42" i="67"/>
  <c r="Y42" i="66"/>
  <c r="Y42" i="65"/>
  <c r="Z42" i="67"/>
  <c r="Z42" i="66"/>
  <c r="Z42" i="65"/>
  <c r="AA42" i="67"/>
  <c r="AA42" i="66"/>
  <c r="AA42" i="65"/>
  <c r="AB42" i="67"/>
  <c r="AB42" i="66"/>
  <c r="AB42" i="65"/>
  <c r="AC42" i="67"/>
  <c r="AC42" i="66"/>
  <c r="AC42" i="65"/>
  <c r="AD42" i="67"/>
  <c r="AD42" i="66"/>
  <c r="AD42" i="65"/>
  <c r="AE42" i="67"/>
  <c r="AE42" i="66"/>
  <c r="AE42" i="65"/>
  <c r="AF42" i="67"/>
  <c r="AF42" i="66"/>
  <c r="AF42" i="65"/>
  <c r="AG42" i="67"/>
  <c r="AG42" i="66"/>
  <c r="AG42" i="65"/>
  <c r="AH42" i="67"/>
  <c r="AH42" i="66"/>
  <c r="AH42" i="65"/>
  <c r="AI42" i="67"/>
  <c r="AI42" i="66"/>
  <c r="AI42" i="65"/>
  <c r="AJ42" i="67"/>
  <c r="AJ42" i="66"/>
  <c r="AJ42" i="65"/>
  <c r="AK42" i="67"/>
  <c r="AK42" i="66"/>
  <c r="AK42" i="65"/>
  <c r="AL42" i="67"/>
  <c r="AL42" i="66"/>
  <c r="AL42" i="65"/>
  <c r="AM42" i="67"/>
  <c r="AM42" i="66"/>
  <c r="AM42" i="65"/>
  <c r="AN42" i="67"/>
  <c r="AN42" i="66"/>
  <c r="AN42" i="65"/>
  <c r="AO42" i="67"/>
  <c r="AO42" i="66"/>
  <c r="AO42" i="65"/>
  <c r="AP42" i="65"/>
  <c r="B43" i="67"/>
  <c r="B43" i="66"/>
  <c r="B43" i="65"/>
  <c r="L43" i="67"/>
  <c r="C43" i="67"/>
  <c r="L43" i="66"/>
  <c r="C43" i="66"/>
  <c r="C43" i="65"/>
  <c r="D43" i="67"/>
  <c r="D43" i="66"/>
  <c r="D43" i="65"/>
  <c r="E43" i="67"/>
  <c r="E43" i="66"/>
  <c r="E43" i="65"/>
  <c r="F43" i="67"/>
  <c r="F43" i="66"/>
  <c r="F43" i="65"/>
  <c r="G43" i="67"/>
  <c r="G43" i="66"/>
  <c r="G43" i="65"/>
  <c r="H43" i="67"/>
  <c r="H43" i="66"/>
  <c r="H43" i="65"/>
  <c r="I43" i="67"/>
  <c r="I43" i="66"/>
  <c r="I43" i="65"/>
  <c r="J43" i="67"/>
  <c r="J43" i="66"/>
  <c r="J43" i="65"/>
  <c r="K43" i="67"/>
  <c r="K43" i="66"/>
  <c r="K43" i="65"/>
  <c r="L43" i="65"/>
  <c r="V43" i="67"/>
  <c r="M43" i="67"/>
  <c r="V43" i="66"/>
  <c r="M43" i="66"/>
  <c r="M43" i="65"/>
  <c r="N43" i="67"/>
  <c r="N43" i="66"/>
  <c r="N43" i="65"/>
  <c r="O43" i="67"/>
  <c r="O43" i="66"/>
  <c r="O43" i="65"/>
  <c r="P43" i="67"/>
  <c r="P43" i="66"/>
  <c r="P43" i="65"/>
  <c r="Q43" i="67"/>
  <c r="Q43" i="66"/>
  <c r="Q43" i="65"/>
  <c r="R43" i="67"/>
  <c r="R43" i="66"/>
  <c r="R43" i="65"/>
  <c r="S43" i="67"/>
  <c r="S43" i="66"/>
  <c r="S43" i="65"/>
  <c r="T43" i="67"/>
  <c r="T43" i="66"/>
  <c r="T43" i="65"/>
  <c r="U43" i="67"/>
  <c r="U43" i="66"/>
  <c r="U43" i="65"/>
  <c r="V43" i="65"/>
  <c r="AP43" i="67"/>
  <c r="W43" i="67"/>
  <c r="AP43" i="66"/>
  <c r="W43" i="66"/>
  <c r="W43" i="65"/>
  <c r="X43" i="67"/>
  <c r="X43" i="66"/>
  <c r="X43" i="65"/>
  <c r="Y43" i="67"/>
  <c r="Y43" i="66"/>
  <c r="Y43" i="65"/>
  <c r="Z43" i="67"/>
  <c r="Z43" i="66"/>
  <c r="Z43" i="65"/>
  <c r="AA43" i="67"/>
  <c r="AA43" i="66"/>
  <c r="AA43" i="65"/>
  <c r="AB43" i="67"/>
  <c r="AB43" i="66"/>
  <c r="AB43" i="65"/>
  <c r="AC43" i="67"/>
  <c r="AC43" i="66"/>
  <c r="AC43" i="65"/>
  <c r="AD43" i="67"/>
  <c r="AD43" i="66"/>
  <c r="AD43" i="65"/>
  <c r="AE43" i="67"/>
  <c r="AE43" i="66"/>
  <c r="AE43" i="65"/>
  <c r="AF43" i="67"/>
  <c r="AF43" i="66"/>
  <c r="AF43" i="65"/>
  <c r="AG43" i="67"/>
  <c r="AG43" i="66"/>
  <c r="AG43" i="65"/>
  <c r="AH43" i="67"/>
  <c r="AH43" i="66"/>
  <c r="AH43" i="65"/>
  <c r="AI43" i="67"/>
  <c r="AI43" i="66"/>
  <c r="AI43" i="65"/>
  <c r="AJ43" i="67"/>
  <c r="AJ43" i="66"/>
  <c r="AJ43" i="65"/>
  <c r="AK43" i="67"/>
  <c r="AK43" i="66"/>
  <c r="AK43" i="65"/>
  <c r="AL43" i="67"/>
  <c r="AL43" i="66"/>
  <c r="AL43" i="65"/>
  <c r="AM43" i="67"/>
  <c r="AM43" i="66"/>
  <c r="AM43" i="65"/>
  <c r="AN43" i="67"/>
  <c r="AN43" i="66"/>
  <c r="AN43" i="65"/>
  <c r="AO43" i="67"/>
  <c r="AO43" i="66"/>
  <c r="AO43" i="65"/>
  <c r="AP43" i="65"/>
  <c r="B44" i="67"/>
  <c r="B44" i="66"/>
  <c r="B44" i="65"/>
  <c r="L44" i="67"/>
  <c r="C44" i="67"/>
  <c r="L44" i="66"/>
  <c r="C44" i="66"/>
  <c r="C44" i="65"/>
  <c r="D44" i="67"/>
  <c r="D44" i="66"/>
  <c r="D44" i="65"/>
  <c r="E44" i="67"/>
  <c r="E44" i="66"/>
  <c r="E44" i="65"/>
  <c r="F44" i="67"/>
  <c r="F44" i="66"/>
  <c r="F44" i="65"/>
  <c r="G44" i="67"/>
  <c r="G44" i="66"/>
  <c r="G44" i="65"/>
  <c r="H44" i="67"/>
  <c r="H44" i="66"/>
  <c r="H44" i="65"/>
  <c r="I44" i="67"/>
  <c r="I44" i="66"/>
  <c r="I44" i="65"/>
  <c r="J44" i="67"/>
  <c r="J44" i="66"/>
  <c r="J44" i="65"/>
  <c r="K44" i="67"/>
  <c r="K44" i="66"/>
  <c r="K44" i="65"/>
  <c r="L44" i="65"/>
  <c r="V44" i="67"/>
  <c r="M44" i="67"/>
  <c r="V44" i="66"/>
  <c r="M44" i="66"/>
  <c r="M44" i="65"/>
  <c r="N44" i="67"/>
  <c r="N44" i="66"/>
  <c r="N44" i="65"/>
  <c r="O44" i="67"/>
  <c r="O44" i="66"/>
  <c r="O44" i="65"/>
  <c r="P44" i="67"/>
  <c r="P44" i="66"/>
  <c r="P44" i="65"/>
  <c r="Q44" i="67"/>
  <c r="Q44" i="66"/>
  <c r="Q44" i="65"/>
  <c r="R44" i="67"/>
  <c r="R44" i="66"/>
  <c r="R44" i="65"/>
  <c r="S44" i="67"/>
  <c r="S44" i="66"/>
  <c r="S44" i="65"/>
  <c r="T44" i="67"/>
  <c r="T44" i="66"/>
  <c r="T44" i="65"/>
  <c r="U44" i="67"/>
  <c r="U44" i="66"/>
  <c r="U44" i="65"/>
  <c r="V44" i="65"/>
  <c r="AP44" i="67"/>
  <c r="W44" i="67"/>
  <c r="AP44" i="66"/>
  <c r="W44" i="66"/>
  <c r="W44" i="65"/>
  <c r="X44" i="67"/>
  <c r="X44" i="66"/>
  <c r="X44" i="65"/>
  <c r="Y44" i="67"/>
  <c r="Y44" i="66"/>
  <c r="Y44" i="65"/>
  <c r="Z44" i="67"/>
  <c r="Z44" i="66"/>
  <c r="Z44" i="65"/>
  <c r="AA44" i="67"/>
  <c r="AA44" i="66"/>
  <c r="AA44" i="65"/>
  <c r="AB44" i="67"/>
  <c r="AB44" i="66"/>
  <c r="AB44" i="65"/>
  <c r="AC44" i="67"/>
  <c r="AC44" i="66"/>
  <c r="AC44" i="65"/>
  <c r="AD44" i="67"/>
  <c r="AD44" i="66"/>
  <c r="AD44" i="65"/>
  <c r="AE44" i="67"/>
  <c r="AE44" i="66"/>
  <c r="AE44" i="65"/>
  <c r="AF44" i="67"/>
  <c r="AF44" i="66"/>
  <c r="AF44" i="65"/>
  <c r="AG44" i="67"/>
  <c r="AG44" i="66"/>
  <c r="AG44" i="65"/>
  <c r="AH44" i="67"/>
  <c r="AH44" i="66"/>
  <c r="AH44" i="65"/>
  <c r="AI44" i="67"/>
  <c r="AI44" i="66"/>
  <c r="AI44" i="65"/>
  <c r="AJ44" i="67"/>
  <c r="AJ44" i="66"/>
  <c r="AJ44" i="65"/>
  <c r="AK44" i="67"/>
  <c r="AK44" i="66"/>
  <c r="AK44" i="65"/>
  <c r="AL44" i="67"/>
  <c r="AL44" i="66"/>
  <c r="AL44" i="65"/>
  <c r="AM44" i="67"/>
  <c r="AM44" i="66"/>
  <c r="AM44" i="65"/>
  <c r="AN44" i="67"/>
  <c r="AN44" i="66"/>
  <c r="AN44" i="65"/>
  <c r="AO44" i="67"/>
  <c r="AO44" i="66"/>
  <c r="AO44" i="65"/>
  <c r="AP44" i="65"/>
  <c r="B45" i="67"/>
  <c r="B45" i="66"/>
  <c r="B45" i="65"/>
  <c r="L45" i="67"/>
  <c r="C45" i="67"/>
  <c r="L45" i="66"/>
  <c r="C45" i="66"/>
  <c r="C45" i="65"/>
  <c r="D45" i="67"/>
  <c r="D45" i="66"/>
  <c r="D45" i="65"/>
  <c r="E45" i="67"/>
  <c r="E45" i="66"/>
  <c r="E45" i="65"/>
  <c r="F45" i="67"/>
  <c r="F45" i="66"/>
  <c r="F45" i="65"/>
  <c r="G45" i="67"/>
  <c r="G45" i="66"/>
  <c r="G45" i="65"/>
  <c r="H45" i="67"/>
  <c r="H45" i="66"/>
  <c r="H45" i="65"/>
  <c r="I45" i="67"/>
  <c r="I45" i="66"/>
  <c r="I45" i="65"/>
  <c r="J45" i="67"/>
  <c r="J45" i="66"/>
  <c r="J45" i="65"/>
  <c r="K45" i="67"/>
  <c r="K45" i="66"/>
  <c r="K45" i="65"/>
  <c r="L45" i="65"/>
  <c r="V45" i="67"/>
  <c r="M45" i="67"/>
  <c r="V45" i="66"/>
  <c r="M45" i="66"/>
  <c r="M45" i="65"/>
  <c r="N45" i="67"/>
  <c r="N45" i="66"/>
  <c r="N45" i="65"/>
  <c r="O45" i="67"/>
  <c r="O45" i="66"/>
  <c r="O45" i="65"/>
  <c r="P45" i="67"/>
  <c r="P45" i="66"/>
  <c r="P45" i="65"/>
  <c r="Q45" i="67"/>
  <c r="Q45" i="66"/>
  <c r="Q45" i="65"/>
  <c r="R45" i="67"/>
  <c r="R45" i="66"/>
  <c r="R45" i="65"/>
  <c r="S45" i="67"/>
  <c r="S45" i="66"/>
  <c r="S45" i="65"/>
  <c r="T45" i="67"/>
  <c r="T45" i="66"/>
  <c r="T45" i="65"/>
  <c r="U45" i="67"/>
  <c r="U45" i="66"/>
  <c r="U45" i="65"/>
  <c r="V45" i="65"/>
  <c r="AP45" i="67"/>
  <c r="W45" i="67"/>
  <c r="AP45" i="66"/>
  <c r="W45" i="66"/>
  <c r="W45" i="65"/>
  <c r="X45" i="67"/>
  <c r="X45" i="66"/>
  <c r="X45" i="65"/>
  <c r="Y45" i="67"/>
  <c r="Y45" i="66"/>
  <c r="Y45" i="65"/>
  <c r="Z45" i="67"/>
  <c r="Z45" i="66"/>
  <c r="Z45" i="65"/>
  <c r="AA45" i="67"/>
  <c r="AA45" i="66"/>
  <c r="AA45" i="65"/>
  <c r="AB45" i="67"/>
  <c r="AB45" i="66"/>
  <c r="AB45" i="65"/>
  <c r="AC45" i="67"/>
  <c r="AC45" i="66"/>
  <c r="AC45" i="65"/>
  <c r="AD45" i="67"/>
  <c r="AD45" i="66"/>
  <c r="AD45" i="65"/>
  <c r="AE45" i="67"/>
  <c r="AE45" i="66"/>
  <c r="AE45" i="65"/>
  <c r="AF45" i="67"/>
  <c r="AF45" i="66"/>
  <c r="AF45" i="65"/>
  <c r="AG45" i="67"/>
  <c r="AG45" i="66"/>
  <c r="AG45" i="65"/>
  <c r="AH45" i="67"/>
  <c r="AH45" i="66"/>
  <c r="AH45" i="65"/>
  <c r="AI45" i="67"/>
  <c r="AI45" i="66"/>
  <c r="AI45" i="65"/>
  <c r="AJ45" i="67"/>
  <c r="AJ45" i="66"/>
  <c r="AJ45" i="65"/>
  <c r="AK45" i="67"/>
  <c r="AK45" i="66"/>
  <c r="AK45" i="65"/>
  <c r="AL45" i="67"/>
  <c r="AL45" i="66"/>
  <c r="AL45" i="65"/>
  <c r="AM45" i="67"/>
  <c r="AM45" i="66"/>
  <c r="AM45" i="65"/>
  <c r="AN45" i="67"/>
  <c r="AN45" i="66"/>
  <c r="AN45" i="65"/>
  <c r="AO45" i="67"/>
  <c r="AO45" i="66"/>
  <c r="AO45" i="65"/>
  <c r="AP45" i="65"/>
  <c r="B46" i="67"/>
  <c r="B46" i="66"/>
  <c r="B46" i="65"/>
  <c r="L46" i="67"/>
  <c r="C46" i="67"/>
  <c r="L46" i="66"/>
  <c r="C46" i="66"/>
  <c r="C46" i="65"/>
  <c r="D46" i="67"/>
  <c r="D46" i="66"/>
  <c r="D46" i="65"/>
  <c r="E46" i="67"/>
  <c r="E46" i="66"/>
  <c r="E46" i="65"/>
  <c r="F46" i="67"/>
  <c r="F46" i="66"/>
  <c r="F46" i="65"/>
  <c r="G46" i="67"/>
  <c r="G46" i="66"/>
  <c r="G46" i="65"/>
  <c r="H46" i="67"/>
  <c r="H46" i="66"/>
  <c r="H46" i="65"/>
  <c r="I46" i="67"/>
  <c r="I46" i="66"/>
  <c r="I46" i="65"/>
  <c r="J46" i="67"/>
  <c r="J46" i="66"/>
  <c r="J46" i="65"/>
  <c r="K46" i="67"/>
  <c r="K46" i="66"/>
  <c r="K46" i="65"/>
  <c r="L46" i="65"/>
  <c r="V46" i="67"/>
  <c r="M46" i="67"/>
  <c r="V46" i="66"/>
  <c r="M46" i="66"/>
  <c r="M46" i="65"/>
  <c r="N46" i="67"/>
  <c r="N46" i="66"/>
  <c r="N46" i="65"/>
  <c r="O46" i="67"/>
  <c r="O46" i="66"/>
  <c r="O46" i="65"/>
  <c r="P46" i="67"/>
  <c r="P46" i="66"/>
  <c r="P46" i="65"/>
  <c r="Q46" i="67"/>
  <c r="Q46" i="66"/>
  <c r="Q46" i="65"/>
  <c r="R46" i="67"/>
  <c r="R46" i="66"/>
  <c r="R46" i="65"/>
  <c r="S46" i="67"/>
  <c r="S46" i="66"/>
  <c r="S46" i="65"/>
  <c r="T46" i="67"/>
  <c r="T46" i="66"/>
  <c r="T46" i="65"/>
  <c r="U46" i="67"/>
  <c r="U46" i="66"/>
  <c r="U46" i="65"/>
  <c r="V46" i="65"/>
  <c r="AP46" i="67"/>
  <c r="W46" i="67"/>
  <c r="AP46" i="66"/>
  <c r="W46" i="66"/>
  <c r="W46" i="65"/>
  <c r="X46" i="67"/>
  <c r="X46" i="66"/>
  <c r="X46" i="65"/>
  <c r="Y46" i="67"/>
  <c r="Y46" i="66"/>
  <c r="Y46" i="65"/>
  <c r="Z46" i="67"/>
  <c r="Z46" i="66"/>
  <c r="Z46" i="65"/>
  <c r="AA46" i="67"/>
  <c r="AA46" i="66"/>
  <c r="AA46" i="65"/>
  <c r="AB46" i="67"/>
  <c r="AB46" i="66"/>
  <c r="AB46" i="65"/>
  <c r="AC46" i="67"/>
  <c r="AC46" i="66"/>
  <c r="AC46" i="65"/>
  <c r="AD46" i="67"/>
  <c r="AD46" i="66"/>
  <c r="AD46" i="65"/>
  <c r="AE46" i="67"/>
  <c r="AE46" i="66"/>
  <c r="AE46" i="65"/>
  <c r="AF46" i="67"/>
  <c r="AF46" i="66"/>
  <c r="AF46" i="65"/>
  <c r="AG46" i="67"/>
  <c r="AG46" i="66"/>
  <c r="AG46" i="65"/>
  <c r="AH46" i="67"/>
  <c r="AH46" i="66"/>
  <c r="AH46" i="65"/>
  <c r="AI46" i="67"/>
  <c r="AI46" i="66"/>
  <c r="AI46" i="65"/>
  <c r="AJ46" i="67"/>
  <c r="AJ46" i="66"/>
  <c r="AJ46" i="65"/>
  <c r="AK46" i="67"/>
  <c r="AK46" i="66"/>
  <c r="AK46" i="65"/>
  <c r="AL46" i="67"/>
  <c r="AL46" i="66"/>
  <c r="AL46" i="65"/>
  <c r="AM46" i="67"/>
  <c r="AM46" i="66"/>
  <c r="AM46" i="65"/>
  <c r="AN46" i="67"/>
  <c r="AN46" i="66"/>
  <c r="AN46" i="65"/>
  <c r="AO46" i="67"/>
  <c r="AO46" i="66"/>
  <c r="AO46" i="65"/>
  <c r="AP46" i="65"/>
  <c r="B47" i="67"/>
  <c r="B47" i="66"/>
  <c r="B47" i="65"/>
  <c r="L47" i="67"/>
  <c r="C47" i="67"/>
  <c r="L47" i="66"/>
  <c r="C47" i="66"/>
  <c r="C47" i="65"/>
  <c r="D47" i="67"/>
  <c r="D47" i="66"/>
  <c r="D47" i="65"/>
  <c r="E47" i="67"/>
  <c r="E47" i="66"/>
  <c r="E47" i="65"/>
  <c r="F47" i="67"/>
  <c r="F47" i="66"/>
  <c r="F47" i="65"/>
  <c r="G47" i="67"/>
  <c r="G47" i="66"/>
  <c r="G47" i="65"/>
  <c r="H47" i="67"/>
  <c r="H47" i="66"/>
  <c r="H47" i="65"/>
  <c r="I47" i="67"/>
  <c r="I47" i="66"/>
  <c r="I47" i="65"/>
  <c r="J47" i="67"/>
  <c r="J47" i="66"/>
  <c r="J47" i="65"/>
  <c r="K47" i="67"/>
  <c r="K47" i="66"/>
  <c r="K47" i="65"/>
  <c r="L47" i="65"/>
  <c r="V47" i="67"/>
  <c r="M47" i="67"/>
  <c r="V47" i="66"/>
  <c r="M47" i="66"/>
  <c r="M47" i="65"/>
  <c r="N47" i="67"/>
  <c r="N47" i="66"/>
  <c r="N47" i="65"/>
  <c r="O47" i="67"/>
  <c r="O47" i="66"/>
  <c r="O47" i="65"/>
  <c r="P47" i="67"/>
  <c r="P47" i="66"/>
  <c r="P47" i="65"/>
  <c r="Q47" i="67"/>
  <c r="Q47" i="66"/>
  <c r="Q47" i="65"/>
  <c r="R47" i="67"/>
  <c r="R47" i="66"/>
  <c r="R47" i="65"/>
  <c r="S47" i="67"/>
  <c r="S47" i="66"/>
  <c r="S47" i="65"/>
  <c r="T47" i="67"/>
  <c r="T47" i="66"/>
  <c r="T47" i="65"/>
  <c r="U47" i="67"/>
  <c r="U47" i="66"/>
  <c r="U47" i="65"/>
  <c r="V47" i="65"/>
  <c r="AP47" i="67"/>
  <c r="W47" i="67"/>
  <c r="AP47" i="66"/>
  <c r="W47" i="66"/>
  <c r="W47" i="65"/>
  <c r="X47" i="67"/>
  <c r="X47" i="66"/>
  <c r="X47" i="65"/>
  <c r="Y47" i="67"/>
  <c r="Y47" i="66"/>
  <c r="Y47" i="65"/>
  <c r="Z47" i="67"/>
  <c r="Z47" i="66"/>
  <c r="Z47" i="65"/>
  <c r="AA47" i="67"/>
  <c r="AA47" i="66"/>
  <c r="AA47" i="65"/>
  <c r="AB47" i="67"/>
  <c r="AB47" i="66"/>
  <c r="AB47" i="65"/>
  <c r="AC47" i="67"/>
  <c r="AC47" i="66"/>
  <c r="AC47" i="65"/>
  <c r="AD47" i="67"/>
  <c r="AD47" i="66"/>
  <c r="AD47" i="65"/>
  <c r="AE47" i="67"/>
  <c r="AE47" i="66"/>
  <c r="AE47" i="65"/>
  <c r="AF47" i="67"/>
  <c r="AF47" i="66"/>
  <c r="AF47" i="65"/>
  <c r="AG47" i="67"/>
  <c r="AG47" i="66"/>
  <c r="AG47" i="65"/>
  <c r="AH47" i="67"/>
  <c r="AH47" i="66"/>
  <c r="AH47" i="65"/>
  <c r="AI47" i="67"/>
  <c r="AI47" i="66"/>
  <c r="AI47" i="65"/>
  <c r="AJ47" i="67"/>
  <c r="AJ47" i="66"/>
  <c r="AJ47" i="65"/>
  <c r="AK47" i="67"/>
  <c r="AK47" i="66"/>
  <c r="AK47" i="65"/>
  <c r="AL47" i="67"/>
  <c r="AL47" i="66"/>
  <c r="AL47" i="65"/>
  <c r="AM47" i="67"/>
  <c r="AM47" i="66"/>
  <c r="AM47" i="65"/>
  <c r="AN47" i="67"/>
  <c r="AN47" i="66"/>
  <c r="AN47" i="65"/>
  <c r="AO47" i="67"/>
  <c r="AO47" i="66"/>
  <c r="AO47" i="65"/>
  <c r="AP47" i="65"/>
  <c r="B48" i="67"/>
  <c r="B48" i="66"/>
  <c r="B48" i="65"/>
  <c r="L48" i="67"/>
  <c r="C48" i="67"/>
  <c r="L48" i="66"/>
  <c r="C48" i="66"/>
  <c r="C48" i="65"/>
  <c r="D48" i="67"/>
  <c r="D48" i="66"/>
  <c r="D48" i="65"/>
  <c r="E48" i="67"/>
  <c r="E48" i="66"/>
  <c r="E48" i="65"/>
  <c r="F48" i="67"/>
  <c r="F48" i="66"/>
  <c r="F48" i="65"/>
  <c r="G48" i="67"/>
  <c r="G48" i="66"/>
  <c r="G48" i="65"/>
  <c r="H48" i="67"/>
  <c r="H48" i="66"/>
  <c r="H48" i="65"/>
  <c r="I48" i="67"/>
  <c r="I48" i="66"/>
  <c r="I48" i="65"/>
  <c r="J48" i="67"/>
  <c r="J48" i="66"/>
  <c r="J48" i="65"/>
  <c r="K48" i="67"/>
  <c r="K48" i="66"/>
  <c r="K48" i="65"/>
  <c r="L48" i="65"/>
  <c r="V48" i="67"/>
  <c r="M48" i="67"/>
  <c r="V48" i="66"/>
  <c r="M48" i="66"/>
  <c r="M48" i="65"/>
  <c r="N48" i="67"/>
  <c r="N48" i="66"/>
  <c r="N48" i="65"/>
  <c r="O48" i="67"/>
  <c r="O48" i="66"/>
  <c r="O48" i="65"/>
  <c r="P48" i="67"/>
  <c r="P48" i="66"/>
  <c r="P48" i="65"/>
  <c r="Q48" i="67"/>
  <c r="Q48" i="66"/>
  <c r="Q48" i="65"/>
  <c r="R48" i="67"/>
  <c r="R48" i="66"/>
  <c r="R48" i="65"/>
  <c r="S48" i="67"/>
  <c r="S48" i="66"/>
  <c r="S48" i="65"/>
  <c r="T48" i="67"/>
  <c r="T48" i="66"/>
  <c r="T48" i="65"/>
  <c r="U48" i="67"/>
  <c r="U48" i="66"/>
  <c r="U48" i="65"/>
  <c r="V48" i="65"/>
  <c r="AP48" i="67"/>
  <c r="W48" i="67"/>
  <c r="AP48" i="66"/>
  <c r="W48" i="66"/>
  <c r="W48" i="65"/>
  <c r="X48" i="67"/>
  <c r="X48" i="66"/>
  <c r="X48" i="65"/>
  <c r="Y48" i="67"/>
  <c r="Y48" i="66"/>
  <c r="Y48" i="65"/>
  <c r="Z48" i="67"/>
  <c r="Z48" i="66"/>
  <c r="Z48" i="65"/>
  <c r="AA48" i="67"/>
  <c r="AA48" i="66"/>
  <c r="AA48" i="65"/>
  <c r="AB48" i="67"/>
  <c r="AB48" i="66"/>
  <c r="AB48" i="65"/>
  <c r="AC48" i="67"/>
  <c r="AC48" i="66"/>
  <c r="AC48" i="65"/>
  <c r="AD48" i="67"/>
  <c r="AD48" i="66"/>
  <c r="AD48" i="65"/>
  <c r="AE48" i="67"/>
  <c r="AE48" i="66"/>
  <c r="AE48" i="65"/>
  <c r="AF48" i="67"/>
  <c r="AF48" i="66"/>
  <c r="AF48" i="65"/>
  <c r="AG48" i="67"/>
  <c r="AG48" i="66"/>
  <c r="AG48" i="65"/>
  <c r="AH48" i="67"/>
  <c r="AH48" i="66"/>
  <c r="AH48" i="65"/>
  <c r="AI48" i="67"/>
  <c r="AI48" i="66"/>
  <c r="AI48" i="65"/>
  <c r="AJ48" i="67"/>
  <c r="AJ48" i="66"/>
  <c r="AJ48" i="65"/>
  <c r="AK48" i="67"/>
  <c r="AK48" i="66"/>
  <c r="AK48" i="65"/>
  <c r="AL48" i="67"/>
  <c r="AL48" i="66"/>
  <c r="AL48" i="65"/>
  <c r="AM48" i="67"/>
  <c r="AM48" i="66"/>
  <c r="AM48" i="65"/>
  <c r="AN48" i="67"/>
  <c r="AN48" i="66"/>
  <c r="AN48" i="65"/>
  <c r="AO48" i="67"/>
  <c r="AO48" i="66"/>
  <c r="AO48" i="65"/>
  <c r="AP48" i="65"/>
  <c r="B49" i="67"/>
  <c r="B49" i="66"/>
  <c r="B49" i="65"/>
  <c r="L49" i="67"/>
  <c r="C49" i="67"/>
  <c r="L49" i="66"/>
  <c r="C49" i="66"/>
  <c r="C49" i="65"/>
  <c r="D49" i="67"/>
  <c r="D49" i="66"/>
  <c r="D49" i="65"/>
  <c r="E49" i="67"/>
  <c r="E49" i="66"/>
  <c r="E49" i="65"/>
  <c r="F49" i="67"/>
  <c r="F49" i="66"/>
  <c r="F49" i="65"/>
  <c r="G49" i="67"/>
  <c r="G49" i="66"/>
  <c r="G49" i="65"/>
  <c r="H49" i="67"/>
  <c r="H49" i="66"/>
  <c r="H49" i="65"/>
  <c r="I49" i="67"/>
  <c r="I49" i="66"/>
  <c r="I49" i="65"/>
  <c r="J49" i="67"/>
  <c r="J49" i="66"/>
  <c r="J49" i="65"/>
  <c r="K49" i="67"/>
  <c r="K49" i="66"/>
  <c r="K49" i="65"/>
  <c r="L49" i="65"/>
  <c r="V49" i="67"/>
  <c r="M49" i="67"/>
  <c r="V49" i="66"/>
  <c r="M49" i="66"/>
  <c r="M49" i="65"/>
  <c r="N49" i="67"/>
  <c r="N49" i="66"/>
  <c r="N49" i="65"/>
  <c r="O49" i="67"/>
  <c r="O49" i="66"/>
  <c r="O49" i="65"/>
  <c r="P49" i="67"/>
  <c r="P49" i="66"/>
  <c r="P49" i="65"/>
  <c r="Q49" i="67"/>
  <c r="Q49" i="66"/>
  <c r="Q49" i="65"/>
  <c r="R49" i="67"/>
  <c r="R49" i="66"/>
  <c r="R49" i="65"/>
  <c r="S49" i="67"/>
  <c r="S49" i="66"/>
  <c r="S49" i="65"/>
  <c r="T49" i="67"/>
  <c r="T49" i="66"/>
  <c r="T49" i="65"/>
  <c r="U49" i="67"/>
  <c r="U49" i="66"/>
  <c r="U49" i="65"/>
  <c r="V49" i="65"/>
  <c r="AP49" i="67"/>
  <c r="W49" i="67"/>
  <c r="AP49" i="66"/>
  <c r="W49" i="66"/>
  <c r="W49" i="65"/>
  <c r="X49" i="67"/>
  <c r="X49" i="66"/>
  <c r="X49" i="65"/>
  <c r="Y49" i="67"/>
  <c r="Y49" i="66"/>
  <c r="Y49" i="65"/>
  <c r="Z49" i="67"/>
  <c r="Z49" i="66"/>
  <c r="Z49" i="65"/>
  <c r="AA49" i="67"/>
  <c r="AA49" i="66"/>
  <c r="AA49" i="65"/>
  <c r="AB49" i="67"/>
  <c r="AB49" i="66"/>
  <c r="AB49" i="65"/>
  <c r="AC49" i="67"/>
  <c r="AC49" i="66"/>
  <c r="AC49" i="65"/>
  <c r="AD49" i="67"/>
  <c r="AD49" i="66"/>
  <c r="AD49" i="65"/>
  <c r="AE49" i="67"/>
  <c r="AE49" i="66"/>
  <c r="AE49" i="65"/>
  <c r="AF49" i="67"/>
  <c r="AF49" i="66"/>
  <c r="AF49" i="65"/>
  <c r="AG49" i="67"/>
  <c r="AG49" i="66"/>
  <c r="AG49" i="65"/>
  <c r="AH49" i="67"/>
  <c r="AH49" i="66"/>
  <c r="AH49" i="65"/>
  <c r="AI49" i="67"/>
  <c r="AI49" i="66"/>
  <c r="AI49" i="65"/>
  <c r="AJ49" i="67"/>
  <c r="AJ49" i="66"/>
  <c r="AJ49" i="65"/>
  <c r="AK49" i="67"/>
  <c r="AK49" i="66"/>
  <c r="AK49" i="65"/>
  <c r="AL49" i="67"/>
  <c r="AL49" i="66"/>
  <c r="AL49" i="65"/>
  <c r="AM49" i="67"/>
  <c r="AM49" i="66"/>
  <c r="AM49" i="65"/>
  <c r="AN49" i="67"/>
  <c r="AN49" i="66"/>
  <c r="AN49" i="65"/>
  <c r="AO49" i="67"/>
  <c r="AO49" i="66"/>
  <c r="AO49" i="65"/>
  <c r="AP49" i="65"/>
  <c r="B50" i="67"/>
  <c r="B50" i="66"/>
  <c r="B50" i="65"/>
  <c r="L50" i="67"/>
  <c r="C50" i="67"/>
  <c r="L50" i="66"/>
  <c r="C50" i="66"/>
  <c r="C50" i="65"/>
  <c r="D50" i="67"/>
  <c r="D50" i="66"/>
  <c r="D50" i="65"/>
  <c r="E50" i="67"/>
  <c r="E50" i="66"/>
  <c r="E50" i="65"/>
  <c r="F50" i="67"/>
  <c r="F50" i="66"/>
  <c r="F50" i="65"/>
  <c r="G50" i="67"/>
  <c r="G50" i="66"/>
  <c r="G50" i="65"/>
  <c r="H50" i="67"/>
  <c r="H50" i="66"/>
  <c r="H50" i="65"/>
  <c r="I50" i="67"/>
  <c r="I50" i="66"/>
  <c r="I50" i="65"/>
  <c r="J50" i="67"/>
  <c r="J50" i="66"/>
  <c r="J50" i="65"/>
  <c r="K50" i="67"/>
  <c r="K50" i="66"/>
  <c r="K50" i="65"/>
  <c r="L50" i="65"/>
  <c r="V50" i="67"/>
  <c r="M50" i="67"/>
  <c r="V50" i="66"/>
  <c r="M50" i="66"/>
  <c r="M50" i="65"/>
  <c r="N50" i="67"/>
  <c r="N50" i="66"/>
  <c r="N50" i="65"/>
  <c r="O50" i="67"/>
  <c r="O50" i="66"/>
  <c r="O50" i="65"/>
  <c r="P50" i="67"/>
  <c r="P50" i="66"/>
  <c r="P50" i="65"/>
  <c r="Q50" i="67"/>
  <c r="Q50" i="66"/>
  <c r="Q50" i="65"/>
  <c r="R50" i="67"/>
  <c r="R50" i="66"/>
  <c r="R50" i="65"/>
  <c r="S50" i="67"/>
  <c r="S50" i="66"/>
  <c r="S50" i="65"/>
  <c r="T50" i="67"/>
  <c r="T50" i="66"/>
  <c r="T50" i="65"/>
  <c r="U50" i="67"/>
  <c r="U50" i="66"/>
  <c r="U50" i="65"/>
  <c r="V50" i="65"/>
  <c r="AP50" i="67"/>
  <c r="W50" i="67"/>
  <c r="AP50" i="66"/>
  <c r="W50" i="66"/>
  <c r="W50" i="65"/>
  <c r="X50" i="67"/>
  <c r="X50" i="66"/>
  <c r="X50" i="65"/>
  <c r="Y50" i="67"/>
  <c r="Y50" i="66"/>
  <c r="Y50" i="65"/>
  <c r="Z50" i="67"/>
  <c r="Z50" i="66"/>
  <c r="Z50" i="65"/>
  <c r="AA50" i="67"/>
  <c r="AA50" i="66"/>
  <c r="AA50" i="65"/>
  <c r="AB50" i="67"/>
  <c r="AB50" i="66"/>
  <c r="AB50" i="65"/>
  <c r="AC50" i="67"/>
  <c r="AC50" i="66"/>
  <c r="AC50" i="65"/>
  <c r="AD50" i="67"/>
  <c r="AD50" i="66"/>
  <c r="AD50" i="65"/>
  <c r="AE50" i="67"/>
  <c r="AE50" i="66"/>
  <c r="AE50" i="65"/>
  <c r="AF50" i="67"/>
  <c r="AF50" i="66"/>
  <c r="AF50" i="65"/>
  <c r="AG50" i="67"/>
  <c r="AG50" i="66"/>
  <c r="AG50" i="65"/>
  <c r="AH50" i="67"/>
  <c r="AH50" i="66"/>
  <c r="AH50" i="65"/>
  <c r="AI50" i="67"/>
  <c r="AI50" i="66"/>
  <c r="AI50" i="65"/>
  <c r="AJ50" i="67"/>
  <c r="AJ50" i="66"/>
  <c r="AJ50" i="65"/>
  <c r="AK50" i="67"/>
  <c r="AK50" i="66"/>
  <c r="AK50" i="65"/>
  <c r="AL50" i="67"/>
  <c r="AL50" i="66"/>
  <c r="AL50" i="65"/>
  <c r="AM50" i="67"/>
  <c r="AM50" i="66"/>
  <c r="AM50" i="65"/>
  <c r="AN50" i="67"/>
  <c r="AN50" i="66"/>
  <c r="AN50" i="65"/>
  <c r="AO50" i="67"/>
  <c r="AO50" i="66"/>
  <c r="AO50" i="65"/>
  <c r="AP50" i="65"/>
  <c r="B51" i="67"/>
  <c r="B51" i="66"/>
  <c r="B51" i="65"/>
  <c r="L51" i="67"/>
  <c r="C51" i="67"/>
  <c r="L51" i="66"/>
  <c r="C51" i="66"/>
  <c r="C51" i="65"/>
  <c r="D51" i="67"/>
  <c r="D51" i="66"/>
  <c r="D51" i="65"/>
  <c r="E51" i="67"/>
  <c r="E51" i="66"/>
  <c r="E51" i="65"/>
  <c r="F51" i="67"/>
  <c r="F51" i="66"/>
  <c r="F51" i="65"/>
  <c r="G51" i="67"/>
  <c r="G51" i="66"/>
  <c r="G51" i="65"/>
  <c r="H51" i="67"/>
  <c r="H51" i="66"/>
  <c r="H51" i="65"/>
  <c r="I51" i="67"/>
  <c r="I51" i="66"/>
  <c r="I51" i="65"/>
  <c r="J51" i="67"/>
  <c r="J51" i="66"/>
  <c r="J51" i="65"/>
  <c r="K51" i="67"/>
  <c r="K51" i="66"/>
  <c r="K51" i="65"/>
  <c r="L51" i="65"/>
  <c r="V51" i="67"/>
  <c r="M51" i="67"/>
  <c r="V51" i="66"/>
  <c r="M51" i="66"/>
  <c r="M51" i="65"/>
  <c r="N51" i="67"/>
  <c r="N51" i="66"/>
  <c r="N51" i="65"/>
  <c r="O51" i="67"/>
  <c r="O51" i="66"/>
  <c r="O51" i="65"/>
  <c r="P51" i="67"/>
  <c r="P51" i="66"/>
  <c r="P51" i="65"/>
  <c r="Q51" i="67"/>
  <c r="Q51" i="66"/>
  <c r="Q51" i="65"/>
  <c r="R51" i="67"/>
  <c r="R51" i="66"/>
  <c r="R51" i="65"/>
  <c r="S51" i="67"/>
  <c r="S51" i="66"/>
  <c r="S51" i="65"/>
  <c r="T51" i="67"/>
  <c r="T51" i="66"/>
  <c r="T51" i="65"/>
  <c r="U51" i="67"/>
  <c r="U51" i="66"/>
  <c r="U51" i="65"/>
  <c r="V51" i="65"/>
  <c r="AP51" i="67"/>
  <c r="W51" i="67"/>
  <c r="AP51" i="66"/>
  <c r="W51" i="66"/>
  <c r="W51" i="65"/>
  <c r="X51" i="67"/>
  <c r="X51" i="66"/>
  <c r="X51" i="65"/>
  <c r="Y51" i="67"/>
  <c r="Y51" i="66"/>
  <c r="Y51" i="65"/>
  <c r="Z51" i="67"/>
  <c r="Z51" i="66"/>
  <c r="Z51" i="65"/>
  <c r="AA51" i="67"/>
  <c r="AA51" i="66"/>
  <c r="AA51" i="65"/>
  <c r="AB51" i="67"/>
  <c r="AB51" i="66"/>
  <c r="AB51" i="65"/>
  <c r="AC51" i="67"/>
  <c r="AC51" i="66"/>
  <c r="AC51" i="65"/>
  <c r="AD51" i="67"/>
  <c r="AD51" i="66"/>
  <c r="AD51" i="65"/>
  <c r="AE51" i="67"/>
  <c r="AE51" i="66"/>
  <c r="AE51" i="65"/>
  <c r="AF51" i="67"/>
  <c r="AF51" i="66"/>
  <c r="AF51" i="65"/>
  <c r="AG51" i="67"/>
  <c r="AG51" i="66"/>
  <c r="AG51" i="65"/>
  <c r="AH51" i="67"/>
  <c r="AH51" i="66"/>
  <c r="AH51" i="65"/>
  <c r="AI51" i="67"/>
  <c r="AI51" i="66"/>
  <c r="AI51" i="65"/>
  <c r="AJ51" i="67"/>
  <c r="AJ51" i="66"/>
  <c r="AJ51" i="65"/>
  <c r="AK51" i="67"/>
  <c r="AK51" i="66"/>
  <c r="AK51" i="65"/>
  <c r="AL51" i="67"/>
  <c r="AL51" i="66"/>
  <c r="AL51" i="65"/>
  <c r="AM51" i="67"/>
  <c r="AM51" i="66"/>
  <c r="AM51" i="65"/>
  <c r="AN51" i="67"/>
  <c r="AN51" i="66"/>
  <c r="AN51" i="65"/>
  <c r="AO51" i="67"/>
  <c r="AO51" i="66"/>
  <c r="AO51" i="65"/>
  <c r="AP51" i="65"/>
  <c r="B52" i="67"/>
  <c r="B52" i="66"/>
  <c r="B52" i="65"/>
  <c r="L52" i="67"/>
  <c r="C52" i="67"/>
  <c r="L52" i="66"/>
  <c r="C52" i="66"/>
  <c r="C52" i="65"/>
  <c r="D52" i="67"/>
  <c r="D52" i="66"/>
  <c r="D52" i="65"/>
  <c r="E52" i="67"/>
  <c r="E52" i="66"/>
  <c r="E52" i="65"/>
  <c r="F52" i="67"/>
  <c r="F52" i="66"/>
  <c r="F52" i="65"/>
  <c r="G52" i="67"/>
  <c r="G52" i="66"/>
  <c r="G52" i="65"/>
  <c r="H52" i="67"/>
  <c r="H52" i="66"/>
  <c r="H52" i="65"/>
  <c r="I52" i="67"/>
  <c r="I52" i="66"/>
  <c r="I52" i="65"/>
  <c r="J52" i="67"/>
  <c r="J52" i="66"/>
  <c r="J52" i="65"/>
  <c r="K52" i="67"/>
  <c r="K52" i="66"/>
  <c r="K52" i="65"/>
  <c r="L52" i="65"/>
  <c r="V52" i="67"/>
  <c r="M52" i="67"/>
  <c r="V52" i="66"/>
  <c r="M52" i="66"/>
  <c r="M52" i="65"/>
  <c r="N52" i="67"/>
  <c r="N52" i="66"/>
  <c r="N52" i="65"/>
  <c r="O52" i="67"/>
  <c r="O52" i="66"/>
  <c r="O52" i="65"/>
  <c r="P52" i="67"/>
  <c r="P52" i="66"/>
  <c r="P52" i="65"/>
  <c r="Q52" i="67"/>
  <c r="Q52" i="66"/>
  <c r="Q52" i="65"/>
  <c r="R52" i="67"/>
  <c r="R52" i="66"/>
  <c r="R52" i="65"/>
  <c r="S52" i="67"/>
  <c r="S52" i="66"/>
  <c r="S52" i="65"/>
  <c r="T52" i="67"/>
  <c r="T52" i="66"/>
  <c r="T52" i="65"/>
  <c r="U52" i="67"/>
  <c r="U52" i="66"/>
  <c r="U52" i="65"/>
  <c r="V52" i="65"/>
  <c r="AP52" i="67"/>
  <c r="W52" i="67"/>
  <c r="AP52" i="66"/>
  <c r="W52" i="66"/>
  <c r="W52" i="65"/>
  <c r="X52" i="67"/>
  <c r="X52" i="66"/>
  <c r="X52" i="65"/>
  <c r="Y52" i="67"/>
  <c r="Y52" i="66"/>
  <c r="Y52" i="65"/>
  <c r="Z52" i="67"/>
  <c r="Z52" i="66"/>
  <c r="Z52" i="65"/>
  <c r="AA52" i="67"/>
  <c r="AA52" i="66"/>
  <c r="AA52" i="65"/>
  <c r="AB52" i="67"/>
  <c r="AB52" i="66"/>
  <c r="AB52" i="65"/>
  <c r="AC52" i="67"/>
  <c r="AC52" i="66"/>
  <c r="AC52" i="65"/>
  <c r="AD52" i="67"/>
  <c r="AD52" i="66"/>
  <c r="AD52" i="65"/>
  <c r="AE52" i="67"/>
  <c r="AE52" i="66"/>
  <c r="AE52" i="65"/>
  <c r="AF52" i="67"/>
  <c r="AF52" i="66"/>
  <c r="AF52" i="65"/>
  <c r="AG52" i="67"/>
  <c r="AG52" i="66"/>
  <c r="AG52" i="65"/>
  <c r="AH52" i="67"/>
  <c r="AH52" i="66"/>
  <c r="AH52" i="65"/>
  <c r="AI52" i="67"/>
  <c r="AI52" i="66"/>
  <c r="AI52" i="65"/>
  <c r="AJ52" i="67"/>
  <c r="AJ52" i="66"/>
  <c r="AJ52" i="65"/>
  <c r="AK52" i="67"/>
  <c r="AK52" i="66"/>
  <c r="AK52" i="65"/>
  <c r="AL52" i="67"/>
  <c r="AL52" i="66"/>
  <c r="AL52" i="65"/>
  <c r="AM52" i="67"/>
  <c r="AM52" i="66"/>
  <c r="AM52" i="65"/>
  <c r="AN52" i="67"/>
  <c r="AN52" i="66"/>
  <c r="AN52" i="65"/>
  <c r="AO52" i="67"/>
  <c r="AO52" i="66"/>
  <c r="AO52" i="65"/>
  <c r="AP52" i="65"/>
  <c r="B53" i="67"/>
  <c r="B53" i="66"/>
  <c r="B53" i="65"/>
  <c r="L53" i="67"/>
  <c r="C53" i="67"/>
  <c r="L53" i="66"/>
  <c r="C53" i="66"/>
  <c r="C53" i="65"/>
  <c r="D53" i="67"/>
  <c r="D53" i="66"/>
  <c r="D53" i="65"/>
  <c r="E53" i="67"/>
  <c r="E53" i="66"/>
  <c r="E53" i="65"/>
  <c r="F53" i="67"/>
  <c r="F53" i="66"/>
  <c r="F53" i="65"/>
  <c r="G53" i="67"/>
  <c r="G53" i="66"/>
  <c r="G53" i="65"/>
  <c r="H53" i="67"/>
  <c r="H53" i="66"/>
  <c r="H53" i="65"/>
  <c r="I53" i="67"/>
  <c r="I53" i="66"/>
  <c r="I53" i="65"/>
  <c r="J53" i="67"/>
  <c r="J53" i="66"/>
  <c r="J53" i="65"/>
  <c r="K53" i="67"/>
  <c r="K53" i="66"/>
  <c r="K53" i="65"/>
  <c r="L53" i="65"/>
  <c r="V53" i="67"/>
  <c r="M53" i="67"/>
  <c r="V53" i="66"/>
  <c r="M53" i="66"/>
  <c r="M53" i="65"/>
  <c r="N53" i="67"/>
  <c r="N53" i="66"/>
  <c r="N53" i="65"/>
  <c r="O53" i="67"/>
  <c r="O53" i="66"/>
  <c r="O53" i="65"/>
  <c r="P53" i="67"/>
  <c r="P53" i="66"/>
  <c r="P53" i="65"/>
  <c r="Q53" i="67"/>
  <c r="Q53" i="66"/>
  <c r="Q53" i="65"/>
  <c r="R53" i="67"/>
  <c r="R53" i="66"/>
  <c r="R53" i="65"/>
  <c r="S53" i="67"/>
  <c r="S53" i="66"/>
  <c r="S53" i="65"/>
  <c r="T53" i="67"/>
  <c r="T53" i="66"/>
  <c r="T53" i="65"/>
  <c r="U53" i="67"/>
  <c r="U53" i="66"/>
  <c r="U53" i="65"/>
  <c r="V53" i="65"/>
  <c r="AP53" i="67"/>
  <c r="W53" i="67"/>
  <c r="AP53" i="66"/>
  <c r="W53" i="66"/>
  <c r="W53" i="65"/>
  <c r="X53" i="67"/>
  <c r="X53" i="66"/>
  <c r="X53" i="65"/>
  <c r="Y53" i="67"/>
  <c r="Y53" i="66"/>
  <c r="Y53" i="65"/>
  <c r="Z53" i="67"/>
  <c r="Z53" i="66"/>
  <c r="Z53" i="65"/>
  <c r="AA53" i="67"/>
  <c r="AA53" i="66"/>
  <c r="AA53" i="65"/>
  <c r="AB53" i="67"/>
  <c r="AB53" i="66"/>
  <c r="AB53" i="65"/>
  <c r="AC53" i="67"/>
  <c r="AC53" i="66"/>
  <c r="AC53" i="65"/>
  <c r="AD53" i="67"/>
  <c r="AD53" i="66"/>
  <c r="AD53" i="65"/>
  <c r="AE53" i="67"/>
  <c r="AE53" i="66"/>
  <c r="AE53" i="65"/>
  <c r="AF53" i="67"/>
  <c r="AF53" i="66"/>
  <c r="AF53" i="65"/>
  <c r="AG53" i="67"/>
  <c r="AG53" i="66"/>
  <c r="AG53" i="65"/>
  <c r="AH53" i="67"/>
  <c r="AH53" i="66"/>
  <c r="AH53" i="65"/>
  <c r="AI53" i="67"/>
  <c r="AI53" i="66"/>
  <c r="AI53" i="65"/>
  <c r="AJ53" i="67"/>
  <c r="AJ53" i="66"/>
  <c r="AJ53" i="65"/>
  <c r="AK53" i="67"/>
  <c r="AK53" i="66"/>
  <c r="AK53" i="65"/>
  <c r="AL53" i="67"/>
  <c r="AL53" i="66"/>
  <c r="AL53" i="65"/>
  <c r="AM53" i="67"/>
  <c r="AM53" i="66"/>
  <c r="AM53" i="65"/>
  <c r="AN53" i="67"/>
  <c r="AN53" i="66"/>
  <c r="AN53" i="65"/>
  <c r="AO53" i="67"/>
  <c r="AO53" i="66"/>
  <c r="AO53" i="65"/>
  <c r="AP53" i="65"/>
  <c r="B54" i="67"/>
  <c r="B54" i="66"/>
  <c r="B54" i="65"/>
  <c r="L54" i="67"/>
  <c r="C54" i="67"/>
  <c r="L54" i="66"/>
  <c r="C54" i="66"/>
  <c r="C54" i="65"/>
  <c r="D54" i="67"/>
  <c r="D54" i="66"/>
  <c r="D54" i="65"/>
  <c r="E54" i="67"/>
  <c r="E54" i="66"/>
  <c r="E54" i="65"/>
  <c r="F54" i="67"/>
  <c r="F54" i="66"/>
  <c r="F54" i="65"/>
  <c r="G54" i="67"/>
  <c r="G54" i="66"/>
  <c r="G54" i="65"/>
  <c r="H54" i="67"/>
  <c r="H54" i="66"/>
  <c r="H54" i="65"/>
  <c r="I54" i="67"/>
  <c r="I54" i="66"/>
  <c r="I54" i="65"/>
  <c r="J54" i="67"/>
  <c r="J54" i="66"/>
  <c r="J54" i="65"/>
  <c r="K54" i="67"/>
  <c r="K54" i="66"/>
  <c r="K54" i="65"/>
  <c r="L54" i="65"/>
  <c r="V54" i="67"/>
  <c r="M54" i="67"/>
  <c r="V54" i="66"/>
  <c r="M54" i="66"/>
  <c r="M54" i="65"/>
  <c r="N54" i="67"/>
  <c r="N54" i="66"/>
  <c r="N54" i="65"/>
  <c r="O54" i="67"/>
  <c r="O54" i="66"/>
  <c r="O54" i="65"/>
  <c r="P54" i="67"/>
  <c r="P54" i="66"/>
  <c r="P54" i="65"/>
  <c r="Q54" i="67"/>
  <c r="Q54" i="66"/>
  <c r="Q54" i="65"/>
  <c r="R54" i="67"/>
  <c r="R54" i="66"/>
  <c r="R54" i="65"/>
  <c r="S54" i="67"/>
  <c r="S54" i="66"/>
  <c r="S54" i="65"/>
  <c r="T54" i="67"/>
  <c r="T54" i="66"/>
  <c r="T54" i="65"/>
  <c r="U54" i="67"/>
  <c r="U54" i="66"/>
  <c r="U54" i="65"/>
  <c r="V54" i="65"/>
  <c r="AP54" i="67"/>
  <c r="W54" i="67"/>
  <c r="AP54" i="66"/>
  <c r="W54" i="66"/>
  <c r="W54" i="65"/>
  <c r="X54" i="67"/>
  <c r="X54" i="66"/>
  <c r="X54" i="65"/>
  <c r="Y54" i="67"/>
  <c r="Y54" i="66"/>
  <c r="Y54" i="65"/>
  <c r="Z54" i="67"/>
  <c r="Z54" i="66"/>
  <c r="Z54" i="65"/>
  <c r="AA54" i="67"/>
  <c r="AA54" i="66"/>
  <c r="AA54" i="65"/>
  <c r="AB54" i="67"/>
  <c r="AB54" i="66"/>
  <c r="AB54" i="65"/>
  <c r="AC54" i="67"/>
  <c r="AC54" i="66"/>
  <c r="AC54" i="65"/>
  <c r="AD54" i="67"/>
  <c r="AD54" i="66"/>
  <c r="AD54" i="65"/>
  <c r="AE54" i="67"/>
  <c r="AE54" i="66"/>
  <c r="AE54" i="65"/>
  <c r="AF54" i="67"/>
  <c r="AF54" i="66"/>
  <c r="AF54" i="65"/>
  <c r="AG54" i="67"/>
  <c r="AG54" i="66"/>
  <c r="AG54" i="65"/>
  <c r="AH54" i="67"/>
  <c r="AH54" i="66"/>
  <c r="AH54" i="65"/>
  <c r="AI54" i="67"/>
  <c r="AI54" i="66"/>
  <c r="AI54" i="65"/>
  <c r="AJ54" i="67"/>
  <c r="AJ54" i="66"/>
  <c r="AJ54" i="65"/>
  <c r="AK54" i="67"/>
  <c r="AK54" i="66"/>
  <c r="AK54" i="65"/>
  <c r="AL54" i="67"/>
  <c r="AL54" i="66"/>
  <c r="AL54" i="65"/>
  <c r="AM54" i="67"/>
  <c r="AM54" i="66"/>
  <c r="AM54" i="65"/>
  <c r="AN54" i="67"/>
  <c r="AN54" i="66"/>
  <c r="AN54" i="65"/>
  <c r="AO54" i="67"/>
  <c r="AO54" i="66"/>
  <c r="AO54" i="65"/>
  <c r="AP54" i="65"/>
  <c r="B55" i="67"/>
  <c r="B55" i="66"/>
  <c r="B55" i="65"/>
  <c r="L55" i="67"/>
  <c r="C55" i="67"/>
  <c r="L55" i="66"/>
  <c r="C55" i="66"/>
  <c r="C55" i="65"/>
  <c r="D55" i="67"/>
  <c r="D55" i="66"/>
  <c r="D55" i="65"/>
  <c r="E55" i="67"/>
  <c r="E55" i="66"/>
  <c r="E55" i="65"/>
  <c r="F55" i="67"/>
  <c r="F55" i="66"/>
  <c r="F55" i="65"/>
  <c r="G55" i="67"/>
  <c r="G55" i="66"/>
  <c r="G55" i="65"/>
  <c r="H55" i="67"/>
  <c r="H55" i="66"/>
  <c r="H55" i="65"/>
  <c r="I55" i="67"/>
  <c r="I55" i="66"/>
  <c r="I55" i="65"/>
  <c r="J55" i="67"/>
  <c r="J55" i="66"/>
  <c r="J55" i="65"/>
  <c r="K55" i="67"/>
  <c r="K55" i="66"/>
  <c r="K55" i="65"/>
  <c r="L55" i="65"/>
  <c r="V55" i="67"/>
  <c r="M55" i="67"/>
  <c r="V55" i="66"/>
  <c r="M55" i="66"/>
  <c r="M55" i="65"/>
  <c r="N55" i="67"/>
  <c r="N55" i="66"/>
  <c r="N55" i="65"/>
  <c r="O55" i="67"/>
  <c r="O55" i="66"/>
  <c r="O55" i="65"/>
  <c r="P55" i="67"/>
  <c r="P55" i="66"/>
  <c r="P55" i="65"/>
  <c r="Q55" i="67"/>
  <c r="Q55" i="66"/>
  <c r="Q55" i="65"/>
  <c r="R55" i="67"/>
  <c r="R55" i="66"/>
  <c r="R55" i="65"/>
  <c r="S55" i="67"/>
  <c r="S55" i="66"/>
  <c r="S55" i="65"/>
  <c r="T55" i="67"/>
  <c r="T55" i="66"/>
  <c r="T55" i="65"/>
  <c r="U55" i="67"/>
  <c r="U55" i="66"/>
  <c r="U55" i="65"/>
  <c r="V55" i="65"/>
  <c r="AP55" i="67"/>
  <c r="W55" i="67"/>
  <c r="AP55" i="66"/>
  <c r="W55" i="66"/>
  <c r="W55" i="65"/>
  <c r="X55" i="67"/>
  <c r="X55" i="66"/>
  <c r="X55" i="65"/>
  <c r="Y55" i="67"/>
  <c r="Y55" i="66"/>
  <c r="Y55" i="65"/>
  <c r="Z55" i="67"/>
  <c r="Z55" i="66"/>
  <c r="Z55" i="65"/>
  <c r="AA55" i="67"/>
  <c r="AA55" i="66"/>
  <c r="AA55" i="65"/>
  <c r="AB55" i="67"/>
  <c r="AB55" i="66"/>
  <c r="AB55" i="65"/>
  <c r="AC55" i="67"/>
  <c r="AC55" i="66"/>
  <c r="AC55" i="65"/>
  <c r="AD55" i="67"/>
  <c r="AD55" i="66"/>
  <c r="AD55" i="65"/>
  <c r="AE55" i="67"/>
  <c r="AE55" i="66"/>
  <c r="AE55" i="65"/>
  <c r="AF55" i="67"/>
  <c r="AF55" i="66"/>
  <c r="AF55" i="65"/>
  <c r="AG55" i="67"/>
  <c r="AG55" i="66"/>
  <c r="AG55" i="65"/>
  <c r="AH55" i="67"/>
  <c r="AH55" i="66"/>
  <c r="AH55" i="65"/>
  <c r="AI55" i="67"/>
  <c r="AI55" i="66"/>
  <c r="AI55" i="65"/>
  <c r="AJ55" i="67"/>
  <c r="AJ55" i="66"/>
  <c r="AJ55" i="65"/>
  <c r="AK55" i="67"/>
  <c r="AK55" i="66"/>
  <c r="AK55" i="65"/>
  <c r="AL55" i="67"/>
  <c r="AL55" i="66"/>
  <c r="AL55" i="65"/>
  <c r="AM55" i="67"/>
  <c r="AM55" i="66"/>
  <c r="AM55" i="65"/>
  <c r="AN55" i="67"/>
  <c r="AN55" i="66"/>
  <c r="AN55" i="65"/>
  <c r="AO55" i="67"/>
  <c r="AO55" i="66"/>
  <c r="AO55" i="65"/>
  <c r="AP55" i="65"/>
  <c r="B56" i="67"/>
  <c r="B56" i="66"/>
  <c r="B56" i="65"/>
  <c r="L56" i="67"/>
  <c r="C56" i="67"/>
  <c r="L56" i="66"/>
  <c r="C56" i="66"/>
  <c r="C56" i="65"/>
  <c r="D56" i="67"/>
  <c r="D56" i="66"/>
  <c r="D56" i="65"/>
  <c r="E56" i="67"/>
  <c r="E56" i="66"/>
  <c r="E56" i="65"/>
  <c r="F56" i="67"/>
  <c r="F56" i="66"/>
  <c r="F56" i="65"/>
  <c r="G56" i="67"/>
  <c r="G56" i="66"/>
  <c r="G56" i="65"/>
  <c r="H56" i="67"/>
  <c r="H56" i="66"/>
  <c r="H56" i="65"/>
  <c r="I56" i="67"/>
  <c r="I56" i="66"/>
  <c r="I56" i="65"/>
  <c r="J56" i="67"/>
  <c r="J56" i="66"/>
  <c r="J56" i="65"/>
  <c r="K56" i="67"/>
  <c r="K56" i="66"/>
  <c r="K56" i="65"/>
  <c r="L56" i="65"/>
  <c r="V56" i="67"/>
  <c r="M56" i="67"/>
  <c r="V56" i="66"/>
  <c r="M56" i="66"/>
  <c r="M56" i="65"/>
  <c r="N56" i="67"/>
  <c r="N56" i="66"/>
  <c r="N56" i="65"/>
  <c r="O56" i="67"/>
  <c r="O56" i="66"/>
  <c r="O56" i="65"/>
  <c r="P56" i="67"/>
  <c r="P56" i="66"/>
  <c r="P56" i="65"/>
  <c r="Q56" i="67"/>
  <c r="Q56" i="66"/>
  <c r="Q56" i="65"/>
  <c r="R56" i="67"/>
  <c r="R56" i="66"/>
  <c r="R56" i="65"/>
  <c r="S56" i="67"/>
  <c r="S56" i="66"/>
  <c r="S56" i="65"/>
  <c r="T56" i="67"/>
  <c r="T56" i="66"/>
  <c r="T56" i="65"/>
  <c r="U56" i="67"/>
  <c r="U56" i="66"/>
  <c r="U56" i="65"/>
  <c r="V56" i="65"/>
  <c r="AP56" i="67"/>
  <c r="W56" i="67"/>
  <c r="AP56" i="66"/>
  <c r="W56" i="66"/>
  <c r="W56" i="65"/>
  <c r="X56" i="67"/>
  <c r="X56" i="66"/>
  <c r="X56" i="65"/>
  <c r="Y56" i="67"/>
  <c r="Y56" i="66"/>
  <c r="Y56" i="65"/>
  <c r="Z56" i="67"/>
  <c r="Z56" i="66"/>
  <c r="Z56" i="65"/>
  <c r="AA56" i="67"/>
  <c r="AA56" i="66"/>
  <c r="AA56" i="65"/>
  <c r="AB56" i="67"/>
  <c r="AB56" i="66"/>
  <c r="AB56" i="65"/>
  <c r="AC56" i="67"/>
  <c r="AC56" i="66"/>
  <c r="AC56" i="65"/>
  <c r="AD56" i="67"/>
  <c r="AD56" i="66"/>
  <c r="AD56" i="65"/>
  <c r="AE56" i="67"/>
  <c r="AE56" i="66"/>
  <c r="AE56" i="65"/>
  <c r="AF56" i="67"/>
  <c r="AF56" i="66"/>
  <c r="AF56" i="65"/>
  <c r="AG56" i="67"/>
  <c r="AG56" i="66"/>
  <c r="AG56" i="65"/>
  <c r="AH56" i="67"/>
  <c r="AH56" i="66"/>
  <c r="AH56" i="65"/>
  <c r="AI56" i="67"/>
  <c r="AI56" i="66"/>
  <c r="AI56" i="65"/>
  <c r="AJ56" i="67"/>
  <c r="AJ56" i="66"/>
  <c r="AJ56" i="65"/>
  <c r="AK56" i="67"/>
  <c r="AK56" i="66"/>
  <c r="AK56" i="65"/>
  <c r="AL56" i="67"/>
  <c r="AL56" i="66"/>
  <c r="AL56" i="65"/>
  <c r="AM56" i="67"/>
  <c r="AM56" i="66"/>
  <c r="AM56" i="65"/>
  <c r="AN56" i="67"/>
  <c r="AN56" i="66"/>
  <c r="AN56" i="65"/>
  <c r="AO56" i="67"/>
  <c r="AO56" i="66"/>
  <c r="AO56" i="65"/>
  <c r="AP56" i="65"/>
  <c r="B57" i="67"/>
  <c r="B57" i="66"/>
  <c r="B57" i="65"/>
  <c r="L57" i="67"/>
  <c r="C57" i="67"/>
  <c r="L57" i="66"/>
  <c r="C57" i="66"/>
  <c r="C57" i="65"/>
  <c r="D57" i="67"/>
  <c r="D57" i="66"/>
  <c r="D57" i="65"/>
  <c r="E57" i="67"/>
  <c r="E57" i="66"/>
  <c r="E57" i="65"/>
  <c r="F57" i="67"/>
  <c r="F57" i="66"/>
  <c r="F57" i="65"/>
  <c r="G57" i="67"/>
  <c r="G57" i="66"/>
  <c r="G57" i="65"/>
  <c r="H57" i="67"/>
  <c r="H57" i="66"/>
  <c r="H57" i="65"/>
  <c r="I57" i="67"/>
  <c r="I57" i="66"/>
  <c r="I57" i="65"/>
  <c r="J57" i="67"/>
  <c r="J57" i="66"/>
  <c r="J57" i="65"/>
  <c r="K57" i="67"/>
  <c r="K57" i="66"/>
  <c r="K57" i="65"/>
  <c r="L57" i="65"/>
  <c r="V57" i="67"/>
  <c r="M57" i="67"/>
  <c r="V57" i="66"/>
  <c r="M57" i="66"/>
  <c r="M57" i="65"/>
  <c r="N57" i="67"/>
  <c r="N57" i="66"/>
  <c r="N57" i="65"/>
  <c r="O57" i="67"/>
  <c r="O57" i="66"/>
  <c r="O57" i="65"/>
  <c r="P57" i="67"/>
  <c r="P57" i="66"/>
  <c r="P57" i="65"/>
  <c r="Q57" i="67"/>
  <c r="Q57" i="66"/>
  <c r="Q57" i="65"/>
  <c r="R57" i="67"/>
  <c r="R57" i="66"/>
  <c r="R57" i="65"/>
  <c r="S57" i="67"/>
  <c r="S57" i="66"/>
  <c r="S57" i="65"/>
  <c r="T57" i="67"/>
  <c r="T57" i="66"/>
  <c r="T57" i="65"/>
  <c r="U57" i="67"/>
  <c r="U57" i="66"/>
  <c r="U57" i="65"/>
  <c r="V57" i="65"/>
  <c r="AP57" i="67"/>
  <c r="W57" i="67"/>
  <c r="AP57" i="66"/>
  <c r="W57" i="66"/>
  <c r="W57" i="65"/>
  <c r="X57" i="67"/>
  <c r="X57" i="66"/>
  <c r="X57" i="65"/>
  <c r="Y57" i="67"/>
  <c r="Y57" i="66"/>
  <c r="Y57" i="65"/>
  <c r="Z57" i="67"/>
  <c r="Z57" i="66"/>
  <c r="Z57" i="65"/>
  <c r="AA57" i="67"/>
  <c r="AA57" i="66"/>
  <c r="AA57" i="65"/>
  <c r="AB57" i="67"/>
  <c r="AB57" i="66"/>
  <c r="AB57" i="65"/>
  <c r="AC57" i="67"/>
  <c r="AC57" i="66"/>
  <c r="AC57" i="65"/>
  <c r="AD57" i="67"/>
  <c r="AD57" i="66"/>
  <c r="AD57" i="65"/>
  <c r="AE57" i="67"/>
  <c r="AE57" i="66"/>
  <c r="AE57" i="65"/>
  <c r="AF57" i="67"/>
  <c r="AF57" i="66"/>
  <c r="AF57" i="65"/>
  <c r="AG57" i="67"/>
  <c r="AG57" i="66"/>
  <c r="AG57" i="65"/>
  <c r="AH57" i="67"/>
  <c r="AH57" i="66"/>
  <c r="AH57" i="65"/>
  <c r="AI57" i="67"/>
  <c r="AI57" i="66"/>
  <c r="AI57" i="65"/>
  <c r="AJ57" i="67"/>
  <c r="AJ57" i="66"/>
  <c r="AJ57" i="65"/>
  <c r="AK57" i="67"/>
  <c r="AK57" i="66"/>
  <c r="AK57" i="65"/>
  <c r="AL57" i="67"/>
  <c r="AL57" i="66"/>
  <c r="AL57" i="65"/>
  <c r="AM57" i="67"/>
  <c r="AM57" i="66"/>
  <c r="AM57" i="65"/>
  <c r="AN57" i="67"/>
  <c r="AN57" i="66"/>
  <c r="AN57" i="65"/>
  <c r="AO57" i="67"/>
  <c r="AO57" i="66"/>
  <c r="AO57" i="65"/>
  <c r="AP57" i="65"/>
  <c r="B58" i="67"/>
  <c r="B58" i="66"/>
  <c r="B58" i="65"/>
  <c r="L58" i="67"/>
  <c r="C58" i="67"/>
  <c r="L58" i="66"/>
  <c r="C58" i="66"/>
  <c r="C58" i="65"/>
  <c r="D58" i="67"/>
  <c r="D58" i="66"/>
  <c r="D58" i="65"/>
  <c r="E58" i="67"/>
  <c r="E58" i="66"/>
  <c r="E58" i="65"/>
  <c r="F58" i="67"/>
  <c r="F58" i="66"/>
  <c r="F58" i="65"/>
  <c r="G58" i="67"/>
  <c r="G58" i="66"/>
  <c r="G58" i="65"/>
  <c r="H58" i="67"/>
  <c r="H58" i="66"/>
  <c r="H58" i="65"/>
  <c r="I58" i="67"/>
  <c r="I58" i="66"/>
  <c r="I58" i="65"/>
  <c r="J58" i="67"/>
  <c r="J58" i="66"/>
  <c r="J58" i="65"/>
  <c r="K58" i="67"/>
  <c r="K58" i="66"/>
  <c r="K58" i="65"/>
  <c r="L58" i="65"/>
  <c r="V58" i="67"/>
  <c r="M58" i="67"/>
  <c r="V58" i="66"/>
  <c r="M58" i="66"/>
  <c r="M58" i="65"/>
  <c r="N58" i="67"/>
  <c r="N58" i="66"/>
  <c r="N58" i="65"/>
  <c r="O58" i="67"/>
  <c r="O58" i="66"/>
  <c r="O58" i="65"/>
  <c r="P58" i="67"/>
  <c r="P58" i="66"/>
  <c r="P58" i="65"/>
  <c r="Q58" i="67"/>
  <c r="Q58" i="66"/>
  <c r="Q58" i="65"/>
  <c r="R58" i="67"/>
  <c r="R58" i="66"/>
  <c r="R58" i="65"/>
  <c r="S58" i="67"/>
  <c r="S58" i="66"/>
  <c r="S58" i="65"/>
  <c r="T58" i="67"/>
  <c r="T58" i="66"/>
  <c r="T58" i="65"/>
  <c r="U58" i="67"/>
  <c r="U58" i="66"/>
  <c r="U58" i="65"/>
  <c r="V58" i="65"/>
  <c r="AP58" i="67"/>
  <c r="W58" i="67"/>
  <c r="AP58" i="66"/>
  <c r="W58" i="66"/>
  <c r="W58" i="65"/>
  <c r="X58" i="67"/>
  <c r="X58" i="66"/>
  <c r="X58" i="65"/>
  <c r="Y58" i="67"/>
  <c r="Y58" i="66"/>
  <c r="Y58" i="65"/>
  <c r="Z58" i="67"/>
  <c r="Z58" i="66"/>
  <c r="Z58" i="65"/>
  <c r="AA58" i="67"/>
  <c r="AA58" i="66"/>
  <c r="AA58" i="65"/>
  <c r="AB58" i="67"/>
  <c r="AB58" i="66"/>
  <c r="AB58" i="65"/>
  <c r="AC58" i="67"/>
  <c r="AC58" i="66"/>
  <c r="AC58" i="65"/>
  <c r="AD58" i="67"/>
  <c r="AD58" i="66"/>
  <c r="AD58" i="65"/>
  <c r="AE58" i="67"/>
  <c r="AE58" i="66"/>
  <c r="AE58" i="65"/>
  <c r="AF58" i="67"/>
  <c r="AF58" i="66"/>
  <c r="AF58" i="65"/>
  <c r="AG58" i="67"/>
  <c r="AG58" i="66"/>
  <c r="AG58" i="65"/>
  <c r="AH58" i="67"/>
  <c r="AH58" i="66"/>
  <c r="AH58" i="65"/>
  <c r="AI58" i="67"/>
  <c r="AI58" i="66"/>
  <c r="AI58" i="65"/>
  <c r="AJ58" i="67"/>
  <c r="AJ58" i="66"/>
  <c r="AJ58" i="65"/>
  <c r="AK58" i="67"/>
  <c r="AK58" i="66"/>
  <c r="AK58" i="65"/>
  <c r="AL58" i="67"/>
  <c r="AL58" i="66"/>
  <c r="AL58" i="65"/>
  <c r="AM58" i="67"/>
  <c r="AM58" i="66"/>
  <c r="AM58" i="65"/>
  <c r="AN58" i="67"/>
  <c r="AN58" i="66"/>
  <c r="AN58" i="65"/>
  <c r="AO58" i="67"/>
  <c r="AO58" i="66"/>
  <c r="AO58" i="65"/>
  <c r="AP58" i="65"/>
  <c r="B59" i="67"/>
  <c r="B59" i="66"/>
  <c r="B59" i="65"/>
  <c r="L59" i="67"/>
  <c r="C59" i="67"/>
  <c r="L59" i="66"/>
  <c r="C59" i="66"/>
  <c r="C59" i="65"/>
  <c r="D59" i="67"/>
  <c r="D59" i="66"/>
  <c r="D59" i="65"/>
  <c r="E59" i="67"/>
  <c r="E59" i="66"/>
  <c r="E59" i="65"/>
  <c r="F59" i="67"/>
  <c r="F59" i="66"/>
  <c r="F59" i="65"/>
  <c r="G59" i="67"/>
  <c r="G59" i="66"/>
  <c r="G59" i="65"/>
  <c r="H59" i="67"/>
  <c r="H59" i="66"/>
  <c r="H59" i="65"/>
  <c r="I59" i="67"/>
  <c r="I59" i="66"/>
  <c r="I59" i="65"/>
  <c r="J59" i="67"/>
  <c r="J59" i="66"/>
  <c r="J59" i="65"/>
  <c r="K59" i="67"/>
  <c r="K59" i="66"/>
  <c r="K59" i="65"/>
  <c r="L59" i="65"/>
  <c r="V59" i="67"/>
  <c r="M59" i="67"/>
  <c r="V59" i="66"/>
  <c r="M59" i="66"/>
  <c r="M59" i="65"/>
  <c r="N59" i="67"/>
  <c r="N59" i="66"/>
  <c r="N59" i="65"/>
  <c r="O59" i="67"/>
  <c r="O59" i="66"/>
  <c r="O59" i="65"/>
  <c r="P59" i="67"/>
  <c r="P59" i="66"/>
  <c r="P59" i="65"/>
  <c r="Q59" i="67"/>
  <c r="Q59" i="66"/>
  <c r="Q59" i="65"/>
  <c r="R59" i="67"/>
  <c r="R59" i="66"/>
  <c r="R59" i="65"/>
  <c r="S59" i="67"/>
  <c r="S59" i="66"/>
  <c r="S59" i="65"/>
  <c r="T59" i="67"/>
  <c r="T59" i="66"/>
  <c r="T59" i="65"/>
  <c r="U59" i="67"/>
  <c r="U59" i="66"/>
  <c r="U59" i="65"/>
  <c r="V59" i="65"/>
  <c r="AP59" i="67"/>
  <c r="W59" i="67"/>
  <c r="AP59" i="66"/>
  <c r="W59" i="66"/>
  <c r="W59" i="65"/>
  <c r="X59" i="67"/>
  <c r="X59" i="66"/>
  <c r="X59" i="65"/>
  <c r="Y59" i="67"/>
  <c r="Y59" i="66"/>
  <c r="Y59" i="65"/>
  <c r="Z59" i="67"/>
  <c r="Z59" i="66"/>
  <c r="Z59" i="65"/>
  <c r="AA59" i="67"/>
  <c r="AA59" i="66"/>
  <c r="AA59" i="65"/>
  <c r="AB59" i="67"/>
  <c r="AB59" i="66"/>
  <c r="AB59" i="65"/>
  <c r="AC59" i="67"/>
  <c r="AC59" i="66"/>
  <c r="AC59" i="65"/>
  <c r="AD59" i="67"/>
  <c r="AD59" i="66"/>
  <c r="AD59" i="65"/>
  <c r="AE59" i="67"/>
  <c r="AE59" i="66"/>
  <c r="AE59" i="65"/>
  <c r="AF59" i="67"/>
  <c r="AF59" i="66"/>
  <c r="AF59" i="65"/>
  <c r="AG59" i="67"/>
  <c r="AG59" i="66"/>
  <c r="AG59" i="65"/>
  <c r="AH59" i="67"/>
  <c r="AH59" i="66"/>
  <c r="AH59" i="65"/>
  <c r="AI59" i="67"/>
  <c r="AI59" i="66"/>
  <c r="AI59" i="65"/>
  <c r="AJ59" i="67"/>
  <c r="AJ59" i="66"/>
  <c r="AJ59" i="65"/>
  <c r="AK59" i="67"/>
  <c r="AK59" i="66"/>
  <c r="AK59" i="65"/>
  <c r="AL59" i="67"/>
  <c r="AL59" i="66"/>
  <c r="AL59" i="65"/>
  <c r="AM59" i="67"/>
  <c r="AM59" i="66"/>
  <c r="AM59" i="65"/>
  <c r="AN59" i="67"/>
  <c r="AN59" i="66"/>
  <c r="AN59" i="65"/>
  <c r="AO59" i="67"/>
  <c r="AO59" i="66"/>
  <c r="AO59" i="65"/>
  <c r="AP59" i="65"/>
  <c r="B60" i="67"/>
  <c r="B60" i="66"/>
  <c r="B60" i="65"/>
  <c r="L60" i="67"/>
  <c r="C60" i="67"/>
  <c r="L60" i="66"/>
  <c r="C60" i="66"/>
  <c r="C60" i="65"/>
  <c r="D60" i="67"/>
  <c r="D60" i="66"/>
  <c r="D60" i="65"/>
  <c r="E60" i="67"/>
  <c r="E60" i="66"/>
  <c r="E60" i="65"/>
  <c r="F60" i="67"/>
  <c r="F60" i="66"/>
  <c r="F60" i="65"/>
  <c r="G60" i="67"/>
  <c r="G60" i="66"/>
  <c r="G60" i="65"/>
  <c r="H60" i="67"/>
  <c r="H60" i="66"/>
  <c r="H60" i="65"/>
  <c r="I60" i="67"/>
  <c r="I60" i="66"/>
  <c r="I60" i="65"/>
  <c r="J60" i="67"/>
  <c r="J60" i="66"/>
  <c r="J60" i="65"/>
  <c r="K60" i="67"/>
  <c r="K60" i="66"/>
  <c r="K60" i="65"/>
  <c r="L60" i="65"/>
  <c r="V60" i="67"/>
  <c r="M60" i="67"/>
  <c r="V60" i="66"/>
  <c r="M60" i="66"/>
  <c r="M60" i="65"/>
  <c r="N60" i="67"/>
  <c r="N60" i="66"/>
  <c r="N60" i="65"/>
  <c r="O60" i="67"/>
  <c r="O60" i="66"/>
  <c r="O60" i="65"/>
  <c r="P60" i="67"/>
  <c r="P60" i="66"/>
  <c r="P60" i="65"/>
  <c r="Q60" i="67"/>
  <c r="Q60" i="66"/>
  <c r="Q60" i="65"/>
  <c r="R60" i="67"/>
  <c r="R60" i="66"/>
  <c r="R60" i="65"/>
  <c r="S60" i="67"/>
  <c r="S60" i="66"/>
  <c r="S60" i="65"/>
  <c r="T60" i="67"/>
  <c r="T60" i="66"/>
  <c r="T60" i="65"/>
  <c r="U60" i="67"/>
  <c r="U60" i="66"/>
  <c r="U60" i="65"/>
  <c r="V60" i="65"/>
  <c r="AP60" i="67"/>
  <c r="W60" i="67"/>
  <c r="AP60" i="66"/>
  <c r="W60" i="66"/>
  <c r="W60" i="65"/>
  <c r="X60" i="67"/>
  <c r="X60" i="66"/>
  <c r="X60" i="65"/>
  <c r="Y60" i="67"/>
  <c r="Y60" i="66"/>
  <c r="Y60" i="65"/>
  <c r="Z60" i="67"/>
  <c r="Z60" i="66"/>
  <c r="Z60" i="65"/>
  <c r="AA60" i="67"/>
  <c r="AA60" i="66"/>
  <c r="AA60" i="65"/>
  <c r="AB60" i="67"/>
  <c r="AB60" i="66"/>
  <c r="AB60" i="65"/>
  <c r="AC60" i="67"/>
  <c r="AC60" i="66"/>
  <c r="AC60" i="65"/>
  <c r="AD60" i="67"/>
  <c r="AD60" i="66"/>
  <c r="AD60" i="65"/>
  <c r="AE60" i="67"/>
  <c r="AE60" i="66"/>
  <c r="AE60" i="65"/>
  <c r="AF60" i="67"/>
  <c r="AF60" i="66"/>
  <c r="AF60" i="65"/>
  <c r="AG60" i="67"/>
  <c r="AG60" i="66"/>
  <c r="AG60" i="65"/>
  <c r="AH60" i="67"/>
  <c r="AH60" i="66"/>
  <c r="AH60" i="65"/>
  <c r="AI60" i="67"/>
  <c r="AI60" i="66"/>
  <c r="AI60" i="65"/>
  <c r="AJ60" i="67"/>
  <c r="AJ60" i="66"/>
  <c r="AJ60" i="65"/>
  <c r="AK60" i="67"/>
  <c r="AK60" i="66"/>
  <c r="AK60" i="65"/>
  <c r="AL60" i="67"/>
  <c r="AL60" i="66"/>
  <c r="AL60" i="65"/>
  <c r="AM60" i="67"/>
  <c r="AM60" i="66"/>
  <c r="AM60" i="65"/>
  <c r="AN60" i="67"/>
  <c r="AN60" i="66"/>
  <c r="AN60" i="65"/>
  <c r="AO60" i="67"/>
  <c r="AO60" i="66"/>
  <c r="AO60" i="65"/>
  <c r="AP60" i="65"/>
  <c r="B61" i="67"/>
  <c r="B61" i="66"/>
  <c r="B61" i="65"/>
  <c r="L61" i="67"/>
  <c r="C61" i="67"/>
  <c r="L61" i="66"/>
  <c r="C61" i="66"/>
  <c r="C61" i="65"/>
  <c r="D61" i="67"/>
  <c r="D61" i="66"/>
  <c r="D61" i="65"/>
  <c r="E61" i="67"/>
  <c r="E61" i="66"/>
  <c r="E61" i="65"/>
  <c r="F61" i="67"/>
  <c r="F61" i="66"/>
  <c r="F61" i="65"/>
  <c r="G61" i="67"/>
  <c r="G61" i="66"/>
  <c r="G61" i="65"/>
  <c r="H61" i="67"/>
  <c r="H61" i="66"/>
  <c r="H61" i="65"/>
  <c r="I61" i="67"/>
  <c r="I61" i="66"/>
  <c r="I61" i="65"/>
  <c r="J61" i="67"/>
  <c r="J61" i="66"/>
  <c r="J61" i="65"/>
  <c r="K61" i="67"/>
  <c r="K61" i="66"/>
  <c r="K61" i="65"/>
  <c r="L61" i="65"/>
  <c r="V61" i="67"/>
  <c r="M61" i="67"/>
  <c r="V61" i="66"/>
  <c r="M61" i="66"/>
  <c r="M61" i="65"/>
  <c r="N61" i="67"/>
  <c r="N61" i="66"/>
  <c r="N61" i="65"/>
  <c r="O61" i="67"/>
  <c r="O61" i="66"/>
  <c r="O61" i="65"/>
  <c r="P61" i="67"/>
  <c r="P61" i="66"/>
  <c r="P61" i="65"/>
  <c r="Q61" i="67"/>
  <c r="Q61" i="66"/>
  <c r="Q61" i="65"/>
  <c r="R61" i="67"/>
  <c r="R61" i="66"/>
  <c r="R61" i="65"/>
  <c r="S61" i="67"/>
  <c r="S61" i="66"/>
  <c r="S61" i="65"/>
  <c r="T61" i="67"/>
  <c r="T61" i="66"/>
  <c r="T61" i="65"/>
  <c r="U61" i="67"/>
  <c r="U61" i="66"/>
  <c r="U61" i="65"/>
  <c r="V61" i="65"/>
  <c r="AP61" i="67"/>
  <c r="W61" i="67"/>
  <c r="AP61" i="66"/>
  <c r="W61" i="66"/>
  <c r="W61" i="65"/>
  <c r="X61" i="67"/>
  <c r="X61" i="66"/>
  <c r="X61" i="65"/>
  <c r="Y61" i="67"/>
  <c r="Y61" i="66"/>
  <c r="Y61" i="65"/>
  <c r="Z61" i="67"/>
  <c r="Z61" i="66"/>
  <c r="Z61" i="65"/>
  <c r="AA61" i="67"/>
  <c r="AA61" i="66"/>
  <c r="AA61" i="65"/>
  <c r="AB61" i="67"/>
  <c r="AB61" i="66"/>
  <c r="AB61" i="65"/>
  <c r="AC61" i="67"/>
  <c r="AC61" i="66"/>
  <c r="AC61" i="65"/>
  <c r="AD61" i="67"/>
  <c r="AD61" i="66"/>
  <c r="AD61" i="65"/>
  <c r="AE61" i="67"/>
  <c r="AE61" i="66"/>
  <c r="AE61" i="65"/>
  <c r="AF61" i="67"/>
  <c r="AF61" i="66"/>
  <c r="AF61" i="65"/>
  <c r="AG61" i="67"/>
  <c r="AG61" i="66"/>
  <c r="AG61" i="65"/>
  <c r="AH61" i="67"/>
  <c r="AH61" i="66"/>
  <c r="AH61" i="65"/>
  <c r="AI61" i="67"/>
  <c r="AI61" i="66"/>
  <c r="AI61" i="65"/>
  <c r="AJ61" i="67"/>
  <c r="AJ61" i="66"/>
  <c r="AJ61" i="65"/>
  <c r="AK61" i="67"/>
  <c r="AK61" i="66"/>
  <c r="AK61" i="65"/>
  <c r="AL61" i="67"/>
  <c r="AL61" i="66"/>
  <c r="AL61" i="65"/>
  <c r="AM61" i="67"/>
  <c r="AM61" i="66"/>
  <c r="AM61" i="65"/>
  <c r="AN61" i="67"/>
  <c r="AN61" i="66"/>
  <c r="AN61" i="65"/>
  <c r="AO61" i="67"/>
  <c r="AO61" i="66"/>
  <c r="AO61" i="65"/>
  <c r="AP61" i="65"/>
  <c r="B62" i="67"/>
  <c r="B62" i="66"/>
  <c r="B62" i="65"/>
  <c r="L62" i="67"/>
  <c r="C62" i="67"/>
  <c r="L62" i="66"/>
  <c r="C62" i="66"/>
  <c r="C62" i="65"/>
  <c r="D62" i="67"/>
  <c r="D62" i="66"/>
  <c r="D62" i="65"/>
  <c r="E62" i="67"/>
  <c r="E62" i="66"/>
  <c r="E62" i="65"/>
  <c r="F62" i="67"/>
  <c r="F62" i="66"/>
  <c r="F62" i="65"/>
  <c r="G62" i="67"/>
  <c r="G62" i="66"/>
  <c r="G62" i="65"/>
  <c r="H62" i="67"/>
  <c r="H62" i="66"/>
  <c r="H62" i="65"/>
  <c r="I62" i="67"/>
  <c r="I62" i="66"/>
  <c r="I62" i="65"/>
  <c r="J62" i="67"/>
  <c r="J62" i="66"/>
  <c r="J62" i="65"/>
  <c r="K62" i="67"/>
  <c r="K62" i="66"/>
  <c r="K62" i="65"/>
  <c r="L62" i="65"/>
  <c r="V62" i="67"/>
  <c r="M62" i="67"/>
  <c r="V62" i="66"/>
  <c r="M62" i="66"/>
  <c r="M62" i="65"/>
  <c r="N62" i="67"/>
  <c r="N62" i="66"/>
  <c r="N62" i="65"/>
  <c r="O62" i="67"/>
  <c r="O62" i="66"/>
  <c r="O62" i="65"/>
  <c r="P62" i="67"/>
  <c r="P62" i="66"/>
  <c r="P62" i="65"/>
  <c r="Q62" i="67"/>
  <c r="Q62" i="66"/>
  <c r="Q62" i="65"/>
  <c r="R62" i="67"/>
  <c r="R62" i="66"/>
  <c r="R62" i="65"/>
  <c r="S62" i="67"/>
  <c r="S62" i="66"/>
  <c r="S62" i="65"/>
  <c r="T62" i="67"/>
  <c r="T62" i="66"/>
  <c r="T62" i="65"/>
  <c r="U62" i="67"/>
  <c r="U62" i="66"/>
  <c r="U62" i="65"/>
  <c r="V62" i="65"/>
  <c r="AP62" i="67"/>
  <c r="W62" i="67"/>
  <c r="AP62" i="66"/>
  <c r="W62" i="66"/>
  <c r="W62" i="65"/>
  <c r="X62" i="67"/>
  <c r="X62" i="66"/>
  <c r="X62" i="65"/>
  <c r="Y62" i="67"/>
  <c r="Y62" i="66"/>
  <c r="Y62" i="65"/>
  <c r="Z62" i="67"/>
  <c r="Z62" i="66"/>
  <c r="Z62" i="65"/>
  <c r="AA62" i="67"/>
  <c r="AA62" i="66"/>
  <c r="AA62" i="65"/>
  <c r="AB62" i="67"/>
  <c r="AB62" i="66"/>
  <c r="AB62" i="65"/>
  <c r="AC62" i="67"/>
  <c r="AC62" i="66"/>
  <c r="AC62" i="65"/>
  <c r="AD62" i="67"/>
  <c r="AD62" i="66"/>
  <c r="AD62" i="65"/>
  <c r="AE62" i="67"/>
  <c r="AE62" i="66"/>
  <c r="AE62" i="65"/>
  <c r="AF62" i="67"/>
  <c r="AF62" i="66"/>
  <c r="AF62" i="65"/>
  <c r="AG62" i="67"/>
  <c r="AG62" i="66"/>
  <c r="AG62" i="65"/>
  <c r="AH62" i="67"/>
  <c r="AH62" i="66"/>
  <c r="AH62" i="65"/>
  <c r="AI62" i="67"/>
  <c r="AI62" i="66"/>
  <c r="AI62" i="65"/>
  <c r="AJ62" i="67"/>
  <c r="AJ62" i="66"/>
  <c r="AJ62" i="65"/>
  <c r="AK62" i="67"/>
  <c r="AK62" i="66"/>
  <c r="AK62" i="65"/>
  <c r="AL62" i="67"/>
  <c r="AL62" i="66"/>
  <c r="AL62" i="65"/>
  <c r="AM62" i="67"/>
  <c r="AM62" i="66"/>
  <c r="AM62" i="65"/>
  <c r="AN62" i="67"/>
  <c r="AN62" i="66"/>
  <c r="AN62" i="65"/>
  <c r="AO62" i="67"/>
  <c r="AO62" i="66"/>
  <c r="AO62" i="65"/>
  <c r="AP62" i="65"/>
  <c r="B63" i="67"/>
  <c r="B63" i="66"/>
  <c r="B63" i="65"/>
  <c r="L63" i="67"/>
  <c r="C63" i="67"/>
  <c r="L63" i="66"/>
  <c r="C63" i="66"/>
  <c r="C63" i="65"/>
  <c r="D63" i="67"/>
  <c r="D63" i="66"/>
  <c r="D63" i="65"/>
  <c r="E63" i="67"/>
  <c r="E63" i="66"/>
  <c r="E63" i="65"/>
  <c r="F63" i="67"/>
  <c r="F63" i="66"/>
  <c r="F63" i="65"/>
  <c r="G63" i="67"/>
  <c r="G63" i="66"/>
  <c r="G63" i="65"/>
  <c r="H63" i="67"/>
  <c r="H63" i="66"/>
  <c r="H63" i="65"/>
  <c r="I63" i="67"/>
  <c r="I63" i="66"/>
  <c r="I63" i="65"/>
  <c r="J63" i="67"/>
  <c r="J63" i="66"/>
  <c r="J63" i="65"/>
  <c r="K63" i="67"/>
  <c r="K63" i="66"/>
  <c r="K63" i="65"/>
  <c r="L63" i="65"/>
  <c r="V63" i="67"/>
  <c r="M63" i="67"/>
  <c r="V63" i="66"/>
  <c r="M63" i="66"/>
  <c r="M63" i="65"/>
  <c r="N63" i="67"/>
  <c r="N63" i="66"/>
  <c r="N63" i="65"/>
  <c r="O63" i="67"/>
  <c r="O63" i="66"/>
  <c r="O63" i="65"/>
  <c r="P63" i="67"/>
  <c r="P63" i="66"/>
  <c r="P63" i="65"/>
  <c r="Q63" i="67"/>
  <c r="Q63" i="66"/>
  <c r="Q63" i="65"/>
  <c r="R63" i="67"/>
  <c r="R63" i="66"/>
  <c r="R63" i="65"/>
  <c r="S63" i="67"/>
  <c r="S63" i="66"/>
  <c r="S63" i="65"/>
  <c r="T63" i="67"/>
  <c r="T63" i="66"/>
  <c r="T63" i="65"/>
  <c r="U63" i="67"/>
  <c r="U63" i="66"/>
  <c r="U63" i="65"/>
  <c r="V63" i="65"/>
  <c r="AP63" i="67"/>
  <c r="W63" i="67"/>
  <c r="AP63" i="66"/>
  <c r="W63" i="66"/>
  <c r="W63" i="65"/>
  <c r="X63" i="67"/>
  <c r="X63" i="66"/>
  <c r="X63" i="65"/>
  <c r="Y63" i="67"/>
  <c r="Y63" i="66"/>
  <c r="Y63" i="65"/>
  <c r="Z63" i="67"/>
  <c r="Z63" i="66"/>
  <c r="Z63" i="65"/>
  <c r="AA63" i="67"/>
  <c r="AA63" i="66"/>
  <c r="AA63" i="65"/>
  <c r="AB63" i="67"/>
  <c r="AB63" i="66"/>
  <c r="AB63" i="65"/>
  <c r="AC63" i="67"/>
  <c r="AC63" i="66"/>
  <c r="AC63" i="65"/>
  <c r="AD63" i="67"/>
  <c r="AD63" i="66"/>
  <c r="AD63" i="65"/>
  <c r="AE63" i="67"/>
  <c r="AE63" i="66"/>
  <c r="AE63" i="65"/>
  <c r="AF63" i="67"/>
  <c r="AF63" i="66"/>
  <c r="AF63" i="65"/>
  <c r="AG63" i="67"/>
  <c r="AG63" i="66"/>
  <c r="AG63" i="65"/>
  <c r="AH63" i="67"/>
  <c r="AH63" i="66"/>
  <c r="AH63" i="65"/>
  <c r="AI63" i="67"/>
  <c r="AI63" i="66"/>
  <c r="AI63" i="65"/>
  <c r="AJ63" i="67"/>
  <c r="AJ63" i="66"/>
  <c r="AJ63" i="65"/>
  <c r="AK63" i="67"/>
  <c r="AK63" i="66"/>
  <c r="AK63" i="65"/>
  <c r="AL63" i="67"/>
  <c r="AL63" i="66"/>
  <c r="AL63" i="65"/>
  <c r="AM63" i="67"/>
  <c r="AM63" i="66"/>
  <c r="AM63" i="65"/>
  <c r="AN63" i="67"/>
  <c r="AN63" i="66"/>
  <c r="AN63" i="65"/>
  <c r="AO63" i="67"/>
  <c r="AO63" i="66"/>
  <c r="AO63" i="65"/>
  <c r="AP63" i="65"/>
  <c r="B64" i="67"/>
  <c r="B64" i="66"/>
  <c r="B64" i="65"/>
  <c r="L64" i="67"/>
  <c r="C64" i="67"/>
  <c r="L64" i="66"/>
  <c r="C64" i="66"/>
  <c r="C64" i="65"/>
  <c r="D64" i="67"/>
  <c r="D64" i="66"/>
  <c r="D64" i="65"/>
  <c r="E64" i="67"/>
  <c r="E64" i="66"/>
  <c r="E64" i="65"/>
  <c r="F64" i="67"/>
  <c r="F64" i="66"/>
  <c r="F64" i="65"/>
  <c r="G64" i="67"/>
  <c r="G64" i="66"/>
  <c r="G64" i="65"/>
  <c r="H64" i="67"/>
  <c r="H64" i="66"/>
  <c r="H64" i="65"/>
  <c r="I64" i="67"/>
  <c r="I64" i="66"/>
  <c r="I64" i="65"/>
  <c r="J64" i="67"/>
  <c r="J64" i="66"/>
  <c r="J64" i="65"/>
  <c r="K64" i="67"/>
  <c r="K64" i="66"/>
  <c r="K64" i="65"/>
  <c r="L64" i="65"/>
  <c r="V64" i="67"/>
  <c r="M64" i="67"/>
  <c r="V64" i="66"/>
  <c r="M64" i="66"/>
  <c r="M64" i="65"/>
  <c r="N64" i="67"/>
  <c r="N64" i="66"/>
  <c r="N64" i="65"/>
  <c r="O64" i="67"/>
  <c r="O64" i="66"/>
  <c r="O64" i="65"/>
  <c r="P64" i="67"/>
  <c r="P64" i="66"/>
  <c r="P64" i="65"/>
  <c r="Q64" i="67"/>
  <c r="Q64" i="66"/>
  <c r="Q64" i="65"/>
  <c r="R64" i="67"/>
  <c r="R64" i="66"/>
  <c r="R64" i="65"/>
  <c r="S64" i="67"/>
  <c r="S64" i="66"/>
  <c r="S64" i="65"/>
  <c r="T64" i="67"/>
  <c r="T64" i="66"/>
  <c r="T64" i="65"/>
  <c r="U64" i="67"/>
  <c r="U64" i="66"/>
  <c r="U64" i="65"/>
  <c r="V64" i="65"/>
  <c r="AP64" i="67"/>
  <c r="W64" i="67"/>
  <c r="AP64" i="66"/>
  <c r="W64" i="66"/>
  <c r="W64" i="65"/>
  <c r="X64" i="67"/>
  <c r="X64" i="66"/>
  <c r="X64" i="65"/>
  <c r="Y64" i="67"/>
  <c r="Y64" i="66"/>
  <c r="Y64" i="65"/>
  <c r="Z64" i="67"/>
  <c r="Z64" i="66"/>
  <c r="Z64" i="65"/>
  <c r="AA64" i="67"/>
  <c r="AA64" i="66"/>
  <c r="AA64" i="65"/>
  <c r="AB64" i="67"/>
  <c r="AB64" i="66"/>
  <c r="AB64" i="65"/>
  <c r="AC64" i="67"/>
  <c r="AC64" i="66"/>
  <c r="AC64" i="65"/>
  <c r="AD64" i="67"/>
  <c r="AD64" i="66"/>
  <c r="AD64" i="65"/>
  <c r="AE64" i="67"/>
  <c r="AE64" i="66"/>
  <c r="AE64" i="65"/>
  <c r="AF64" i="67"/>
  <c r="AF64" i="66"/>
  <c r="AF64" i="65"/>
  <c r="AG64" i="67"/>
  <c r="AG64" i="66"/>
  <c r="AG64" i="65"/>
  <c r="AH64" i="67"/>
  <c r="AH64" i="66"/>
  <c r="AH64" i="65"/>
  <c r="AI64" i="67"/>
  <c r="AI64" i="66"/>
  <c r="AI64" i="65"/>
  <c r="AJ64" i="67"/>
  <c r="AJ64" i="66"/>
  <c r="AJ64" i="65"/>
  <c r="AK64" i="67"/>
  <c r="AK64" i="66"/>
  <c r="AK64" i="65"/>
  <c r="AL64" i="67"/>
  <c r="AL64" i="66"/>
  <c r="AL64" i="65"/>
  <c r="AM64" i="67"/>
  <c r="AM64" i="66"/>
  <c r="AM64" i="65"/>
  <c r="AN64" i="67"/>
  <c r="AN64" i="66"/>
  <c r="AN64" i="65"/>
  <c r="AO64" i="67"/>
  <c r="AO64" i="66"/>
  <c r="AO64" i="65"/>
  <c r="AP64" i="65"/>
  <c r="B65" i="67"/>
  <c r="B65" i="66"/>
  <c r="B65" i="65"/>
  <c r="L65" i="67"/>
  <c r="C65" i="67"/>
  <c r="L65" i="66"/>
  <c r="C65" i="66"/>
  <c r="C65" i="65"/>
  <c r="D65" i="67"/>
  <c r="D65" i="66"/>
  <c r="D65" i="65"/>
  <c r="E65" i="67"/>
  <c r="E65" i="66"/>
  <c r="E65" i="65"/>
  <c r="F65" i="67"/>
  <c r="F65" i="66"/>
  <c r="F65" i="65"/>
  <c r="G65" i="67"/>
  <c r="G65" i="66"/>
  <c r="G65" i="65"/>
  <c r="H65" i="67"/>
  <c r="H65" i="66"/>
  <c r="H65" i="65"/>
  <c r="I65" i="67"/>
  <c r="I65" i="66"/>
  <c r="I65" i="65"/>
  <c r="J65" i="67"/>
  <c r="J65" i="66"/>
  <c r="J65" i="65"/>
  <c r="K65" i="67"/>
  <c r="K65" i="66"/>
  <c r="K65" i="65"/>
  <c r="L65" i="65"/>
  <c r="V65" i="67"/>
  <c r="M65" i="67"/>
  <c r="V65" i="66"/>
  <c r="M65" i="66"/>
  <c r="M65" i="65"/>
  <c r="N65" i="67"/>
  <c r="N65" i="66"/>
  <c r="N65" i="65"/>
  <c r="O65" i="67"/>
  <c r="O65" i="66"/>
  <c r="O65" i="65"/>
  <c r="P65" i="67"/>
  <c r="P65" i="66"/>
  <c r="P65" i="65"/>
  <c r="Q65" i="67"/>
  <c r="Q65" i="66"/>
  <c r="Q65" i="65"/>
  <c r="R65" i="67"/>
  <c r="R65" i="66"/>
  <c r="R65" i="65"/>
  <c r="S65" i="67"/>
  <c r="S65" i="66"/>
  <c r="S65" i="65"/>
  <c r="T65" i="67"/>
  <c r="T65" i="66"/>
  <c r="T65" i="65"/>
  <c r="U65" i="67"/>
  <c r="U65" i="66"/>
  <c r="U65" i="65"/>
  <c r="V65" i="65"/>
  <c r="AP65" i="67"/>
  <c r="W65" i="67"/>
  <c r="AP65" i="66"/>
  <c r="W65" i="66"/>
  <c r="W65" i="65"/>
  <c r="X65" i="67"/>
  <c r="X65" i="66"/>
  <c r="X65" i="65"/>
  <c r="Y65" i="67"/>
  <c r="Y65" i="66"/>
  <c r="Y65" i="65"/>
  <c r="Z65" i="67"/>
  <c r="Z65" i="66"/>
  <c r="Z65" i="65"/>
  <c r="AA65" i="67"/>
  <c r="AA65" i="66"/>
  <c r="AA65" i="65"/>
  <c r="AB65" i="67"/>
  <c r="AB65" i="66"/>
  <c r="AB65" i="65"/>
  <c r="AC65" i="67"/>
  <c r="AC65" i="66"/>
  <c r="AC65" i="65"/>
  <c r="AD65" i="67"/>
  <c r="AD65" i="66"/>
  <c r="AD65" i="65"/>
  <c r="AE65" i="67"/>
  <c r="AE65" i="66"/>
  <c r="AE65" i="65"/>
  <c r="AF65" i="67"/>
  <c r="AF65" i="66"/>
  <c r="AF65" i="65"/>
  <c r="AG65" i="67"/>
  <c r="AG65" i="66"/>
  <c r="AG65" i="65"/>
  <c r="AH65" i="67"/>
  <c r="AH65" i="66"/>
  <c r="AH65" i="65"/>
  <c r="AI65" i="67"/>
  <c r="AI65" i="66"/>
  <c r="AI65" i="65"/>
  <c r="AJ65" i="67"/>
  <c r="AJ65" i="66"/>
  <c r="AJ65" i="65"/>
  <c r="AK65" i="67"/>
  <c r="AK65" i="66"/>
  <c r="AK65" i="65"/>
  <c r="AL65" i="67"/>
  <c r="AL65" i="66"/>
  <c r="AL65" i="65"/>
  <c r="AM65" i="67"/>
  <c r="AM65" i="66"/>
  <c r="AM65" i="65"/>
  <c r="AN65" i="67"/>
  <c r="AN65" i="66"/>
  <c r="AN65" i="65"/>
  <c r="AO65" i="67"/>
  <c r="AO65" i="66"/>
  <c r="AO65" i="65"/>
  <c r="AP65" i="65"/>
  <c r="B66" i="67"/>
  <c r="B66" i="66"/>
  <c r="B66" i="65"/>
  <c r="L66" i="67"/>
  <c r="C66" i="67"/>
  <c r="L66" i="66"/>
  <c r="C66" i="66"/>
  <c r="C66" i="65"/>
  <c r="D66" i="67"/>
  <c r="D66" i="66"/>
  <c r="D66" i="65"/>
  <c r="E66" i="67"/>
  <c r="E66" i="66"/>
  <c r="E66" i="65"/>
  <c r="F66" i="67"/>
  <c r="F66" i="66"/>
  <c r="F66" i="65"/>
  <c r="G66" i="67"/>
  <c r="G66" i="66"/>
  <c r="G66" i="65"/>
  <c r="H66" i="67"/>
  <c r="H66" i="66"/>
  <c r="H66" i="65"/>
  <c r="I66" i="67"/>
  <c r="I66" i="66"/>
  <c r="I66" i="65"/>
  <c r="J66" i="67"/>
  <c r="J66" i="66"/>
  <c r="J66" i="65"/>
  <c r="K66" i="67"/>
  <c r="K66" i="66"/>
  <c r="K66" i="65"/>
  <c r="L66" i="65"/>
  <c r="V66" i="67"/>
  <c r="M66" i="67"/>
  <c r="V66" i="66"/>
  <c r="M66" i="66"/>
  <c r="M66" i="65"/>
  <c r="N66" i="67"/>
  <c r="N66" i="66"/>
  <c r="N66" i="65"/>
  <c r="O66" i="67"/>
  <c r="O66" i="66"/>
  <c r="O66" i="65"/>
  <c r="P66" i="67"/>
  <c r="P66" i="66"/>
  <c r="P66" i="65"/>
  <c r="Q66" i="67"/>
  <c r="Q66" i="66"/>
  <c r="Q66" i="65"/>
  <c r="R66" i="67"/>
  <c r="R66" i="66"/>
  <c r="R66" i="65"/>
  <c r="S66" i="67"/>
  <c r="S66" i="66"/>
  <c r="S66" i="65"/>
  <c r="T66" i="67"/>
  <c r="T66" i="66"/>
  <c r="T66" i="65"/>
  <c r="U66" i="67"/>
  <c r="U66" i="66"/>
  <c r="U66" i="65"/>
  <c r="V66" i="65"/>
  <c r="AP66" i="67"/>
  <c r="W66" i="67"/>
  <c r="AP66" i="66"/>
  <c r="W66" i="66"/>
  <c r="W66" i="65"/>
  <c r="X66" i="67"/>
  <c r="X66" i="66"/>
  <c r="X66" i="65"/>
  <c r="Y66" i="67"/>
  <c r="Y66" i="66"/>
  <c r="Y66" i="65"/>
  <c r="Z66" i="67"/>
  <c r="Z66" i="66"/>
  <c r="Z66" i="65"/>
  <c r="AA66" i="67"/>
  <c r="AA66" i="66"/>
  <c r="AA66" i="65"/>
  <c r="AB66" i="67"/>
  <c r="AB66" i="66"/>
  <c r="AB66" i="65"/>
  <c r="AC66" i="67"/>
  <c r="AC66" i="66"/>
  <c r="AC66" i="65"/>
  <c r="AD66" i="67"/>
  <c r="AD66" i="66"/>
  <c r="AD66" i="65"/>
  <c r="AE66" i="67"/>
  <c r="AE66" i="66"/>
  <c r="AE66" i="65"/>
  <c r="AF66" i="67"/>
  <c r="AF66" i="66"/>
  <c r="AF66" i="65"/>
  <c r="AG66" i="67"/>
  <c r="AG66" i="66"/>
  <c r="AG66" i="65"/>
  <c r="AH66" i="67"/>
  <c r="AH66" i="66"/>
  <c r="AH66" i="65"/>
  <c r="AI66" i="67"/>
  <c r="AI66" i="66"/>
  <c r="AI66" i="65"/>
  <c r="AJ66" i="67"/>
  <c r="AJ66" i="66"/>
  <c r="AJ66" i="65"/>
  <c r="AK66" i="67"/>
  <c r="AK66" i="66"/>
  <c r="AK66" i="65"/>
  <c r="AL66" i="67"/>
  <c r="AL66" i="66"/>
  <c r="AL66" i="65"/>
  <c r="AM66" i="67"/>
  <c r="AM66" i="66"/>
  <c r="AM66" i="65"/>
  <c r="AN66" i="67"/>
  <c r="AN66" i="66"/>
  <c r="AN66" i="65"/>
  <c r="AO66" i="67"/>
  <c r="AO66" i="66"/>
  <c r="AO66" i="65"/>
  <c r="AP66" i="65"/>
  <c r="B67" i="67"/>
  <c r="B67" i="66"/>
  <c r="B67" i="65"/>
  <c r="L67" i="67"/>
  <c r="C67" i="67"/>
  <c r="L67" i="66"/>
  <c r="C67" i="66"/>
  <c r="C67" i="65"/>
  <c r="D67" i="67"/>
  <c r="D67" i="66"/>
  <c r="D67" i="65"/>
  <c r="E67" i="67"/>
  <c r="E67" i="66"/>
  <c r="E67" i="65"/>
  <c r="F67" i="67"/>
  <c r="F67" i="66"/>
  <c r="F67" i="65"/>
  <c r="G67" i="67"/>
  <c r="G67" i="66"/>
  <c r="G67" i="65"/>
  <c r="H67" i="67"/>
  <c r="H67" i="66"/>
  <c r="H67" i="65"/>
  <c r="I67" i="67"/>
  <c r="I67" i="66"/>
  <c r="I67" i="65"/>
  <c r="J67" i="67"/>
  <c r="J67" i="66"/>
  <c r="J67" i="65"/>
  <c r="K67" i="67"/>
  <c r="K67" i="66"/>
  <c r="K67" i="65"/>
  <c r="L67" i="65"/>
  <c r="V67" i="67"/>
  <c r="M67" i="67"/>
  <c r="V67" i="66"/>
  <c r="M67" i="66"/>
  <c r="M67" i="65"/>
  <c r="N67" i="67"/>
  <c r="N67" i="66"/>
  <c r="N67" i="65"/>
  <c r="O67" i="67"/>
  <c r="O67" i="66"/>
  <c r="O67" i="65"/>
  <c r="P67" i="67"/>
  <c r="P67" i="66"/>
  <c r="P67" i="65"/>
  <c r="Q67" i="67"/>
  <c r="Q67" i="66"/>
  <c r="Q67" i="65"/>
  <c r="R67" i="67"/>
  <c r="R67" i="66"/>
  <c r="R67" i="65"/>
  <c r="S67" i="67"/>
  <c r="S67" i="66"/>
  <c r="S67" i="65"/>
  <c r="T67" i="67"/>
  <c r="T67" i="66"/>
  <c r="T67" i="65"/>
  <c r="U67" i="67"/>
  <c r="U67" i="66"/>
  <c r="U67" i="65"/>
  <c r="V67" i="65"/>
  <c r="AP67" i="67"/>
  <c r="W67" i="67"/>
  <c r="AP67" i="66"/>
  <c r="W67" i="66"/>
  <c r="W67" i="65"/>
  <c r="X67" i="67"/>
  <c r="X67" i="66"/>
  <c r="X67" i="65"/>
  <c r="Y67" i="67"/>
  <c r="Y67" i="66"/>
  <c r="Y67" i="65"/>
  <c r="Z67" i="67"/>
  <c r="Z67" i="66"/>
  <c r="Z67" i="65"/>
  <c r="AA67" i="67"/>
  <c r="AA67" i="66"/>
  <c r="AA67" i="65"/>
  <c r="AB67" i="67"/>
  <c r="AB67" i="66"/>
  <c r="AB67" i="65"/>
  <c r="AC67" i="67"/>
  <c r="AC67" i="66"/>
  <c r="AC67" i="65"/>
  <c r="AD67" i="67"/>
  <c r="AD67" i="66"/>
  <c r="AD67" i="65"/>
  <c r="AE67" i="67"/>
  <c r="AE67" i="66"/>
  <c r="AE67" i="65"/>
  <c r="AF67" i="67"/>
  <c r="AF67" i="66"/>
  <c r="AF67" i="65"/>
  <c r="AG67" i="67"/>
  <c r="AG67" i="66"/>
  <c r="AG67" i="65"/>
  <c r="AH67" i="67"/>
  <c r="AH67" i="66"/>
  <c r="AH67" i="65"/>
  <c r="AI67" i="67"/>
  <c r="AI67" i="66"/>
  <c r="AI67" i="65"/>
  <c r="AJ67" i="67"/>
  <c r="AJ67" i="66"/>
  <c r="AJ67" i="65"/>
  <c r="AK67" i="67"/>
  <c r="AK67" i="66"/>
  <c r="AK67" i="65"/>
  <c r="AL67" i="67"/>
  <c r="AL67" i="66"/>
  <c r="AL67" i="65"/>
  <c r="AM67" i="67"/>
  <c r="AM67" i="66"/>
  <c r="AM67" i="65"/>
  <c r="AN67" i="67"/>
  <c r="AN67" i="66"/>
  <c r="AN67" i="65"/>
  <c r="AO67" i="67"/>
  <c r="AO67" i="66"/>
  <c r="AO67" i="65"/>
  <c r="AP67" i="65"/>
  <c r="B68" i="67"/>
  <c r="B68" i="66"/>
  <c r="B68" i="65"/>
  <c r="L68" i="67"/>
  <c r="C68" i="67"/>
  <c r="L68" i="66"/>
  <c r="C68" i="66"/>
  <c r="C68" i="65"/>
  <c r="D68" i="67"/>
  <c r="D68" i="66"/>
  <c r="D68" i="65"/>
  <c r="E68" i="67"/>
  <c r="E68" i="66"/>
  <c r="E68" i="65"/>
  <c r="F68" i="67"/>
  <c r="F68" i="66"/>
  <c r="F68" i="65"/>
  <c r="G68" i="67"/>
  <c r="G68" i="66"/>
  <c r="G68" i="65"/>
  <c r="H68" i="67"/>
  <c r="H68" i="66"/>
  <c r="H68" i="65"/>
  <c r="I68" i="67"/>
  <c r="I68" i="66"/>
  <c r="I68" i="65"/>
  <c r="J68" i="67"/>
  <c r="J68" i="66"/>
  <c r="J68" i="65"/>
  <c r="K68" i="67"/>
  <c r="K68" i="66"/>
  <c r="K68" i="65"/>
  <c r="L68" i="65"/>
  <c r="V68" i="67"/>
  <c r="M68" i="67"/>
  <c r="V68" i="66"/>
  <c r="M68" i="66"/>
  <c r="M68" i="65"/>
  <c r="N68" i="67"/>
  <c r="N68" i="66"/>
  <c r="N68" i="65"/>
  <c r="O68" i="67"/>
  <c r="O68" i="66"/>
  <c r="O68" i="65"/>
  <c r="P68" i="67"/>
  <c r="P68" i="66"/>
  <c r="P68" i="65"/>
  <c r="Q68" i="67"/>
  <c r="Q68" i="66"/>
  <c r="Q68" i="65"/>
  <c r="R68" i="67"/>
  <c r="R68" i="66"/>
  <c r="R68" i="65"/>
  <c r="S68" i="67"/>
  <c r="S68" i="66"/>
  <c r="S68" i="65"/>
  <c r="T68" i="67"/>
  <c r="T68" i="66"/>
  <c r="T68" i="65"/>
  <c r="U68" i="67"/>
  <c r="U68" i="66"/>
  <c r="U68" i="65"/>
  <c r="V68" i="65"/>
  <c r="AP68" i="67"/>
  <c r="W68" i="67"/>
  <c r="AP68" i="66"/>
  <c r="W68" i="66"/>
  <c r="W68" i="65"/>
  <c r="X68" i="67"/>
  <c r="X68" i="66"/>
  <c r="X68" i="65"/>
  <c r="Y68" i="67"/>
  <c r="Y68" i="66"/>
  <c r="Y68" i="65"/>
  <c r="Z68" i="67"/>
  <c r="Z68" i="66"/>
  <c r="Z68" i="65"/>
  <c r="AA68" i="67"/>
  <c r="AA68" i="66"/>
  <c r="AA68" i="65"/>
  <c r="AB68" i="67"/>
  <c r="AB68" i="66"/>
  <c r="AB68" i="65"/>
  <c r="AC68" i="67"/>
  <c r="AC68" i="66"/>
  <c r="AC68" i="65"/>
  <c r="AD68" i="67"/>
  <c r="AD68" i="66"/>
  <c r="AD68" i="65"/>
  <c r="AE68" i="67"/>
  <c r="AE68" i="66"/>
  <c r="AE68" i="65"/>
  <c r="AF68" i="67"/>
  <c r="AF68" i="66"/>
  <c r="AF68" i="65"/>
  <c r="AG68" i="67"/>
  <c r="AG68" i="66"/>
  <c r="AG68" i="65"/>
  <c r="AH68" i="67"/>
  <c r="AH68" i="66"/>
  <c r="AH68" i="65"/>
  <c r="AI68" i="67"/>
  <c r="AI68" i="66"/>
  <c r="AI68" i="65"/>
  <c r="AJ68" i="67"/>
  <c r="AJ68" i="66"/>
  <c r="AJ68" i="65"/>
  <c r="AK68" i="67"/>
  <c r="AK68" i="66"/>
  <c r="AK68" i="65"/>
  <c r="AL68" i="67"/>
  <c r="AL68" i="66"/>
  <c r="AL68" i="65"/>
  <c r="AM68" i="67"/>
  <c r="AM68" i="66"/>
  <c r="AM68" i="65"/>
  <c r="AN68" i="67"/>
  <c r="AN68" i="66"/>
  <c r="AN68" i="65"/>
  <c r="AO68" i="67"/>
  <c r="AO68" i="66"/>
  <c r="AO68" i="65"/>
  <c r="AP68" i="65"/>
  <c r="B69" i="67"/>
  <c r="B69" i="66"/>
  <c r="B69" i="65"/>
  <c r="L69" i="67"/>
  <c r="C69" i="67"/>
  <c r="L69" i="66"/>
  <c r="C69" i="66"/>
  <c r="C69" i="65"/>
  <c r="D69" i="67"/>
  <c r="D69" i="66"/>
  <c r="D69" i="65"/>
  <c r="E69" i="67"/>
  <c r="E69" i="66"/>
  <c r="E69" i="65"/>
  <c r="F69" i="67"/>
  <c r="F69" i="66"/>
  <c r="F69" i="65"/>
  <c r="G69" i="67"/>
  <c r="G69" i="66"/>
  <c r="G69" i="65"/>
  <c r="H69" i="67"/>
  <c r="H69" i="66"/>
  <c r="H69" i="65"/>
  <c r="I69" i="67"/>
  <c r="I69" i="66"/>
  <c r="I69" i="65"/>
  <c r="J69" i="67"/>
  <c r="J69" i="66"/>
  <c r="J69" i="65"/>
  <c r="K69" i="67"/>
  <c r="K69" i="66"/>
  <c r="K69" i="65"/>
  <c r="L69" i="65"/>
  <c r="V69" i="67"/>
  <c r="M69" i="67"/>
  <c r="V69" i="66"/>
  <c r="M69" i="66"/>
  <c r="M69" i="65"/>
  <c r="N69" i="67"/>
  <c r="N69" i="66"/>
  <c r="N69" i="65"/>
  <c r="O69" i="67"/>
  <c r="O69" i="66"/>
  <c r="O69" i="65"/>
  <c r="P69" i="67"/>
  <c r="P69" i="66"/>
  <c r="P69" i="65"/>
  <c r="Q69" i="67"/>
  <c r="Q69" i="66"/>
  <c r="Q69" i="65"/>
  <c r="R69" i="67"/>
  <c r="R69" i="66"/>
  <c r="R69" i="65"/>
  <c r="S69" i="67"/>
  <c r="S69" i="66"/>
  <c r="S69" i="65"/>
  <c r="T69" i="67"/>
  <c r="T69" i="66"/>
  <c r="T69" i="65"/>
  <c r="U69" i="67"/>
  <c r="U69" i="66"/>
  <c r="U69" i="65"/>
  <c r="V69" i="65"/>
  <c r="AP69" i="67"/>
  <c r="W69" i="67"/>
  <c r="AP69" i="66"/>
  <c r="W69" i="66"/>
  <c r="W69" i="65"/>
  <c r="X69" i="67"/>
  <c r="X69" i="66"/>
  <c r="X69" i="65"/>
  <c r="Y69" i="67"/>
  <c r="Y69" i="66"/>
  <c r="Y69" i="65"/>
  <c r="Z69" i="67"/>
  <c r="Z69" i="66"/>
  <c r="Z69" i="65"/>
  <c r="AA69" i="67"/>
  <c r="AA69" i="66"/>
  <c r="AA69" i="65"/>
  <c r="AB69" i="67"/>
  <c r="AB69" i="66"/>
  <c r="AB69" i="65"/>
  <c r="AC69" i="67"/>
  <c r="AC69" i="66"/>
  <c r="AC69" i="65"/>
  <c r="AD69" i="67"/>
  <c r="AD69" i="66"/>
  <c r="AD69" i="65"/>
  <c r="AE69" i="67"/>
  <c r="AE69" i="66"/>
  <c r="AE69" i="65"/>
  <c r="AF69" i="67"/>
  <c r="AF69" i="66"/>
  <c r="AF69" i="65"/>
  <c r="AG69" i="67"/>
  <c r="AG69" i="66"/>
  <c r="AG69" i="65"/>
  <c r="AH69" i="67"/>
  <c r="AH69" i="66"/>
  <c r="AH69" i="65"/>
  <c r="AI69" i="67"/>
  <c r="AI69" i="66"/>
  <c r="AI69" i="65"/>
  <c r="AJ69" i="67"/>
  <c r="AJ69" i="66"/>
  <c r="AJ69" i="65"/>
  <c r="AK69" i="67"/>
  <c r="AK69" i="66"/>
  <c r="AK69" i="65"/>
  <c r="AL69" i="67"/>
  <c r="AL69" i="66"/>
  <c r="AL69" i="65"/>
  <c r="AM69" i="67"/>
  <c r="AM69" i="66"/>
  <c r="AM69" i="65"/>
  <c r="AN69" i="67"/>
  <c r="AN69" i="66"/>
  <c r="AN69" i="65"/>
  <c r="AO69" i="67"/>
  <c r="AO69" i="66"/>
  <c r="AO69" i="65"/>
  <c r="AP69" i="65"/>
  <c r="B70" i="67"/>
  <c r="B70" i="66"/>
  <c r="B70" i="65"/>
  <c r="L70" i="67"/>
  <c r="C70" i="67"/>
  <c r="L70" i="66"/>
  <c r="C70" i="66"/>
  <c r="C70" i="65"/>
  <c r="D70" i="67"/>
  <c r="D70" i="66"/>
  <c r="D70" i="65"/>
  <c r="E70" i="67"/>
  <c r="E70" i="66"/>
  <c r="E70" i="65"/>
  <c r="F70" i="67"/>
  <c r="F70" i="66"/>
  <c r="F70" i="65"/>
  <c r="G70" i="67"/>
  <c r="G70" i="66"/>
  <c r="G70" i="65"/>
  <c r="H70" i="67"/>
  <c r="H70" i="66"/>
  <c r="H70" i="65"/>
  <c r="I70" i="67"/>
  <c r="I70" i="66"/>
  <c r="I70" i="65"/>
  <c r="J70" i="67"/>
  <c r="J70" i="66"/>
  <c r="J70" i="65"/>
  <c r="K70" i="67"/>
  <c r="K70" i="66"/>
  <c r="K70" i="65"/>
  <c r="L70" i="65"/>
  <c r="V70" i="67"/>
  <c r="M70" i="67"/>
  <c r="V70" i="66"/>
  <c r="M70" i="66"/>
  <c r="M70" i="65"/>
  <c r="N70" i="67"/>
  <c r="N70" i="66"/>
  <c r="N70" i="65"/>
  <c r="O70" i="67"/>
  <c r="O70" i="66"/>
  <c r="O70" i="65"/>
  <c r="P70" i="67"/>
  <c r="P70" i="66"/>
  <c r="P70" i="65"/>
  <c r="Q70" i="67"/>
  <c r="Q70" i="66"/>
  <c r="Q70" i="65"/>
  <c r="R70" i="67"/>
  <c r="R70" i="66"/>
  <c r="R70" i="65"/>
  <c r="S70" i="67"/>
  <c r="S70" i="66"/>
  <c r="S70" i="65"/>
  <c r="T70" i="67"/>
  <c r="T70" i="66"/>
  <c r="T70" i="65"/>
  <c r="U70" i="67"/>
  <c r="U70" i="66"/>
  <c r="U70" i="65"/>
  <c r="V70" i="65"/>
  <c r="AP70" i="67"/>
  <c r="W70" i="67"/>
  <c r="AP70" i="66"/>
  <c r="W70" i="66"/>
  <c r="W70" i="65"/>
  <c r="X70" i="67"/>
  <c r="X70" i="66"/>
  <c r="X70" i="65"/>
  <c r="Y70" i="67"/>
  <c r="Y70" i="66"/>
  <c r="Y70" i="65"/>
  <c r="Z70" i="67"/>
  <c r="Z70" i="66"/>
  <c r="Z70" i="65"/>
  <c r="AA70" i="67"/>
  <c r="AA70" i="66"/>
  <c r="AA70" i="65"/>
  <c r="AB70" i="67"/>
  <c r="AB70" i="66"/>
  <c r="AB70" i="65"/>
  <c r="AC70" i="67"/>
  <c r="AC70" i="66"/>
  <c r="AC70" i="65"/>
  <c r="AD70" i="67"/>
  <c r="AD70" i="66"/>
  <c r="AD70" i="65"/>
  <c r="AE70" i="67"/>
  <c r="AE70" i="66"/>
  <c r="AE70" i="65"/>
  <c r="AF70" i="67"/>
  <c r="AF70" i="66"/>
  <c r="AF70" i="65"/>
  <c r="AG70" i="67"/>
  <c r="AG70" i="66"/>
  <c r="AG70" i="65"/>
  <c r="AH70" i="67"/>
  <c r="AH70" i="66"/>
  <c r="AH70" i="65"/>
  <c r="AI70" i="67"/>
  <c r="AI70" i="66"/>
  <c r="AI70" i="65"/>
  <c r="AJ70" i="67"/>
  <c r="AJ70" i="66"/>
  <c r="AJ70" i="65"/>
  <c r="AK70" i="67"/>
  <c r="AK70" i="66"/>
  <c r="AK70" i="65"/>
  <c r="AL70" i="67"/>
  <c r="AL70" i="66"/>
  <c r="AL70" i="65"/>
  <c r="AM70" i="67"/>
  <c r="AM70" i="66"/>
  <c r="AM70" i="65"/>
  <c r="AN70" i="67"/>
  <c r="AN70" i="66"/>
  <c r="AN70" i="65"/>
  <c r="AO70" i="67"/>
  <c r="AO70" i="66"/>
  <c r="AO70" i="65"/>
  <c r="AP70" i="65"/>
  <c r="B71" i="67"/>
  <c r="B71" i="66"/>
  <c r="B71" i="65"/>
  <c r="L71" i="67"/>
  <c r="C71" i="67"/>
  <c r="L71" i="66"/>
  <c r="C71" i="66"/>
  <c r="C71" i="65"/>
  <c r="D71" i="67"/>
  <c r="D71" i="66"/>
  <c r="D71" i="65"/>
  <c r="E71" i="67"/>
  <c r="E71" i="66"/>
  <c r="E71" i="65"/>
  <c r="F71" i="67"/>
  <c r="F71" i="66"/>
  <c r="F71" i="65"/>
  <c r="G71" i="67"/>
  <c r="G71" i="66"/>
  <c r="G71" i="65"/>
  <c r="H71" i="67"/>
  <c r="H71" i="66"/>
  <c r="H71" i="65"/>
  <c r="I71" i="67"/>
  <c r="I71" i="66"/>
  <c r="I71" i="65"/>
  <c r="J71" i="67"/>
  <c r="J71" i="66"/>
  <c r="J71" i="65"/>
  <c r="K71" i="67"/>
  <c r="K71" i="66"/>
  <c r="K71" i="65"/>
  <c r="L71" i="65"/>
  <c r="V71" i="67"/>
  <c r="M71" i="67"/>
  <c r="V71" i="66"/>
  <c r="M71" i="66"/>
  <c r="M71" i="65"/>
  <c r="N71" i="67"/>
  <c r="N71" i="66"/>
  <c r="N71" i="65"/>
  <c r="O71" i="67"/>
  <c r="O71" i="66"/>
  <c r="O71" i="65"/>
  <c r="P71" i="67"/>
  <c r="P71" i="66"/>
  <c r="P71" i="65"/>
  <c r="Q71" i="67"/>
  <c r="Q71" i="66"/>
  <c r="Q71" i="65"/>
  <c r="R71" i="67"/>
  <c r="R71" i="66"/>
  <c r="R71" i="65"/>
  <c r="S71" i="67"/>
  <c r="S71" i="66"/>
  <c r="S71" i="65"/>
  <c r="T71" i="67"/>
  <c r="T71" i="66"/>
  <c r="T71" i="65"/>
  <c r="U71" i="67"/>
  <c r="U71" i="66"/>
  <c r="U71" i="65"/>
  <c r="V71" i="65"/>
  <c r="AP71" i="67"/>
  <c r="W71" i="67"/>
  <c r="AP71" i="66"/>
  <c r="W71" i="66"/>
  <c r="W71" i="65"/>
  <c r="X71" i="67"/>
  <c r="X71" i="66"/>
  <c r="X71" i="65"/>
  <c r="Y71" i="67"/>
  <c r="Y71" i="66"/>
  <c r="Y71" i="65"/>
  <c r="Z71" i="67"/>
  <c r="Z71" i="66"/>
  <c r="Z71" i="65"/>
  <c r="AA71" i="67"/>
  <c r="AA71" i="66"/>
  <c r="AA71" i="65"/>
  <c r="AB71" i="67"/>
  <c r="AB71" i="66"/>
  <c r="AB71" i="65"/>
  <c r="AC71" i="67"/>
  <c r="AC71" i="66"/>
  <c r="AC71" i="65"/>
  <c r="AD71" i="67"/>
  <c r="AD71" i="66"/>
  <c r="AD71" i="65"/>
  <c r="AE71" i="67"/>
  <c r="AE71" i="66"/>
  <c r="AE71" i="65"/>
  <c r="AF71" i="67"/>
  <c r="AF71" i="66"/>
  <c r="AF71" i="65"/>
  <c r="AG71" i="67"/>
  <c r="AG71" i="66"/>
  <c r="AG71" i="65"/>
  <c r="AH71" i="67"/>
  <c r="AH71" i="66"/>
  <c r="AH71" i="65"/>
  <c r="AI71" i="67"/>
  <c r="AI71" i="66"/>
  <c r="AI71" i="65"/>
  <c r="AJ71" i="67"/>
  <c r="AJ71" i="66"/>
  <c r="AJ71" i="65"/>
  <c r="AK71" i="67"/>
  <c r="AK71" i="66"/>
  <c r="AK71" i="65"/>
  <c r="AL71" i="67"/>
  <c r="AL71" i="66"/>
  <c r="AL71" i="65"/>
  <c r="AM71" i="67"/>
  <c r="AM71" i="66"/>
  <c r="AM71" i="65"/>
  <c r="AN71" i="67"/>
  <c r="AN71" i="66"/>
  <c r="AN71" i="65"/>
  <c r="AO71" i="67"/>
  <c r="AO71" i="66"/>
  <c r="AO71" i="65"/>
  <c r="AP71" i="65"/>
  <c r="B72" i="67"/>
  <c r="B72" i="66"/>
  <c r="B72" i="65"/>
  <c r="L72" i="67"/>
  <c r="C72" i="67"/>
  <c r="L72" i="66"/>
  <c r="C72" i="66"/>
  <c r="C72" i="65"/>
  <c r="D72" i="67"/>
  <c r="D72" i="66"/>
  <c r="D72" i="65"/>
  <c r="E72" i="67"/>
  <c r="E72" i="66"/>
  <c r="E72" i="65"/>
  <c r="F72" i="67"/>
  <c r="F72" i="66"/>
  <c r="F72" i="65"/>
  <c r="G72" i="67"/>
  <c r="G72" i="66"/>
  <c r="G72" i="65"/>
  <c r="H72" i="67"/>
  <c r="H72" i="66"/>
  <c r="H72" i="65"/>
  <c r="I72" i="67"/>
  <c r="I72" i="66"/>
  <c r="I72" i="65"/>
  <c r="J72" i="67"/>
  <c r="J72" i="66"/>
  <c r="J72" i="65"/>
  <c r="K72" i="67"/>
  <c r="K72" i="66"/>
  <c r="K72" i="65"/>
  <c r="L72" i="65"/>
  <c r="V72" i="67"/>
  <c r="M72" i="67"/>
  <c r="V72" i="66"/>
  <c r="M72" i="66"/>
  <c r="M72" i="65"/>
  <c r="N72" i="67"/>
  <c r="N72" i="66"/>
  <c r="N72" i="65"/>
  <c r="O72" i="67"/>
  <c r="O72" i="66"/>
  <c r="O72" i="65"/>
  <c r="P72" i="67"/>
  <c r="P72" i="66"/>
  <c r="P72" i="65"/>
  <c r="Q72" i="67"/>
  <c r="Q72" i="66"/>
  <c r="Q72" i="65"/>
  <c r="R72" i="67"/>
  <c r="R72" i="66"/>
  <c r="R72" i="65"/>
  <c r="S72" i="67"/>
  <c r="S72" i="66"/>
  <c r="S72" i="65"/>
  <c r="T72" i="67"/>
  <c r="T72" i="66"/>
  <c r="T72" i="65"/>
  <c r="U72" i="67"/>
  <c r="U72" i="66"/>
  <c r="U72" i="65"/>
  <c r="V72" i="65"/>
  <c r="AP72" i="67"/>
  <c r="W72" i="67"/>
  <c r="AP72" i="66"/>
  <c r="W72" i="66"/>
  <c r="W72" i="65"/>
  <c r="X72" i="67"/>
  <c r="X72" i="66"/>
  <c r="X72" i="65"/>
  <c r="Y72" i="67"/>
  <c r="Y72" i="66"/>
  <c r="Y72" i="65"/>
  <c r="Z72" i="67"/>
  <c r="Z72" i="66"/>
  <c r="Z72" i="65"/>
  <c r="AA72" i="67"/>
  <c r="AA72" i="66"/>
  <c r="AA72" i="65"/>
  <c r="AB72" i="67"/>
  <c r="AB72" i="66"/>
  <c r="AB72" i="65"/>
  <c r="AC72" i="67"/>
  <c r="AC72" i="66"/>
  <c r="AC72" i="65"/>
  <c r="AD72" i="67"/>
  <c r="AD72" i="66"/>
  <c r="AD72" i="65"/>
  <c r="AE72" i="67"/>
  <c r="AE72" i="66"/>
  <c r="AE72" i="65"/>
  <c r="AF72" i="67"/>
  <c r="AF72" i="66"/>
  <c r="AF72" i="65"/>
  <c r="AG72" i="67"/>
  <c r="AG72" i="66"/>
  <c r="AG72" i="65"/>
  <c r="AH72" i="67"/>
  <c r="AH72" i="66"/>
  <c r="AH72" i="65"/>
  <c r="AI72" i="67"/>
  <c r="AI72" i="66"/>
  <c r="AI72" i="65"/>
  <c r="AJ72" i="67"/>
  <c r="AJ72" i="66"/>
  <c r="AJ72" i="65"/>
  <c r="AK72" i="67"/>
  <c r="AK72" i="66"/>
  <c r="AK72" i="65"/>
  <c r="AL72" i="67"/>
  <c r="AL72" i="66"/>
  <c r="AL72" i="65"/>
  <c r="AM72" i="67"/>
  <c r="AM72" i="66"/>
  <c r="AM72" i="65"/>
  <c r="AN72" i="67"/>
  <c r="AN72" i="66"/>
  <c r="AN72" i="65"/>
  <c r="AO72" i="67"/>
  <c r="AO72" i="66"/>
  <c r="AO72" i="65"/>
  <c r="AP72" i="65"/>
  <c r="B73" i="67"/>
  <c r="B73" i="66"/>
  <c r="B73" i="65"/>
  <c r="L73" i="67"/>
  <c r="C73" i="67"/>
  <c r="L73" i="66"/>
  <c r="C73" i="66"/>
  <c r="C73" i="65"/>
  <c r="D73" i="67"/>
  <c r="D73" i="66"/>
  <c r="D73" i="65"/>
  <c r="E73" i="67"/>
  <c r="E73" i="66"/>
  <c r="E73" i="65"/>
  <c r="F73" i="67"/>
  <c r="F73" i="66"/>
  <c r="F73" i="65"/>
  <c r="G73" i="67"/>
  <c r="G73" i="66"/>
  <c r="G73" i="65"/>
  <c r="H73" i="67"/>
  <c r="H73" i="66"/>
  <c r="H73" i="65"/>
  <c r="I73" i="67"/>
  <c r="I73" i="66"/>
  <c r="I73" i="65"/>
  <c r="J73" i="67"/>
  <c r="J73" i="66"/>
  <c r="J73" i="65"/>
  <c r="K73" i="67"/>
  <c r="K73" i="66"/>
  <c r="K73" i="65"/>
  <c r="L73" i="65"/>
  <c r="V73" i="67"/>
  <c r="M73" i="67"/>
  <c r="V73" i="66"/>
  <c r="M73" i="66"/>
  <c r="M73" i="65"/>
  <c r="N73" i="67"/>
  <c r="N73" i="66"/>
  <c r="N73" i="65"/>
  <c r="O73" i="67"/>
  <c r="O73" i="66"/>
  <c r="O73" i="65"/>
  <c r="P73" i="67"/>
  <c r="P73" i="66"/>
  <c r="P73" i="65"/>
  <c r="Q73" i="67"/>
  <c r="Q73" i="66"/>
  <c r="Q73" i="65"/>
  <c r="R73" i="67"/>
  <c r="R73" i="66"/>
  <c r="R73" i="65"/>
  <c r="S73" i="67"/>
  <c r="S73" i="66"/>
  <c r="S73" i="65"/>
  <c r="T73" i="67"/>
  <c r="T73" i="66"/>
  <c r="T73" i="65"/>
  <c r="U73" i="67"/>
  <c r="U73" i="66"/>
  <c r="U73" i="65"/>
  <c r="V73" i="65"/>
  <c r="AP73" i="67"/>
  <c r="W73" i="67"/>
  <c r="AP73" i="66"/>
  <c r="W73" i="66"/>
  <c r="W73" i="65"/>
  <c r="X73" i="67"/>
  <c r="X73" i="66"/>
  <c r="X73" i="65"/>
  <c r="Y73" i="67"/>
  <c r="Y73" i="66"/>
  <c r="Y73" i="65"/>
  <c r="Z73" i="67"/>
  <c r="Z73" i="66"/>
  <c r="Z73" i="65"/>
  <c r="AA73" i="67"/>
  <c r="AA73" i="66"/>
  <c r="AA73" i="65"/>
  <c r="AB73" i="67"/>
  <c r="AB73" i="66"/>
  <c r="AB73" i="65"/>
  <c r="AC73" i="67"/>
  <c r="AC73" i="66"/>
  <c r="AC73" i="65"/>
  <c r="AD73" i="67"/>
  <c r="AD73" i="66"/>
  <c r="AD73" i="65"/>
  <c r="AE73" i="67"/>
  <c r="AE73" i="66"/>
  <c r="AE73" i="65"/>
  <c r="AF73" i="67"/>
  <c r="AF73" i="66"/>
  <c r="AF73" i="65"/>
  <c r="AG73" i="67"/>
  <c r="AG73" i="66"/>
  <c r="AG73" i="65"/>
  <c r="AH73" i="67"/>
  <c r="AH73" i="66"/>
  <c r="AH73" i="65"/>
  <c r="AI73" i="67"/>
  <c r="AI73" i="66"/>
  <c r="AI73" i="65"/>
  <c r="AJ73" i="67"/>
  <c r="AJ73" i="66"/>
  <c r="AJ73" i="65"/>
  <c r="AK73" i="67"/>
  <c r="AK73" i="66"/>
  <c r="AK73" i="65"/>
  <c r="AL73" i="67"/>
  <c r="AL73" i="66"/>
  <c r="AL73" i="65"/>
  <c r="AM73" i="67"/>
  <c r="AM73" i="66"/>
  <c r="AM73" i="65"/>
  <c r="AN73" i="67"/>
  <c r="AN73" i="66"/>
  <c r="AN73" i="65"/>
  <c r="AO73" i="67"/>
  <c r="AO73" i="66"/>
  <c r="AO73" i="65"/>
  <c r="AP73" i="65"/>
  <c r="B74" i="67"/>
  <c r="B74" i="66"/>
  <c r="B74" i="65"/>
  <c r="L74" i="67"/>
  <c r="C74" i="67"/>
  <c r="L74" i="66"/>
  <c r="C74" i="66"/>
  <c r="C74" i="65"/>
  <c r="D74" i="67"/>
  <c r="D74" i="66"/>
  <c r="D74" i="65"/>
  <c r="E74" i="67"/>
  <c r="E74" i="66"/>
  <c r="E74" i="65"/>
  <c r="F74" i="67"/>
  <c r="F74" i="66"/>
  <c r="F74" i="65"/>
  <c r="G74" i="67"/>
  <c r="G74" i="66"/>
  <c r="G74" i="65"/>
  <c r="H74" i="67"/>
  <c r="H74" i="66"/>
  <c r="H74" i="65"/>
  <c r="I74" i="67"/>
  <c r="I74" i="66"/>
  <c r="I74" i="65"/>
  <c r="J74" i="67"/>
  <c r="J74" i="66"/>
  <c r="J74" i="65"/>
  <c r="K74" i="67"/>
  <c r="K74" i="66"/>
  <c r="K74" i="65"/>
  <c r="L74" i="65"/>
  <c r="V74" i="67"/>
  <c r="M74" i="67"/>
  <c r="V74" i="66"/>
  <c r="M74" i="66"/>
  <c r="M74" i="65"/>
  <c r="N74" i="67"/>
  <c r="N74" i="66"/>
  <c r="N74" i="65"/>
  <c r="O74" i="67"/>
  <c r="O74" i="66"/>
  <c r="O74" i="65"/>
  <c r="P74" i="67"/>
  <c r="P74" i="66"/>
  <c r="P74" i="65"/>
  <c r="Q74" i="67"/>
  <c r="Q74" i="66"/>
  <c r="Q74" i="65"/>
  <c r="R74" i="67"/>
  <c r="R74" i="66"/>
  <c r="R74" i="65"/>
  <c r="S74" i="67"/>
  <c r="S74" i="66"/>
  <c r="S74" i="65"/>
  <c r="T74" i="67"/>
  <c r="T74" i="66"/>
  <c r="T74" i="65"/>
  <c r="U74" i="67"/>
  <c r="U74" i="66"/>
  <c r="U74" i="65"/>
  <c r="V74" i="65"/>
  <c r="AP74" i="67"/>
  <c r="W74" i="67"/>
  <c r="AP74" i="66"/>
  <c r="W74" i="66"/>
  <c r="W74" i="65"/>
  <c r="X74" i="67"/>
  <c r="X74" i="66"/>
  <c r="X74" i="65"/>
  <c r="Y74" i="67"/>
  <c r="Y74" i="66"/>
  <c r="Y74" i="65"/>
  <c r="Z74" i="67"/>
  <c r="Z74" i="66"/>
  <c r="Z74" i="65"/>
  <c r="AA74" i="67"/>
  <c r="AA74" i="66"/>
  <c r="AA74" i="65"/>
  <c r="AB74" i="67"/>
  <c r="AB74" i="66"/>
  <c r="AB74" i="65"/>
  <c r="AC74" i="67"/>
  <c r="AC74" i="66"/>
  <c r="AC74" i="65"/>
  <c r="AD74" i="67"/>
  <c r="AD74" i="66"/>
  <c r="AD74" i="65"/>
  <c r="AE74" i="67"/>
  <c r="AE74" i="66"/>
  <c r="AE74" i="65"/>
  <c r="AF74" i="67"/>
  <c r="AF74" i="66"/>
  <c r="AF74" i="65"/>
  <c r="AG74" i="67"/>
  <c r="AG74" i="66"/>
  <c r="AG74" i="65"/>
  <c r="AH74" i="67"/>
  <c r="AH74" i="66"/>
  <c r="AH74" i="65"/>
  <c r="AI74" i="67"/>
  <c r="AI74" i="66"/>
  <c r="AI74" i="65"/>
  <c r="AJ74" i="67"/>
  <c r="AJ74" i="66"/>
  <c r="AJ74" i="65"/>
  <c r="AK74" i="67"/>
  <c r="AK74" i="66"/>
  <c r="AK74" i="65"/>
  <c r="AL74" i="67"/>
  <c r="AL74" i="66"/>
  <c r="AL74" i="65"/>
  <c r="AM74" i="67"/>
  <c r="AM74" i="66"/>
  <c r="AM74" i="65"/>
  <c r="AN74" i="67"/>
  <c r="AN74" i="66"/>
  <c r="AN74" i="65"/>
  <c r="AO74" i="67"/>
  <c r="AO74" i="66"/>
  <c r="AO74" i="65"/>
  <c r="AP74" i="65"/>
  <c r="B75" i="67"/>
  <c r="B75" i="66"/>
  <c r="B75" i="65"/>
  <c r="L75" i="67"/>
  <c r="C75" i="67"/>
  <c r="L75" i="66"/>
  <c r="C75" i="66"/>
  <c r="C75" i="65"/>
  <c r="D75" i="67"/>
  <c r="D75" i="66"/>
  <c r="D75" i="65"/>
  <c r="E75" i="67"/>
  <c r="E75" i="66"/>
  <c r="E75" i="65"/>
  <c r="F75" i="67"/>
  <c r="F75" i="66"/>
  <c r="F75" i="65"/>
  <c r="G75" i="67"/>
  <c r="G75" i="66"/>
  <c r="G75" i="65"/>
  <c r="H75" i="67"/>
  <c r="H75" i="66"/>
  <c r="H75" i="65"/>
  <c r="I75" i="67"/>
  <c r="I75" i="66"/>
  <c r="I75" i="65"/>
  <c r="J75" i="67"/>
  <c r="J75" i="66"/>
  <c r="J75" i="65"/>
  <c r="K75" i="67"/>
  <c r="K75" i="66"/>
  <c r="K75" i="65"/>
  <c r="L75" i="65"/>
  <c r="V75" i="67"/>
  <c r="M75" i="67"/>
  <c r="V75" i="66"/>
  <c r="M75" i="66"/>
  <c r="M75" i="65"/>
  <c r="N75" i="67"/>
  <c r="N75" i="66"/>
  <c r="N75" i="65"/>
  <c r="O75" i="67"/>
  <c r="O75" i="66"/>
  <c r="O75" i="65"/>
  <c r="P75" i="67"/>
  <c r="P75" i="66"/>
  <c r="P75" i="65"/>
  <c r="Q75" i="67"/>
  <c r="Q75" i="66"/>
  <c r="Q75" i="65"/>
  <c r="R75" i="67"/>
  <c r="R75" i="66"/>
  <c r="R75" i="65"/>
  <c r="S75" i="67"/>
  <c r="S75" i="66"/>
  <c r="S75" i="65"/>
  <c r="T75" i="67"/>
  <c r="T75" i="66"/>
  <c r="T75" i="65"/>
  <c r="U75" i="67"/>
  <c r="U75" i="66"/>
  <c r="U75" i="65"/>
  <c r="V75" i="65"/>
  <c r="AP75" i="67"/>
  <c r="W75" i="67"/>
  <c r="AP75" i="66"/>
  <c r="W75" i="66"/>
  <c r="W75" i="65"/>
  <c r="X75" i="67"/>
  <c r="X75" i="66"/>
  <c r="X75" i="65"/>
  <c r="Y75" i="67"/>
  <c r="Y75" i="66"/>
  <c r="Y75" i="65"/>
  <c r="Z75" i="67"/>
  <c r="Z75" i="66"/>
  <c r="Z75" i="65"/>
  <c r="AA75" i="67"/>
  <c r="AA75" i="66"/>
  <c r="AA75" i="65"/>
  <c r="AB75" i="67"/>
  <c r="AB75" i="66"/>
  <c r="AB75" i="65"/>
  <c r="AC75" i="67"/>
  <c r="AC75" i="66"/>
  <c r="AC75" i="65"/>
  <c r="AD75" i="67"/>
  <c r="AD75" i="66"/>
  <c r="AD75" i="65"/>
  <c r="AE75" i="67"/>
  <c r="AE75" i="66"/>
  <c r="AE75" i="65"/>
  <c r="AF75" i="67"/>
  <c r="AF75" i="66"/>
  <c r="AF75" i="65"/>
  <c r="AG75" i="67"/>
  <c r="AG75" i="66"/>
  <c r="AG75" i="65"/>
  <c r="AH75" i="67"/>
  <c r="AH75" i="66"/>
  <c r="AH75" i="65"/>
  <c r="AI75" i="67"/>
  <c r="AI75" i="66"/>
  <c r="AI75" i="65"/>
  <c r="AJ75" i="67"/>
  <c r="AJ75" i="66"/>
  <c r="AJ75" i="65"/>
  <c r="AK75" i="67"/>
  <c r="AK75" i="66"/>
  <c r="AK75" i="65"/>
  <c r="AL75" i="67"/>
  <c r="AL75" i="66"/>
  <c r="AL75" i="65"/>
  <c r="AM75" i="67"/>
  <c r="AM75" i="66"/>
  <c r="AM75" i="65"/>
  <c r="AN75" i="67"/>
  <c r="AN75" i="66"/>
  <c r="AN75" i="65"/>
  <c r="AO75" i="67"/>
  <c r="AO75" i="66"/>
  <c r="AO75" i="65"/>
  <c r="AP75" i="65"/>
  <c r="B76" i="67"/>
  <c r="B76" i="66"/>
  <c r="B76" i="65"/>
  <c r="L76" i="67"/>
  <c r="C76" i="67"/>
  <c r="L76" i="66"/>
  <c r="C76" i="66"/>
  <c r="C76" i="65"/>
  <c r="D76" i="67"/>
  <c r="D76" i="66"/>
  <c r="D76" i="65"/>
  <c r="E76" i="67"/>
  <c r="E76" i="66"/>
  <c r="E76" i="65"/>
  <c r="F76" i="67"/>
  <c r="F76" i="66"/>
  <c r="F76" i="65"/>
  <c r="G76" i="67"/>
  <c r="G76" i="66"/>
  <c r="G76" i="65"/>
  <c r="H76" i="67"/>
  <c r="H76" i="66"/>
  <c r="H76" i="65"/>
  <c r="I76" i="67"/>
  <c r="I76" i="66"/>
  <c r="I76" i="65"/>
  <c r="J76" i="67"/>
  <c r="J76" i="66"/>
  <c r="J76" i="65"/>
  <c r="K76" i="67"/>
  <c r="K76" i="66"/>
  <c r="K76" i="65"/>
  <c r="L76" i="65"/>
  <c r="V76" i="67"/>
  <c r="M76" i="67"/>
  <c r="V76" i="66"/>
  <c r="M76" i="66"/>
  <c r="M76" i="65"/>
  <c r="N76" i="67"/>
  <c r="N76" i="66"/>
  <c r="N76" i="65"/>
  <c r="O76" i="67"/>
  <c r="O76" i="66"/>
  <c r="O76" i="65"/>
  <c r="P76" i="67"/>
  <c r="P76" i="66"/>
  <c r="P76" i="65"/>
  <c r="Q76" i="67"/>
  <c r="Q76" i="66"/>
  <c r="Q76" i="65"/>
  <c r="R76" i="67"/>
  <c r="R76" i="66"/>
  <c r="R76" i="65"/>
  <c r="S76" i="67"/>
  <c r="S76" i="66"/>
  <c r="S76" i="65"/>
  <c r="T76" i="67"/>
  <c r="T76" i="66"/>
  <c r="T76" i="65"/>
  <c r="U76" i="67"/>
  <c r="U76" i="66"/>
  <c r="U76" i="65"/>
  <c r="V76" i="65"/>
  <c r="AP76" i="67"/>
  <c r="W76" i="67"/>
  <c r="AP76" i="66"/>
  <c r="W76" i="66"/>
  <c r="W76" i="65"/>
  <c r="X76" i="67"/>
  <c r="X76" i="66"/>
  <c r="X76" i="65"/>
  <c r="Y76" i="67"/>
  <c r="Y76" i="66"/>
  <c r="Y76" i="65"/>
  <c r="Z76" i="67"/>
  <c r="Z76" i="66"/>
  <c r="Z76" i="65"/>
  <c r="AA76" i="67"/>
  <c r="AA76" i="66"/>
  <c r="AA76" i="65"/>
  <c r="AB76" i="67"/>
  <c r="AB76" i="66"/>
  <c r="AB76" i="65"/>
  <c r="AC76" i="67"/>
  <c r="AC76" i="66"/>
  <c r="AC76" i="65"/>
  <c r="AD76" i="67"/>
  <c r="AD76" i="66"/>
  <c r="AD76" i="65"/>
  <c r="AE76" i="67"/>
  <c r="AE76" i="66"/>
  <c r="AE76" i="65"/>
  <c r="AF76" i="67"/>
  <c r="AF76" i="66"/>
  <c r="AF76" i="65"/>
  <c r="AG76" i="67"/>
  <c r="AG76" i="66"/>
  <c r="AG76" i="65"/>
  <c r="AH76" i="67"/>
  <c r="AH76" i="66"/>
  <c r="AH76" i="65"/>
  <c r="AI76" i="67"/>
  <c r="AI76" i="66"/>
  <c r="AI76" i="65"/>
  <c r="AJ76" i="67"/>
  <c r="AJ76" i="66"/>
  <c r="AJ76" i="65"/>
  <c r="AK76" i="67"/>
  <c r="AK76" i="66"/>
  <c r="AK76" i="65"/>
  <c r="AL76" i="67"/>
  <c r="AL76" i="66"/>
  <c r="AL76" i="65"/>
  <c r="AM76" i="67"/>
  <c r="AM76" i="66"/>
  <c r="AM76" i="65"/>
  <c r="AN76" i="67"/>
  <c r="AN76" i="66"/>
  <c r="AN76" i="65"/>
  <c r="AO76" i="67"/>
  <c r="AO76" i="66"/>
  <c r="AO76" i="65"/>
  <c r="AP76" i="65"/>
  <c r="B77" i="67"/>
  <c r="B77" i="66"/>
  <c r="B77" i="65"/>
  <c r="L77" i="67"/>
  <c r="C77" i="67"/>
  <c r="L77" i="66"/>
  <c r="C77" i="66"/>
  <c r="C77" i="65"/>
  <c r="D77" i="67"/>
  <c r="D77" i="66"/>
  <c r="D77" i="65"/>
  <c r="E77" i="67"/>
  <c r="E77" i="66"/>
  <c r="E77" i="65"/>
  <c r="F77" i="67"/>
  <c r="F77" i="66"/>
  <c r="F77" i="65"/>
  <c r="G77" i="67"/>
  <c r="G77" i="66"/>
  <c r="G77" i="65"/>
  <c r="H77" i="67"/>
  <c r="H77" i="66"/>
  <c r="H77" i="65"/>
  <c r="I77" i="67"/>
  <c r="I77" i="66"/>
  <c r="I77" i="65"/>
  <c r="J77" i="67"/>
  <c r="J77" i="66"/>
  <c r="J77" i="65"/>
  <c r="K77" i="67"/>
  <c r="K77" i="66"/>
  <c r="K77" i="65"/>
  <c r="L77" i="65"/>
  <c r="V77" i="67"/>
  <c r="M77" i="67"/>
  <c r="V77" i="66"/>
  <c r="M77" i="66"/>
  <c r="M77" i="65"/>
  <c r="N77" i="67"/>
  <c r="N77" i="66"/>
  <c r="N77" i="65"/>
  <c r="O77" i="67"/>
  <c r="O77" i="66"/>
  <c r="O77" i="65"/>
  <c r="P77" i="67"/>
  <c r="P77" i="66"/>
  <c r="P77" i="65"/>
  <c r="Q77" i="67"/>
  <c r="Q77" i="66"/>
  <c r="Q77" i="65"/>
  <c r="R77" i="67"/>
  <c r="R77" i="66"/>
  <c r="R77" i="65"/>
  <c r="S77" i="67"/>
  <c r="S77" i="66"/>
  <c r="S77" i="65"/>
  <c r="T77" i="67"/>
  <c r="T77" i="66"/>
  <c r="T77" i="65"/>
  <c r="U77" i="67"/>
  <c r="U77" i="66"/>
  <c r="U77" i="65"/>
  <c r="V77" i="65"/>
  <c r="AP77" i="67"/>
  <c r="W77" i="67"/>
  <c r="AP77" i="66"/>
  <c r="W77" i="66"/>
  <c r="W77" i="65"/>
  <c r="X77" i="67"/>
  <c r="X77" i="66"/>
  <c r="X77" i="65"/>
  <c r="Y77" i="67"/>
  <c r="Y77" i="66"/>
  <c r="Y77" i="65"/>
  <c r="Z77" i="67"/>
  <c r="Z77" i="66"/>
  <c r="Z77" i="65"/>
  <c r="AA77" i="67"/>
  <c r="AA77" i="66"/>
  <c r="AA77" i="65"/>
  <c r="AB77" i="67"/>
  <c r="AB77" i="66"/>
  <c r="AB77" i="65"/>
  <c r="AC77" i="67"/>
  <c r="AC77" i="66"/>
  <c r="AC77" i="65"/>
  <c r="AD77" i="67"/>
  <c r="AD77" i="66"/>
  <c r="AD77" i="65"/>
  <c r="AE77" i="67"/>
  <c r="AE77" i="66"/>
  <c r="AE77" i="65"/>
  <c r="AF77" i="67"/>
  <c r="AF77" i="66"/>
  <c r="AF77" i="65"/>
  <c r="AG77" i="67"/>
  <c r="AG77" i="66"/>
  <c r="AG77" i="65"/>
  <c r="AH77" i="67"/>
  <c r="AH77" i="66"/>
  <c r="AH77" i="65"/>
  <c r="AI77" i="67"/>
  <c r="AI77" i="66"/>
  <c r="AI77" i="65"/>
  <c r="AJ77" i="67"/>
  <c r="AJ77" i="66"/>
  <c r="AJ77" i="65"/>
  <c r="AK77" i="67"/>
  <c r="AK77" i="66"/>
  <c r="AK77" i="65"/>
  <c r="AL77" i="67"/>
  <c r="AL77" i="66"/>
  <c r="AL77" i="65"/>
  <c r="AM77" i="67"/>
  <c r="AM77" i="66"/>
  <c r="AM77" i="65"/>
  <c r="AN77" i="67"/>
  <c r="AN77" i="66"/>
  <c r="AN77" i="65"/>
  <c r="AO77" i="67"/>
  <c r="AO77" i="66"/>
  <c r="AO77" i="65"/>
  <c r="AP77" i="65"/>
  <c r="B78" i="67"/>
  <c r="B78" i="66"/>
  <c r="B78" i="65"/>
  <c r="L78" i="67"/>
  <c r="C78" i="67"/>
  <c r="L78" i="66"/>
  <c r="C78" i="66"/>
  <c r="C78" i="65"/>
  <c r="D78" i="67"/>
  <c r="D78" i="66"/>
  <c r="D78" i="65"/>
  <c r="E78" i="67"/>
  <c r="E78" i="66"/>
  <c r="E78" i="65"/>
  <c r="F78" i="67"/>
  <c r="F78" i="66"/>
  <c r="F78" i="65"/>
  <c r="G78" i="67"/>
  <c r="G78" i="66"/>
  <c r="G78" i="65"/>
  <c r="H78" i="67"/>
  <c r="H78" i="66"/>
  <c r="H78" i="65"/>
  <c r="I78" i="67"/>
  <c r="I78" i="66"/>
  <c r="I78" i="65"/>
  <c r="J78" i="67"/>
  <c r="J78" i="66"/>
  <c r="J78" i="65"/>
  <c r="K78" i="67"/>
  <c r="K78" i="66"/>
  <c r="K78" i="65"/>
  <c r="L78" i="65"/>
  <c r="V78" i="67"/>
  <c r="M78" i="67"/>
  <c r="V78" i="66"/>
  <c r="M78" i="66"/>
  <c r="M78" i="65"/>
  <c r="N78" i="67"/>
  <c r="N78" i="66"/>
  <c r="N78" i="65"/>
  <c r="O78" i="67"/>
  <c r="O78" i="66"/>
  <c r="O78" i="65"/>
  <c r="P78" i="67"/>
  <c r="P78" i="66"/>
  <c r="P78" i="65"/>
  <c r="Q78" i="67"/>
  <c r="Q78" i="66"/>
  <c r="Q78" i="65"/>
  <c r="R78" i="67"/>
  <c r="R78" i="66"/>
  <c r="R78" i="65"/>
  <c r="S78" i="67"/>
  <c r="S78" i="66"/>
  <c r="S78" i="65"/>
  <c r="T78" i="67"/>
  <c r="T78" i="66"/>
  <c r="T78" i="65"/>
  <c r="U78" i="67"/>
  <c r="U78" i="66"/>
  <c r="U78" i="65"/>
  <c r="V78" i="65"/>
  <c r="AP78" i="67"/>
  <c r="W78" i="67"/>
  <c r="AP78" i="66"/>
  <c r="W78" i="66"/>
  <c r="W78" i="65"/>
  <c r="X78" i="67"/>
  <c r="X78" i="66"/>
  <c r="X78" i="65"/>
  <c r="Y78" i="67"/>
  <c r="Y78" i="66"/>
  <c r="Y78" i="65"/>
  <c r="Z78" i="67"/>
  <c r="Z78" i="66"/>
  <c r="Z78" i="65"/>
  <c r="AA78" i="67"/>
  <c r="AA78" i="66"/>
  <c r="AA78" i="65"/>
  <c r="AB78" i="67"/>
  <c r="AB78" i="66"/>
  <c r="AB78" i="65"/>
  <c r="AC78" i="67"/>
  <c r="AC78" i="66"/>
  <c r="AC78" i="65"/>
  <c r="AD78" i="67"/>
  <c r="AD78" i="66"/>
  <c r="AD78" i="65"/>
  <c r="AE78" i="67"/>
  <c r="AE78" i="66"/>
  <c r="AE78" i="65"/>
  <c r="AF78" i="67"/>
  <c r="AF78" i="66"/>
  <c r="AF78" i="65"/>
  <c r="AG78" i="67"/>
  <c r="AG78" i="66"/>
  <c r="AG78" i="65"/>
  <c r="AH78" i="67"/>
  <c r="AH78" i="66"/>
  <c r="AH78" i="65"/>
  <c r="AI78" i="67"/>
  <c r="AI78" i="66"/>
  <c r="AI78" i="65"/>
  <c r="AJ78" i="67"/>
  <c r="AJ78" i="66"/>
  <c r="AJ78" i="65"/>
  <c r="AK78" i="67"/>
  <c r="AK78" i="66"/>
  <c r="AK78" i="65"/>
  <c r="AL78" i="67"/>
  <c r="AL78" i="66"/>
  <c r="AL78" i="65"/>
  <c r="AM78" i="67"/>
  <c r="AM78" i="66"/>
  <c r="AM78" i="65"/>
  <c r="AN78" i="67"/>
  <c r="AN78" i="66"/>
  <c r="AN78" i="65"/>
  <c r="AO78" i="67"/>
  <c r="AO78" i="66"/>
  <c r="AO78" i="65"/>
  <c r="AP78" i="65"/>
  <c r="B79" i="67"/>
  <c r="B79" i="66"/>
  <c r="B79" i="65"/>
  <c r="L79" i="67"/>
  <c r="C79" i="67"/>
  <c r="L79" i="66"/>
  <c r="C79" i="66"/>
  <c r="C79" i="65"/>
  <c r="D79" i="67"/>
  <c r="D79" i="66"/>
  <c r="D79" i="65"/>
  <c r="E79" i="67"/>
  <c r="E79" i="66"/>
  <c r="E79" i="65"/>
  <c r="F79" i="67"/>
  <c r="F79" i="66"/>
  <c r="F79" i="65"/>
  <c r="G79" i="67"/>
  <c r="G79" i="66"/>
  <c r="G79" i="65"/>
  <c r="H79" i="67"/>
  <c r="H79" i="66"/>
  <c r="H79" i="65"/>
  <c r="I79" i="67"/>
  <c r="I79" i="66"/>
  <c r="I79" i="65"/>
  <c r="J79" i="67"/>
  <c r="J79" i="66"/>
  <c r="J79" i="65"/>
  <c r="K79" i="67"/>
  <c r="K79" i="66"/>
  <c r="K79" i="65"/>
  <c r="L79" i="65"/>
  <c r="V79" i="67"/>
  <c r="M79" i="67"/>
  <c r="V79" i="66"/>
  <c r="M79" i="66"/>
  <c r="M79" i="65"/>
  <c r="N79" i="67"/>
  <c r="N79" i="66"/>
  <c r="N79" i="65"/>
  <c r="O79" i="67"/>
  <c r="O79" i="66"/>
  <c r="O79" i="65"/>
  <c r="P79" i="67"/>
  <c r="P79" i="66"/>
  <c r="P79" i="65"/>
  <c r="Q79" i="67"/>
  <c r="Q79" i="66"/>
  <c r="Q79" i="65"/>
  <c r="R79" i="67"/>
  <c r="R79" i="66"/>
  <c r="R79" i="65"/>
  <c r="S79" i="67"/>
  <c r="S79" i="66"/>
  <c r="S79" i="65"/>
  <c r="T79" i="67"/>
  <c r="T79" i="66"/>
  <c r="T79" i="65"/>
  <c r="U79" i="67"/>
  <c r="U79" i="66"/>
  <c r="U79" i="65"/>
  <c r="V79" i="65"/>
  <c r="AP79" i="67"/>
  <c r="W79" i="67"/>
  <c r="AP79" i="66"/>
  <c r="W79" i="66"/>
  <c r="W79" i="65"/>
  <c r="X79" i="67"/>
  <c r="X79" i="66"/>
  <c r="X79" i="65"/>
  <c r="Y79" i="67"/>
  <c r="Y79" i="66"/>
  <c r="Y79" i="65"/>
  <c r="Z79" i="67"/>
  <c r="Z79" i="66"/>
  <c r="Z79" i="65"/>
  <c r="AA79" i="67"/>
  <c r="AA79" i="66"/>
  <c r="AA79" i="65"/>
  <c r="AB79" i="67"/>
  <c r="AB79" i="66"/>
  <c r="AB79" i="65"/>
  <c r="AC79" i="67"/>
  <c r="AC79" i="66"/>
  <c r="AC79" i="65"/>
  <c r="AD79" i="67"/>
  <c r="AD79" i="66"/>
  <c r="AD79" i="65"/>
  <c r="AE79" i="67"/>
  <c r="AE79" i="66"/>
  <c r="AE79" i="65"/>
  <c r="AF79" i="67"/>
  <c r="AF79" i="66"/>
  <c r="AF79" i="65"/>
  <c r="AG79" i="67"/>
  <c r="AG79" i="66"/>
  <c r="AG79" i="65"/>
  <c r="AH79" i="67"/>
  <c r="AH79" i="66"/>
  <c r="AH79" i="65"/>
  <c r="AI79" i="67"/>
  <c r="AI79" i="66"/>
  <c r="AI79" i="65"/>
  <c r="AJ79" i="67"/>
  <c r="AJ79" i="66"/>
  <c r="AJ79" i="65"/>
  <c r="AK79" i="67"/>
  <c r="AK79" i="66"/>
  <c r="AK79" i="65"/>
  <c r="AL79" i="67"/>
  <c r="AL79" i="66"/>
  <c r="AL79" i="65"/>
  <c r="AM79" i="67"/>
  <c r="AM79" i="66"/>
  <c r="AM79" i="65"/>
  <c r="AN79" i="67"/>
  <c r="AN79" i="66"/>
  <c r="AN79" i="65"/>
  <c r="AO79" i="67"/>
  <c r="AO79" i="66"/>
  <c r="AO79" i="65"/>
  <c r="AP79" i="65"/>
  <c r="B80" i="67"/>
  <c r="B80" i="66"/>
  <c r="B80" i="65"/>
  <c r="L80" i="67"/>
  <c r="C80" i="67"/>
  <c r="L80" i="66"/>
  <c r="C80" i="66"/>
  <c r="C80" i="65"/>
  <c r="D80" i="67"/>
  <c r="D80" i="66"/>
  <c r="D80" i="65"/>
  <c r="E80" i="67"/>
  <c r="E80" i="66"/>
  <c r="E80" i="65"/>
  <c r="F80" i="67"/>
  <c r="F80" i="66"/>
  <c r="F80" i="65"/>
  <c r="G80" i="67"/>
  <c r="G80" i="66"/>
  <c r="G80" i="65"/>
  <c r="H80" i="67"/>
  <c r="H80" i="66"/>
  <c r="H80" i="65"/>
  <c r="I80" i="67"/>
  <c r="I80" i="66"/>
  <c r="I80" i="65"/>
  <c r="J80" i="67"/>
  <c r="J80" i="66"/>
  <c r="J80" i="65"/>
  <c r="K80" i="67"/>
  <c r="K80" i="66"/>
  <c r="K80" i="65"/>
  <c r="L80" i="65"/>
  <c r="V80" i="67"/>
  <c r="M80" i="67"/>
  <c r="V80" i="66"/>
  <c r="M80" i="66"/>
  <c r="M80" i="65"/>
  <c r="N80" i="67"/>
  <c r="N80" i="66"/>
  <c r="N80" i="65"/>
  <c r="O80" i="67"/>
  <c r="O80" i="66"/>
  <c r="O80" i="65"/>
  <c r="P80" i="67"/>
  <c r="P80" i="66"/>
  <c r="P80" i="65"/>
  <c r="Q80" i="67"/>
  <c r="Q80" i="66"/>
  <c r="Q80" i="65"/>
  <c r="R80" i="67"/>
  <c r="R80" i="66"/>
  <c r="R80" i="65"/>
  <c r="S80" i="67"/>
  <c r="S80" i="66"/>
  <c r="S80" i="65"/>
  <c r="T80" i="67"/>
  <c r="T80" i="66"/>
  <c r="T80" i="65"/>
  <c r="U80" i="67"/>
  <c r="U80" i="66"/>
  <c r="U80" i="65"/>
  <c r="V80" i="65"/>
  <c r="AP80" i="67"/>
  <c r="W80" i="67"/>
  <c r="AP80" i="66"/>
  <c r="W80" i="66"/>
  <c r="W80" i="65"/>
  <c r="X80" i="67"/>
  <c r="X80" i="66"/>
  <c r="X80" i="65"/>
  <c r="Y80" i="67"/>
  <c r="Y80" i="66"/>
  <c r="Y80" i="65"/>
  <c r="Z80" i="67"/>
  <c r="Z80" i="66"/>
  <c r="Z80" i="65"/>
  <c r="AA80" i="67"/>
  <c r="AA80" i="66"/>
  <c r="AA80" i="65"/>
  <c r="AB80" i="67"/>
  <c r="AB80" i="66"/>
  <c r="AB80" i="65"/>
  <c r="AC80" i="67"/>
  <c r="AC80" i="66"/>
  <c r="AC80" i="65"/>
  <c r="AD80" i="67"/>
  <c r="AD80" i="66"/>
  <c r="AD80" i="65"/>
  <c r="AE80" i="67"/>
  <c r="AE80" i="66"/>
  <c r="AE80" i="65"/>
  <c r="AF80" i="67"/>
  <c r="AF80" i="66"/>
  <c r="AF80" i="65"/>
  <c r="AG80" i="67"/>
  <c r="AG80" i="66"/>
  <c r="AG80" i="65"/>
  <c r="AH80" i="67"/>
  <c r="AH80" i="66"/>
  <c r="AH80" i="65"/>
  <c r="AI80" i="67"/>
  <c r="AI80" i="66"/>
  <c r="AI80" i="65"/>
  <c r="AJ80" i="67"/>
  <c r="AJ80" i="66"/>
  <c r="AJ80" i="65"/>
  <c r="AK80" i="67"/>
  <c r="AK80" i="66"/>
  <c r="AK80" i="65"/>
  <c r="AL80" i="67"/>
  <c r="AL80" i="66"/>
  <c r="AL80" i="65"/>
  <c r="AM80" i="67"/>
  <c r="AM80" i="66"/>
  <c r="AM80" i="65"/>
  <c r="AN80" i="67"/>
  <c r="AN80" i="66"/>
  <c r="AN80" i="65"/>
  <c r="AO80" i="67"/>
  <c r="AO80" i="66"/>
  <c r="AO80" i="65"/>
  <c r="AP80" i="65"/>
  <c r="B81" i="67"/>
  <c r="B81" i="66"/>
  <c r="B81" i="65"/>
  <c r="L81" i="67"/>
  <c r="C81" i="67"/>
  <c r="L81" i="66"/>
  <c r="C81" i="66"/>
  <c r="C81" i="65"/>
  <c r="D81" i="67"/>
  <c r="D81" i="66"/>
  <c r="D81" i="65"/>
  <c r="E81" i="67"/>
  <c r="E81" i="66"/>
  <c r="E81" i="65"/>
  <c r="F81" i="67"/>
  <c r="F81" i="66"/>
  <c r="F81" i="65"/>
  <c r="G81" i="67"/>
  <c r="G81" i="66"/>
  <c r="G81" i="65"/>
  <c r="H81" i="67"/>
  <c r="H81" i="66"/>
  <c r="H81" i="65"/>
  <c r="I81" i="67"/>
  <c r="I81" i="66"/>
  <c r="I81" i="65"/>
  <c r="J81" i="67"/>
  <c r="J81" i="66"/>
  <c r="J81" i="65"/>
  <c r="K81" i="67"/>
  <c r="K81" i="66"/>
  <c r="K81" i="65"/>
  <c r="L81" i="65"/>
  <c r="V81" i="67"/>
  <c r="M81" i="67"/>
  <c r="V81" i="66"/>
  <c r="M81" i="66"/>
  <c r="M81" i="65"/>
  <c r="N81" i="67"/>
  <c r="N81" i="66"/>
  <c r="N81" i="65"/>
  <c r="O81" i="67"/>
  <c r="O81" i="66"/>
  <c r="O81" i="65"/>
  <c r="P81" i="67"/>
  <c r="P81" i="66"/>
  <c r="P81" i="65"/>
  <c r="Q81" i="67"/>
  <c r="Q81" i="66"/>
  <c r="Q81" i="65"/>
  <c r="R81" i="67"/>
  <c r="R81" i="66"/>
  <c r="R81" i="65"/>
  <c r="S81" i="67"/>
  <c r="S81" i="66"/>
  <c r="S81" i="65"/>
  <c r="T81" i="67"/>
  <c r="T81" i="66"/>
  <c r="T81" i="65"/>
  <c r="U81" i="67"/>
  <c r="U81" i="66"/>
  <c r="U81" i="65"/>
  <c r="V81" i="65"/>
  <c r="AP81" i="67"/>
  <c r="W81" i="67"/>
  <c r="AP81" i="66"/>
  <c r="W81" i="66"/>
  <c r="W81" i="65"/>
  <c r="X81" i="67"/>
  <c r="X81" i="66"/>
  <c r="X81" i="65"/>
  <c r="Y81" i="67"/>
  <c r="Y81" i="66"/>
  <c r="Y81" i="65"/>
  <c r="Z81" i="67"/>
  <c r="Z81" i="66"/>
  <c r="Z81" i="65"/>
  <c r="AA81" i="67"/>
  <c r="AA81" i="66"/>
  <c r="AA81" i="65"/>
  <c r="AB81" i="67"/>
  <c r="AB81" i="66"/>
  <c r="AB81" i="65"/>
  <c r="AC81" i="67"/>
  <c r="AC81" i="66"/>
  <c r="AC81" i="65"/>
  <c r="AD81" i="67"/>
  <c r="AD81" i="66"/>
  <c r="AD81" i="65"/>
  <c r="AE81" i="67"/>
  <c r="AE81" i="66"/>
  <c r="AE81" i="65"/>
  <c r="AF81" i="67"/>
  <c r="AF81" i="66"/>
  <c r="AF81" i="65"/>
  <c r="AG81" i="67"/>
  <c r="AG81" i="66"/>
  <c r="AG81" i="65"/>
  <c r="AH81" i="67"/>
  <c r="AH81" i="66"/>
  <c r="AH81" i="65"/>
  <c r="AI81" i="67"/>
  <c r="AI81" i="66"/>
  <c r="AI81" i="65"/>
  <c r="AJ81" i="67"/>
  <c r="AJ81" i="66"/>
  <c r="AJ81" i="65"/>
  <c r="AK81" i="67"/>
  <c r="AK81" i="66"/>
  <c r="AK81" i="65"/>
  <c r="AL81" i="67"/>
  <c r="AL81" i="66"/>
  <c r="AL81" i="65"/>
  <c r="AM81" i="67"/>
  <c r="AM81" i="66"/>
  <c r="AM81" i="65"/>
  <c r="AN81" i="67"/>
  <c r="AN81" i="66"/>
  <c r="AN81" i="65"/>
  <c r="AO81" i="67"/>
  <c r="AO81" i="66"/>
  <c r="AO81" i="65"/>
  <c r="AP81" i="65"/>
  <c r="B82" i="67"/>
  <c r="B82" i="66"/>
  <c r="B82" i="65"/>
  <c r="L82" i="67"/>
  <c r="C82" i="67"/>
  <c r="L82" i="66"/>
  <c r="C82" i="66"/>
  <c r="C82" i="65"/>
  <c r="D82" i="67"/>
  <c r="D82" i="66"/>
  <c r="D82" i="65"/>
  <c r="E82" i="67"/>
  <c r="E82" i="66"/>
  <c r="E82" i="65"/>
  <c r="F82" i="67"/>
  <c r="F82" i="66"/>
  <c r="F82" i="65"/>
  <c r="G82" i="67"/>
  <c r="G82" i="66"/>
  <c r="G82" i="65"/>
  <c r="H82" i="67"/>
  <c r="H82" i="66"/>
  <c r="H82" i="65"/>
  <c r="I82" i="67"/>
  <c r="I82" i="66"/>
  <c r="I82" i="65"/>
  <c r="J82" i="67"/>
  <c r="J82" i="66"/>
  <c r="J82" i="65"/>
  <c r="K82" i="67"/>
  <c r="K82" i="66"/>
  <c r="K82" i="65"/>
  <c r="L82" i="65"/>
  <c r="V82" i="67"/>
  <c r="M82" i="67"/>
  <c r="V82" i="66"/>
  <c r="M82" i="66"/>
  <c r="M82" i="65"/>
  <c r="N82" i="67"/>
  <c r="N82" i="66"/>
  <c r="N82" i="65"/>
  <c r="O82" i="67"/>
  <c r="O82" i="66"/>
  <c r="O82" i="65"/>
  <c r="P82" i="67"/>
  <c r="P82" i="66"/>
  <c r="P82" i="65"/>
  <c r="Q82" i="67"/>
  <c r="Q82" i="66"/>
  <c r="Q82" i="65"/>
  <c r="R82" i="67"/>
  <c r="R82" i="66"/>
  <c r="R82" i="65"/>
  <c r="S82" i="67"/>
  <c r="S82" i="66"/>
  <c r="S82" i="65"/>
  <c r="T82" i="67"/>
  <c r="T82" i="66"/>
  <c r="T82" i="65"/>
  <c r="U82" i="67"/>
  <c r="U82" i="66"/>
  <c r="U82" i="65"/>
  <c r="V82" i="65"/>
  <c r="AP82" i="67"/>
  <c r="W82" i="67"/>
  <c r="AP82" i="66"/>
  <c r="W82" i="66"/>
  <c r="W82" i="65"/>
  <c r="X82" i="67"/>
  <c r="X82" i="66"/>
  <c r="X82" i="65"/>
  <c r="Y82" i="67"/>
  <c r="Y82" i="66"/>
  <c r="Y82" i="65"/>
  <c r="Z82" i="67"/>
  <c r="Z82" i="66"/>
  <c r="Z82" i="65"/>
  <c r="AA82" i="67"/>
  <c r="AA82" i="66"/>
  <c r="AA82" i="65"/>
  <c r="AB82" i="67"/>
  <c r="AB82" i="66"/>
  <c r="AB82" i="65"/>
  <c r="AC82" i="67"/>
  <c r="AC82" i="66"/>
  <c r="AC82" i="65"/>
  <c r="AD82" i="67"/>
  <c r="AD82" i="66"/>
  <c r="AD82" i="65"/>
  <c r="AE82" i="67"/>
  <c r="AE82" i="66"/>
  <c r="AE82" i="65"/>
  <c r="AF82" i="67"/>
  <c r="AF82" i="66"/>
  <c r="AF82" i="65"/>
  <c r="AG82" i="67"/>
  <c r="AG82" i="66"/>
  <c r="AG82" i="65"/>
  <c r="AH82" i="67"/>
  <c r="AH82" i="66"/>
  <c r="AH82" i="65"/>
  <c r="AI82" i="67"/>
  <c r="AI82" i="66"/>
  <c r="AI82" i="65"/>
  <c r="AJ82" i="67"/>
  <c r="AJ82" i="66"/>
  <c r="AJ82" i="65"/>
  <c r="AK82" i="67"/>
  <c r="AK82" i="66"/>
  <c r="AK82" i="65"/>
  <c r="AL82" i="67"/>
  <c r="AL82" i="66"/>
  <c r="AL82" i="65"/>
  <c r="AM82" i="67"/>
  <c r="AM82" i="66"/>
  <c r="AM82" i="65"/>
  <c r="AN82" i="67"/>
  <c r="AN82" i="66"/>
  <c r="AN82" i="65"/>
  <c r="AO82" i="67"/>
  <c r="AO82" i="66"/>
  <c r="AO82" i="65"/>
  <c r="AP82" i="65"/>
  <c r="B83" i="67"/>
  <c r="B83" i="66"/>
  <c r="B83" i="65"/>
  <c r="L83" i="67"/>
  <c r="C83" i="67"/>
  <c r="L83" i="66"/>
  <c r="C83" i="66"/>
  <c r="C83" i="65"/>
  <c r="D83" i="67"/>
  <c r="D83" i="66"/>
  <c r="D83" i="65"/>
  <c r="E83" i="67"/>
  <c r="E83" i="66"/>
  <c r="E83" i="65"/>
  <c r="F83" i="67"/>
  <c r="F83" i="66"/>
  <c r="F83" i="65"/>
  <c r="G83" i="67"/>
  <c r="G83" i="66"/>
  <c r="G83" i="65"/>
  <c r="H83" i="67"/>
  <c r="H83" i="66"/>
  <c r="H83" i="65"/>
  <c r="I83" i="67"/>
  <c r="I83" i="66"/>
  <c r="I83" i="65"/>
  <c r="J83" i="67"/>
  <c r="J83" i="66"/>
  <c r="J83" i="65"/>
  <c r="K83" i="67"/>
  <c r="K83" i="66"/>
  <c r="K83" i="65"/>
  <c r="L83" i="65"/>
  <c r="V83" i="67"/>
  <c r="M83" i="67"/>
  <c r="V83" i="66"/>
  <c r="M83" i="66"/>
  <c r="M83" i="65"/>
  <c r="N83" i="67"/>
  <c r="N83" i="66"/>
  <c r="N83" i="65"/>
  <c r="O83" i="67"/>
  <c r="O83" i="66"/>
  <c r="O83" i="65"/>
  <c r="P83" i="67"/>
  <c r="P83" i="66"/>
  <c r="P83" i="65"/>
  <c r="Q83" i="67"/>
  <c r="Q83" i="66"/>
  <c r="Q83" i="65"/>
  <c r="R83" i="67"/>
  <c r="R83" i="66"/>
  <c r="R83" i="65"/>
  <c r="S83" i="67"/>
  <c r="S83" i="66"/>
  <c r="S83" i="65"/>
  <c r="T83" i="67"/>
  <c r="T83" i="66"/>
  <c r="T83" i="65"/>
  <c r="U83" i="67"/>
  <c r="U83" i="66"/>
  <c r="U83" i="65"/>
  <c r="V83" i="65"/>
  <c r="AP83" i="67"/>
  <c r="W83" i="67"/>
  <c r="AP83" i="66"/>
  <c r="W83" i="66"/>
  <c r="W83" i="65"/>
  <c r="X83" i="67"/>
  <c r="X83" i="66"/>
  <c r="X83" i="65"/>
  <c r="Y83" i="67"/>
  <c r="Y83" i="66"/>
  <c r="Y83" i="65"/>
  <c r="Z83" i="67"/>
  <c r="Z83" i="66"/>
  <c r="Z83" i="65"/>
  <c r="AA83" i="67"/>
  <c r="AA83" i="66"/>
  <c r="AA83" i="65"/>
  <c r="AB83" i="67"/>
  <c r="AB83" i="66"/>
  <c r="AB83" i="65"/>
  <c r="AC83" i="67"/>
  <c r="AC83" i="66"/>
  <c r="AC83" i="65"/>
  <c r="AD83" i="67"/>
  <c r="AD83" i="66"/>
  <c r="AD83" i="65"/>
  <c r="AE83" i="67"/>
  <c r="AE83" i="66"/>
  <c r="AE83" i="65"/>
  <c r="AF83" i="67"/>
  <c r="AF83" i="66"/>
  <c r="AF83" i="65"/>
  <c r="AG83" i="67"/>
  <c r="AG83" i="66"/>
  <c r="AG83" i="65"/>
  <c r="AH83" i="67"/>
  <c r="AH83" i="66"/>
  <c r="AH83" i="65"/>
  <c r="AI83" i="67"/>
  <c r="AI83" i="66"/>
  <c r="AI83" i="65"/>
  <c r="AJ83" i="67"/>
  <c r="AJ83" i="66"/>
  <c r="AJ83" i="65"/>
  <c r="AK83" i="67"/>
  <c r="AK83" i="66"/>
  <c r="AK83" i="65"/>
  <c r="AL83" i="67"/>
  <c r="AL83" i="66"/>
  <c r="AL83" i="65"/>
  <c r="AM83" i="67"/>
  <c r="AM83" i="66"/>
  <c r="AM83" i="65"/>
  <c r="AN83" i="67"/>
  <c r="AN83" i="66"/>
  <c r="AN83" i="65"/>
  <c r="AO83" i="67"/>
  <c r="AO83" i="66"/>
  <c r="AO83" i="65"/>
  <c r="AP83" i="65"/>
  <c r="B84" i="67"/>
  <c r="B84" i="66"/>
  <c r="B84" i="65"/>
  <c r="L84" i="67"/>
  <c r="C84" i="67"/>
  <c r="L84" i="66"/>
  <c r="C84" i="66"/>
  <c r="C84" i="65"/>
  <c r="D84" i="67"/>
  <c r="D84" i="66"/>
  <c r="D84" i="65"/>
  <c r="E84" i="67"/>
  <c r="E84" i="66"/>
  <c r="E84" i="65"/>
  <c r="F84" i="67"/>
  <c r="F84" i="66"/>
  <c r="F84" i="65"/>
  <c r="G84" i="67"/>
  <c r="G84" i="66"/>
  <c r="G84" i="65"/>
  <c r="H84" i="67"/>
  <c r="H84" i="66"/>
  <c r="H84" i="65"/>
  <c r="I84" i="67"/>
  <c r="I84" i="66"/>
  <c r="I84" i="65"/>
  <c r="J84" i="67"/>
  <c r="J84" i="66"/>
  <c r="J84" i="65"/>
  <c r="K84" i="67"/>
  <c r="K84" i="66"/>
  <c r="K84" i="65"/>
  <c r="L84" i="65"/>
  <c r="V84" i="67"/>
  <c r="M84" i="67"/>
  <c r="V84" i="66"/>
  <c r="M84" i="66"/>
  <c r="M84" i="65"/>
  <c r="N84" i="67"/>
  <c r="N84" i="66"/>
  <c r="N84" i="65"/>
  <c r="O84" i="67"/>
  <c r="O84" i="66"/>
  <c r="O84" i="65"/>
  <c r="P84" i="67"/>
  <c r="P84" i="66"/>
  <c r="P84" i="65"/>
  <c r="Q84" i="67"/>
  <c r="Q84" i="66"/>
  <c r="Q84" i="65"/>
  <c r="R84" i="67"/>
  <c r="R84" i="66"/>
  <c r="R84" i="65"/>
  <c r="S84" i="67"/>
  <c r="S84" i="66"/>
  <c r="S84" i="65"/>
  <c r="T84" i="67"/>
  <c r="T84" i="66"/>
  <c r="T84" i="65"/>
  <c r="U84" i="67"/>
  <c r="U84" i="66"/>
  <c r="U84" i="65"/>
  <c r="V84" i="65"/>
  <c r="AP84" i="67"/>
  <c r="W84" i="67"/>
  <c r="AP84" i="66"/>
  <c r="W84" i="66"/>
  <c r="W84" i="65"/>
  <c r="X84" i="67"/>
  <c r="X84" i="66"/>
  <c r="X84" i="65"/>
  <c r="Y84" i="67"/>
  <c r="Y84" i="66"/>
  <c r="Y84" i="65"/>
  <c r="Z84" i="67"/>
  <c r="Z84" i="66"/>
  <c r="Z84" i="65"/>
  <c r="AA84" i="67"/>
  <c r="AA84" i="66"/>
  <c r="AA84" i="65"/>
  <c r="AB84" i="67"/>
  <c r="AB84" i="66"/>
  <c r="AB84" i="65"/>
  <c r="AC84" i="67"/>
  <c r="AC84" i="66"/>
  <c r="AC84" i="65"/>
  <c r="AD84" i="67"/>
  <c r="AD84" i="66"/>
  <c r="AD84" i="65"/>
  <c r="AE84" i="67"/>
  <c r="AE84" i="66"/>
  <c r="AE84" i="65"/>
  <c r="AF84" i="67"/>
  <c r="AF84" i="66"/>
  <c r="AF84" i="65"/>
  <c r="AG84" i="67"/>
  <c r="AG84" i="66"/>
  <c r="AG84" i="65"/>
  <c r="AH84" i="67"/>
  <c r="AH84" i="66"/>
  <c r="AH84" i="65"/>
  <c r="AI84" i="67"/>
  <c r="AI84" i="66"/>
  <c r="AI84" i="65"/>
  <c r="AJ84" i="67"/>
  <c r="AJ84" i="66"/>
  <c r="AJ84" i="65"/>
  <c r="AK84" i="67"/>
  <c r="AK84" i="66"/>
  <c r="AK84" i="65"/>
  <c r="AL84" i="67"/>
  <c r="AL84" i="66"/>
  <c r="AL84" i="65"/>
  <c r="AM84" i="67"/>
  <c r="AM84" i="66"/>
  <c r="AM84" i="65"/>
  <c r="AN84" i="67"/>
  <c r="AN84" i="66"/>
  <c r="AN84" i="65"/>
  <c r="AO84" i="67"/>
  <c r="AO84" i="66"/>
  <c r="AO84" i="65"/>
  <c r="AP84" i="65"/>
  <c r="B85" i="67"/>
  <c r="B85" i="66"/>
  <c r="B85" i="65"/>
  <c r="L85" i="67"/>
  <c r="C85" i="67"/>
  <c r="L85" i="66"/>
  <c r="C85" i="66"/>
  <c r="C85" i="65"/>
  <c r="D85" i="67"/>
  <c r="D85" i="66"/>
  <c r="D85" i="65"/>
  <c r="E85" i="67"/>
  <c r="E85" i="66"/>
  <c r="E85" i="65"/>
  <c r="F85" i="67"/>
  <c r="F85" i="66"/>
  <c r="F85" i="65"/>
  <c r="G85" i="67"/>
  <c r="G85" i="66"/>
  <c r="G85" i="65"/>
  <c r="H85" i="67"/>
  <c r="H85" i="66"/>
  <c r="H85" i="65"/>
  <c r="I85" i="67"/>
  <c r="I85" i="66"/>
  <c r="I85" i="65"/>
  <c r="J85" i="67"/>
  <c r="J85" i="66"/>
  <c r="J85" i="65"/>
  <c r="K85" i="67"/>
  <c r="K85" i="66"/>
  <c r="K85" i="65"/>
  <c r="L85" i="65"/>
  <c r="V85" i="67"/>
  <c r="M85" i="67"/>
  <c r="V85" i="66"/>
  <c r="M85" i="66"/>
  <c r="M85" i="65"/>
  <c r="N85" i="67"/>
  <c r="N85" i="66"/>
  <c r="N85" i="65"/>
  <c r="O85" i="67"/>
  <c r="O85" i="66"/>
  <c r="O85" i="65"/>
  <c r="P85" i="67"/>
  <c r="P85" i="66"/>
  <c r="P85" i="65"/>
  <c r="Q85" i="67"/>
  <c r="Q85" i="66"/>
  <c r="Q85" i="65"/>
  <c r="R85" i="67"/>
  <c r="R85" i="66"/>
  <c r="R85" i="65"/>
  <c r="S85" i="67"/>
  <c r="S85" i="66"/>
  <c r="S85" i="65"/>
  <c r="T85" i="67"/>
  <c r="T85" i="66"/>
  <c r="T85" i="65"/>
  <c r="U85" i="67"/>
  <c r="U85" i="66"/>
  <c r="U85" i="65"/>
  <c r="V85" i="65"/>
  <c r="AP85" i="67"/>
  <c r="W85" i="67"/>
  <c r="AP85" i="66"/>
  <c r="W85" i="66"/>
  <c r="W85" i="65"/>
  <c r="X85" i="67"/>
  <c r="X85" i="66"/>
  <c r="X85" i="65"/>
  <c r="Y85" i="67"/>
  <c r="Y85" i="66"/>
  <c r="Y85" i="65"/>
  <c r="Z85" i="67"/>
  <c r="Z85" i="66"/>
  <c r="Z85" i="65"/>
  <c r="AA85" i="67"/>
  <c r="AA85" i="66"/>
  <c r="AA85" i="65"/>
  <c r="AB85" i="67"/>
  <c r="AB85" i="66"/>
  <c r="AB85" i="65"/>
  <c r="AC85" i="67"/>
  <c r="AC85" i="66"/>
  <c r="AC85" i="65"/>
  <c r="AD85" i="67"/>
  <c r="AD85" i="66"/>
  <c r="AD85" i="65"/>
  <c r="AE85" i="67"/>
  <c r="AE85" i="66"/>
  <c r="AE85" i="65"/>
  <c r="AF85" i="67"/>
  <c r="AF85" i="66"/>
  <c r="AF85" i="65"/>
  <c r="AG85" i="67"/>
  <c r="AG85" i="66"/>
  <c r="AG85" i="65"/>
  <c r="AH85" i="67"/>
  <c r="AH85" i="66"/>
  <c r="AH85" i="65"/>
  <c r="AI85" i="67"/>
  <c r="AI85" i="66"/>
  <c r="AI85" i="65"/>
  <c r="AJ85" i="67"/>
  <c r="AJ85" i="66"/>
  <c r="AJ85" i="65"/>
  <c r="AK85" i="67"/>
  <c r="AK85" i="66"/>
  <c r="AK85" i="65"/>
  <c r="AL85" i="67"/>
  <c r="AL85" i="66"/>
  <c r="AL85" i="65"/>
  <c r="AM85" i="67"/>
  <c r="AM85" i="66"/>
  <c r="AM85" i="65"/>
  <c r="AN85" i="67"/>
  <c r="AN85" i="66"/>
  <c r="AN85" i="65"/>
  <c r="AO85" i="67"/>
  <c r="AO85" i="66"/>
  <c r="AO85" i="65"/>
  <c r="AP85" i="65"/>
  <c r="B86" i="67"/>
  <c r="B86" i="66"/>
  <c r="B86" i="65"/>
  <c r="L86" i="67"/>
  <c r="C86" i="67"/>
  <c r="L86" i="66"/>
  <c r="C86" i="66"/>
  <c r="C86" i="65"/>
  <c r="D86" i="67"/>
  <c r="D86" i="66"/>
  <c r="D86" i="65"/>
  <c r="E86" i="67"/>
  <c r="E86" i="66"/>
  <c r="E86" i="65"/>
  <c r="F86" i="67"/>
  <c r="F86" i="66"/>
  <c r="F86" i="65"/>
  <c r="G86" i="67"/>
  <c r="G86" i="66"/>
  <c r="G86" i="65"/>
  <c r="H86" i="67"/>
  <c r="H86" i="66"/>
  <c r="H86" i="65"/>
  <c r="I86" i="67"/>
  <c r="I86" i="66"/>
  <c r="I86" i="65"/>
  <c r="J86" i="67"/>
  <c r="J86" i="66"/>
  <c r="J86" i="65"/>
  <c r="K86" i="67"/>
  <c r="K86" i="66"/>
  <c r="K86" i="65"/>
  <c r="L86" i="65"/>
  <c r="V86" i="67"/>
  <c r="M86" i="67"/>
  <c r="V86" i="66"/>
  <c r="M86" i="66"/>
  <c r="M86" i="65"/>
  <c r="N86" i="67"/>
  <c r="N86" i="66"/>
  <c r="N86" i="65"/>
  <c r="O86" i="67"/>
  <c r="O86" i="66"/>
  <c r="O86" i="65"/>
  <c r="P86" i="67"/>
  <c r="P86" i="66"/>
  <c r="P86" i="65"/>
  <c r="Q86" i="67"/>
  <c r="Q86" i="66"/>
  <c r="Q86" i="65"/>
  <c r="R86" i="67"/>
  <c r="R86" i="66"/>
  <c r="R86" i="65"/>
  <c r="S86" i="67"/>
  <c r="S86" i="66"/>
  <c r="S86" i="65"/>
  <c r="T86" i="67"/>
  <c r="T86" i="66"/>
  <c r="T86" i="65"/>
  <c r="U86" i="67"/>
  <c r="U86" i="66"/>
  <c r="U86" i="65"/>
  <c r="V86" i="65"/>
  <c r="AP86" i="67"/>
  <c r="W86" i="67"/>
  <c r="AP86" i="66"/>
  <c r="W86" i="66"/>
  <c r="W86" i="65"/>
  <c r="X86" i="67"/>
  <c r="X86" i="66"/>
  <c r="X86" i="65"/>
  <c r="Y86" i="67"/>
  <c r="Y86" i="66"/>
  <c r="Y86" i="65"/>
  <c r="Z86" i="67"/>
  <c r="Z86" i="66"/>
  <c r="Z86" i="65"/>
  <c r="AA86" i="67"/>
  <c r="AA86" i="66"/>
  <c r="AA86" i="65"/>
  <c r="AB86" i="67"/>
  <c r="AB86" i="66"/>
  <c r="AB86" i="65"/>
  <c r="AC86" i="67"/>
  <c r="AC86" i="66"/>
  <c r="AC86" i="65"/>
  <c r="AD86" i="67"/>
  <c r="AD86" i="66"/>
  <c r="AD86" i="65"/>
  <c r="AE86" i="67"/>
  <c r="AE86" i="66"/>
  <c r="AE86" i="65"/>
  <c r="AF86" i="67"/>
  <c r="AF86" i="66"/>
  <c r="AF86" i="65"/>
  <c r="AG86" i="67"/>
  <c r="AG86" i="66"/>
  <c r="AG86" i="65"/>
  <c r="AH86" i="67"/>
  <c r="AH86" i="66"/>
  <c r="AH86" i="65"/>
  <c r="AI86" i="67"/>
  <c r="AI86" i="66"/>
  <c r="AI86" i="65"/>
  <c r="AJ86" i="67"/>
  <c r="AJ86" i="66"/>
  <c r="AJ86" i="65"/>
  <c r="AK86" i="67"/>
  <c r="AK86" i="66"/>
  <c r="AK86" i="65"/>
  <c r="AL86" i="67"/>
  <c r="AL86" i="66"/>
  <c r="AL86" i="65"/>
  <c r="AM86" i="67"/>
  <c r="AM86" i="66"/>
  <c r="AM86" i="65"/>
  <c r="AN86" i="67"/>
  <c r="AN86" i="66"/>
  <c r="AN86" i="65"/>
  <c r="AO86" i="67"/>
  <c r="AO86" i="66"/>
  <c r="AO86" i="65"/>
  <c r="AP86" i="65"/>
  <c r="B87" i="67"/>
  <c r="B87" i="66"/>
  <c r="B87" i="65"/>
  <c r="L87" i="67"/>
  <c r="C87" i="67"/>
  <c r="L87" i="66"/>
  <c r="C87" i="66"/>
  <c r="C87" i="65"/>
  <c r="D87" i="67"/>
  <c r="D87" i="66"/>
  <c r="D87" i="65"/>
  <c r="E87" i="67"/>
  <c r="E87" i="66"/>
  <c r="E87" i="65"/>
  <c r="F87" i="67"/>
  <c r="F87" i="66"/>
  <c r="F87" i="65"/>
  <c r="G87" i="67"/>
  <c r="G87" i="66"/>
  <c r="G87" i="65"/>
  <c r="H87" i="67"/>
  <c r="H87" i="66"/>
  <c r="H87" i="65"/>
  <c r="I87" i="67"/>
  <c r="I87" i="66"/>
  <c r="I87" i="65"/>
  <c r="J87" i="67"/>
  <c r="J87" i="66"/>
  <c r="J87" i="65"/>
  <c r="K87" i="67"/>
  <c r="K87" i="66"/>
  <c r="K87" i="65"/>
  <c r="L87" i="65"/>
  <c r="V87" i="67"/>
  <c r="M87" i="67"/>
  <c r="V87" i="66"/>
  <c r="M87" i="66"/>
  <c r="M87" i="65"/>
  <c r="N87" i="67"/>
  <c r="N87" i="66"/>
  <c r="N87" i="65"/>
  <c r="O87" i="67"/>
  <c r="O87" i="66"/>
  <c r="O87" i="65"/>
  <c r="P87" i="67"/>
  <c r="P87" i="66"/>
  <c r="P87" i="65"/>
  <c r="Q87" i="67"/>
  <c r="Q87" i="66"/>
  <c r="Q87" i="65"/>
  <c r="R87" i="67"/>
  <c r="R87" i="66"/>
  <c r="R87" i="65"/>
  <c r="S87" i="67"/>
  <c r="S87" i="66"/>
  <c r="S87" i="65"/>
  <c r="T87" i="67"/>
  <c r="T87" i="66"/>
  <c r="T87" i="65"/>
  <c r="U87" i="67"/>
  <c r="U87" i="66"/>
  <c r="U87" i="65"/>
  <c r="V87" i="65"/>
  <c r="AP87" i="67"/>
  <c r="W87" i="67"/>
  <c r="AP87" i="66"/>
  <c r="W87" i="66"/>
  <c r="W87" i="65"/>
  <c r="X87" i="67"/>
  <c r="X87" i="66"/>
  <c r="X87" i="65"/>
  <c r="Y87" i="67"/>
  <c r="Y87" i="66"/>
  <c r="Y87" i="65"/>
  <c r="Z87" i="67"/>
  <c r="Z87" i="66"/>
  <c r="Z87" i="65"/>
  <c r="AA87" i="67"/>
  <c r="AA87" i="66"/>
  <c r="AA87" i="65"/>
  <c r="AB87" i="67"/>
  <c r="AB87" i="66"/>
  <c r="AB87" i="65"/>
  <c r="AC87" i="67"/>
  <c r="AC87" i="66"/>
  <c r="AC87" i="65"/>
  <c r="AD87" i="67"/>
  <c r="AD87" i="66"/>
  <c r="AD87" i="65"/>
  <c r="AE87" i="67"/>
  <c r="AE87" i="66"/>
  <c r="AE87" i="65"/>
  <c r="AF87" i="67"/>
  <c r="AF87" i="66"/>
  <c r="AF87" i="65"/>
  <c r="AG87" i="67"/>
  <c r="AG87" i="66"/>
  <c r="AG87" i="65"/>
  <c r="AH87" i="67"/>
  <c r="AH87" i="66"/>
  <c r="AH87" i="65"/>
  <c r="AI87" i="67"/>
  <c r="AI87" i="66"/>
  <c r="AI87" i="65"/>
  <c r="AJ87" i="67"/>
  <c r="AJ87" i="66"/>
  <c r="AJ87" i="65"/>
  <c r="AK87" i="67"/>
  <c r="AK87" i="66"/>
  <c r="AK87" i="65"/>
  <c r="AL87" i="67"/>
  <c r="AL87" i="66"/>
  <c r="AL87" i="65"/>
  <c r="AM87" i="67"/>
  <c r="AM87" i="66"/>
  <c r="AM87" i="65"/>
  <c r="AN87" i="67"/>
  <c r="AN87" i="66"/>
  <c r="AN87" i="65"/>
  <c r="AO87" i="67"/>
  <c r="AO87" i="66"/>
  <c r="AO87" i="65"/>
  <c r="AP87" i="65"/>
  <c r="B88" i="67"/>
  <c r="B88" i="66"/>
  <c r="B88" i="65"/>
  <c r="L88" i="67"/>
  <c r="C88" i="67"/>
  <c r="L88" i="66"/>
  <c r="C88" i="66"/>
  <c r="C88" i="65"/>
  <c r="D88" i="67"/>
  <c r="D88" i="66"/>
  <c r="D88" i="65"/>
  <c r="E88" i="67"/>
  <c r="E88" i="66"/>
  <c r="E88" i="65"/>
  <c r="F88" i="67"/>
  <c r="F88" i="66"/>
  <c r="F88" i="65"/>
  <c r="G88" i="67"/>
  <c r="G88" i="66"/>
  <c r="G88" i="65"/>
  <c r="H88" i="67"/>
  <c r="H88" i="66"/>
  <c r="H88" i="65"/>
  <c r="I88" i="67"/>
  <c r="I88" i="66"/>
  <c r="I88" i="65"/>
  <c r="J88" i="67"/>
  <c r="J88" i="66"/>
  <c r="J88" i="65"/>
  <c r="K88" i="67"/>
  <c r="K88" i="66"/>
  <c r="K88" i="65"/>
  <c r="L88" i="65"/>
  <c r="V88" i="67"/>
  <c r="M88" i="67"/>
  <c r="V88" i="66"/>
  <c r="M88" i="66"/>
  <c r="M88" i="65"/>
  <c r="N88" i="67"/>
  <c r="N88" i="66"/>
  <c r="N88" i="65"/>
  <c r="O88" i="67"/>
  <c r="O88" i="66"/>
  <c r="O88" i="65"/>
  <c r="P88" i="67"/>
  <c r="P88" i="66"/>
  <c r="P88" i="65"/>
  <c r="Q88" i="67"/>
  <c r="Q88" i="66"/>
  <c r="Q88" i="65"/>
  <c r="R88" i="67"/>
  <c r="R88" i="66"/>
  <c r="R88" i="65"/>
  <c r="S88" i="67"/>
  <c r="S88" i="66"/>
  <c r="S88" i="65"/>
  <c r="T88" i="67"/>
  <c r="T88" i="66"/>
  <c r="T88" i="65"/>
  <c r="U88" i="67"/>
  <c r="U88" i="66"/>
  <c r="U88" i="65"/>
  <c r="V88" i="65"/>
  <c r="AP88" i="67"/>
  <c r="W88" i="67"/>
  <c r="AP88" i="66"/>
  <c r="W88" i="66"/>
  <c r="W88" i="65"/>
  <c r="X88" i="67"/>
  <c r="X88" i="66"/>
  <c r="X88" i="65"/>
  <c r="Y88" i="67"/>
  <c r="Y88" i="66"/>
  <c r="Y88" i="65"/>
  <c r="Z88" i="67"/>
  <c r="Z88" i="66"/>
  <c r="Z88" i="65"/>
  <c r="AA88" i="67"/>
  <c r="AA88" i="66"/>
  <c r="AA88" i="65"/>
  <c r="AB88" i="67"/>
  <c r="AB88" i="66"/>
  <c r="AB88" i="65"/>
  <c r="AC88" i="67"/>
  <c r="AC88" i="66"/>
  <c r="AC88" i="65"/>
  <c r="AD88" i="67"/>
  <c r="AD88" i="66"/>
  <c r="AD88" i="65"/>
  <c r="AE88" i="67"/>
  <c r="AE88" i="66"/>
  <c r="AE88" i="65"/>
  <c r="AF88" i="67"/>
  <c r="AF88" i="66"/>
  <c r="AF88" i="65"/>
  <c r="AG88" i="67"/>
  <c r="AG88" i="66"/>
  <c r="AG88" i="65"/>
  <c r="AH88" i="67"/>
  <c r="AH88" i="66"/>
  <c r="AH88" i="65"/>
  <c r="AI88" i="67"/>
  <c r="AI88" i="66"/>
  <c r="AI88" i="65"/>
  <c r="AJ88" i="67"/>
  <c r="AJ88" i="66"/>
  <c r="AJ88" i="65"/>
  <c r="AK88" i="67"/>
  <c r="AK88" i="66"/>
  <c r="AK88" i="65"/>
  <c r="AL88" i="67"/>
  <c r="AL88" i="66"/>
  <c r="AL88" i="65"/>
  <c r="AM88" i="67"/>
  <c r="AM88" i="66"/>
  <c r="AM88" i="65"/>
  <c r="AN88" i="67"/>
  <c r="AN88" i="66"/>
  <c r="AN88" i="65"/>
  <c r="AO88" i="67"/>
  <c r="AO88" i="66"/>
  <c r="AO88" i="65"/>
  <c r="AP88" i="65"/>
  <c r="B89" i="67"/>
  <c r="B89" i="66"/>
  <c r="B89" i="65"/>
  <c r="L89" i="67"/>
  <c r="C89" i="67"/>
  <c r="L89" i="66"/>
  <c r="C89" i="66"/>
  <c r="C89" i="65"/>
  <c r="D89" i="67"/>
  <c r="D89" i="66"/>
  <c r="D89" i="65"/>
  <c r="E89" i="67"/>
  <c r="E89" i="66"/>
  <c r="E89" i="65"/>
  <c r="F89" i="67"/>
  <c r="F89" i="66"/>
  <c r="F89" i="65"/>
  <c r="G89" i="67"/>
  <c r="G89" i="66"/>
  <c r="G89" i="65"/>
  <c r="H89" i="67"/>
  <c r="H89" i="66"/>
  <c r="H89" i="65"/>
  <c r="I89" i="67"/>
  <c r="I89" i="66"/>
  <c r="I89" i="65"/>
  <c r="J89" i="67"/>
  <c r="J89" i="66"/>
  <c r="J89" i="65"/>
  <c r="K89" i="67"/>
  <c r="K89" i="66"/>
  <c r="K89" i="65"/>
  <c r="L89" i="65"/>
  <c r="V89" i="67"/>
  <c r="M89" i="67"/>
  <c r="V89" i="66"/>
  <c r="M89" i="66"/>
  <c r="M89" i="65"/>
  <c r="N89" i="67"/>
  <c r="N89" i="66"/>
  <c r="N89" i="65"/>
  <c r="O89" i="67"/>
  <c r="O89" i="66"/>
  <c r="O89" i="65"/>
  <c r="P89" i="67"/>
  <c r="P89" i="66"/>
  <c r="P89" i="65"/>
  <c r="Q89" i="67"/>
  <c r="Q89" i="66"/>
  <c r="Q89" i="65"/>
  <c r="R89" i="67"/>
  <c r="R89" i="66"/>
  <c r="R89" i="65"/>
  <c r="S89" i="67"/>
  <c r="S89" i="66"/>
  <c r="S89" i="65"/>
  <c r="T89" i="67"/>
  <c r="T89" i="66"/>
  <c r="T89" i="65"/>
  <c r="U89" i="67"/>
  <c r="U89" i="66"/>
  <c r="U89" i="65"/>
  <c r="V89" i="65"/>
  <c r="AP89" i="67"/>
  <c r="W89" i="67"/>
  <c r="AP89" i="66"/>
  <c r="W89" i="66"/>
  <c r="W89" i="65"/>
  <c r="X89" i="67"/>
  <c r="X89" i="66"/>
  <c r="X89" i="65"/>
  <c r="Y89" i="67"/>
  <c r="Y89" i="66"/>
  <c r="Y89" i="65"/>
  <c r="Z89" i="67"/>
  <c r="Z89" i="66"/>
  <c r="Z89" i="65"/>
  <c r="AA89" i="67"/>
  <c r="AA89" i="66"/>
  <c r="AA89" i="65"/>
  <c r="AB89" i="67"/>
  <c r="AB89" i="66"/>
  <c r="AB89" i="65"/>
  <c r="AC89" i="67"/>
  <c r="AC89" i="66"/>
  <c r="AC89" i="65"/>
  <c r="AD89" i="67"/>
  <c r="AD89" i="66"/>
  <c r="AD89" i="65"/>
  <c r="AE89" i="67"/>
  <c r="AE89" i="66"/>
  <c r="AE89" i="65"/>
  <c r="AF89" i="67"/>
  <c r="AF89" i="66"/>
  <c r="AF89" i="65"/>
  <c r="AG89" i="67"/>
  <c r="AG89" i="66"/>
  <c r="AG89" i="65"/>
  <c r="AH89" i="67"/>
  <c r="AH89" i="66"/>
  <c r="AH89" i="65"/>
  <c r="AI89" i="67"/>
  <c r="AI89" i="66"/>
  <c r="AI89" i="65"/>
  <c r="AJ89" i="67"/>
  <c r="AJ89" i="66"/>
  <c r="AJ89" i="65"/>
  <c r="AK89" i="67"/>
  <c r="AK89" i="66"/>
  <c r="AK89" i="65"/>
  <c r="AL89" i="67"/>
  <c r="AL89" i="66"/>
  <c r="AL89" i="65"/>
  <c r="AM89" i="67"/>
  <c r="AM89" i="66"/>
  <c r="AM89" i="65"/>
  <c r="AN89" i="67"/>
  <c r="AN89" i="66"/>
  <c r="AN89" i="65"/>
  <c r="AO89" i="67"/>
  <c r="AO89" i="66"/>
  <c r="AO89" i="65"/>
  <c r="AP89" i="65"/>
  <c r="B90" i="67"/>
  <c r="B90" i="66"/>
  <c r="B90" i="65"/>
  <c r="L90" i="67"/>
  <c r="C90" i="67"/>
  <c r="L90" i="66"/>
  <c r="C90" i="66"/>
  <c r="C90" i="65"/>
  <c r="D90" i="67"/>
  <c r="D90" i="66"/>
  <c r="D90" i="65"/>
  <c r="E90" i="67"/>
  <c r="E90" i="66"/>
  <c r="E90" i="65"/>
  <c r="F90" i="67"/>
  <c r="F90" i="66"/>
  <c r="F90" i="65"/>
  <c r="G90" i="67"/>
  <c r="G90" i="66"/>
  <c r="G90" i="65"/>
  <c r="H90" i="67"/>
  <c r="H90" i="66"/>
  <c r="H90" i="65"/>
  <c r="I90" i="67"/>
  <c r="I90" i="66"/>
  <c r="I90" i="65"/>
  <c r="J90" i="67"/>
  <c r="J90" i="66"/>
  <c r="J90" i="65"/>
  <c r="K90" i="67"/>
  <c r="K90" i="66"/>
  <c r="K90" i="65"/>
  <c r="L90" i="65"/>
  <c r="V90" i="67"/>
  <c r="M90" i="67"/>
  <c r="V90" i="66"/>
  <c r="M90" i="66"/>
  <c r="M90" i="65"/>
  <c r="N90" i="67"/>
  <c r="N90" i="66"/>
  <c r="N90" i="65"/>
  <c r="O90" i="67"/>
  <c r="O90" i="66"/>
  <c r="O90" i="65"/>
  <c r="P90" i="67"/>
  <c r="P90" i="66"/>
  <c r="P90" i="65"/>
  <c r="Q90" i="67"/>
  <c r="Q90" i="66"/>
  <c r="Q90" i="65"/>
  <c r="R90" i="67"/>
  <c r="R90" i="66"/>
  <c r="R90" i="65"/>
  <c r="S90" i="67"/>
  <c r="S90" i="66"/>
  <c r="S90" i="65"/>
  <c r="T90" i="67"/>
  <c r="T90" i="66"/>
  <c r="T90" i="65"/>
  <c r="U90" i="67"/>
  <c r="U90" i="66"/>
  <c r="U90" i="65"/>
  <c r="V90" i="65"/>
  <c r="AP90" i="67"/>
  <c r="W90" i="67"/>
  <c r="AP90" i="66"/>
  <c r="W90" i="66"/>
  <c r="W90" i="65"/>
  <c r="X90" i="67"/>
  <c r="X90" i="66"/>
  <c r="X90" i="65"/>
  <c r="Y90" i="67"/>
  <c r="Y90" i="66"/>
  <c r="Y90" i="65"/>
  <c r="Z90" i="67"/>
  <c r="Z90" i="66"/>
  <c r="Z90" i="65"/>
  <c r="AA90" i="67"/>
  <c r="AA90" i="66"/>
  <c r="AA90" i="65"/>
  <c r="AB90" i="67"/>
  <c r="AB90" i="66"/>
  <c r="AB90" i="65"/>
  <c r="AC90" i="67"/>
  <c r="AC90" i="66"/>
  <c r="AC90" i="65"/>
  <c r="AD90" i="67"/>
  <c r="AD90" i="66"/>
  <c r="AD90" i="65"/>
  <c r="AE90" i="67"/>
  <c r="AE90" i="66"/>
  <c r="AE90" i="65"/>
  <c r="AF90" i="67"/>
  <c r="AF90" i="66"/>
  <c r="AF90" i="65"/>
  <c r="AG90" i="67"/>
  <c r="AG90" i="66"/>
  <c r="AG90" i="65"/>
  <c r="AH90" i="67"/>
  <c r="AH90" i="66"/>
  <c r="AH90" i="65"/>
  <c r="AI90" i="67"/>
  <c r="AI90" i="66"/>
  <c r="AI90" i="65"/>
  <c r="AJ90" i="67"/>
  <c r="AJ90" i="66"/>
  <c r="AJ90" i="65"/>
  <c r="AK90" i="67"/>
  <c r="AK90" i="66"/>
  <c r="AK90" i="65"/>
  <c r="AL90" i="67"/>
  <c r="AL90" i="66"/>
  <c r="AL90" i="65"/>
  <c r="AM90" i="67"/>
  <c r="AM90" i="66"/>
  <c r="AM90" i="65"/>
  <c r="AN90" i="67"/>
  <c r="AN90" i="66"/>
  <c r="AN90" i="65"/>
  <c r="AO90" i="67"/>
  <c r="AO90" i="66"/>
  <c r="AO90" i="65"/>
  <c r="AP90" i="65"/>
  <c r="B91" i="67"/>
  <c r="B91" i="66"/>
  <c r="B91" i="65"/>
  <c r="L91" i="67"/>
  <c r="C91" i="67"/>
  <c r="L91" i="66"/>
  <c r="C91" i="66"/>
  <c r="C91" i="65"/>
  <c r="D91" i="67"/>
  <c r="D91" i="66"/>
  <c r="D91" i="65"/>
  <c r="E91" i="67"/>
  <c r="E91" i="66"/>
  <c r="E91" i="65"/>
  <c r="F91" i="67"/>
  <c r="F91" i="66"/>
  <c r="F91" i="65"/>
  <c r="G91" i="67"/>
  <c r="G91" i="66"/>
  <c r="G91" i="65"/>
  <c r="H91" i="67"/>
  <c r="H91" i="66"/>
  <c r="H91" i="65"/>
  <c r="I91" i="67"/>
  <c r="I91" i="66"/>
  <c r="I91" i="65"/>
  <c r="J91" i="67"/>
  <c r="J91" i="66"/>
  <c r="J91" i="65"/>
  <c r="K91" i="67"/>
  <c r="K91" i="66"/>
  <c r="K91" i="65"/>
  <c r="L91" i="65"/>
  <c r="V91" i="67"/>
  <c r="M91" i="67"/>
  <c r="V91" i="66"/>
  <c r="M91" i="66"/>
  <c r="M91" i="65"/>
  <c r="N91" i="67"/>
  <c r="N91" i="66"/>
  <c r="N91" i="65"/>
  <c r="O91" i="67"/>
  <c r="O91" i="66"/>
  <c r="O91" i="65"/>
  <c r="P91" i="67"/>
  <c r="P91" i="66"/>
  <c r="P91" i="65"/>
  <c r="Q91" i="67"/>
  <c r="Q91" i="66"/>
  <c r="Q91" i="65"/>
  <c r="R91" i="67"/>
  <c r="R91" i="66"/>
  <c r="R91" i="65"/>
  <c r="S91" i="67"/>
  <c r="S91" i="66"/>
  <c r="S91" i="65"/>
  <c r="T91" i="67"/>
  <c r="T91" i="66"/>
  <c r="T91" i="65"/>
  <c r="U91" i="67"/>
  <c r="U91" i="66"/>
  <c r="U91" i="65"/>
  <c r="V91" i="65"/>
  <c r="AP91" i="67"/>
  <c r="W91" i="67"/>
  <c r="AP91" i="66"/>
  <c r="W91" i="66"/>
  <c r="W91" i="65"/>
  <c r="X91" i="67"/>
  <c r="X91" i="66"/>
  <c r="X91" i="65"/>
  <c r="Y91" i="67"/>
  <c r="Y91" i="66"/>
  <c r="Y91" i="65"/>
  <c r="Z91" i="67"/>
  <c r="Z91" i="66"/>
  <c r="Z91" i="65"/>
  <c r="AA91" i="67"/>
  <c r="AA91" i="66"/>
  <c r="AA91" i="65"/>
  <c r="AB91" i="67"/>
  <c r="AB91" i="66"/>
  <c r="AB91" i="65"/>
  <c r="AC91" i="67"/>
  <c r="AC91" i="66"/>
  <c r="AC91" i="65"/>
  <c r="AD91" i="67"/>
  <c r="AD91" i="66"/>
  <c r="AD91" i="65"/>
  <c r="AE91" i="67"/>
  <c r="AE91" i="66"/>
  <c r="AE91" i="65"/>
  <c r="AF91" i="67"/>
  <c r="AF91" i="66"/>
  <c r="AF91" i="65"/>
  <c r="AG91" i="67"/>
  <c r="AG91" i="66"/>
  <c r="AG91" i="65"/>
  <c r="AH91" i="67"/>
  <c r="AH91" i="66"/>
  <c r="AH91" i="65"/>
  <c r="AI91" i="67"/>
  <c r="AI91" i="66"/>
  <c r="AI91" i="65"/>
  <c r="AJ91" i="67"/>
  <c r="AJ91" i="66"/>
  <c r="AJ91" i="65"/>
  <c r="AK91" i="67"/>
  <c r="AK91" i="66"/>
  <c r="AK91" i="65"/>
  <c r="AL91" i="67"/>
  <c r="AL91" i="66"/>
  <c r="AL91" i="65"/>
  <c r="AM91" i="67"/>
  <c r="AM91" i="66"/>
  <c r="AM91" i="65"/>
  <c r="AN91" i="67"/>
  <c r="AN91" i="66"/>
  <c r="AN91" i="65"/>
  <c r="AO91" i="67"/>
  <c r="AO91" i="66"/>
  <c r="AO91" i="65"/>
  <c r="AP91" i="65"/>
  <c r="B92" i="67"/>
  <c r="B92" i="66"/>
  <c r="B92" i="65"/>
  <c r="L92" i="67"/>
  <c r="C92" i="67"/>
  <c r="L92" i="66"/>
  <c r="C92" i="66"/>
  <c r="C92" i="65"/>
  <c r="D92" i="67"/>
  <c r="D92" i="66"/>
  <c r="D92" i="65"/>
  <c r="E92" i="67"/>
  <c r="E92" i="66"/>
  <c r="E92" i="65"/>
  <c r="F92" i="67"/>
  <c r="F92" i="66"/>
  <c r="F92" i="65"/>
  <c r="G92" i="67"/>
  <c r="G92" i="66"/>
  <c r="G92" i="65"/>
  <c r="H92" i="67"/>
  <c r="H92" i="66"/>
  <c r="H92" i="65"/>
  <c r="I92" i="67"/>
  <c r="I92" i="66"/>
  <c r="I92" i="65"/>
  <c r="J92" i="67"/>
  <c r="J92" i="66"/>
  <c r="J92" i="65"/>
  <c r="K92" i="67"/>
  <c r="K92" i="66"/>
  <c r="K92" i="65"/>
  <c r="L92" i="65"/>
  <c r="V92" i="67"/>
  <c r="M92" i="67"/>
  <c r="V92" i="66"/>
  <c r="M92" i="66"/>
  <c r="M92" i="65"/>
  <c r="N92" i="67"/>
  <c r="N92" i="66"/>
  <c r="N92" i="65"/>
  <c r="O92" i="67"/>
  <c r="O92" i="66"/>
  <c r="O92" i="65"/>
  <c r="P92" i="67"/>
  <c r="P92" i="66"/>
  <c r="P92" i="65"/>
  <c r="Q92" i="67"/>
  <c r="Q92" i="66"/>
  <c r="Q92" i="65"/>
  <c r="R92" i="67"/>
  <c r="R92" i="66"/>
  <c r="R92" i="65"/>
  <c r="S92" i="67"/>
  <c r="S92" i="66"/>
  <c r="S92" i="65"/>
  <c r="T92" i="67"/>
  <c r="T92" i="66"/>
  <c r="T92" i="65"/>
  <c r="U92" i="67"/>
  <c r="U92" i="66"/>
  <c r="U92" i="65"/>
  <c r="V92" i="65"/>
  <c r="AP92" i="67"/>
  <c r="W92" i="67"/>
  <c r="AP92" i="66"/>
  <c r="W92" i="66"/>
  <c r="W92" i="65"/>
  <c r="X92" i="67"/>
  <c r="X92" i="66"/>
  <c r="X92" i="65"/>
  <c r="Y92" i="67"/>
  <c r="Y92" i="66"/>
  <c r="Y92" i="65"/>
  <c r="Z92" i="67"/>
  <c r="Z92" i="66"/>
  <c r="Z92" i="65"/>
  <c r="AA92" i="67"/>
  <c r="AA92" i="66"/>
  <c r="AA92" i="65"/>
  <c r="AB92" i="67"/>
  <c r="AB92" i="66"/>
  <c r="AB92" i="65"/>
  <c r="AC92" i="67"/>
  <c r="AC92" i="66"/>
  <c r="AC92" i="65"/>
  <c r="AD92" i="67"/>
  <c r="AD92" i="66"/>
  <c r="AD92" i="65"/>
  <c r="AE92" i="67"/>
  <c r="AE92" i="66"/>
  <c r="AE92" i="65"/>
  <c r="AF92" i="67"/>
  <c r="AF92" i="66"/>
  <c r="AF92" i="65"/>
  <c r="AG92" i="67"/>
  <c r="AG92" i="66"/>
  <c r="AG92" i="65"/>
  <c r="AH92" i="67"/>
  <c r="AH92" i="66"/>
  <c r="AH92" i="65"/>
  <c r="AI92" i="67"/>
  <c r="AI92" i="66"/>
  <c r="AI92" i="65"/>
  <c r="AJ92" i="67"/>
  <c r="AJ92" i="66"/>
  <c r="AJ92" i="65"/>
  <c r="AK92" i="67"/>
  <c r="AK92" i="66"/>
  <c r="AK92" i="65"/>
  <c r="AL92" i="67"/>
  <c r="AL92" i="66"/>
  <c r="AL92" i="65"/>
  <c r="AM92" i="67"/>
  <c r="AM92" i="66"/>
  <c r="AM92" i="65"/>
  <c r="AN92" i="67"/>
  <c r="AN92" i="66"/>
  <c r="AN92" i="65"/>
  <c r="AO92" i="67"/>
  <c r="AO92" i="66"/>
  <c r="AO92" i="65"/>
  <c r="AP92" i="65"/>
  <c r="B93" i="67"/>
  <c r="B93" i="66"/>
  <c r="B93" i="65"/>
  <c r="L93" i="67"/>
  <c r="C93" i="67"/>
  <c r="L93" i="66"/>
  <c r="C93" i="66"/>
  <c r="C93" i="65"/>
  <c r="D93" i="67"/>
  <c r="D93" i="66"/>
  <c r="D93" i="65"/>
  <c r="E93" i="67"/>
  <c r="E93" i="66"/>
  <c r="E93" i="65"/>
  <c r="F93" i="67"/>
  <c r="F93" i="66"/>
  <c r="F93" i="65"/>
  <c r="G93" i="67"/>
  <c r="G93" i="66"/>
  <c r="G93" i="65"/>
  <c r="H93" i="67"/>
  <c r="H93" i="66"/>
  <c r="H93" i="65"/>
  <c r="I93" i="67"/>
  <c r="I93" i="66"/>
  <c r="I93" i="65"/>
  <c r="J93" i="67"/>
  <c r="J93" i="66"/>
  <c r="J93" i="65"/>
  <c r="K93" i="67"/>
  <c r="K93" i="66"/>
  <c r="K93" i="65"/>
  <c r="L93" i="65"/>
  <c r="V93" i="67"/>
  <c r="M93" i="67"/>
  <c r="V93" i="66"/>
  <c r="M93" i="66"/>
  <c r="M93" i="65"/>
  <c r="N93" i="67"/>
  <c r="N93" i="66"/>
  <c r="N93" i="65"/>
  <c r="O93" i="67"/>
  <c r="O93" i="66"/>
  <c r="O93" i="65"/>
  <c r="P93" i="67"/>
  <c r="P93" i="66"/>
  <c r="P93" i="65"/>
  <c r="Q93" i="67"/>
  <c r="Q93" i="66"/>
  <c r="Q93" i="65"/>
  <c r="R93" i="67"/>
  <c r="R93" i="66"/>
  <c r="R93" i="65"/>
  <c r="S93" i="67"/>
  <c r="S93" i="66"/>
  <c r="S93" i="65"/>
  <c r="T93" i="67"/>
  <c r="T93" i="66"/>
  <c r="T93" i="65"/>
  <c r="U93" i="67"/>
  <c r="U93" i="66"/>
  <c r="U93" i="65"/>
  <c r="V93" i="65"/>
  <c r="AP93" i="67"/>
  <c r="W93" i="67"/>
  <c r="AP93" i="66"/>
  <c r="W93" i="66"/>
  <c r="W93" i="65"/>
  <c r="X93" i="67"/>
  <c r="X93" i="66"/>
  <c r="X93" i="65"/>
  <c r="Y93" i="67"/>
  <c r="Y93" i="66"/>
  <c r="Y93" i="65"/>
  <c r="Z93" i="67"/>
  <c r="Z93" i="66"/>
  <c r="Z93" i="65"/>
  <c r="AA93" i="67"/>
  <c r="AA93" i="66"/>
  <c r="AA93" i="65"/>
  <c r="AB93" i="67"/>
  <c r="AB93" i="66"/>
  <c r="AB93" i="65"/>
  <c r="AC93" i="67"/>
  <c r="AC93" i="66"/>
  <c r="AC93" i="65"/>
  <c r="AD93" i="67"/>
  <c r="AD93" i="66"/>
  <c r="AD93" i="65"/>
  <c r="AE93" i="67"/>
  <c r="AE93" i="66"/>
  <c r="AE93" i="65"/>
  <c r="AF93" i="67"/>
  <c r="AF93" i="66"/>
  <c r="AF93" i="65"/>
  <c r="AG93" i="67"/>
  <c r="AG93" i="66"/>
  <c r="AG93" i="65"/>
  <c r="AH93" i="67"/>
  <c r="AH93" i="66"/>
  <c r="AH93" i="65"/>
  <c r="AI93" i="67"/>
  <c r="AI93" i="66"/>
  <c r="AI93" i="65"/>
  <c r="AJ93" i="67"/>
  <c r="AJ93" i="66"/>
  <c r="AJ93" i="65"/>
  <c r="AK93" i="67"/>
  <c r="AK93" i="66"/>
  <c r="AK93" i="65"/>
  <c r="AL93" i="67"/>
  <c r="AL93" i="66"/>
  <c r="AL93" i="65"/>
  <c r="AM93" i="67"/>
  <c r="AM93" i="66"/>
  <c r="AM93" i="65"/>
  <c r="AN93" i="67"/>
  <c r="AN93" i="66"/>
  <c r="AN93" i="65"/>
  <c r="AO93" i="67"/>
  <c r="AO93" i="66"/>
  <c r="AO93" i="65"/>
  <c r="AP93" i="65"/>
  <c r="B94" i="67"/>
  <c r="B94" i="66"/>
  <c r="B94" i="65"/>
  <c r="L94" i="67"/>
  <c r="C94" i="67"/>
  <c r="L94" i="66"/>
  <c r="C94" i="66"/>
  <c r="C94" i="65"/>
  <c r="D94" i="67"/>
  <c r="D94" i="66"/>
  <c r="D94" i="65"/>
  <c r="E94" i="67"/>
  <c r="E94" i="66"/>
  <c r="E94" i="65"/>
  <c r="F94" i="67"/>
  <c r="F94" i="66"/>
  <c r="F94" i="65"/>
  <c r="G94" i="67"/>
  <c r="G94" i="66"/>
  <c r="G94" i="65"/>
  <c r="H94" i="67"/>
  <c r="H94" i="66"/>
  <c r="H94" i="65"/>
  <c r="I94" i="67"/>
  <c r="I94" i="66"/>
  <c r="I94" i="65"/>
  <c r="J94" i="67"/>
  <c r="J94" i="66"/>
  <c r="J94" i="65"/>
  <c r="K94" i="67"/>
  <c r="K94" i="66"/>
  <c r="K94" i="65"/>
  <c r="L94" i="65"/>
  <c r="V94" i="67"/>
  <c r="M94" i="67"/>
  <c r="V94" i="66"/>
  <c r="M94" i="66"/>
  <c r="M94" i="65"/>
  <c r="N94" i="67"/>
  <c r="N94" i="66"/>
  <c r="N94" i="65"/>
  <c r="O94" i="67"/>
  <c r="O94" i="66"/>
  <c r="O94" i="65"/>
  <c r="P94" i="67"/>
  <c r="P94" i="66"/>
  <c r="P94" i="65"/>
  <c r="Q94" i="67"/>
  <c r="Q94" i="66"/>
  <c r="Q94" i="65"/>
  <c r="R94" i="67"/>
  <c r="R94" i="66"/>
  <c r="R94" i="65"/>
  <c r="S94" i="67"/>
  <c r="S94" i="66"/>
  <c r="S94" i="65"/>
  <c r="T94" i="67"/>
  <c r="T94" i="66"/>
  <c r="T94" i="65"/>
  <c r="U94" i="67"/>
  <c r="U94" i="66"/>
  <c r="U94" i="65"/>
  <c r="V94" i="65"/>
  <c r="AP94" i="67"/>
  <c r="W94" i="67"/>
  <c r="AP94" i="66"/>
  <c r="W94" i="66"/>
  <c r="W94" i="65"/>
  <c r="X94" i="67"/>
  <c r="X94" i="66"/>
  <c r="X94" i="65"/>
  <c r="Y94" i="67"/>
  <c r="Y94" i="66"/>
  <c r="Y94" i="65"/>
  <c r="Z94" i="67"/>
  <c r="Z94" i="66"/>
  <c r="Z94" i="65"/>
  <c r="AA94" i="67"/>
  <c r="AA94" i="66"/>
  <c r="AA94" i="65"/>
  <c r="AB94" i="67"/>
  <c r="AB94" i="66"/>
  <c r="AB94" i="65"/>
  <c r="AC94" i="67"/>
  <c r="AC94" i="66"/>
  <c r="AC94" i="65"/>
  <c r="AD94" i="67"/>
  <c r="AD94" i="66"/>
  <c r="AD94" i="65"/>
  <c r="AE94" i="67"/>
  <c r="AE94" i="66"/>
  <c r="AE94" i="65"/>
  <c r="AF94" i="67"/>
  <c r="AF94" i="66"/>
  <c r="AF94" i="65"/>
  <c r="AG94" i="67"/>
  <c r="AG94" i="66"/>
  <c r="AG94" i="65"/>
  <c r="AH94" i="67"/>
  <c r="AH94" i="66"/>
  <c r="AH94" i="65"/>
  <c r="AI94" i="67"/>
  <c r="AI94" i="66"/>
  <c r="AI94" i="65"/>
  <c r="AJ94" i="67"/>
  <c r="AJ94" i="66"/>
  <c r="AJ94" i="65"/>
  <c r="AK94" i="67"/>
  <c r="AK94" i="66"/>
  <c r="AK94" i="65"/>
  <c r="AL94" i="67"/>
  <c r="AL94" i="66"/>
  <c r="AL94" i="65"/>
  <c r="AM94" i="67"/>
  <c r="AM94" i="66"/>
  <c r="AM94" i="65"/>
  <c r="AN94" i="67"/>
  <c r="AN94" i="66"/>
  <c r="AN94" i="65"/>
  <c r="AO94" i="67"/>
  <c r="AO94" i="66"/>
  <c r="AO94" i="65"/>
  <c r="AP94" i="65"/>
  <c r="B95" i="67"/>
  <c r="B95" i="66"/>
  <c r="B95" i="65"/>
  <c r="L95" i="67"/>
  <c r="C95" i="67"/>
  <c r="L95" i="66"/>
  <c r="C95" i="66"/>
  <c r="C95" i="65"/>
  <c r="D95" i="67"/>
  <c r="D95" i="66"/>
  <c r="D95" i="65"/>
  <c r="E95" i="67"/>
  <c r="E95" i="66"/>
  <c r="E95" i="65"/>
  <c r="F95" i="67"/>
  <c r="F95" i="66"/>
  <c r="F95" i="65"/>
  <c r="G95" i="67"/>
  <c r="G95" i="66"/>
  <c r="G95" i="65"/>
  <c r="H95" i="67"/>
  <c r="H95" i="66"/>
  <c r="H95" i="65"/>
  <c r="I95" i="67"/>
  <c r="I95" i="66"/>
  <c r="I95" i="65"/>
  <c r="J95" i="67"/>
  <c r="J95" i="66"/>
  <c r="J95" i="65"/>
  <c r="K95" i="67"/>
  <c r="K95" i="66"/>
  <c r="K95" i="65"/>
  <c r="L95" i="65"/>
  <c r="V95" i="67"/>
  <c r="M95" i="67"/>
  <c r="V95" i="66"/>
  <c r="M95" i="66"/>
  <c r="M95" i="65"/>
  <c r="N95" i="67"/>
  <c r="N95" i="66"/>
  <c r="N95" i="65"/>
  <c r="O95" i="67"/>
  <c r="O95" i="66"/>
  <c r="O95" i="65"/>
  <c r="P95" i="67"/>
  <c r="P95" i="66"/>
  <c r="P95" i="65"/>
  <c r="Q95" i="67"/>
  <c r="Q95" i="66"/>
  <c r="Q95" i="65"/>
  <c r="R95" i="67"/>
  <c r="R95" i="66"/>
  <c r="R95" i="65"/>
  <c r="S95" i="67"/>
  <c r="S95" i="66"/>
  <c r="S95" i="65"/>
  <c r="T95" i="67"/>
  <c r="T95" i="66"/>
  <c r="T95" i="65"/>
  <c r="U95" i="67"/>
  <c r="U95" i="66"/>
  <c r="U95" i="65"/>
  <c r="V95" i="65"/>
  <c r="AP95" i="67"/>
  <c r="W95" i="67"/>
  <c r="AP95" i="66"/>
  <c r="W95" i="66"/>
  <c r="W95" i="65"/>
  <c r="X95" i="67"/>
  <c r="X95" i="66"/>
  <c r="X95" i="65"/>
  <c r="Y95" i="67"/>
  <c r="Y95" i="66"/>
  <c r="Y95" i="65"/>
  <c r="Z95" i="67"/>
  <c r="Z95" i="66"/>
  <c r="Z95" i="65"/>
  <c r="AA95" i="67"/>
  <c r="AA95" i="66"/>
  <c r="AA95" i="65"/>
  <c r="AB95" i="67"/>
  <c r="AB95" i="66"/>
  <c r="AB95" i="65"/>
  <c r="AC95" i="67"/>
  <c r="AC95" i="66"/>
  <c r="AC95" i="65"/>
  <c r="AD95" i="67"/>
  <c r="AD95" i="66"/>
  <c r="AD95" i="65"/>
  <c r="AE95" i="67"/>
  <c r="AE95" i="66"/>
  <c r="AE95" i="65"/>
  <c r="AF95" i="67"/>
  <c r="AF95" i="66"/>
  <c r="AF95" i="65"/>
  <c r="AG95" i="67"/>
  <c r="AG95" i="66"/>
  <c r="AG95" i="65"/>
  <c r="AH95" i="67"/>
  <c r="AH95" i="66"/>
  <c r="AH95" i="65"/>
  <c r="AI95" i="67"/>
  <c r="AI95" i="66"/>
  <c r="AI95" i="65"/>
  <c r="AJ95" i="67"/>
  <c r="AJ95" i="66"/>
  <c r="AJ95" i="65"/>
  <c r="AK95" i="67"/>
  <c r="AK95" i="66"/>
  <c r="AK95" i="65"/>
  <c r="AL95" i="67"/>
  <c r="AL95" i="66"/>
  <c r="AL95" i="65"/>
  <c r="AM95" i="67"/>
  <c r="AM95" i="66"/>
  <c r="AM95" i="65"/>
  <c r="AN95" i="67"/>
  <c r="AN95" i="66"/>
  <c r="AN95" i="65"/>
  <c r="AO95" i="67"/>
  <c r="AO95" i="66"/>
  <c r="AO95" i="65"/>
  <c r="AP95" i="65"/>
  <c r="B96" i="67"/>
  <c r="B96" i="66"/>
  <c r="B96" i="65"/>
  <c r="L96" i="67"/>
  <c r="C96" i="67"/>
  <c r="L96" i="66"/>
  <c r="C96" i="66"/>
  <c r="C96" i="65"/>
  <c r="D96" i="67"/>
  <c r="D96" i="66"/>
  <c r="D96" i="65"/>
  <c r="E96" i="67"/>
  <c r="E96" i="66"/>
  <c r="E96" i="65"/>
  <c r="F96" i="67"/>
  <c r="F96" i="66"/>
  <c r="F96" i="65"/>
  <c r="G96" i="67"/>
  <c r="G96" i="66"/>
  <c r="G96" i="65"/>
  <c r="H96" i="67"/>
  <c r="H96" i="66"/>
  <c r="H96" i="65"/>
  <c r="I96" i="67"/>
  <c r="I96" i="66"/>
  <c r="I96" i="65"/>
  <c r="J96" i="67"/>
  <c r="J96" i="66"/>
  <c r="J96" i="65"/>
  <c r="K96" i="67"/>
  <c r="K96" i="66"/>
  <c r="K96" i="65"/>
  <c r="L96" i="65"/>
  <c r="V96" i="67"/>
  <c r="M96" i="67"/>
  <c r="V96" i="66"/>
  <c r="M96" i="66"/>
  <c r="M96" i="65"/>
  <c r="N96" i="67"/>
  <c r="N96" i="66"/>
  <c r="N96" i="65"/>
  <c r="O96" i="67"/>
  <c r="O96" i="66"/>
  <c r="O96" i="65"/>
  <c r="P96" i="67"/>
  <c r="P96" i="66"/>
  <c r="P96" i="65"/>
  <c r="Q96" i="67"/>
  <c r="Q96" i="66"/>
  <c r="Q96" i="65"/>
  <c r="R96" i="67"/>
  <c r="R96" i="66"/>
  <c r="R96" i="65"/>
  <c r="S96" i="67"/>
  <c r="S96" i="66"/>
  <c r="S96" i="65"/>
  <c r="T96" i="67"/>
  <c r="T96" i="66"/>
  <c r="T96" i="65"/>
  <c r="U96" i="67"/>
  <c r="U96" i="66"/>
  <c r="U96" i="65"/>
  <c r="V96" i="65"/>
  <c r="AP96" i="67"/>
  <c r="W96" i="67"/>
  <c r="AP96" i="66"/>
  <c r="W96" i="66"/>
  <c r="W96" i="65"/>
  <c r="X96" i="67"/>
  <c r="X96" i="66"/>
  <c r="X96" i="65"/>
  <c r="Y96" i="67"/>
  <c r="Y96" i="66"/>
  <c r="Y96" i="65"/>
  <c r="Z96" i="67"/>
  <c r="Z96" i="66"/>
  <c r="Z96" i="65"/>
  <c r="AA96" i="67"/>
  <c r="AA96" i="66"/>
  <c r="AA96" i="65"/>
  <c r="AB96" i="67"/>
  <c r="AB96" i="66"/>
  <c r="AB96" i="65"/>
  <c r="AC96" i="67"/>
  <c r="AC96" i="66"/>
  <c r="AC96" i="65"/>
  <c r="AD96" i="67"/>
  <c r="AD96" i="66"/>
  <c r="AD96" i="65"/>
  <c r="AE96" i="67"/>
  <c r="AE96" i="66"/>
  <c r="AE96" i="65"/>
  <c r="AF96" i="67"/>
  <c r="AF96" i="66"/>
  <c r="AF96" i="65"/>
  <c r="AG96" i="67"/>
  <c r="AG96" i="66"/>
  <c r="AG96" i="65"/>
  <c r="AH96" i="67"/>
  <c r="AH96" i="66"/>
  <c r="AH96" i="65"/>
  <c r="AI96" i="67"/>
  <c r="AI96" i="66"/>
  <c r="AI96" i="65"/>
  <c r="AJ96" i="67"/>
  <c r="AJ96" i="66"/>
  <c r="AJ96" i="65"/>
  <c r="AK96" i="67"/>
  <c r="AK96" i="66"/>
  <c r="AK96" i="65"/>
  <c r="AL96" i="67"/>
  <c r="AL96" i="66"/>
  <c r="AL96" i="65"/>
  <c r="AM96" i="67"/>
  <c r="AM96" i="66"/>
  <c r="AM96" i="65"/>
  <c r="AN96" i="67"/>
  <c r="AN96" i="66"/>
  <c r="AN96" i="65"/>
  <c r="AO96" i="67"/>
  <c r="AO96" i="66"/>
  <c r="AO96" i="65"/>
  <c r="AP96" i="65"/>
  <c r="B97" i="67"/>
  <c r="B97" i="66"/>
  <c r="B97" i="65"/>
  <c r="L97" i="67"/>
  <c r="C97" i="67"/>
  <c r="L97" i="66"/>
  <c r="C97" i="66"/>
  <c r="C97" i="65"/>
  <c r="D97" i="67"/>
  <c r="D97" i="66"/>
  <c r="D97" i="65"/>
  <c r="E97" i="67"/>
  <c r="E97" i="66"/>
  <c r="E97" i="65"/>
  <c r="F97" i="67"/>
  <c r="F97" i="66"/>
  <c r="F97" i="65"/>
  <c r="G97" i="67"/>
  <c r="G97" i="66"/>
  <c r="G97" i="65"/>
  <c r="H97" i="67"/>
  <c r="H97" i="66"/>
  <c r="H97" i="65"/>
  <c r="I97" i="67"/>
  <c r="I97" i="66"/>
  <c r="I97" i="65"/>
  <c r="J97" i="67"/>
  <c r="J97" i="66"/>
  <c r="J97" i="65"/>
  <c r="K97" i="67"/>
  <c r="K97" i="66"/>
  <c r="K97" i="65"/>
  <c r="L97" i="65"/>
  <c r="V97" i="67"/>
  <c r="M97" i="67"/>
  <c r="V97" i="66"/>
  <c r="M97" i="66"/>
  <c r="M97" i="65"/>
  <c r="N97" i="67"/>
  <c r="N97" i="66"/>
  <c r="N97" i="65"/>
  <c r="O97" i="67"/>
  <c r="O97" i="66"/>
  <c r="O97" i="65"/>
  <c r="P97" i="67"/>
  <c r="P97" i="66"/>
  <c r="P97" i="65"/>
  <c r="Q97" i="67"/>
  <c r="Q97" i="66"/>
  <c r="Q97" i="65"/>
  <c r="R97" i="67"/>
  <c r="R97" i="66"/>
  <c r="R97" i="65"/>
  <c r="S97" i="67"/>
  <c r="S97" i="66"/>
  <c r="S97" i="65"/>
  <c r="T97" i="67"/>
  <c r="T97" i="66"/>
  <c r="T97" i="65"/>
  <c r="U97" i="67"/>
  <c r="U97" i="66"/>
  <c r="U97" i="65"/>
  <c r="V97" i="65"/>
  <c r="AP97" i="67"/>
  <c r="W97" i="67"/>
  <c r="AP97" i="66"/>
  <c r="W97" i="66"/>
  <c r="W97" i="65"/>
  <c r="X97" i="67"/>
  <c r="X97" i="66"/>
  <c r="X97" i="65"/>
  <c r="Y97" i="67"/>
  <c r="Y97" i="66"/>
  <c r="Y97" i="65"/>
  <c r="Z97" i="67"/>
  <c r="Z97" i="66"/>
  <c r="Z97" i="65"/>
  <c r="AA97" i="67"/>
  <c r="AA97" i="66"/>
  <c r="AA97" i="65"/>
  <c r="AB97" i="67"/>
  <c r="AB97" i="66"/>
  <c r="AB97" i="65"/>
  <c r="AC97" i="67"/>
  <c r="AC97" i="66"/>
  <c r="AC97" i="65"/>
  <c r="AD97" i="67"/>
  <c r="AD97" i="66"/>
  <c r="AD97" i="65"/>
  <c r="AE97" i="67"/>
  <c r="AE97" i="66"/>
  <c r="AE97" i="65"/>
  <c r="AF97" i="67"/>
  <c r="AF97" i="66"/>
  <c r="AF97" i="65"/>
  <c r="AG97" i="67"/>
  <c r="AG97" i="66"/>
  <c r="AG97" i="65"/>
  <c r="AH97" i="67"/>
  <c r="AH97" i="66"/>
  <c r="AH97" i="65"/>
  <c r="AI97" i="67"/>
  <c r="AI97" i="66"/>
  <c r="AI97" i="65"/>
  <c r="AJ97" i="67"/>
  <c r="AJ97" i="66"/>
  <c r="AJ97" i="65"/>
  <c r="AK97" i="67"/>
  <c r="AK97" i="66"/>
  <c r="AK97" i="65"/>
  <c r="AL97" i="67"/>
  <c r="AL97" i="66"/>
  <c r="AL97" i="65"/>
  <c r="AM97" i="67"/>
  <c r="AM97" i="66"/>
  <c r="AM97" i="65"/>
  <c r="AN97" i="67"/>
  <c r="AN97" i="66"/>
  <c r="AN97" i="65"/>
  <c r="AO97" i="67"/>
  <c r="AO97" i="66"/>
  <c r="AO97" i="65"/>
  <c r="AP97" i="65"/>
  <c r="B98" i="67"/>
  <c r="B98" i="66"/>
  <c r="B98" i="65"/>
  <c r="L98" i="67"/>
  <c r="C98" i="67"/>
  <c r="L98" i="66"/>
  <c r="C98" i="66"/>
  <c r="C98" i="65"/>
  <c r="D98" i="67"/>
  <c r="D98" i="66"/>
  <c r="D98" i="65"/>
  <c r="E98" i="67"/>
  <c r="E98" i="66"/>
  <c r="E98" i="65"/>
  <c r="F98" i="67"/>
  <c r="F98" i="66"/>
  <c r="F98" i="65"/>
  <c r="G98" i="67"/>
  <c r="G98" i="66"/>
  <c r="G98" i="65"/>
  <c r="H98" i="67"/>
  <c r="H98" i="66"/>
  <c r="H98" i="65"/>
  <c r="I98" i="67"/>
  <c r="I98" i="66"/>
  <c r="I98" i="65"/>
  <c r="J98" i="67"/>
  <c r="J98" i="66"/>
  <c r="J98" i="65"/>
  <c r="K98" i="67"/>
  <c r="K98" i="66"/>
  <c r="K98" i="65"/>
  <c r="L98" i="65"/>
  <c r="V98" i="67"/>
  <c r="M98" i="67"/>
  <c r="V98" i="66"/>
  <c r="M98" i="66"/>
  <c r="M98" i="65"/>
  <c r="N98" i="67"/>
  <c r="N98" i="66"/>
  <c r="N98" i="65"/>
  <c r="O98" i="67"/>
  <c r="O98" i="66"/>
  <c r="O98" i="65"/>
  <c r="P98" i="67"/>
  <c r="P98" i="66"/>
  <c r="P98" i="65"/>
  <c r="Q98" i="67"/>
  <c r="Q98" i="66"/>
  <c r="Q98" i="65"/>
  <c r="R98" i="67"/>
  <c r="R98" i="66"/>
  <c r="R98" i="65"/>
  <c r="S98" i="67"/>
  <c r="S98" i="66"/>
  <c r="S98" i="65"/>
  <c r="T98" i="67"/>
  <c r="T98" i="66"/>
  <c r="T98" i="65"/>
  <c r="U98" i="67"/>
  <c r="U98" i="66"/>
  <c r="U98" i="65"/>
  <c r="V98" i="65"/>
  <c r="AP98" i="67"/>
  <c r="W98" i="67"/>
  <c r="AP98" i="66"/>
  <c r="W98" i="66"/>
  <c r="W98" i="65"/>
  <c r="X98" i="67"/>
  <c r="X98" i="66"/>
  <c r="X98" i="65"/>
  <c r="Y98" i="67"/>
  <c r="Y98" i="66"/>
  <c r="Y98" i="65"/>
  <c r="Z98" i="67"/>
  <c r="Z98" i="66"/>
  <c r="Z98" i="65"/>
  <c r="AA98" i="67"/>
  <c r="AA98" i="66"/>
  <c r="AA98" i="65"/>
  <c r="AB98" i="67"/>
  <c r="AB98" i="66"/>
  <c r="AB98" i="65"/>
  <c r="AC98" i="67"/>
  <c r="AC98" i="66"/>
  <c r="AC98" i="65"/>
  <c r="AD98" i="67"/>
  <c r="AD98" i="66"/>
  <c r="AD98" i="65"/>
  <c r="AE98" i="67"/>
  <c r="AE98" i="66"/>
  <c r="AE98" i="65"/>
  <c r="AF98" i="67"/>
  <c r="AF98" i="66"/>
  <c r="AF98" i="65"/>
  <c r="AG98" i="67"/>
  <c r="AG98" i="66"/>
  <c r="AG98" i="65"/>
  <c r="AH98" i="67"/>
  <c r="AH98" i="66"/>
  <c r="AH98" i="65"/>
  <c r="AI98" i="67"/>
  <c r="AI98" i="66"/>
  <c r="AI98" i="65"/>
  <c r="AJ98" i="67"/>
  <c r="AJ98" i="66"/>
  <c r="AJ98" i="65"/>
  <c r="AK98" i="67"/>
  <c r="AK98" i="66"/>
  <c r="AK98" i="65"/>
  <c r="AL98" i="67"/>
  <c r="AL98" i="66"/>
  <c r="AL98" i="65"/>
  <c r="AM98" i="67"/>
  <c r="AM98" i="66"/>
  <c r="AM98" i="65"/>
  <c r="AN98" i="67"/>
  <c r="AN98" i="66"/>
  <c r="AN98" i="65"/>
  <c r="AO98" i="67"/>
  <c r="AO98" i="66"/>
  <c r="AO98" i="65"/>
  <c r="AP98" i="65"/>
  <c r="B99" i="67"/>
  <c r="B99" i="66"/>
  <c r="B99" i="65"/>
  <c r="L99" i="67"/>
  <c r="C99" i="67"/>
  <c r="L99" i="66"/>
  <c r="C99" i="66"/>
  <c r="C99" i="65"/>
  <c r="D99" i="67"/>
  <c r="D99" i="66"/>
  <c r="D99" i="65"/>
  <c r="E99" i="67"/>
  <c r="E99" i="66"/>
  <c r="E99" i="65"/>
  <c r="F99" i="67"/>
  <c r="F99" i="66"/>
  <c r="F99" i="65"/>
  <c r="G99" i="67"/>
  <c r="G99" i="66"/>
  <c r="G99" i="65"/>
  <c r="H99" i="67"/>
  <c r="H99" i="66"/>
  <c r="H99" i="65"/>
  <c r="I99" i="67"/>
  <c r="I99" i="66"/>
  <c r="I99" i="65"/>
  <c r="J99" i="67"/>
  <c r="J99" i="66"/>
  <c r="J99" i="65"/>
  <c r="K99" i="67"/>
  <c r="K99" i="66"/>
  <c r="K99" i="65"/>
  <c r="L99" i="65"/>
  <c r="V99" i="67"/>
  <c r="M99" i="67"/>
  <c r="V99" i="66"/>
  <c r="M99" i="66"/>
  <c r="M99" i="65"/>
  <c r="N99" i="67"/>
  <c r="N99" i="66"/>
  <c r="N99" i="65"/>
  <c r="O99" i="67"/>
  <c r="O99" i="66"/>
  <c r="O99" i="65"/>
  <c r="P99" i="67"/>
  <c r="P99" i="66"/>
  <c r="P99" i="65"/>
  <c r="Q99" i="67"/>
  <c r="Q99" i="66"/>
  <c r="Q99" i="65"/>
  <c r="R99" i="67"/>
  <c r="R99" i="66"/>
  <c r="R99" i="65"/>
  <c r="S99" i="67"/>
  <c r="S99" i="66"/>
  <c r="S99" i="65"/>
  <c r="T99" i="67"/>
  <c r="T99" i="66"/>
  <c r="T99" i="65"/>
  <c r="U99" i="67"/>
  <c r="U99" i="66"/>
  <c r="U99" i="65"/>
  <c r="V99" i="65"/>
  <c r="AP99" i="67"/>
  <c r="W99" i="67"/>
  <c r="AP99" i="66"/>
  <c r="W99" i="66"/>
  <c r="W99" i="65"/>
  <c r="X99" i="67"/>
  <c r="X99" i="66"/>
  <c r="X99" i="65"/>
  <c r="Y99" i="67"/>
  <c r="Y99" i="66"/>
  <c r="Y99" i="65"/>
  <c r="Z99" i="67"/>
  <c r="Z99" i="66"/>
  <c r="Z99" i="65"/>
  <c r="AA99" i="67"/>
  <c r="AA99" i="66"/>
  <c r="AA99" i="65"/>
  <c r="AB99" i="67"/>
  <c r="AB99" i="66"/>
  <c r="AB99" i="65"/>
  <c r="AC99" i="67"/>
  <c r="AC99" i="66"/>
  <c r="AC99" i="65"/>
  <c r="AD99" i="67"/>
  <c r="AD99" i="66"/>
  <c r="AD99" i="65"/>
  <c r="AE99" i="67"/>
  <c r="AE99" i="66"/>
  <c r="AE99" i="65"/>
  <c r="AF99" i="67"/>
  <c r="AF99" i="66"/>
  <c r="AF99" i="65"/>
  <c r="AG99" i="67"/>
  <c r="AG99" i="66"/>
  <c r="AG99" i="65"/>
  <c r="AH99" i="67"/>
  <c r="AH99" i="66"/>
  <c r="AH99" i="65"/>
  <c r="AI99" i="67"/>
  <c r="AI99" i="66"/>
  <c r="AI99" i="65"/>
  <c r="AJ99" i="67"/>
  <c r="AJ99" i="66"/>
  <c r="AJ99" i="65"/>
  <c r="AK99" i="67"/>
  <c r="AK99" i="66"/>
  <c r="AK99" i="65"/>
  <c r="AL99" i="67"/>
  <c r="AL99" i="66"/>
  <c r="AL99" i="65"/>
  <c r="AM99" i="67"/>
  <c r="AM99" i="66"/>
  <c r="AM99" i="65"/>
  <c r="AN99" i="67"/>
  <c r="AN99" i="66"/>
  <c r="AN99" i="65"/>
  <c r="AO99" i="67"/>
  <c r="AO99" i="66"/>
  <c r="AO99" i="65"/>
  <c r="AP99" i="65"/>
  <c r="B100" i="67"/>
  <c r="B100" i="66"/>
  <c r="B100" i="65"/>
  <c r="L100" i="67"/>
  <c r="C100" i="67"/>
  <c r="L100" i="66"/>
  <c r="C100" i="66"/>
  <c r="C100" i="65"/>
  <c r="D100" i="67"/>
  <c r="D100" i="66"/>
  <c r="D100" i="65"/>
  <c r="E100" i="67"/>
  <c r="E100" i="66"/>
  <c r="E100" i="65"/>
  <c r="F100" i="67"/>
  <c r="F100" i="66"/>
  <c r="F100" i="65"/>
  <c r="G100" i="67"/>
  <c r="G100" i="66"/>
  <c r="G100" i="65"/>
  <c r="H100" i="67"/>
  <c r="H100" i="66"/>
  <c r="H100" i="65"/>
  <c r="I100" i="67"/>
  <c r="I100" i="66"/>
  <c r="I100" i="65"/>
  <c r="J100" i="67"/>
  <c r="J100" i="66"/>
  <c r="J100" i="65"/>
  <c r="K100" i="67"/>
  <c r="K100" i="66"/>
  <c r="K100" i="65"/>
  <c r="L100" i="65"/>
  <c r="V100" i="67"/>
  <c r="M100" i="67"/>
  <c r="V100" i="66"/>
  <c r="M100" i="66"/>
  <c r="M100" i="65"/>
  <c r="N100" i="67"/>
  <c r="N100" i="66"/>
  <c r="N100" i="65"/>
  <c r="O100" i="67"/>
  <c r="O100" i="66"/>
  <c r="O100" i="65"/>
  <c r="P100" i="67"/>
  <c r="P100" i="66"/>
  <c r="P100" i="65"/>
  <c r="Q100" i="67"/>
  <c r="Q100" i="66"/>
  <c r="Q100" i="65"/>
  <c r="R100" i="67"/>
  <c r="R100" i="66"/>
  <c r="R100" i="65"/>
  <c r="S100" i="67"/>
  <c r="S100" i="66"/>
  <c r="S100" i="65"/>
  <c r="T100" i="67"/>
  <c r="T100" i="66"/>
  <c r="T100" i="65"/>
  <c r="U100" i="67"/>
  <c r="U100" i="66"/>
  <c r="U100" i="65"/>
  <c r="V100" i="65"/>
  <c r="AP100" i="67"/>
  <c r="W100" i="67"/>
  <c r="AP100" i="66"/>
  <c r="W100" i="66"/>
  <c r="W100" i="65"/>
  <c r="X100" i="67"/>
  <c r="X100" i="66"/>
  <c r="X100" i="65"/>
  <c r="Y100" i="67"/>
  <c r="Y100" i="66"/>
  <c r="Y100" i="65"/>
  <c r="Z100" i="67"/>
  <c r="Z100" i="66"/>
  <c r="Z100" i="65"/>
  <c r="AA100" i="67"/>
  <c r="AA100" i="66"/>
  <c r="AA100" i="65"/>
  <c r="AB100" i="67"/>
  <c r="AB100" i="66"/>
  <c r="AB100" i="65"/>
  <c r="AC100" i="67"/>
  <c r="AC100" i="66"/>
  <c r="AC100" i="65"/>
  <c r="AD100" i="67"/>
  <c r="AD100" i="66"/>
  <c r="AD100" i="65"/>
  <c r="AE100" i="67"/>
  <c r="AE100" i="66"/>
  <c r="AE100" i="65"/>
  <c r="AF100" i="67"/>
  <c r="AF100" i="66"/>
  <c r="AF100" i="65"/>
  <c r="AG100" i="67"/>
  <c r="AG100" i="66"/>
  <c r="AG100" i="65"/>
  <c r="AH100" i="67"/>
  <c r="AH100" i="66"/>
  <c r="AH100" i="65"/>
  <c r="AI100" i="67"/>
  <c r="AI100" i="66"/>
  <c r="AI100" i="65"/>
  <c r="AJ100" i="67"/>
  <c r="AJ100" i="66"/>
  <c r="AJ100" i="65"/>
  <c r="AK100" i="67"/>
  <c r="AK100" i="66"/>
  <c r="AK100" i="65"/>
  <c r="AL100" i="67"/>
  <c r="AL100" i="66"/>
  <c r="AL100" i="65"/>
  <c r="AM100" i="67"/>
  <c r="AM100" i="66"/>
  <c r="AM100" i="65"/>
  <c r="AN100" i="67"/>
  <c r="AN100" i="66"/>
  <c r="AN100" i="65"/>
  <c r="AO100" i="67"/>
  <c r="AO100" i="66"/>
  <c r="AO100" i="65"/>
  <c r="AP100" i="65"/>
  <c r="B101" i="67"/>
  <c r="B101" i="66"/>
  <c r="B101" i="65"/>
  <c r="L101" i="67"/>
  <c r="C101" i="67"/>
  <c r="L101" i="66"/>
  <c r="C101" i="66"/>
  <c r="C101" i="65"/>
  <c r="D101" i="67"/>
  <c r="D101" i="66"/>
  <c r="D101" i="65"/>
  <c r="E101" i="67"/>
  <c r="E101" i="66"/>
  <c r="E101" i="65"/>
  <c r="F101" i="67"/>
  <c r="F101" i="66"/>
  <c r="F101" i="65"/>
  <c r="G101" i="67"/>
  <c r="G101" i="66"/>
  <c r="G101" i="65"/>
  <c r="H101" i="67"/>
  <c r="H101" i="66"/>
  <c r="H101" i="65"/>
  <c r="I101" i="67"/>
  <c r="I101" i="66"/>
  <c r="I101" i="65"/>
  <c r="J101" i="67"/>
  <c r="J101" i="66"/>
  <c r="J101" i="65"/>
  <c r="K101" i="67"/>
  <c r="K101" i="66"/>
  <c r="K101" i="65"/>
  <c r="L101" i="65"/>
  <c r="V101" i="67"/>
  <c r="M101" i="67"/>
  <c r="V101" i="66"/>
  <c r="M101" i="66"/>
  <c r="M101" i="65"/>
  <c r="N101" i="67"/>
  <c r="N101" i="66"/>
  <c r="N101" i="65"/>
  <c r="O101" i="67"/>
  <c r="O101" i="66"/>
  <c r="O101" i="65"/>
  <c r="P101" i="67"/>
  <c r="P101" i="66"/>
  <c r="P101" i="65"/>
  <c r="Q101" i="67"/>
  <c r="Q101" i="66"/>
  <c r="Q101" i="65"/>
  <c r="R101" i="67"/>
  <c r="R101" i="66"/>
  <c r="R101" i="65"/>
  <c r="S101" i="67"/>
  <c r="S101" i="66"/>
  <c r="S101" i="65"/>
  <c r="T101" i="67"/>
  <c r="T101" i="66"/>
  <c r="T101" i="65"/>
  <c r="U101" i="67"/>
  <c r="U101" i="66"/>
  <c r="U101" i="65"/>
  <c r="V101" i="65"/>
  <c r="AP101" i="67"/>
  <c r="W101" i="67"/>
  <c r="AP101" i="66"/>
  <c r="W101" i="66"/>
  <c r="W101" i="65"/>
  <c r="X101" i="67"/>
  <c r="X101" i="66"/>
  <c r="X101" i="65"/>
  <c r="Y101" i="67"/>
  <c r="Y101" i="66"/>
  <c r="Y101" i="65"/>
  <c r="Z101" i="67"/>
  <c r="Z101" i="66"/>
  <c r="Z101" i="65"/>
  <c r="AA101" i="67"/>
  <c r="AA101" i="66"/>
  <c r="AA101" i="65"/>
  <c r="AB101" i="67"/>
  <c r="AB101" i="66"/>
  <c r="AB101" i="65"/>
  <c r="AC101" i="67"/>
  <c r="AC101" i="66"/>
  <c r="AC101" i="65"/>
  <c r="AD101" i="67"/>
  <c r="AD101" i="66"/>
  <c r="AD101" i="65"/>
  <c r="AE101" i="67"/>
  <c r="AE101" i="66"/>
  <c r="AE101" i="65"/>
  <c r="AF101" i="67"/>
  <c r="AF101" i="66"/>
  <c r="AF101" i="65"/>
  <c r="AG101" i="67"/>
  <c r="AG101" i="66"/>
  <c r="AG101" i="65"/>
  <c r="AH101" i="67"/>
  <c r="AH101" i="66"/>
  <c r="AH101" i="65"/>
  <c r="AI101" i="67"/>
  <c r="AI101" i="66"/>
  <c r="AI101" i="65"/>
  <c r="AJ101" i="67"/>
  <c r="AJ101" i="66"/>
  <c r="AJ101" i="65"/>
  <c r="AK101" i="67"/>
  <c r="AK101" i="66"/>
  <c r="AK101" i="65"/>
  <c r="AL101" i="67"/>
  <c r="AL101" i="66"/>
  <c r="AL101" i="65"/>
  <c r="AM101" i="67"/>
  <c r="AM101" i="66"/>
  <c r="AM101" i="65"/>
  <c r="AN101" i="67"/>
  <c r="AN101" i="66"/>
  <c r="AN101" i="65"/>
  <c r="AO101" i="67"/>
  <c r="AO101" i="66"/>
  <c r="AO101" i="65"/>
  <c r="AP101" i="65"/>
  <c r="B102" i="67"/>
  <c r="B102" i="66"/>
  <c r="B102" i="65"/>
  <c r="L102" i="67"/>
  <c r="C102" i="67"/>
  <c r="L102" i="66"/>
  <c r="C102" i="66"/>
  <c r="C102" i="65"/>
  <c r="D102" i="67"/>
  <c r="D102" i="66"/>
  <c r="D102" i="65"/>
  <c r="E102" i="67"/>
  <c r="E102" i="66"/>
  <c r="E102" i="65"/>
  <c r="F102" i="67"/>
  <c r="F102" i="66"/>
  <c r="F102" i="65"/>
  <c r="G102" i="67"/>
  <c r="G102" i="66"/>
  <c r="G102" i="65"/>
  <c r="H102" i="67"/>
  <c r="H102" i="66"/>
  <c r="H102" i="65"/>
  <c r="I102" i="67"/>
  <c r="I102" i="66"/>
  <c r="I102" i="65"/>
  <c r="J102" i="67"/>
  <c r="J102" i="66"/>
  <c r="J102" i="65"/>
  <c r="K102" i="67"/>
  <c r="K102" i="66"/>
  <c r="K102" i="65"/>
  <c r="L102" i="65"/>
  <c r="V102" i="67"/>
  <c r="M102" i="67"/>
  <c r="V102" i="66"/>
  <c r="M102" i="66"/>
  <c r="M102" i="65"/>
  <c r="N102" i="67"/>
  <c r="N102" i="66"/>
  <c r="N102" i="65"/>
  <c r="O102" i="67"/>
  <c r="O102" i="66"/>
  <c r="O102" i="65"/>
  <c r="P102" i="67"/>
  <c r="P102" i="66"/>
  <c r="P102" i="65"/>
  <c r="Q102" i="67"/>
  <c r="Q102" i="66"/>
  <c r="Q102" i="65"/>
  <c r="R102" i="67"/>
  <c r="R102" i="66"/>
  <c r="R102" i="65"/>
  <c r="S102" i="67"/>
  <c r="S102" i="66"/>
  <c r="S102" i="65"/>
  <c r="T102" i="67"/>
  <c r="T102" i="66"/>
  <c r="T102" i="65"/>
  <c r="U102" i="67"/>
  <c r="U102" i="66"/>
  <c r="U102" i="65"/>
  <c r="V102" i="65"/>
  <c r="AP102" i="67"/>
  <c r="W102" i="67"/>
  <c r="AP102" i="66"/>
  <c r="W102" i="66"/>
  <c r="W102" i="65"/>
  <c r="X102" i="67"/>
  <c r="X102" i="66"/>
  <c r="X102" i="65"/>
  <c r="Y102" i="67"/>
  <c r="Y102" i="66"/>
  <c r="Y102" i="65"/>
  <c r="Z102" i="67"/>
  <c r="Z102" i="66"/>
  <c r="Z102" i="65"/>
  <c r="AA102" i="67"/>
  <c r="AA102" i="66"/>
  <c r="AA102" i="65"/>
  <c r="AB102" i="67"/>
  <c r="AB102" i="66"/>
  <c r="AB102" i="65"/>
  <c r="AC102" i="67"/>
  <c r="AC102" i="66"/>
  <c r="AC102" i="65"/>
  <c r="AD102" i="67"/>
  <c r="AD102" i="66"/>
  <c r="AD102" i="65"/>
  <c r="AE102" i="67"/>
  <c r="AE102" i="66"/>
  <c r="AE102" i="65"/>
  <c r="AF102" i="67"/>
  <c r="AF102" i="66"/>
  <c r="AF102" i="65"/>
  <c r="AG102" i="67"/>
  <c r="AG102" i="66"/>
  <c r="AG102" i="65"/>
  <c r="AH102" i="67"/>
  <c r="AH102" i="66"/>
  <c r="AH102" i="65"/>
  <c r="AI102" i="67"/>
  <c r="AI102" i="66"/>
  <c r="AI102" i="65"/>
  <c r="AJ102" i="67"/>
  <c r="AJ102" i="66"/>
  <c r="AJ102" i="65"/>
  <c r="AK102" i="67"/>
  <c r="AK102" i="66"/>
  <c r="AK102" i="65"/>
  <c r="AL102" i="67"/>
  <c r="AL102" i="66"/>
  <c r="AL102" i="65"/>
  <c r="AM102" i="67"/>
  <c r="AM102" i="66"/>
  <c r="AM102" i="65"/>
  <c r="AN102" i="67"/>
  <c r="AN102" i="66"/>
  <c r="AN102" i="65"/>
  <c r="AO102" i="67"/>
  <c r="AO102" i="66"/>
  <c r="AO102" i="65"/>
  <c r="AP102" i="65"/>
  <c r="B103" i="67"/>
  <c r="B103" i="66"/>
  <c r="B103" i="65"/>
  <c r="L103" i="67"/>
  <c r="C103" i="67"/>
  <c r="L103" i="66"/>
  <c r="C103" i="66"/>
  <c r="C103" i="65"/>
  <c r="D103" i="67"/>
  <c r="D103" i="66"/>
  <c r="D103" i="65"/>
  <c r="E103" i="67"/>
  <c r="E103" i="66"/>
  <c r="E103" i="65"/>
  <c r="F103" i="67"/>
  <c r="F103" i="66"/>
  <c r="F103" i="65"/>
  <c r="G103" i="67"/>
  <c r="G103" i="66"/>
  <c r="G103" i="65"/>
  <c r="H103" i="67"/>
  <c r="H103" i="66"/>
  <c r="H103" i="65"/>
  <c r="I103" i="67"/>
  <c r="I103" i="66"/>
  <c r="I103" i="65"/>
  <c r="J103" i="67"/>
  <c r="J103" i="66"/>
  <c r="J103" i="65"/>
  <c r="K103" i="67"/>
  <c r="K103" i="66"/>
  <c r="K103" i="65"/>
  <c r="L103" i="65"/>
  <c r="V103" i="67"/>
  <c r="M103" i="67"/>
  <c r="V103" i="66"/>
  <c r="M103" i="66"/>
  <c r="M103" i="65"/>
  <c r="N103" i="67"/>
  <c r="N103" i="66"/>
  <c r="N103" i="65"/>
  <c r="O103" i="67"/>
  <c r="O103" i="66"/>
  <c r="O103" i="65"/>
  <c r="P103" i="67"/>
  <c r="P103" i="66"/>
  <c r="P103" i="65"/>
  <c r="Q103" i="67"/>
  <c r="Q103" i="66"/>
  <c r="Q103" i="65"/>
  <c r="R103" i="67"/>
  <c r="R103" i="66"/>
  <c r="R103" i="65"/>
  <c r="S103" i="67"/>
  <c r="S103" i="66"/>
  <c r="S103" i="65"/>
  <c r="T103" i="67"/>
  <c r="T103" i="66"/>
  <c r="T103" i="65"/>
  <c r="U103" i="67"/>
  <c r="U103" i="66"/>
  <c r="U103" i="65"/>
  <c r="V103" i="65"/>
  <c r="AP103" i="67"/>
  <c r="W103" i="67"/>
  <c r="AP103" i="66"/>
  <c r="W103" i="66"/>
  <c r="W103" i="65"/>
  <c r="X103" i="67"/>
  <c r="X103" i="66"/>
  <c r="X103" i="65"/>
  <c r="Y103" i="67"/>
  <c r="Y103" i="66"/>
  <c r="Y103" i="65"/>
  <c r="Z103" i="67"/>
  <c r="Z103" i="66"/>
  <c r="Z103" i="65"/>
  <c r="AA103" i="67"/>
  <c r="AA103" i="66"/>
  <c r="AA103" i="65"/>
  <c r="AB103" i="67"/>
  <c r="AB103" i="66"/>
  <c r="AB103" i="65"/>
  <c r="AC103" i="67"/>
  <c r="AC103" i="66"/>
  <c r="AC103" i="65"/>
  <c r="AD103" i="67"/>
  <c r="AD103" i="66"/>
  <c r="AD103" i="65"/>
  <c r="AE103" i="67"/>
  <c r="AE103" i="66"/>
  <c r="AE103" i="65"/>
  <c r="AF103" i="67"/>
  <c r="AF103" i="66"/>
  <c r="AF103" i="65"/>
  <c r="AG103" i="67"/>
  <c r="AG103" i="66"/>
  <c r="AG103" i="65"/>
  <c r="AH103" i="67"/>
  <c r="AH103" i="66"/>
  <c r="AH103" i="65"/>
  <c r="AI103" i="67"/>
  <c r="AI103" i="66"/>
  <c r="AI103" i="65"/>
  <c r="AJ103" i="67"/>
  <c r="AJ103" i="66"/>
  <c r="AJ103" i="65"/>
  <c r="AK103" i="67"/>
  <c r="AK103" i="66"/>
  <c r="AK103" i="65"/>
  <c r="AL103" i="67"/>
  <c r="AL103" i="66"/>
  <c r="AL103" i="65"/>
  <c r="AM103" i="67"/>
  <c r="AM103" i="66"/>
  <c r="AM103" i="65"/>
  <c r="AN103" i="67"/>
  <c r="AN103" i="66"/>
  <c r="AN103" i="65"/>
  <c r="AO103" i="67"/>
  <c r="AO103" i="66"/>
  <c r="AO103" i="65"/>
  <c r="AP103" i="65"/>
  <c r="B104" i="67"/>
  <c r="B104" i="66"/>
  <c r="B104" i="65"/>
  <c r="L104" i="67"/>
  <c r="C104" i="67"/>
  <c r="L104" i="66"/>
  <c r="C104" i="66"/>
  <c r="C104" i="65"/>
  <c r="D104" i="67"/>
  <c r="D104" i="66"/>
  <c r="D104" i="65"/>
  <c r="E104" i="67"/>
  <c r="E104" i="66"/>
  <c r="E104" i="65"/>
  <c r="F104" i="67"/>
  <c r="F104" i="66"/>
  <c r="F104" i="65"/>
  <c r="G104" i="67"/>
  <c r="G104" i="66"/>
  <c r="G104" i="65"/>
  <c r="H104" i="67"/>
  <c r="H104" i="66"/>
  <c r="H104" i="65"/>
  <c r="I104" i="67"/>
  <c r="I104" i="66"/>
  <c r="I104" i="65"/>
  <c r="J104" i="67"/>
  <c r="J104" i="66"/>
  <c r="J104" i="65"/>
  <c r="K104" i="67"/>
  <c r="K104" i="66"/>
  <c r="K104" i="65"/>
  <c r="L104" i="65"/>
  <c r="V104" i="67"/>
  <c r="M104" i="67"/>
  <c r="V104" i="66"/>
  <c r="M104" i="66"/>
  <c r="M104" i="65"/>
  <c r="N104" i="67"/>
  <c r="N104" i="66"/>
  <c r="N104" i="65"/>
  <c r="O104" i="67"/>
  <c r="O104" i="66"/>
  <c r="O104" i="65"/>
  <c r="P104" i="67"/>
  <c r="P104" i="66"/>
  <c r="P104" i="65"/>
  <c r="Q104" i="67"/>
  <c r="Q104" i="66"/>
  <c r="Q104" i="65"/>
  <c r="R104" i="67"/>
  <c r="R104" i="66"/>
  <c r="R104" i="65"/>
  <c r="S104" i="67"/>
  <c r="S104" i="66"/>
  <c r="S104" i="65"/>
  <c r="T104" i="67"/>
  <c r="T104" i="66"/>
  <c r="T104" i="65"/>
  <c r="U104" i="67"/>
  <c r="U104" i="66"/>
  <c r="U104" i="65"/>
  <c r="V104" i="65"/>
  <c r="AP104" i="67"/>
  <c r="W104" i="67"/>
  <c r="AP104" i="66"/>
  <c r="W104" i="66"/>
  <c r="W104" i="65"/>
  <c r="X104" i="67"/>
  <c r="X104" i="66"/>
  <c r="X104" i="65"/>
  <c r="Y104" i="67"/>
  <c r="Y104" i="66"/>
  <c r="Y104" i="65"/>
  <c r="Z104" i="67"/>
  <c r="Z104" i="66"/>
  <c r="Z104" i="65"/>
  <c r="AA104" i="67"/>
  <c r="AA104" i="66"/>
  <c r="AA104" i="65"/>
  <c r="AB104" i="67"/>
  <c r="AB104" i="66"/>
  <c r="AB104" i="65"/>
  <c r="AC104" i="67"/>
  <c r="AC104" i="66"/>
  <c r="AC104" i="65"/>
  <c r="AD104" i="67"/>
  <c r="AD104" i="66"/>
  <c r="AD104" i="65"/>
  <c r="AE104" i="67"/>
  <c r="AE104" i="66"/>
  <c r="AE104" i="65"/>
  <c r="AF104" i="67"/>
  <c r="AF104" i="66"/>
  <c r="AF104" i="65"/>
  <c r="AG104" i="67"/>
  <c r="AG104" i="66"/>
  <c r="AG104" i="65"/>
  <c r="AH104" i="67"/>
  <c r="AH104" i="66"/>
  <c r="AH104" i="65"/>
  <c r="AI104" i="67"/>
  <c r="AI104" i="66"/>
  <c r="AI104" i="65"/>
  <c r="AJ104" i="67"/>
  <c r="AJ104" i="66"/>
  <c r="AJ104" i="65"/>
  <c r="AK104" i="67"/>
  <c r="AK104" i="66"/>
  <c r="AK104" i="65"/>
  <c r="AL104" i="67"/>
  <c r="AL104" i="66"/>
  <c r="AL104" i="65"/>
  <c r="AM104" i="67"/>
  <c r="AM104" i="66"/>
  <c r="AM104" i="65"/>
  <c r="AN104" i="67"/>
  <c r="AN104" i="66"/>
  <c r="AN104" i="65"/>
  <c r="AO104" i="67"/>
  <c r="AO104" i="66"/>
  <c r="AO104" i="65"/>
  <c r="AP104" i="65"/>
  <c r="B105" i="67"/>
  <c r="B105" i="66"/>
  <c r="B105" i="65"/>
  <c r="L105" i="67"/>
  <c r="C105" i="67"/>
  <c r="L105" i="66"/>
  <c r="C105" i="66"/>
  <c r="C105" i="65"/>
  <c r="D105" i="67"/>
  <c r="D105" i="66"/>
  <c r="D105" i="65"/>
  <c r="E105" i="67"/>
  <c r="E105" i="66"/>
  <c r="E105" i="65"/>
  <c r="F105" i="67"/>
  <c r="F105" i="66"/>
  <c r="F105" i="65"/>
  <c r="G105" i="67"/>
  <c r="G105" i="66"/>
  <c r="G105" i="65"/>
  <c r="H105" i="67"/>
  <c r="H105" i="66"/>
  <c r="H105" i="65"/>
  <c r="I105" i="67"/>
  <c r="I105" i="66"/>
  <c r="I105" i="65"/>
  <c r="J105" i="67"/>
  <c r="J105" i="66"/>
  <c r="J105" i="65"/>
  <c r="K105" i="67"/>
  <c r="K105" i="66"/>
  <c r="K105" i="65"/>
  <c r="L105" i="65"/>
  <c r="V105" i="67"/>
  <c r="M105" i="67"/>
  <c r="V105" i="66"/>
  <c r="M105" i="66"/>
  <c r="M105" i="65"/>
  <c r="N105" i="67"/>
  <c r="N105" i="66"/>
  <c r="N105" i="65"/>
  <c r="O105" i="67"/>
  <c r="O105" i="66"/>
  <c r="O105" i="65"/>
  <c r="P105" i="67"/>
  <c r="P105" i="66"/>
  <c r="P105" i="65"/>
  <c r="Q105" i="67"/>
  <c r="Q105" i="66"/>
  <c r="Q105" i="65"/>
  <c r="R105" i="67"/>
  <c r="R105" i="66"/>
  <c r="R105" i="65"/>
  <c r="S105" i="67"/>
  <c r="S105" i="66"/>
  <c r="S105" i="65"/>
  <c r="T105" i="67"/>
  <c r="T105" i="66"/>
  <c r="T105" i="65"/>
  <c r="U105" i="67"/>
  <c r="U105" i="66"/>
  <c r="U105" i="65"/>
  <c r="V105" i="65"/>
  <c r="AP105" i="67"/>
  <c r="W105" i="67"/>
  <c r="AP105" i="66"/>
  <c r="W105" i="66"/>
  <c r="W105" i="65"/>
  <c r="X105" i="67"/>
  <c r="X105" i="66"/>
  <c r="X105" i="65"/>
  <c r="Y105" i="67"/>
  <c r="Y105" i="66"/>
  <c r="Y105" i="65"/>
  <c r="Z105" i="67"/>
  <c r="Z105" i="66"/>
  <c r="Z105" i="65"/>
  <c r="AA105" i="67"/>
  <c r="AA105" i="66"/>
  <c r="AA105" i="65"/>
  <c r="AB105" i="67"/>
  <c r="AB105" i="66"/>
  <c r="AB105" i="65"/>
  <c r="AC105" i="67"/>
  <c r="AC105" i="66"/>
  <c r="AC105" i="65"/>
  <c r="AD105" i="67"/>
  <c r="AD105" i="66"/>
  <c r="AD105" i="65"/>
  <c r="AE105" i="67"/>
  <c r="AE105" i="66"/>
  <c r="AE105" i="65"/>
  <c r="AF105" i="67"/>
  <c r="AF105" i="66"/>
  <c r="AF105" i="65"/>
  <c r="AG105" i="67"/>
  <c r="AG105" i="66"/>
  <c r="AG105" i="65"/>
  <c r="AH105" i="67"/>
  <c r="AH105" i="66"/>
  <c r="AH105" i="65"/>
  <c r="AI105" i="67"/>
  <c r="AI105" i="66"/>
  <c r="AI105" i="65"/>
  <c r="AJ105" i="67"/>
  <c r="AJ105" i="66"/>
  <c r="AJ105" i="65"/>
  <c r="AK105" i="67"/>
  <c r="AK105" i="66"/>
  <c r="AK105" i="65"/>
  <c r="AL105" i="67"/>
  <c r="AL105" i="66"/>
  <c r="AL105" i="65"/>
  <c r="AM105" i="67"/>
  <c r="AM105" i="66"/>
  <c r="AM105" i="65"/>
  <c r="AN105" i="67"/>
  <c r="AN105" i="66"/>
  <c r="AN105" i="65"/>
  <c r="AO105" i="67"/>
  <c r="AO105" i="66"/>
  <c r="AO105" i="65"/>
  <c r="AP105" i="65"/>
  <c r="B106" i="67"/>
  <c r="B106" i="66"/>
  <c r="B106" i="65"/>
  <c r="L106" i="67"/>
  <c r="C106" i="67"/>
  <c r="L106" i="66"/>
  <c r="C106" i="66"/>
  <c r="C106" i="65"/>
  <c r="D106" i="67"/>
  <c r="D106" i="66"/>
  <c r="D106" i="65"/>
  <c r="E106" i="67"/>
  <c r="E106" i="66"/>
  <c r="E106" i="65"/>
  <c r="F106" i="67"/>
  <c r="F106" i="66"/>
  <c r="F106" i="65"/>
  <c r="G106" i="67"/>
  <c r="G106" i="66"/>
  <c r="G106" i="65"/>
  <c r="H106" i="67"/>
  <c r="H106" i="66"/>
  <c r="H106" i="65"/>
  <c r="I106" i="67"/>
  <c r="I106" i="66"/>
  <c r="I106" i="65"/>
  <c r="J106" i="67"/>
  <c r="J106" i="66"/>
  <c r="J106" i="65"/>
  <c r="K106" i="67"/>
  <c r="K106" i="66"/>
  <c r="K106" i="65"/>
  <c r="L106" i="65"/>
  <c r="V106" i="67"/>
  <c r="M106" i="67"/>
  <c r="V106" i="66"/>
  <c r="M106" i="66"/>
  <c r="M106" i="65"/>
  <c r="N106" i="67"/>
  <c r="N106" i="66"/>
  <c r="N106" i="65"/>
  <c r="O106" i="67"/>
  <c r="O106" i="66"/>
  <c r="O106" i="65"/>
  <c r="P106" i="67"/>
  <c r="P106" i="66"/>
  <c r="P106" i="65"/>
  <c r="Q106" i="67"/>
  <c r="Q106" i="66"/>
  <c r="Q106" i="65"/>
  <c r="R106" i="67"/>
  <c r="R106" i="66"/>
  <c r="R106" i="65"/>
  <c r="S106" i="67"/>
  <c r="S106" i="66"/>
  <c r="S106" i="65"/>
  <c r="T106" i="67"/>
  <c r="T106" i="66"/>
  <c r="T106" i="65"/>
  <c r="U106" i="67"/>
  <c r="U106" i="66"/>
  <c r="U106" i="65"/>
  <c r="V106" i="65"/>
  <c r="AP106" i="67"/>
  <c r="W106" i="67"/>
  <c r="AP106" i="66"/>
  <c r="W106" i="66"/>
  <c r="W106" i="65"/>
  <c r="X106" i="67"/>
  <c r="X106" i="66"/>
  <c r="X106" i="65"/>
  <c r="Y106" i="67"/>
  <c r="Y106" i="66"/>
  <c r="Y106" i="65"/>
  <c r="Z106" i="67"/>
  <c r="Z106" i="66"/>
  <c r="Z106" i="65"/>
  <c r="AA106" i="67"/>
  <c r="AA106" i="66"/>
  <c r="AA106" i="65"/>
  <c r="AB106" i="67"/>
  <c r="AB106" i="66"/>
  <c r="AB106" i="65"/>
  <c r="AC106" i="67"/>
  <c r="AC106" i="66"/>
  <c r="AC106" i="65"/>
  <c r="AD106" i="67"/>
  <c r="AD106" i="66"/>
  <c r="AD106" i="65"/>
  <c r="AE106" i="67"/>
  <c r="AE106" i="66"/>
  <c r="AE106" i="65"/>
  <c r="AF106" i="67"/>
  <c r="AF106" i="66"/>
  <c r="AF106" i="65"/>
  <c r="AG106" i="67"/>
  <c r="AG106" i="66"/>
  <c r="AG106" i="65"/>
  <c r="AH106" i="67"/>
  <c r="AH106" i="66"/>
  <c r="AH106" i="65"/>
  <c r="AI106" i="67"/>
  <c r="AI106" i="66"/>
  <c r="AI106" i="65"/>
  <c r="AJ106" i="67"/>
  <c r="AJ106" i="66"/>
  <c r="AJ106" i="65"/>
  <c r="AK106" i="67"/>
  <c r="AK106" i="66"/>
  <c r="AK106" i="65"/>
  <c r="AL106" i="67"/>
  <c r="AL106" i="66"/>
  <c r="AL106" i="65"/>
  <c r="AM106" i="67"/>
  <c r="AM106" i="66"/>
  <c r="AM106" i="65"/>
  <c r="AN106" i="67"/>
  <c r="AN106" i="66"/>
  <c r="AN106" i="65"/>
  <c r="AO106" i="67"/>
  <c r="AO106" i="66"/>
  <c r="AO106" i="65"/>
  <c r="AP106" i="65"/>
  <c r="B107" i="67"/>
  <c r="B107" i="66"/>
  <c r="B107" i="65"/>
  <c r="L107" i="67"/>
  <c r="C107" i="67"/>
  <c r="L107" i="66"/>
  <c r="C107" i="66"/>
  <c r="C107" i="65"/>
  <c r="D107" i="67"/>
  <c r="D107" i="66"/>
  <c r="D107" i="65"/>
  <c r="E107" i="67"/>
  <c r="E107" i="66"/>
  <c r="E107" i="65"/>
  <c r="F107" i="67"/>
  <c r="F107" i="66"/>
  <c r="F107" i="65"/>
  <c r="G107" i="67"/>
  <c r="G107" i="66"/>
  <c r="G107" i="65"/>
  <c r="H107" i="67"/>
  <c r="H107" i="66"/>
  <c r="H107" i="65"/>
  <c r="I107" i="67"/>
  <c r="I107" i="66"/>
  <c r="I107" i="65"/>
  <c r="J107" i="67"/>
  <c r="J107" i="66"/>
  <c r="J107" i="65"/>
  <c r="K107" i="67"/>
  <c r="K107" i="66"/>
  <c r="K107" i="65"/>
  <c r="L107" i="65"/>
  <c r="V107" i="67"/>
  <c r="M107" i="67"/>
  <c r="V107" i="66"/>
  <c r="M107" i="66"/>
  <c r="M107" i="65"/>
  <c r="N107" i="67"/>
  <c r="N107" i="66"/>
  <c r="N107" i="65"/>
  <c r="O107" i="67"/>
  <c r="O107" i="66"/>
  <c r="O107" i="65"/>
  <c r="P107" i="67"/>
  <c r="P107" i="66"/>
  <c r="P107" i="65"/>
  <c r="Q107" i="67"/>
  <c r="Q107" i="66"/>
  <c r="Q107" i="65"/>
  <c r="R107" i="67"/>
  <c r="R107" i="66"/>
  <c r="R107" i="65"/>
  <c r="S107" i="67"/>
  <c r="S107" i="66"/>
  <c r="S107" i="65"/>
  <c r="T107" i="67"/>
  <c r="T107" i="66"/>
  <c r="T107" i="65"/>
  <c r="U107" i="67"/>
  <c r="U107" i="66"/>
  <c r="U107" i="65"/>
  <c r="V107" i="65"/>
  <c r="AP107" i="67"/>
  <c r="W107" i="67"/>
  <c r="AP107" i="66"/>
  <c r="W107" i="66"/>
  <c r="W107" i="65"/>
  <c r="X107" i="67"/>
  <c r="X107" i="66"/>
  <c r="X107" i="65"/>
  <c r="Y107" i="67"/>
  <c r="Y107" i="66"/>
  <c r="Y107" i="65"/>
  <c r="Z107" i="67"/>
  <c r="Z107" i="66"/>
  <c r="Z107" i="65"/>
  <c r="AA107" i="67"/>
  <c r="AA107" i="66"/>
  <c r="AA107" i="65"/>
  <c r="AB107" i="67"/>
  <c r="AB107" i="66"/>
  <c r="AB107" i="65"/>
  <c r="AC107" i="67"/>
  <c r="AC107" i="66"/>
  <c r="AC107" i="65"/>
  <c r="AD107" i="67"/>
  <c r="AD107" i="66"/>
  <c r="AD107" i="65"/>
  <c r="AE107" i="67"/>
  <c r="AE107" i="66"/>
  <c r="AE107" i="65"/>
  <c r="AF107" i="67"/>
  <c r="AF107" i="66"/>
  <c r="AF107" i="65"/>
  <c r="AG107" i="67"/>
  <c r="AG107" i="66"/>
  <c r="AG107" i="65"/>
  <c r="AH107" i="67"/>
  <c r="AH107" i="66"/>
  <c r="AH107" i="65"/>
  <c r="AI107" i="67"/>
  <c r="AI107" i="66"/>
  <c r="AI107" i="65"/>
  <c r="AJ107" i="67"/>
  <c r="AJ107" i="66"/>
  <c r="AJ107" i="65"/>
  <c r="AK107" i="67"/>
  <c r="AK107" i="66"/>
  <c r="AK107" i="65"/>
  <c r="AL107" i="67"/>
  <c r="AL107" i="66"/>
  <c r="AL107" i="65"/>
  <c r="AM107" i="67"/>
  <c r="AM107" i="66"/>
  <c r="AM107" i="65"/>
  <c r="AN107" i="67"/>
  <c r="AN107" i="66"/>
  <c r="AN107" i="65"/>
  <c r="AO107" i="67"/>
  <c r="AO107" i="66"/>
  <c r="AO107" i="65"/>
  <c r="AP107" i="65"/>
  <c r="B108" i="67"/>
  <c r="B108" i="66"/>
  <c r="B108" i="65"/>
  <c r="L108" i="67"/>
  <c r="C108" i="67"/>
  <c r="L108" i="66"/>
  <c r="C108" i="66"/>
  <c r="C108" i="65"/>
  <c r="D108" i="67"/>
  <c r="D108" i="66"/>
  <c r="D108" i="65"/>
  <c r="E108" i="67"/>
  <c r="E108" i="66"/>
  <c r="E108" i="65"/>
  <c r="F108" i="67"/>
  <c r="F108" i="66"/>
  <c r="F108" i="65"/>
  <c r="G108" i="67"/>
  <c r="G108" i="66"/>
  <c r="G108" i="65"/>
  <c r="H108" i="67"/>
  <c r="H108" i="66"/>
  <c r="H108" i="65"/>
  <c r="I108" i="67"/>
  <c r="I108" i="66"/>
  <c r="I108" i="65"/>
  <c r="J108" i="67"/>
  <c r="J108" i="66"/>
  <c r="J108" i="65"/>
  <c r="K108" i="67"/>
  <c r="K108" i="66"/>
  <c r="K108" i="65"/>
  <c r="L108" i="65"/>
  <c r="V108" i="67"/>
  <c r="M108" i="67"/>
  <c r="V108" i="66"/>
  <c r="M108" i="66"/>
  <c r="M108" i="65"/>
  <c r="N108" i="67"/>
  <c r="N108" i="66"/>
  <c r="N108" i="65"/>
  <c r="O108" i="67"/>
  <c r="O108" i="66"/>
  <c r="O108" i="65"/>
  <c r="P108" i="67"/>
  <c r="P108" i="66"/>
  <c r="P108" i="65"/>
  <c r="Q108" i="67"/>
  <c r="Q108" i="66"/>
  <c r="Q108" i="65"/>
  <c r="R108" i="67"/>
  <c r="R108" i="66"/>
  <c r="R108" i="65"/>
  <c r="S108" i="67"/>
  <c r="S108" i="66"/>
  <c r="S108" i="65"/>
  <c r="T108" i="67"/>
  <c r="T108" i="66"/>
  <c r="T108" i="65"/>
  <c r="U108" i="67"/>
  <c r="U108" i="66"/>
  <c r="U108" i="65"/>
  <c r="V108" i="65"/>
  <c r="AP108" i="67"/>
  <c r="W108" i="67"/>
  <c r="AP108" i="66"/>
  <c r="W108" i="66"/>
  <c r="W108" i="65"/>
  <c r="X108" i="67"/>
  <c r="X108" i="66"/>
  <c r="X108" i="65"/>
  <c r="Y108" i="67"/>
  <c r="Y108" i="66"/>
  <c r="Y108" i="65"/>
  <c r="Z108" i="67"/>
  <c r="Z108" i="66"/>
  <c r="Z108" i="65"/>
  <c r="AA108" i="67"/>
  <c r="AA108" i="66"/>
  <c r="AA108" i="65"/>
  <c r="AB108" i="67"/>
  <c r="AB108" i="66"/>
  <c r="AB108" i="65"/>
  <c r="AC108" i="67"/>
  <c r="AC108" i="66"/>
  <c r="AC108" i="65"/>
  <c r="AD108" i="67"/>
  <c r="AD108" i="66"/>
  <c r="AD108" i="65"/>
  <c r="AE108" i="67"/>
  <c r="AE108" i="66"/>
  <c r="AE108" i="65"/>
  <c r="AF108" i="67"/>
  <c r="AF108" i="66"/>
  <c r="AF108" i="65"/>
  <c r="AG108" i="67"/>
  <c r="AG108" i="66"/>
  <c r="AG108" i="65"/>
  <c r="AH108" i="67"/>
  <c r="AH108" i="66"/>
  <c r="AH108" i="65"/>
  <c r="AI108" i="67"/>
  <c r="AI108" i="66"/>
  <c r="AI108" i="65"/>
  <c r="AJ108" i="67"/>
  <c r="AJ108" i="66"/>
  <c r="AJ108" i="65"/>
  <c r="AK108" i="67"/>
  <c r="AK108" i="66"/>
  <c r="AK108" i="65"/>
  <c r="AL108" i="67"/>
  <c r="AL108" i="66"/>
  <c r="AL108" i="65"/>
  <c r="AM108" i="67"/>
  <c r="AM108" i="66"/>
  <c r="AM108" i="65"/>
  <c r="AN108" i="67"/>
  <c r="AN108" i="66"/>
  <c r="AN108" i="65"/>
  <c r="AO108" i="67"/>
  <c r="AO108" i="66"/>
  <c r="AO108" i="65"/>
  <c r="AP108" i="65"/>
  <c r="B109" i="67"/>
  <c r="B109" i="66"/>
  <c r="B109" i="65"/>
  <c r="L109" i="67"/>
  <c r="C109" i="67"/>
  <c r="L109" i="66"/>
  <c r="C109" i="66"/>
  <c r="C109" i="65"/>
  <c r="D109" i="67"/>
  <c r="D109" i="66"/>
  <c r="D109" i="65"/>
  <c r="E109" i="67"/>
  <c r="E109" i="66"/>
  <c r="E109" i="65"/>
  <c r="F109" i="67"/>
  <c r="F109" i="66"/>
  <c r="F109" i="65"/>
  <c r="G109" i="67"/>
  <c r="G109" i="66"/>
  <c r="G109" i="65"/>
  <c r="H109" i="67"/>
  <c r="H109" i="66"/>
  <c r="H109" i="65"/>
  <c r="I109" i="67"/>
  <c r="I109" i="66"/>
  <c r="I109" i="65"/>
  <c r="J109" i="67"/>
  <c r="J109" i="66"/>
  <c r="J109" i="65"/>
  <c r="K109" i="67"/>
  <c r="K109" i="66"/>
  <c r="K109" i="65"/>
  <c r="L109" i="65"/>
  <c r="V109" i="67"/>
  <c r="M109" i="67"/>
  <c r="V109" i="66"/>
  <c r="M109" i="66"/>
  <c r="M109" i="65"/>
  <c r="N109" i="67"/>
  <c r="N109" i="66"/>
  <c r="N109" i="65"/>
  <c r="O109" i="67"/>
  <c r="O109" i="66"/>
  <c r="O109" i="65"/>
  <c r="P109" i="67"/>
  <c r="P109" i="66"/>
  <c r="P109" i="65"/>
  <c r="Q109" i="67"/>
  <c r="Q109" i="66"/>
  <c r="Q109" i="65"/>
  <c r="R109" i="67"/>
  <c r="R109" i="66"/>
  <c r="R109" i="65"/>
  <c r="S109" i="67"/>
  <c r="S109" i="66"/>
  <c r="S109" i="65"/>
  <c r="T109" i="67"/>
  <c r="T109" i="66"/>
  <c r="T109" i="65"/>
  <c r="U109" i="67"/>
  <c r="U109" i="66"/>
  <c r="U109" i="65"/>
  <c r="V109" i="65"/>
  <c r="AP109" i="67"/>
  <c r="W109" i="67"/>
  <c r="AP109" i="66"/>
  <c r="W109" i="66"/>
  <c r="W109" i="65"/>
  <c r="X109" i="67"/>
  <c r="X109" i="66"/>
  <c r="X109" i="65"/>
  <c r="Y109" i="67"/>
  <c r="Y109" i="66"/>
  <c r="Y109" i="65"/>
  <c r="Z109" i="67"/>
  <c r="Z109" i="66"/>
  <c r="Z109" i="65"/>
  <c r="AA109" i="67"/>
  <c r="AA109" i="66"/>
  <c r="AA109" i="65"/>
  <c r="AB109" i="67"/>
  <c r="AB109" i="66"/>
  <c r="AB109" i="65"/>
  <c r="AC109" i="67"/>
  <c r="AC109" i="66"/>
  <c r="AC109" i="65"/>
  <c r="AD109" i="67"/>
  <c r="AD109" i="66"/>
  <c r="AD109" i="65"/>
  <c r="AE109" i="67"/>
  <c r="AE109" i="66"/>
  <c r="AE109" i="65"/>
  <c r="AF109" i="67"/>
  <c r="AF109" i="66"/>
  <c r="AF109" i="65"/>
  <c r="AG109" i="67"/>
  <c r="AG109" i="66"/>
  <c r="AG109" i="65"/>
  <c r="AH109" i="67"/>
  <c r="AH109" i="66"/>
  <c r="AH109" i="65"/>
  <c r="AI109" i="67"/>
  <c r="AI109" i="66"/>
  <c r="AI109" i="65"/>
  <c r="AJ109" i="67"/>
  <c r="AJ109" i="66"/>
  <c r="AJ109" i="65"/>
  <c r="AK109" i="67"/>
  <c r="AK109" i="66"/>
  <c r="AK109" i="65"/>
  <c r="AL109" i="67"/>
  <c r="AL109" i="66"/>
  <c r="AL109" i="65"/>
  <c r="AM109" i="67"/>
  <c r="AM109" i="66"/>
  <c r="AM109" i="65"/>
  <c r="AN109" i="67"/>
  <c r="AN109" i="66"/>
  <c r="AN109" i="65"/>
  <c r="AO109" i="67"/>
  <c r="AO109" i="66"/>
  <c r="AO109" i="65"/>
  <c r="AP109" i="65"/>
  <c r="B110" i="67"/>
  <c r="B110" i="66"/>
  <c r="B110" i="65"/>
  <c r="L110" i="67"/>
  <c r="C110" i="67"/>
  <c r="L110" i="66"/>
  <c r="C110" i="66"/>
  <c r="C110" i="65"/>
  <c r="D110" i="67"/>
  <c r="D110" i="66"/>
  <c r="D110" i="65"/>
  <c r="E110" i="67"/>
  <c r="E110" i="66"/>
  <c r="E110" i="65"/>
  <c r="F110" i="67"/>
  <c r="F110" i="66"/>
  <c r="F110" i="65"/>
  <c r="G110" i="67"/>
  <c r="G110" i="66"/>
  <c r="G110" i="65"/>
  <c r="H110" i="67"/>
  <c r="H110" i="66"/>
  <c r="H110" i="65"/>
  <c r="I110" i="67"/>
  <c r="I110" i="66"/>
  <c r="I110" i="65"/>
  <c r="J110" i="67"/>
  <c r="J110" i="66"/>
  <c r="J110" i="65"/>
  <c r="K110" i="67"/>
  <c r="K110" i="66"/>
  <c r="K110" i="65"/>
  <c r="L110" i="65"/>
  <c r="V110" i="67"/>
  <c r="M110" i="67"/>
  <c r="V110" i="66"/>
  <c r="M110" i="66"/>
  <c r="M110" i="65"/>
  <c r="N110" i="67"/>
  <c r="N110" i="66"/>
  <c r="N110" i="65"/>
  <c r="O110" i="67"/>
  <c r="O110" i="66"/>
  <c r="O110" i="65"/>
  <c r="P110" i="67"/>
  <c r="P110" i="66"/>
  <c r="P110" i="65"/>
  <c r="Q110" i="67"/>
  <c r="Q110" i="66"/>
  <c r="Q110" i="65"/>
  <c r="R110" i="67"/>
  <c r="R110" i="66"/>
  <c r="R110" i="65"/>
  <c r="S110" i="67"/>
  <c r="S110" i="66"/>
  <c r="S110" i="65"/>
  <c r="T110" i="67"/>
  <c r="T110" i="66"/>
  <c r="T110" i="65"/>
  <c r="U110" i="67"/>
  <c r="U110" i="66"/>
  <c r="U110" i="65"/>
  <c r="V110" i="65"/>
  <c r="AP110" i="67"/>
  <c r="W110" i="67"/>
  <c r="AP110" i="66"/>
  <c r="W110" i="66"/>
  <c r="W110" i="65"/>
  <c r="X110" i="67"/>
  <c r="X110" i="66"/>
  <c r="X110" i="65"/>
  <c r="Y110" i="67"/>
  <c r="Y110" i="66"/>
  <c r="Y110" i="65"/>
  <c r="Z110" i="67"/>
  <c r="Z110" i="66"/>
  <c r="Z110" i="65"/>
  <c r="AA110" i="67"/>
  <c r="AA110" i="66"/>
  <c r="AA110" i="65"/>
  <c r="AB110" i="67"/>
  <c r="AB110" i="66"/>
  <c r="AB110" i="65"/>
  <c r="AC110" i="67"/>
  <c r="AC110" i="66"/>
  <c r="AC110" i="65"/>
  <c r="AD110" i="67"/>
  <c r="AD110" i="66"/>
  <c r="AD110" i="65"/>
  <c r="AE110" i="67"/>
  <c r="AE110" i="66"/>
  <c r="AE110" i="65"/>
  <c r="AF110" i="67"/>
  <c r="AF110" i="66"/>
  <c r="AF110" i="65"/>
  <c r="AG110" i="67"/>
  <c r="AG110" i="66"/>
  <c r="AG110" i="65"/>
  <c r="AH110" i="67"/>
  <c r="AH110" i="66"/>
  <c r="AH110" i="65"/>
  <c r="AI110" i="67"/>
  <c r="AI110" i="66"/>
  <c r="AI110" i="65"/>
  <c r="AJ110" i="67"/>
  <c r="AJ110" i="66"/>
  <c r="AJ110" i="65"/>
  <c r="AK110" i="67"/>
  <c r="AK110" i="66"/>
  <c r="AK110" i="65"/>
  <c r="AL110" i="67"/>
  <c r="AL110" i="66"/>
  <c r="AL110" i="65"/>
  <c r="AM110" i="67"/>
  <c r="AM110" i="66"/>
  <c r="AM110" i="65"/>
  <c r="AN110" i="67"/>
  <c r="AN110" i="66"/>
  <c r="AN110" i="65"/>
  <c r="AO110" i="67"/>
  <c r="AO110" i="66"/>
  <c r="AO110" i="65"/>
  <c r="AP110" i="65"/>
  <c r="B111" i="67"/>
  <c r="B111" i="66"/>
  <c r="B111" i="65"/>
  <c r="L111" i="67"/>
  <c r="C111" i="67"/>
  <c r="L111" i="66"/>
  <c r="C111" i="66"/>
  <c r="C111" i="65"/>
  <c r="D111" i="67"/>
  <c r="D111" i="66"/>
  <c r="D111" i="65"/>
  <c r="E111" i="67"/>
  <c r="E111" i="66"/>
  <c r="E111" i="65"/>
  <c r="F111" i="67"/>
  <c r="F111" i="66"/>
  <c r="F111" i="65"/>
  <c r="G111" i="67"/>
  <c r="G111" i="66"/>
  <c r="G111" i="65"/>
  <c r="H111" i="67"/>
  <c r="H111" i="66"/>
  <c r="H111" i="65"/>
  <c r="I111" i="67"/>
  <c r="I111" i="66"/>
  <c r="I111" i="65"/>
  <c r="J111" i="67"/>
  <c r="J111" i="66"/>
  <c r="J111" i="65"/>
  <c r="K111" i="67"/>
  <c r="K111" i="66"/>
  <c r="K111" i="65"/>
  <c r="L111" i="65"/>
  <c r="V111" i="67"/>
  <c r="M111" i="67"/>
  <c r="V111" i="66"/>
  <c r="M111" i="66"/>
  <c r="M111" i="65"/>
  <c r="N111" i="67"/>
  <c r="N111" i="66"/>
  <c r="N111" i="65"/>
  <c r="O111" i="67"/>
  <c r="O111" i="66"/>
  <c r="O111" i="65"/>
  <c r="P111" i="67"/>
  <c r="P111" i="66"/>
  <c r="P111" i="65"/>
  <c r="Q111" i="67"/>
  <c r="Q111" i="66"/>
  <c r="Q111" i="65"/>
  <c r="R111" i="67"/>
  <c r="R111" i="66"/>
  <c r="R111" i="65"/>
  <c r="S111" i="67"/>
  <c r="S111" i="66"/>
  <c r="S111" i="65"/>
  <c r="T111" i="67"/>
  <c r="T111" i="66"/>
  <c r="T111" i="65"/>
  <c r="U111" i="67"/>
  <c r="U111" i="66"/>
  <c r="U111" i="65"/>
  <c r="V111" i="65"/>
  <c r="AP111" i="67"/>
  <c r="W111" i="67"/>
  <c r="AP111" i="66"/>
  <c r="W111" i="66"/>
  <c r="W111" i="65"/>
  <c r="X111" i="67"/>
  <c r="X111" i="66"/>
  <c r="X111" i="65"/>
  <c r="Y111" i="67"/>
  <c r="Y111" i="66"/>
  <c r="Y111" i="65"/>
  <c r="Z111" i="67"/>
  <c r="Z111" i="66"/>
  <c r="Z111" i="65"/>
  <c r="AA111" i="67"/>
  <c r="AA111" i="66"/>
  <c r="AA111" i="65"/>
  <c r="AB111" i="67"/>
  <c r="AB111" i="66"/>
  <c r="AB111" i="65"/>
  <c r="AC111" i="67"/>
  <c r="AC111" i="66"/>
  <c r="AC111" i="65"/>
  <c r="AD111" i="67"/>
  <c r="AD111" i="66"/>
  <c r="AD111" i="65"/>
  <c r="AE111" i="67"/>
  <c r="AE111" i="66"/>
  <c r="AE111" i="65"/>
  <c r="AF111" i="67"/>
  <c r="AF111" i="66"/>
  <c r="AF111" i="65"/>
  <c r="AG111" i="67"/>
  <c r="AG111" i="66"/>
  <c r="AG111" i="65"/>
  <c r="AH111" i="67"/>
  <c r="AH111" i="66"/>
  <c r="AH111" i="65"/>
  <c r="AI111" i="67"/>
  <c r="AI111" i="66"/>
  <c r="AI111" i="65"/>
  <c r="AJ111" i="67"/>
  <c r="AJ111" i="66"/>
  <c r="AJ111" i="65"/>
  <c r="AK111" i="67"/>
  <c r="AK111" i="66"/>
  <c r="AK111" i="65"/>
  <c r="AL111" i="67"/>
  <c r="AL111" i="66"/>
  <c r="AL111" i="65"/>
  <c r="AM111" i="67"/>
  <c r="AM111" i="66"/>
  <c r="AM111" i="65"/>
  <c r="AN111" i="67"/>
  <c r="AN111" i="66"/>
  <c r="AN111" i="65"/>
  <c r="AO111" i="67"/>
  <c r="AO111" i="66"/>
  <c r="AO111" i="65"/>
  <c r="AP111" i="65"/>
  <c r="B112" i="67"/>
  <c r="B112" i="66"/>
  <c r="B112" i="65"/>
  <c r="L112" i="67"/>
  <c r="C112" i="67"/>
  <c r="L112" i="66"/>
  <c r="C112" i="66"/>
  <c r="C112" i="65"/>
  <c r="D112" i="67"/>
  <c r="D112" i="66"/>
  <c r="D112" i="65"/>
  <c r="E112" i="67"/>
  <c r="E112" i="66"/>
  <c r="E112" i="65"/>
  <c r="F112" i="67"/>
  <c r="F112" i="66"/>
  <c r="F112" i="65"/>
  <c r="G112" i="67"/>
  <c r="G112" i="66"/>
  <c r="G112" i="65"/>
  <c r="H112" i="67"/>
  <c r="H112" i="66"/>
  <c r="H112" i="65"/>
  <c r="I112" i="67"/>
  <c r="I112" i="66"/>
  <c r="I112" i="65"/>
  <c r="J112" i="67"/>
  <c r="J112" i="66"/>
  <c r="J112" i="65"/>
  <c r="K112" i="67"/>
  <c r="K112" i="66"/>
  <c r="K112" i="65"/>
  <c r="L112" i="65"/>
  <c r="V112" i="67"/>
  <c r="M112" i="67"/>
  <c r="V112" i="66"/>
  <c r="M112" i="66"/>
  <c r="M112" i="65"/>
  <c r="N112" i="67"/>
  <c r="N112" i="66"/>
  <c r="N112" i="65"/>
  <c r="O112" i="67"/>
  <c r="O112" i="66"/>
  <c r="O112" i="65"/>
  <c r="P112" i="67"/>
  <c r="P112" i="66"/>
  <c r="P112" i="65"/>
  <c r="Q112" i="67"/>
  <c r="Q112" i="66"/>
  <c r="Q112" i="65"/>
  <c r="R112" i="67"/>
  <c r="R112" i="66"/>
  <c r="R112" i="65"/>
  <c r="S112" i="67"/>
  <c r="S112" i="66"/>
  <c r="S112" i="65"/>
  <c r="T112" i="67"/>
  <c r="T112" i="66"/>
  <c r="T112" i="65"/>
  <c r="U112" i="67"/>
  <c r="U112" i="66"/>
  <c r="U112" i="65"/>
  <c r="V112" i="65"/>
  <c r="AP112" i="67"/>
  <c r="W112" i="67"/>
  <c r="AP112" i="66"/>
  <c r="W112" i="66"/>
  <c r="W112" i="65"/>
  <c r="X112" i="67"/>
  <c r="X112" i="66"/>
  <c r="X112" i="65"/>
  <c r="Y112" i="67"/>
  <c r="Y112" i="66"/>
  <c r="Y112" i="65"/>
  <c r="Z112" i="67"/>
  <c r="Z112" i="66"/>
  <c r="Z112" i="65"/>
  <c r="AA112" i="67"/>
  <c r="AA112" i="66"/>
  <c r="AA112" i="65"/>
  <c r="AB112" i="67"/>
  <c r="AB112" i="66"/>
  <c r="AB112" i="65"/>
  <c r="AC112" i="67"/>
  <c r="AC112" i="66"/>
  <c r="AC112" i="65"/>
  <c r="AD112" i="67"/>
  <c r="AD112" i="66"/>
  <c r="AD112" i="65"/>
  <c r="AE112" i="67"/>
  <c r="AE112" i="66"/>
  <c r="AE112" i="65"/>
  <c r="AF112" i="67"/>
  <c r="AF112" i="66"/>
  <c r="AF112" i="65"/>
  <c r="AG112" i="67"/>
  <c r="AG112" i="66"/>
  <c r="AG112" i="65"/>
  <c r="AH112" i="67"/>
  <c r="AH112" i="66"/>
  <c r="AH112" i="65"/>
  <c r="AI112" i="67"/>
  <c r="AI112" i="66"/>
  <c r="AI112" i="65"/>
  <c r="AJ112" i="67"/>
  <c r="AJ112" i="66"/>
  <c r="AJ112" i="65"/>
  <c r="AK112" i="67"/>
  <c r="AK112" i="66"/>
  <c r="AK112" i="65"/>
  <c r="AL112" i="67"/>
  <c r="AL112" i="66"/>
  <c r="AL112" i="65"/>
  <c r="AM112" i="67"/>
  <c r="AM112" i="66"/>
  <c r="AM112" i="65"/>
  <c r="AN112" i="67"/>
  <c r="AN112" i="66"/>
  <c r="AN112" i="65"/>
  <c r="AO112" i="67"/>
  <c r="AO112" i="66"/>
  <c r="AO112" i="65"/>
  <c r="AP112" i="65"/>
  <c r="B113" i="67"/>
  <c r="B113" i="66"/>
  <c r="B113" i="65"/>
  <c r="L113" i="67"/>
  <c r="C113" i="67"/>
  <c r="L113" i="66"/>
  <c r="C113" i="66"/>
  <c r="C113" i="65"/>
  <c r="D113" i="67"/>
  <c r="D113" i="66"/>
  <c r="D113" i="65"/>
  <c r="E113" i="67"/>
  <c r="E113" i="66"/>
  <c r="E113" i="65"/>
  <c r="F113" i="67"/>
  <c r="F113" i="66"/>
  <c r="F113" i="65"/>
  <c r="G113" i="67"/>
  <c r="G113" i="66"/>
  <c r="G113" i="65"/>
  <c r="H113" i="67"/>
  <c r="H113" i="66"/>
  <c r="H113" i="65"/>
  <c r="I113" i="67"/>
  <c r="I113" i="66"/>
  <c r="I113" i="65"/>
  <c r="J113" i="67"/>
  <c r="J113" i="66"/>
  <c r="J113" i="65"/>
  <c r="K113" i="67"/>
  <c r="K113" i="66"/>
  <c r="K113" i="65"/>
  <c r="L113" i="65"/>
  <c r="V113" i="67"/>
  <c r="M113" i="67"/>
  <c r="V113" i="66"/>
  <c r="M113" i="66"/>
  <c r="M113" i="65"/>
  <c r="N113" i="67"/>
  <c r="N113" i="66"/>
  <c r="N113" i="65"/>
  <c r="O113" i="67"/>
  <c r="O113" i="66"/>
  <c r="O113" i="65"/>
  <c r="P113" i="67"/>
  <c r="P113" i="66"/>
  <c r="P113" i="65"/>
  <c r="Q113" i="67"/>
  <c r="Q113" i="66"/>
  <c r="Q113" i="65"/>
  <c r="R113" i="67"/>
  <c r="R113" i="66"/>
  <c r="R113" i="65"/>
  <c r="S113" i="67"/>
  <c r="S113" i="66"/>
  <c r="S113" i="65"/>
  <c r="T113" i="67"/>
  <c r="T113" i="66"/>
  <c r="T113" i="65"/>
  <c r="U113" i="67"/>
  <c r="U113" i="66"/>
  <c r="U113" i="65"/>
  <c r="V113" i="65"/>
  <c r="AP113" i="67"/>
  <c r="W113" i="67"/>
  <c r="AP113" i="66"/>
  <c r="W113" i="66"/>
  <c r="W113" i="65"/>
  <c r="X113" i="67"/>
  <c r="X113" i="66"/>
  <c r="X113" i="65"/>
  <c r="Y113" i="67"/>
  <c r="Y113" i="66"/>
  <c r="Y113" i="65"/>
  <c r="Z113" i="67"/>
  <c r="Z113" i="66"/>
  <c r="Z113" i="65"/>
  <c r="AA113" i="67"/>
  <c r="AA113" i="66"/>
  <c r="AA113" i="65"/>
  <c r="AB113" i="67"/>
  <c r="AB113" i="66"/>
  <c r="AB113" i="65"/>
  <c r="AC113" i="67"/>
  <c r="AC113" i="66"/>
  <c r="AC113" i="65"/>
  <c r="AD113" i="67"/>
  <c r="AD113" i="66"/>
  <c r="AD113" i="65"/>
  <c r="AE113" i="67"/>
  <c r="AE113" i="66"/>
  <c r="AE113" i="65"/>
  <c r="AF113" i="67"/>
  <c r="AF113" i="66"/>
  <c r="AF113" i="65"/>
  <c r="AG113" i="67"/>
  <c r="AG113" i="66"/>
  <c r="AG113" i="65"/>
  <c r="AH113" i="67"/>
  <c r="AH113" i="66"/>
  <c r="AH113" i="65"/>
  <c r="AI113" i="67"/>
  <c r="AI113" i="66"/>
  <c r="AI113" i="65"/>
  <c r="AJ113" i="67"/>
  <c r="AJ113" i="66"/>
  <c r="AJ113" i="65"/>
  <c r="AK113" i="67"/>
  <c r="AK113" i="66"/>
  <c r="AK113" i="65"/>
  <c r="AL113" i="67"/>
  <c r="AL113" i="66"/>
  <c r="AL113" i="65"/>
  <c r="AM113" i="67"/>
  <c r="AM113" i="66"/>
  <c r="AM113" i="65"/>
  <c r="AN113" i="67"/>
  <c r="AN113" i="66"/>
  <c r="AN113" i="65"/>
  <c r="AO113" i="67"/>
  <c r="AO113" i="66"/>
  <c r="AO113" i="65"/>
  <c r="AP113" i="65"/>
  <c r="B114" i="67"/>
  <c r="B114" i="66"/>
  <c r="B114" i="65"/>
  <c r="L114" i="67"/>
  <c r="C114" i="67"/>
  <c r="L114" i="66"/>
  <c r="C114" i="66"/>
  <c r="C114" i="65"/>
  <c r="D114" i="67"/>
  <c r="D114" i="66"/>
  <c r="D114" i="65"/>
  <c r="E114" i="67"/>
  <c r="E114" i="66"/>
  <c r="E114" i="65"/>
  <c r="F114" i="67"/>
  <c r="F114" i="66"/>
  <c r="F114" i="65"/>
  <c r="G114" i="67"/>
  <c r="G114" i="66"/>
  <c r="G114" i="65"/>
  <c r="H114" i="67"/>
  <c r="H114" i="66"/>
  <c r="H114" i="65"/>
  <c r="I114" i="67"/>
  <c r="I114" i="66"/>
  <c r="I114" i="65"/>
  <c r="J114" i="67"/>
  <c r="J114" i="66"/>
  <c r="J114" i="65"/>
  <c r="K114" i="67"/>
  <c r="K114" i="66"/>
  <c r="K114" i="65"/>
  <c r="L114" i="65"/>
  <c r="V114" i="67"/>
  <c r="M114" i="67"/>
  <c r="V114" i="66"/>
  <c r="M114" i="66"/>
  <c r="M114" i="65"/>
  <c r="N114" i="67"/>
  <c r="N114" i="66"/>
  <c r="N114" i="65"/>
  <c r="O114" i="67"/>
  <c r="O114" i="66"/>
  <c r="O114" i="65"/>
  <c r="P114" i="67"/>
  <c r="P114" i="66"/>
  <c r="P114" i="65"/>
  <c r="Q114" i="67"/>
  <c r="Q114" i="66"/>
  <c r="Q114" i="65"/>
  <c r="R114" i="67"/>
  <c r="R114" i="66"/>
  <c r="R114" i="65"/>
  <c r="S114" i="67"/>
  <c r="S114" i="66"/>
  <c r="S114" i="65"/>
  <c r="T114" i="67"/>
  <c r="T114" i="66"/>
  <c r="T114" i="65"/>
  <c r="U114" i="67"/>
  <c r="U114" i="66"/>
  <c r="U114" i="65"/>
  <c r="V114" i="65"/>
  <c r="AP114" i="67"/>
  <c r="W114" i="67"/>
  <c r="AP114" i="66"/>
  <c r="W114" i="66"/>
  <c r="W114" i="65"/>
  <c r="X114" i="67"/>
  <c r="X114" i="66"/>
  <c r="X114" i="65"/>
  <c r="Y114" i="67"/>
  <c r="Y114" i="66"/>
  <c r="Y114" i="65"/>
  <c r="Z114" i="67"/>
  <c r="Z114" i="66"/>
  <c r="Z114" i="65"/>
  <c r="AA114" i="67"/>
  <c r="AA114" i="66"/>
  <c r="AA114" i="65"/>
  <c r="AB114" i="67"/>
  <c r="AB114" i="66"/>
  <c r="AB114" i="65"/>
  <c r="AC114" i="67"/>
  <c r="AC114" i="66"/>
  <c r="AC114" i="65"/>
  <c r="AD114" i="67"/>
  <c r="AD114" i="66"/>
  <c r="AD114" i="65"/>
  <c r="AE114" i="67"/>
  <c r="AE114" i="66"/>
  <c r="AE114" i="65"/>
  <c r="AF114" i="67"/>
  <c r="AF114" i="66"/>
  <c r="AF114" i="65"/>
  <c r="AG114" i="67"/>
  <c r="AG114" i="66"/>
  <c r="AG114" i="65"/>
  <c r="AH114" i="67"/>
  <c r="AH114" i="66"/>
  <c r="AH114" i="65"/>
  <c r="AI114" i="67"/>
  <c r="AI114" i="66"/>
  <c r="AI114" i="65"/>
  <c r="AJ114" i="67"/>
  <c r="AJ114" i="66"/>
  <c r="AJ114" i="65"/>
  <c r="AK114" i="67"/>
  <c r="AK114" i="66"/>
  <c r="AK114" i="65"/>
  <c r="AL114" i="67"/>
  <c r="AL114" i="66"/>
  <c r="AL114" i="65"/>
  <c r="AM114" i="67"/>
  <c r="AM114" i="66"/>
  <c r="AM114" i="65"/>
  <c r="AN114" i="67"/>
  <c r="AN114" i="66"/>
  <c r="AN114" i="65"/>
  <c r="AO114" i="67"/>
  <c r="AO114" i="66"/>
  <c r="AO114" i="65"/>
  <c r="AP114" i="65"/>
  <c r="B115" i="67"/>
  <c r="B115" i="66"/>
  <c r="B115" i="65"/>
  <c r="L115" i="67"/>
  <c r="C115" i="67"/>
  <c r="L115" i="66"/>
  <c r="C115" i="66"/>
  <c r="C115" i="65"/>
  <c r="D115" i="67"/>
  <c r="D115" i="66"/>
  <c r="D115" i="65"/>
  <c r="E115" i="67"/>
  <c r="E115" i="66"/>
  <c r="E115" i="65"/>
  <c r="F115" i="67"/>
  <c r="F115" i="66"/>
  <c r="F115" i="65"/>
  <c r="G115" i="67"/>
  <c r="G115" i="66"/>
  <c r="G115" i="65"/>
  <c r="H115" i="67"/>
  <c r="H115" i="66"/>
  <c r="H115" i="65"/>
  <c r="I115" i="67"/>
  <c r="I115" i="66"/>
  <c r="I115" i="65"/>
  <c r="J115" i="67"/>
  <c r="J115" i="66"/>
  <c r="J115" i="65"/>
  <c r="K115" i="67"/>
  <c r="K115" i="66"/>
  <c r="K115" i="65"/>
  <c r="L115" i="65"/>
  <c r="V115" i="67"/>
  <c r="M115" i="67"/>
  <c r="V115" i="66"/>
  <c r="M115" i="66"/>
  <c r="M115" i="65"/>
  <c r="N115" i="67"/>
  <c r="N115" i="66"/>
  <c r="N115" i="65"/>
  <c r="O115" i="67"/>
  <c r="O115" i="66"/>
  <c r="O115" i="65"/>
  <c r="P115" i="67"/>
  <c r="P115" i="66"/>
  <c r="P115" i="65"/>
  <c r="Q115" i="67"/>
  <c r="Q115" i="66"/>
  <c r="Q115" i="65"/>
  <c r="R115" i="67"/>
  <c r="R115" i="66"/>
  <c r="R115" i="65"/>
  <c r="S115" i="67"/>
  <c r="S115" i="66"/>
  <c r="S115" i="65"/>
  <c r="T115" i="67"/>
  <c r="T115" i="66"/>
  <c r="T115" i="65"/>
  <c r="U115" i="67"/>
  <c r="U115" i="66"/>
  <c r="U115" i="65"/>
  <c r="V115" i="65"/>
  <c r="AP115" i="67"/>
  <c r="W115" i="67"/>
  <c r="AP115" i="66"/>
  <c r="W115" i="66"/>
  <c r="W115" i="65"/>
  <c r="X115" i="67"/>
  <c r="X115" i="66"/>
  <c r="X115" i="65"/>
  <c r="Y115" i="67"/>
  <c r="Y115" i="66"/>
  <c r="Y115" i="65"/>
  <c r="Z115" i="67"/>
  <c r="Z115" i="66"/>
  <c r="Z115" i="65"/>
  <c r="AA115" i="67"/>
  <c r="AA115" i="66"/>
  <c r="AA115" i="65"/>
  <c r="AB115" i="67"/>
  <c r="AB115" i="66"/>
  <c r="AB115" i="65"/>
  <c r="AC115" i="67"/>
  <c r="AC115" i="66"/>
  <c r="AC115" i="65"/>
  <c r="AD115" i="67"/>
  <c r="AD115" i="66"/>
  <c r="AD115" i="65"/>
  <c r="AE115" i="67"/>
  <c r="AE115" i="66"/>
  <c r="AE115" i="65"/>
  <c r="AF115" i="67"/>
  <c r="AF115" i="66"/>
  <c r="AF115" i="65"/>
  <c r="AG115" i="67"/>
  <c r="AG115" i="66"/>
  <c r="AG115" i="65"/>
  <c r="AH115" i="67"/>
  <c r="AH115" i="66"/>
  <c r="AH115" i="65"/>
  <c r="AI115" i="67"/>
  <c r="AI115" i="66"/>
  <c r="AI115" i="65"/>
  <c r="AJ115" i="67"/>
  <c r="AJ115" i="66"/>
  <c r="AJ115" i="65"/>
  <c r="AK115" i="67"/>
  <c r="AK115" i="66"/>
  <c r="AK115" i="65"/>
  <c r="AL115" i="67"/>
  <c r="AL115" i="66"/>
  <c r="AL115" i="65"/>
  <c r="AM115" i="67"/>
  <c r="AM115" i="66"/>
  <c r="AM115" i="65"/>
  <c r="AN115" i="67"/>
  <c r="AN115" i="66"/>
  <c r="AN115" i="65"/>
  <c r="AO115" i="67"/>
  <c r="AO115" i="66"/>
  <c r="AO115" i="65"/>
  <c r="AP115" i="65"/>
  <c r="B116" i="67"/>
  <c r="B116" i="66"/>
  <c r="B116" i="65"/>
  <c r="L116" i="67"/>
  <c r="C116" i="67"/>
  <c r="L116" i="66"/>
  <c r="C116" i="66"/>
  <c r="C116" i="65"/>
  <c r="D116" i="67"/>
  <c r="D116" i="66"/>
  <c r="D116" i="65"/>
  <c r="E116" i="67"/>
  <c r="E116" i="66"/>
  <c r="E116" i="65"/>
  <c r="F116" i="67"/>
  <c r="F116" i="66"/>
  <c r="F116" i="65"/>
  <c r="G116" i="67"/>
  <c r="G116" i="66"/>
  <c r="G116" i="65"/>
  <c r="H116" i="67"/>
  <c r="H116" i="66"/>
  <c r="H116" i="65"/>
  <c r="I116" i="67"/>
  <c r="I116" i="66"/>
  <c r="I116" i="65"/>
  <c r="J116" i="67"/>
  <c r="J116" i="66"/>
  <c r="J116" i="65"/>
  <c r="K116" i="67"/>
  <c r="K116" i="66"/>
  <c r="K116" i="65"/>
  <c r="L116" i="65"/>
  <c r="V116" i="67"/>
  <c r="M116" i="67"/>
  <c r="V116" i="66"/>
  <c r="M116" i="66"/>
  <c r="M116" i="65"/>
  <c r="N116" i="67"/>
  <c r="N116" i="66"/>
  <c r="N116" i="65"/>
  <c r="O116" i="67"/>
  <c r="O116" i="66"/>
  <c r="O116" i="65"/>
  <c r="P116" i="67"/>
  <c r="P116" i="66"/>
  <c r="P116" i="65"/>
  <c r="Q116" i="67"/>
  <c r="Q116" i="66"/>
  <c r="Q116" i="65"/>
  <c r="R116" i="67"/>
  <c r="R116" i="66"/>
  <c r="R116" i="65"/>
  <c r="S116" i="67"/>
  <c r="S116" i="66"/>
  <c r="S116" i="65"/>
  <c r="T116" i="67"/>
  <c r="T116" i="66"/>
  <c r="T116" i="65"/>
  <c r="U116" i="67"/>
  <c r="U116" i="66"/>
  <c r="U116" i="65"/>
  <c r="V116" i="65"/>
  <c r="AP116" i="67"/>
  <c r="W116" i="67"/>
  <c r="AP116" i="66"/>
  <c r="W116" i="66"/>
  <c r="W116" i="65"/>
  <c r="X116" i="67"/>
  <c r="X116" i="66"/>
  <c r="X116" i="65"/>
  <c r="Y116" i="67"/>
  <c r="Y116" i="66"/>
  <c r="Y116" i="65"/>
  <c r="Z116" i="67"/>
  <c r="Z116" i="66"/>
  <c r="Z116" i="65"/>
  <c r="AA116" i="67"/>
  <c r="AA116" i="66"/>
  <c r="AA116" i="65"/>
  <c r="AB116" i="67"/>
  <c r="AB116" i="66"/>
  <c r="AB116" i="65"/>
  <c r="AC116" i="67"/>
  <c r="AC116" i="66"/>
  <c r="AC116" i="65"/>
  <c r="AD116" i="67"/>
  <c r="AD116" i="66"/>
  <c r="AD116" i="65"/>
  <c r="AE116" i="67"/>
  <c r="AE116" i="66"/>
  <c r="AE116" i="65"/>
  <c r="AF116" i="67"/>
  <c r="AF116" i="66"/>
  <c r="AF116" i="65"/>
  <c r="AG116" i="67"/>
  <c r="AG116" i="66"/>
  <c r="AG116" i="65"/>
  <c r="AH116" i="67"/>
  <c r="AH116" i="66"/>
  <c r="AH116" i="65"/>
  <c r="AI116" i="67"/>
  <c r="AI116" i="66"/>
  <c r="AI116" i="65"/>
  <c r="AJ116" i="67"/>
  <c r="AJ116" i="66"/>
  <c r="AJ116" i="65"/>
  <c r="AK116" i="67"/>
  <c r="AK116" i="66"/>
  <c r="AK116" i="65"/>
  <c r="AL116" i="67"/>
  <c r="AL116" i="66"/>
  <c r="AL116" i="65"/>
  <c r="AM116" i="67"/>
  <c r="AM116" i="66"/>
  <c r="AM116" i="65"/>
  <c r="AN116" i="67"/>
  <c r="AN116" i="66"/>
  <c r="AN116" i="65"/>
  <c r="AO116" i="67"/>
  <c r="AO116" i="66"/>
  <c r="AO116" i="65"/>
  <c r="AP116" i="65"/>
  <c r="B117" i="67"/>
  <c r="B117" i="66"/>
  <c r="B117" i="65"/>
  <c r="L117" i="67"/>
  <c r="C117" i="67"/>
  <c r="L117" i="66"/>
  <c r="C117" i="66"/>
  <c r="C117" i="65"/>
  <c r="D117" i="67"/>
  <c r="D117" i="66"/>
  <c r="D117" i="65"/>
  <c r="E117" i="67"/>
  <c r="E117" i="66"/>
  <c r="E117" i="65"/>
  <c r="F117" i="67"/>
  <c r="F117" i="66"/>
  <c r="F117" i="65"/>
  <c r="G117" i="67"/>
  <c r="G117" i="66"/>
  <c r="G117" i="65"/>
  <c r="H117" i="67"/>
  <c r="H117" i="66"/>
  <c r="H117" i="65"/>
  <c r="I117" i="67"/>
  <c r="I117" i="66"/>
  <c r="I117" i="65"/>
  <c r="J117" i="67"/>
  <c r="J117" i="66"/>
  <c r="J117" i="65"/>
  <c r="K117" i="67"/>
  <c r="K117" i="66"/>
  <c r="K117" i="65"/>
  <c r="L117" i="65"/>
  <c r="V117" i="67"/>
  <c r="M117" i="67"/>
  <c r="V117" i="66"/>
  <c r="M117" i="66"/>
  <c r="M117" i="65"/>
  <c r="N117" i="67"/>
  <c r="N117" i="66"/>
  <c r="N117" i="65"/>
  <c r="O117" i="67"/>
  <c r="O117" i="66"/>
  <c r="O117" i="65"/>
  <c r="P117" i="67"/>
  <c r="P117" i="66"/>
  <c r="P117" i="65"/>
  <c r="Q117" i="67"/>
  <c r="Q117" i="66"/>
  <c r="Q117" i="65"/>
  <c r="R117" i="67"/>
  <c r="R117" i="66"/>
  <c r="R117" i="65"/>
  <c r="S117" i="67"/>
  <c r="S117" i="66"/>
  <c r="S117" i="65"/>
  <c r="T117" i="67"/>
  <c r="T117" i="66"/>
  <c r="T117" i="65"/>
  <c r="U117" i="67"/>
  <c r="U117" i="66"/>
  <c r="U117" i="65"/>
  <c r="V117" i="65"/>
  <c r="AP117" i="67"/>
  <c r="W117" i="67"/>
  <c r="AP117" i="66"/>
  <c r="W117" i="66"/>
  <c r="W117" i="65"/>
  <c r="X117" i="67"/>
  <c r="X117" i="66"/>
  <c r="X117" i="65"/>
  <c r="Y117" i="67"/>
  <c r="Y117" i="66"/>
  <c r="Y117" i="65"/>
  <c r="Z117" i="67"/>
  <c r="Z117" i="66"/>
  <c r="Z117" i="65"/>
  <c r="AA117" i="67"/>
  <c r="AA117" i="66"/>
  <c r="AA117" i="65"/>
  <c r="AB117" i="67"/>
  <c r="AB117" i="66"/>
  <c r="AB117" i="65"/>
  <c r="AC117" i="67"/>
  <c r="AC117" i="66"/>
  <c r="AC117" i="65"/>
  <c r="AD117" i="67"/>
  <c r="AD117" i="66"/>
  <c r="AD117" i="65"/>
  <c r="AE117" i="67"/>
  <c r="AE117" i="66"/>
  <c r="AE117" i="65"/>
  <c r="AF117" i="67"/>
  <c r="AF117" i="66"/>
  <c r="AF117" i="65"/>
  <c r="AG117" i="67"/>
  <c r="AG117" i="66"/>
  <c r="AG117" i="65"/>
  <c r="AH117" i="67"/>
  <c r="AH117" i="66"/>
  <c r="AH117" i="65"/>
  <c r="AI117" i="67"/>
  <c r="AI117" i="66"/>
  <c r="AI117" i="65"/>
  <c r="AJ117" i="67"/>
  <c r="AJ117" i="66"/>
  <c r="AJ117" i="65"/>
  <c r="AK117" i="67"/>
  <c r="AK117" i="66"/>
  <c r="AK117" i="65"/>
  <c r="AL117" i="67"/>
  <c r="AL117" i="66"/>
  <c r="AL117" i="65"/>
  <c r="AM117" i="67"/>
  <c r="AM117" i="66"/>
  <c r="AM117" i="65"/>
  <c r="AN117" i="67"/>
  <c r="AN117" i="66"/>
  <c r="AN117" i="65"/>
  <c r="AO117" i="67"/>
  <c r="AO117" i="66"/>
  <c r="AO117" i="65"/>
  <c r="AP117" i="65"/>
  <c r="B118" i="67"/>
  <c r="B118" i="66"/>
  <c r="B118" i="65"/>
  <c r="L118" i="67"/>
  <c r="C118" i="67"/>
  <c r="L118" i="66"/>
  <c r="C118" i="66"/>
  <c r="C118" i="65"/>
  <c r="D118" i="67"/>
  <c r="D118" i="66"/>
  <c r="D118" i="65"/>
  <c r="E118" i="67"/>
  <c r="E118" i="66"/>
  <c r="E118" i="65"/>
  <c r="F118" i="67"/>
  <c r="F118" i="66"/>
  <c r="F118" i="65"/>
  <c r="G118" i="67"/>
  <c r="G118" i="66"/>
  <c r="G118" i="65"/>
  <c r="H118" i="67"/>
  <c r="H118" i="66"/>
  <c r="H118" i="65"/>
  <c r="I118" i="67"/>
  <c r="I118" i="66"/>
  <c r="I118" i="65"/>
  <c r="J118" i="67"/>
  <c r="J118" i="66"/>
  <c r="J118" i="65"/>
  <c r="K118" i="67"/>
  <c r="K118" i="66"/>
  <c r="K118" i="65"/>
  <c r="L118" i="65"/>
  <c r="V118" i="67"/>
  <c r="M118" i="67"/>
  <c r="V118" i="66"/>
  <c r="M118" i="66"/>
  <c r="M118" i="65"/>
  <c r="N118" i="67"/>
  <c r="N118" i="66"/>
  <c r="N118" i="65"/>
  <c r="O118" i="67"/>
  <c r="O118" i="66"/>
  <c r="O118" i="65"/>
  <c r="P118" i="67"/>
  <c r="P118" i="66"/>
  <c r="P118" i="65"/>
  <c r="Q118" i="67"/>
  <c r="Q118" i="66"/>
  <c r="Q118" i="65"/>
  <c r="R118" i="67"/>
  <c r="R118" i="66"/>
  <c r="R118" i="65"/>
  <c r="S118" i="67"/>
  <c r="S118" i="66"/>
  <c r="S118" i="65"/>
  <c r="T118" i="67"/>
  <c r="T118" i="66"/>
  <c r="T118" i="65"/>
  <c r="U118" i="67"/>
  <c r="U118" i="66"/>
  <c r="U118" i="65"/>
  <c r="V118" i="65"/>
  <c r="AP118" i="67"/>
  <c r="W118" i="67"/>
  <c r="AP118" i="66"/>
  <c r="W118" i="66"/>
  <c r="W118" i="65"/>
  <c r="X118" i="67"/>
  <c r="X118" i="66"/>
  <c r="X118" i="65"/>
  <c r="Y118" i="67"/>
  <c r="Y118" i="66"/>
  <c r="Y118" i="65"/>
  <c r="Z118" i="67"/>
  <c r="Z118" i="66"/>
  <c r="Z118" i="65"/>
  <c r="AA118" i="67"/>
  <c r="AA118" i="66"/>
  <c r="AA118" i="65"/>
  <c r="AB118" i="67"/>
  <c r="AB118" i="66"/>
  <c r="AB118" i="65"/>
  <c r="AC118" i="67"/>
  <c r="AC118" i="66"/>
  <c r="AC118" i="65"/>
  <c r="AD118" i="67"/>
  <c r="AD118" i="66"/>
  <c r="AD118" i="65"/>
  <c r="AE118" i="67"/>
  <c r="AE118" i="66"/>
  <c r="AE118" i="65"/>
  <c r="AF118" i="67"/>
  <c r="AF118" i="66"/>
  <c r="AF118" i="65"/>
  <c r="AG118" i="67"/>
  <c r="AG118" i="66"/>
  <c r="AG118" i="65"/>
  <c r="AH118" i="67"/>
  <c r="AH118" i="66"/>
  <c r="AH118" i="65"/>
  <c r="AI118" i="67"/>
  <c r="AI118" i="66"/>
  <c r="AI118" i="65"/>
  <c r="AJ118" i="67"/>
  <c r="AJ118" i="66"/>
  <c r="AJ118" i="65"/>
  <c r="AK118" i="67"/>
  <c r="AK118" i="66"/>
  <c r="AK118" i="65"/>
  <c r="AL118" i="67"/>
  <c r="AL118" i="66"/>
  <c r="AL118" i="65"/>
  <c r="AM118" i="67"/>
  <c r="AM118" i="66"/>
  <c r="AM118" i="65"/>
  <c r="AN118" i="67"/>
  <c r="AN118" i="66"/>
  <c r="AN118" i="65"/>
  <c r="AO118" i="67"/>
  <c r="AO118" i="66"/>
  <c r="AO118" i="65"/>
  <c r="AP118" i="65"/>
  <c r="B119" i="67"/>
  <c r="B119" i="66"/>
  <c r="B119" i="65"/>
  <c r="L119" i="67"/>
  <c r="C119" i="67"/>
  <c r="L119" i="66"/>
  <c r="C119" i="66"/>
  <c r="C119" i="65"/>
  <c r="D119" i="67"/>
  <c r="D119" i="66"/>
  <c r="D119" i="65"/>
  <c r="E119" i="67"/>
  <c r="E119" i="66"/>
  <c r="E119" i="65"/>
  <c r="F119" i="67"/>
  <c r="F119" i="66"/>
  <c r="F119" i="65"/>
  <c r="G119" i="67"/>
  <c r="G119" i="66"/>
  <c r="G119" i="65"/>
  <c r="H119" i="67"/>
  <c r="H119" i="66"/>
  <c r="H119" i="65"/>
  <c r="I119" i="67"/>
  <c r="I119" i="66"/>
  <c r="I119" i="65"/>
  <c r="J119" i="67"/>
  <c r="J119" i="66"/>
  <c r="J119" i="65"/>
  <c r="K119" i="67"/>
  <c r="K119" i="66"/>
  <c r="K119" i="65"/>
  <c r="L119" i="65"/>
  <c r="V119" i="67"/>
  <c r="M119" i="67"/>
  <c r="V119" i="66"/>
  <c r="M119" i="66"/>
  <c r="M119" i="65"/>
  <c r="N119" i="67"/>
  <c r="N119" i="66"/>
  <c r="N119" i="65"/>
  <c r="O119" i="67"/>
  <c r="O119" i="66"/>
  <c r="O119" i="65"/>
  <c r="P119" i="67"/>
  <c r="P119" i="66"/>
  <c r="P119" i="65"/>
  <c r="Q119" i="67"/>
  <c r="Q119" i="66"/>
  <c r="Q119" i="65"/>
  <c r="R119" i="67"/>
  <c r="R119" i="66"/>
  <c r="R119" i="65"/>
  <c r="S119" i="67"/>
  <c r="S119" i="66"/>
  <c r="S119" i="65"/>
  <c r="T119" i="67"/>
  <c r="T119" i="66"/>
  <c r="T119" i="65"/>
  <c r="U119" i="67"/>
  <c r="U119" i="66"/>
  <c r="U119" i="65"/>
  <c r="V119" i="65"/>
  <c r="AP119" i="67"/>
  <c r="W119" i="67"/>
  <c r="AP119" i="66"/>
  <c r="W119" i="66"/>
  <c r="W119" i="65"/>
  <c r="X119" i="67"/>
  <c r="X119" i="66"/>
  <c r="X119" i="65"/>
  <c r="Y119" i="67"/>
  <c r="Y119" i="66"/>
  <c r="Y119" i="65"/>
  <c r="Z119" i="67"/>
  <c r="Z119" i="66"/>
  <c r="Z119" i="65"/>
  <c r="AA119" i="67"/>
  <c r="AA119" i="66"/>
  <c r="AA119" i="65"/>
  <c r="AB119" i="67"/>
  <c r="AB119" i="66"/>
  <c r="AB119" i="65"/>
  <c r="AC119" i="67"/>
  <c r="AC119" i="66"/>
  <c r="AC119" i="65"/>
  <c r="AD119" i="67"/>
  <c r="AD119" i="66"/>
  <c r="AD119" i="65"/>
  <c r="AE119" i="67"/>
  <c r="AE119" i="66"/>
  <c r="AE119" i="65"/>
  <c r="AF119" i="67"/>
  <c r="AF119" i="66"/>
  <c r="AF119" i="65"/>
  <c r="AG119" i="67"/>
  <c r="AG119" i="66"/>
  <c r="AG119" i="65"/>
  <c r="AH119" i="67"/>
  <c r="AH119" i="66"/>
  <c r="AH119" i="65"/>
  <c r="AI119" i="67"/>
  <c r="AI119" i="66"/>
  <c r="AI119" i="65"/>
  <c r="AJ119" i="67"/>
  <c r="AJ119" i="66"/>
  <c r="AJ119" i="65"/>
  <c r="AK119" i="67"/>
  <c r="AK119" i="66"/>
  <c r="AK119" i="65"/>
  <c r="AL119" i="67"/>
  <c r="AL119" i="66"/>
  <c r="AL119" i="65"/>
  <c r="AM119" i="67"/>
  <c r="AM119" i="66"/>
  <c r="AM119" i="65"/>
  <c r="AN119" i="67"/>
  <c r="AN119" i="66"/>
  <c r="AN119" i="65"/>
  <c r="AO119" i="67"/>
  <c r="AO119" i="66"/>
  <c r="AO119" i="65"/>
  <c r="AP119" i="65"/>
  <c r="B120" i="67"/>
  <c r="B120" i="66"/>
  <c r="B120" i="65"/>
  <c r="L120" i="67"/>
  <c r="C120" i="67"/>
  <c r="L120" i="66"/>
  <c r="C120" i="66"/>
  <c r="C120" i="65"/>
  <c r="D120" i="67"/>
  <c r="D120" i="66"/>
  <c r="D120" i="65"/>
  <c r="E120" i="67"/>
  <c r="E120" i="66"/>
  <c r="E120" i="65"/>
  <c r="F120" i="67"/>
  <c r="F120" i="66"/>
  <c r="F120" i="65"/>
  <c r="G120" i="67"/>
  <c r="G120" i="66"/>
  <c r="G120" i="65"/>
  <c r="H120" i="67"/>
  <c r="H120" i="66"/>
  <c r="H120" i="65"/>
  <c r="I120" i="67"/>
  <c r="I120" i="66"/>
  <c r="I120" i="65"/>
  <c r="J120" i="67"/>
  <c r="J120" i="66"/>
  <c r="J120" i="65"/>
  <c r="K120" i="67"/>
  <c r="K120" i="66"/>
  <c r="K120" i="65"/>
  <c r="L120" i="65"/>
  <c r="V120" i="67"/>
  <c r="M120" i="67"/>
  <c r="V120" i="66"/>
  <c r="M120" i="66"/>
  <c r="M120" i="65"/>
  <c r="N120" i="67"/>
  <c r="N120" i="66"/>
  <c r="N120" i="65"/>
  <c r="O120" i="67"/>
  <c r="O120" i="66"/>
  <c r="O120" i="65"/>
  <c r="P120" i="67"/>
  <c r="P120" i="66"/>
  <c r="P120" i="65"/>
  <c r="Q120" i="67"/>
  <c r="Q120" i="66"/>
  <c r="Q120" i="65"/>
  <c r="R120" i="67"/>
  <c r="R120" i="66"/>
  <c r="R120" i="65"/>
  <c r="S120" i="67"/>
  <c r="S120" i="66"/>
  <c r="S120" i="65"/>
  <c r="T120" i="67"/>
  <c r="T120" i="66"/>
  <c r="T120" i="65"/>
  <c r="U120" i="67"/>
  <c r="U120" i="66"/>
  <c r="U120" i="65"/>
  <c r="V120" i="65"/>
  <c r="AP120" i="67"/>
  <c r="W120" i="67"/>
  <c r="AP120" i="66"/>
  <c r="W120" i="66"/>
  <c r="W120" i="65"/>
  <c r="X120" i="67"/>
  <c r="X120" i="66"/>
  <c r="X120" i="65"/>
  <c r="Y120" i="67"/>
  <c r="Y120" i="66"/>
  <c r="Y120" i="65"/>
  <c r="Z120" i="67"/>
  <c r="Z120" i="66"/>
  <c r="Z120" i="65"/>
  <c r="AA120" i="67"/>
  <c r="AA120" i="66"/>
  <c r="AA120" i="65"/>
  <c r="AB120" i="67"/>
  <c r="AB120" i="66"/>
  <c r="AB120" i="65"/>
  <c r="AC120" i="67"/>
  <c r="AC120" i="66"/>
  <c r="AC120" i="65"/>
  <c r="AD120" i="67"/>
  <c r="AD120" i="66"/>
  <c r="AD120" i="65"/>
  <c r="AE120" i="67"/>
  <c r="AE120" i="66"/>
  <c r="AE120" i="65"/>
  <c r="AF120" i="67"/>
  <c r="AF120" i="66"/>
  <c r="AF120" i="65"/>
  <c r="AG120" i="67"/>
  <c r="AG120" i="66"/>
  <c r="AG120" i="65"/>
  <c r="AH120" i="67"/>
  <c r="AH120" i="66"/>
  <c r="AH120" i="65"/>
  <c r="AI120" i="67"/>
  <c r="AI120" i="66"/>
  <c r="AI120" i="65"/>
  <c r="AJ120" i="67"/>
  <c r="AJ120" i="66"/>
  <c r="AJ120" i="65"/>
  <c r="AK120" i="67"/>
  <c r="AK120" i="66"/>
  <c r="AK120" i="65"/>
  <c r="AL120" i="67"/>
  <c r="AL120" i="66"/>
  <c r="AL120" i="65"/>
  <c r="AM120" i="67"/>
  <c r="AM120" i="66"/>
  <c r="AM120" i="65"/>
  <c r="AN120" i="67"/>
  <c r="AN120" i="66"/>
  <c r="AN120" i="65"/>
  <c r="AO120" i="67"/>
  <c r="AO120" i="66"/>
  <c r="AO120" i="65"/>
  <c r="AP120" i="65"/>
  <c r="B121" i="67"/>
  <c r="B121" i="66"/>
  <c r="B121" i="65"/>
  <c r="L121" i="67"/>
  <c r="C121" i="67"/>
  <c r="L121" i="66"/>
  <c r="C121" i="66"/>
  <c r="C121" i="65"/>
  <c r="D121" i="67"/>
  <c r="D121" i="66"/>
  <c r="D121" i="65"/>
  <c r="E121" i="67"/>
  <c r="E121" i="66"/>
  <c r="E121" i="65"/>
  <c r="F121" i="67"/>
  <c r="F121" i="66"/>
  <c r="F121" i="65"/>
  <c r="G121" i="67"/>
  <c r="G121" i="66"/>
  <c r="G121" i="65"/>
  <c r="H121" i="67"/>
  <c r="H121" i="66"/>
  <c r="H121" i="65"/>
  <c r="I121" i="67"/>
  <c r="I121" i="66"/>
  <c r="I121" i="65"/>
  <c r="J121" i="67"/>
  <c r="J121" i="66"/>
  <c r="J121" i="65"/>
  <c r="K121" i="67"/>
  <c r="K121" i="66"/>
  <c r="K121" i="65"/>
  <c r="L121" i="65"/>
  <c r="V121" i="67"/>
  <c r="M121" i="67"/>
  <c r="V121" i="66"/>
  <c r="M121" i="66"/>
  <c r="M121" i="65"/>
  <c r="N121" i="67"/>
  <c r="N121" i="66"/>
  <c r="N121" i="65"/>
  <c r="O121" i="67"/>
  <c r="O121" i="66"/>
  <c r="O121" i="65"/>
  <c r="P121" i="67"/>
  <c r="P121" i="66"/>
  <c r="P121" i="65"/>
  <c r="Q121" i="67"/>
  <c r="Q121" i="66"/>
  <c r="Q121" i="65"/>
  <c r="R121" i="67"/>
  <c r="R121" i="66"/>
  <c r="R121" i="65"/>
  <c r="S121" i="67"/>
  <c r="S121" i="66"/>
  <c r="S121" i="65"/>
  <c r="T121" i="67"/>
  <c r="T121" i="66"/>
  <c r="T121" i="65"/>
  <c r="U121" i="67"/>
  <c r="U121" i="66"/>
  <c r="U121" i="65"/>
  <c r="V121" i="65"/>
  <c r="AP121" i="67"/>
  <c r="W121" i="67"/>
  <c r="AP121" i="66"/>
  <c r="W121" i="66"/>
  <c r="W121" i="65"/>
  <c r="X121" i="67"/>
  <c r="X121" i="66"/>
  <c r="X121" i="65"/>
  <c r="Y121" i="67"/>
  <c r="Y121" i="66"/>
  <c r="Y121" i="65"/>
  <c r="Z121" i="67"/>
  <c r="Z121" i="66"/>
  <c r="Z121" i="65"/>
  <c r="AA121" i="67"/>
  <c r="AA121" i="66"/>
  <c r="AA121" i="65"/>
  <c r="AB121" i="67"/>
  <c r="AB121" i="66"/>
  <c r="AB121" i="65"/>
  <c r="AC121" i="67"/>
  <c r="AC121" i="66"/>
  <c r="AC121" i="65"/>
  <c r="AD121" i="67"/>
  <c r="AD121" i="66"/>
  <c r="AD121" i="65"/>
  <c r="AE121" i="67"/>
  <c r="AE121" i="66"/>
  <c r="AE121" i="65"/>
  <c r="AF121" i="67"/>
  <c r="AF121" i="66"/>
  <c r="AF121" i="65"/>
  <c r="AG121" i="67"/>
  <c r="AG121" i="66"/>
  <c r="AG121" i="65"/>
  <c r="AH121" i="67"/>
  <c r="AH121" i="66"/>
  <c r="AH121" i="65"/>
  <c r="AI121" i="67"/>
  <c r="AI121" i="66"/>
  <c r="AI121" i="65"/>
  <c r="AJ121" i="67"/>
  <c r="AJ121" i="66"/>
  <c r="AJ121" i="65"/>
  <c r="AK121" i="67"/>
  <c r="AK121" i="66"/>
  <c r="AK121" i="65"/>
  <c r="AL121" i="67"/>
  <c r="AL121" i="66"/>
  <c r="AL121" i="65"/>
  <c r="AM121" i="67"/>
  <c r="AM121" i="66"/>
  <c r="AM121" i="65"/>
  <c r="AN121" i="67"/>
  <c r="AN121" i="66"/>
  <c r="AN121" i="65"/>
  <c r="AO121" i="67"/>
  <c r="AO121" i="66"/>
  <c r="AO121" i="65"/>
  <c r="AP121" i="65"/>
  <c r="B122" i="67"/>
  <c r="B122" i="66"/>
  <c r="B122" i="65"/>
  <c r="L122" i="67"/>
  <c r="C122" i="67"/>
  <c r="L122" i="66"/>
  <c r="C122" i="66"/>
  <c r="C122" i="65"/>
  <c r="D122" i="67"/>
  <c r="D122" i="66"/>
  <c r="D122" i="65"/>
  <c r="E122" i="67"/>
  <c r="E122" i="66"/>
  <c r="E122" i="65"/>
  <c r="F122" i="67"/>
  <c r="F122" i="66"/>
  <c r="F122" i="65"/>
  <c r="G122" i="67"/>
  <c r="G122" i="66"/>
  <c r="G122" i="65"/>
  <c r="H122" i="67"/>
  <c r="H122" i="66"/>
  <c r="H122" i="65"/>
  <c r="I122" i="67"/>
  <c r="I122" i="66"/>
  <c r="I122" i="65"/>
  <c r="J122" i="67"/>
  <c r="J122" i="66"/>
  <c r="J122" i="65"/>
  <c r="K122" i="67"/>
  <c r="K122" i="66"/>
  <c r="K122" i="65"/>
  <c r="L122" i="65"/>
  <c r="V122" i="67"/>
  <c r="M122" i="67"/>
  <c r="V122" i="66"/>
  <c r="M122" i="66"/>
  <c r="M122" i="65"/>
  <c r="N122" i="67"/>
  <c r="N122" i="66"/>
  <c r="N122" i="65"/>
  <c r="O122" i="67"/>
  <c r="O122" i="66"/>
  <c r="O122" i="65"/>
  <c r="P122" i="67"/>
  <c r="P122" i="66"/>
  <c r="P122" i="65"/>
  <c r="Q122" i="67"/>
  <c r="Q122" i="66"/>
  <c r="Q122" i="65"/>
  <c r="R122" i="67"/>
  <c r="R122" i="66"/>
  <c r="R122" i="65"/>
  <c r="S122" i="67"/>
  <c r="S122" i="66"/>
  <c r="S122" i="65"/>
  <c r="T122" i="67"/>
  <c r="T122" i="66"/>
  <c r="T122" i="65"/>
  <c r="U122" i="67"/>
  <c r="U122" i="66"/>
  <c r="U122" i="65"/>
  <c r="V122" i="65"/>
  <c r="AP122" i="67"/>
  <c r="W122" i="67"/>
  <c r="AP122" i="66"/>
  <c r="W122" i="66"/>
  <c r="W122" i="65"/>
  <c r="X122" i="67"/>
  <c r="X122" i="66"/>
  <c r="X122" i="65"/>
  <c r="Y122" i="67"/>
  <c r="Y122" i="66"/>
  <c r="Y122" i="65"/>
  <c r="Z122" i="67"/>
  <c r="Z122" i="66"/>
  <c r="Z122" i="65"/>
  <c r="AA122" i="67"/>
  <c r="AA122" i="66"/>
  <c r="AA122" i="65"/>
  <c r="AB122" i="67"/>
  <c r="AB122" i="66"/>
  <c r="AB122" i="65"/>
  <c r="AC122" i="67"/>
  <c r="AC122" i="66"/>
  <c r="AC122" i="65"/>
  <c r="AD122" i="67"/>
  <c r="AD122" i="66"/>
  <c r="AD122" i="65"/>
  <c r="AE122" i="67"/>
  <c r="AE122" i="66"/>
  <c r="AE122" i="65"/>
  <c r="AF122" i="67"/>
  <c r="AF122" i="66"/>
  <c r="AF122" i="65"/>
  <c r="AG122" i="67"/>
  <c r="AG122" i="66"/>
  <c r="AG122" i="65"/>
  <c r="AH122" i="67"/>
  <c r="AH122" i="66"/>
  <c r="AH122" i="65"/>
  <c r="AI122" i="67"/>
  <c r="AI122" i="66"/>
  <c r="AI122" i="65"/>
  <c r="AJ122" i="67"/>
  <c r="AJ122" i="66"/>
  <c r="AJ122" i="65"/>
  <c r="AK122" i="67"/>
  <c r="AK122" i="66"/>
  <c r="AK122" i="65"/>
  <c r="AL122" i="67"/>
  <c r="AL122" i="66"/>
  <c r="AL122" i="65"/>
  <c r="AM122" i="67"/>
  <c r="AM122" i="66"/>
  <c r="AM122" i="65"/>
  <c r="AN122" i="67"/>
  <c r="AN122" i="66"/>
  <c r="AN122" i="65"/>
  <c r="AO122" i="67"/>
  <c r="AO122" i="66"/>
  <c r="AO122" i="65"/>
  <c r="AP122" i="65"/>
  <c r="B123" i="67"/>
  <c r="B123" i="66"/>
  <c r="B123" i="65"/>
  <c r="L123" i="67"/>
  <c r="C123" i="67"/>
  <c r="L123" i="66"/>
  <c r="C123" i="66"/>
  <c r="C123" i="65"/>
  <c r="D123" i="67"/>
  <c r="D123" i="66"/>
  <c r="D123" i="65"/>
  <c r="E123" i="67"/>
  <c r="E123" i="66"/>
  <c r="E123" i="65"/>
  <c r="F123" i="67"/>
  <c r="F123" i="66"/>
  <c r="F123" i="65"/>
  <c r="G123" i="67"/>
  <c r="G123" i="66"/>
  <c r="G123" i="65"/>
  <c r="H123" i="67"/>
  <c r="H123" i="66"/>
  <c r="H123" i="65"/>
  <c r="I123" i="67"/>
  <c r="I123" i="66"/>
  <c r="I123" i="65"/>
  <c r="J123" i="67"/>
  <c r="J123" i="66"/>
  <c r="J123" i="65"/>
  <c r="K123" i="67"/>
  <c r="K123" i="66"/>
  <c r="K123" i="65"/>
  <c r="L123" i="65"/>
  <c r="V123" i="67"/>
  <c r="M123" i="67"/>
  <c r="V123" i="66"/>
  <c r="M123" i="66"/>
  <c r="M123" i="65"/>
  <c r="N123" i="67"/>
  <c r="N123" i="66"/>
  <c r="N123" i="65"/>
  <c r="O123" i="67"/>
  <c r="O123" i="66"/>
  <c r="O123" i="65"/>
  <c r="P123" i="67"/>
  <c r="P123" i="66"/>
  <c r="P123" i="65"/>
  <c r="Q123" i="67"/>
  <c r="Q123" i="66"/>
  <c r="Q123" i="65"/>
  <c r="R123" i="67"/>
  <c r="R123" i="66"/>
  <c r="R123" i="65"/>
  <c r="S123" i="67"/>
  <c r="S123" i="66"/>
  <c r="S123" i="65"/>
  <c r="T123" i="67"/>
  <c r="T123" i="66"/>
  <c r="T123" i="65"/>
  <c r="U123" i="67"/>
  <c r="U123" i="66"/>
  <c r="U123" i="65"/>
  <c r="V123" i="65"/>
  <c r="AP123" i="67"/>
  <c r="W123" i="67"/>
  <c r="AP123" i="66"/>
  <c r="W123" i="66"/>
  <c r="W123" i="65"/>
  <c r="X123" i="67"/>
  <c r="X123" i="66"/>
  <c r="X123" i="65"/>
  <c r="Y123" i="67"/>
  <c r="Y123" i="66"/>
  <c r="Y123" i="65"/>
  <c r="Z123" i="67"/>
  <c r="Z123" i="66"/>
  <c r="Z123" i="65"/>
  <c r="AA123" i="67"/>
  <c r="AA123" i="66"/>
  <c r="AA123" i="65"/>
  <c r="AB123" i="67"/>
  <c r="AB123" i="66"/>
  <c r="AB123" i="65"/>
  <c r="AC123" i="67"/>
  <c r="AC123" i="66"/>
  <c r="AC123" i="65"/>
  <c r="AD123" i="67"/>
  <c r="AD123" i="66"/>
  <c r="AD123" i="65"/>
  <c r="AE123" i="67"/>
  <c r="AE123" i="66"/>
  <c r="AE123" i="65"/>
  <c r="AF123" i="67"/>
  <c r="AF123" i="66"/>
  <c r="AF123" i="65"/>
  <c r="AG123" i="67"/>
  <c r="AG123" i="66"/>
  <c r="AG123" i="65"/>
  <c r="AH123" i="67"/>
  <c r="AH123" i="66"/>
  <c r="AH123" i="65"/>
  <c r="AI123" i="67"/>
  <c r="AI123" i="66"/>
  <c r="AI123" i="65"/>
  <c r="AJ123" i="67"/>
  <c r="AJ123" i="66"/>
  <c r="AJ123" i="65"/>
  <c r="AK123" i="67"/>
  <c r="AK123" i="66"/>
  <c r="AK123" i="65"/>
  <c r="AL123" i="67"/>
  <c r="AL123" i="66"/>
  <c r="AL123" i="65"/>
  <c r="AM123" i="67"/>
  <c r="AM123" i="66"/>
  <c r="AM123" i="65"/>
  <c r="AN123" i="67"/>
  <c r="AN123" i="66"/>
  <c r="AN123" i="65"/>
  <c r="AO123" i="67"/>
  <c r="AO123" i="66"/>
  <c r="AO123" i="65"/>
  <c r="AP123" i="65"/>
  <c r="B124" i="67"/>
  <c r="B124" i="66"/>
  <c r="B124" i="65"/>
  <c r="L124" i="67"/>
  <c r="C124" i="67"/>
  <c r="L124" i="66"/>
  <c r="C124" i="66"/>
  <c r="C124" i="65"/>
  <c r="D124" i="67"/>
  <c r="D124" i="66"/>
  <c r="D124" i="65"/>
  <c r="E124" i="67"/>
  <c r="E124" i="66"/>
  <c r="E124" i="65"/>
  <c r="F124" i="67"/>
  <c r="F124" i="66"/>
  <c r="F124" i="65"/>
  <c r="G124" i="67"/>
  <c r="G124" i="66"/>
  <c r="G124" i="65"/>
  <c r="H124" i="67"/>
  <c r="H124" i="66"/>
  <c r="H124" i="65"/>
  <c r="I124" i="67"/>
  <c r="I124" i="66"/>
  <c r="I124" i="65"/>
  <c r="J124" i="67"/>
  <c r="J124" i="66"/>
  <c r="J124" i="65"/>
  <c r="K124" i="67"/>
  <c r="K124" i="66"/>
  <c r="K124" i="65"/>
  <c r="L124" i="65"/>
  <c r="V124" i="67"/>
  <c r="M124" i="67"/>
  <c r="V124" i="66"/>
  <c r="M124" i="66"/>
  <c r="M124" i="65"/>
  <c r="N124" i="67"/>
  <c r="N124" i="66"/>
  <c r="N124" i="65"/>
  <c r="O124" i="67"/>
  <c r="O124" i="66"/>
  <c r="O124" i="65"/>
  <c r="P124" i="67"/>
  <c r="P124" i="66"/>
  <c r="P124" i="65"/>
  <c r="Q124" i="67"/>
  <c r="Q124" i="66"/>
  <c r="Q124" i="65"/>
  <c r="R124" i="67"/>
  <c r="R124" i="66"/>
  <c r="R124" i="65"/>
  <c r="S124" i="67"/>
  <c r="S124" i="66"/>
  <c r="S124" i="65"/>
  <c r="T124" i="67"/>
  <c r="T124" i="66"/>
  <c r="T124" i="65"/>
  <c r="U124" i="67"/>
  <c r="U124" i="66"/>
  <c r="U124" i="65"/>
  <c r="V124" i="65"/>
  <c r="AP124" i="67"/>
  <c r="W124" i="67"/>
  <c r="AP124" i="66"/>
  <c r="W124" i="66"/>
  <c r="W124" i="65"/>
  <c r="X124" i="67"/>
  <c r="X124" i="66"/>
  <c r="X124" i="65"/>
  <c r="Y124" i="67"/>
  <c r="Y124" i="66"/>
  <c r="Y124" i="65"/>
  <c r="Z124" i="67"/>
  <c r="Z124" i="66"/>
  <c r="Z124" i="65"/>
  <c r="AA124" i="67"/>
  <c r="AA124" i="66"/>
  <c r="AA124" i="65"/>
  <c r="AB124" i="67"/>
  <c r="AB124" i="66"/>
  <c r="AB124" i="65"/>
  <c r="AC124" i="67"/>
  <c r="AC124" i="66"/>
  <c r="AC124" i="65"/>
  <c r="AD124" i="67"/>
  <c r="AD124" i="66"/>
  <c r="AD124" i="65"/>
  <c r="AE124" i="67"/>
  <c r="AE124" i="66"/>
  <c r="AE124" i="65"/>
  <c r="AF124" i="67"/>
  <c r="AF124" i="66"/>
  <c r="AF124" i="65"/>
  <c r="AG124" i="67"/>
  <c r="AG124" i="66"/>
  <c r="AG124" i="65"/>
  <c r="AH124" i="67"/>
  <c r="AH124" i="66"/>
  <c r="AH124" i="65"/>
  <c r="AI124" i="67"/>
  <c r="AI124" i="66"/>
  <c r="AI124" i="65"/>
  <c r="AJ124" i="67"/>
  <c r="AJ124" i="66"/>
  <c r="AJ124" i="65"/>
  <c r="AK124" i="67"/>
  <c r="AK124" i="66"/>
  <c r="AK124" i="65"/>
  <c r="AL124" i="67"/>
  <c r="AL124" i="66"/>
  <c r="AL124" i="65"/>
  <c r="AM124" i="67"/>
  <c r="AM124" i="66"/>
  <c r="AM124" i="65"/>
  <c r="AN124" i="67"/>
  <c r="AN124" i="66"/>
  <c r="AN124" i="65"/>
  <c r="AO124" i="67"/>
  <c r="AO124" i="66"/>
  <c r="AO124" i="65"/>
  <c r="AP124" i="65"/>
  <c r="B125" i="67"/>
  <c r="B125" i="66"/>
  <c r="B125" i="65"/>
  <c r="L125" i="67"/>
  <c r="C125" i="67"/>
  <c r="L125" i="66"/>
  <c r="C125" i="66"/>
  <c r="C125" i="65"/>
  <c r="D125" i="67"/>
  <c r="D125" i="66"/>
  <c r="D125" i="65"/>
  <c r="E125" i="67"/>
  <c r="E125" i="66"/>
  <c r="E125" i="65"/>
  <c r="F125" i="67"/>
  <c r="F125" i="66"/>
  <c r="F125" i="65"/>
  <c r="G125" i="67"/>
  <c r="G125" i="66"/>
  <c r="G125" i="65"/>
  <c r="H125" i="67"/>
  <c r="H125" i="66"/>
  <c r="H125" i="65"/>
  <c r="I125" i="67"/>
  <c r="I125" i="66"/>
  <c r="I125" i="65"/>
  <c r="J125" i="67"/>
  <c r="J125" i="66"/>
  <c r="J125" i="65"/>
  <c r="K125" i="67"/>
  <c r="K125" i="66"/>
  <c r="K125" i="65"/>
  <c r="L125" i="65"/>
  <c r="V125" i="67"/>
  <c r="M125" i="67"/>
  <c r="V125" i="66"/>
  <c r="M125" i="66"/>
  <c r="M125" i="65"/>
  <c r="N125" i="67"/>
  <c r="N125" i="66"/>
  <c r="N125" i="65"/>
  <c r="O125" i="67"/>
  <c r="O125" i="66"/>
  <c r="O125" i="65"/>
  <c r="P125" i="67"/>
  <c r="P125" i="66"/>
  <c r="P125" i="65"/>
  <c r="Q125" i="67"/>
  <c r="Q125" i="66"/>
  <c r="Q125" i="65"/>
  <c r="R125" i="67"/>
  <c r="R125" i="66"/>
  <c r="R125" i="65"/>
  <c r="S125" i="67"/>
  <c r="S125" i="66"/>
  <c r="S125" i="65"/>
  <c r="T125" i="67"/>
  <c r="T125" i="66"/>
  <c r="T125" i="65"/>
  <c r="U125" i="67"/>
  <c r="U125" i="66"/>
  <c r="U125" i="65"/>
  <c r="V125" i="65"/>
  <c r="AP125" i="67"/>
  <c r="W125" i="67"/>
  <c r="AP125" i="66"/>
  <c r="W125" i="66"/>
  <c r="W125" i="65"/>
  <c r="X125" i="67"/>
  <c r="X125" i="66"/>
  <c r="X125" i="65"/>
  <c r="Y125" i="67"/>
  <c r="Y125" i="66"/>
  <c r="Y125" i="65"/>
  <c r="Z125" i="67"/>
  <c r="Z125" i="66"/>
  <c r="Z125" i="65"/>
  <c r="AA125" i="67"/>
  <c r="AA125" i="66"/>
  <c r="AA125" i="65"/>
  <c r="AB125" i="67"/>
  <c r="AB125" i="66"/>
  <c r="AB125" i="65"/>
  <c r="AC125" i="67"/>
  <c r="AC125" i="66"/>
  <c r="AC125" i="65"/>
  <c r="AD125" i="67"/>
  <c r="AD125" i="66"/>
  <c r="AD125" i="65"/>
  <c r="AE125" i="67"/>
  <c r="AE125" i="66"/>
  <c r="AE125" i="65"/>
  <c r="AF125" i="67"/>
  <c r="AF125" i="66"/>
  <c r="AF125" i="65"/>
  <c r="AG125" i="67"/>
  <c r="AG125" i="66"/>
  <c r="AG125" i="65"/>
  <c r="AH125" i="67"/>
  <c r="AH125" i="66"/>
  <c r="AH125" i="65"/>
  <c r="AI125" i="67"/>
  <c r="AI125" i="66"/>
  <c r="AI125" i="65"/>
  <c r="AJ125" i="67"/>
  <c r="AJ125" i="66"/>
  <c r="AJ125" i="65"/>
  <c r="AK125" i="67"/>
  <c r="AK125" i="66"/>
  <c r="AK125" i="65"/>
  <c r="AL125" i="67"/>
  <c r="AL125" i="66"/>
  <c r="AL125" i="65"/>
  <c r="AM125" i="67"/>
  <c r="AM125" i="66"/>
  <c r="AM125" i="65"/>
  <c r="AN125" i="67"/>
  <c r="AN125" i="66"/>
  <c r="AN125" i="65"/>
  <c r="AO125" i="67"/>
  <c r="AO125" i="66"/>
  <c r="AO125" i="65"/>
  <c r="AP125" i="65"/>
  <c r="B126" i="67"/>
  <c r="B126" i="66"/>
  <c r="B126" i="65"/>
  <c r="L126" i="67"/>
  <c r="C126" i="67"/>
  <c r="L126" i="66"/>
  <c r="C126" i="66"/>
  <c r="C126" i="65"/>
  <c r="D126" i="67"/>
  <c r="D126" i="66"/>
  <c r="D126" i="65"/>
  <c r="E126" i="67"/>
  <c r="E126" i="66"/>
  <c r="E126" i="65"/>
  <c r="F126" i="67"/>
  <c r="F126" i="66"/>
  <c r="F126" i="65"/>
  <c r="G126" i="67"/>
  <c r="G126" i="66"/>
  <c r="G126" i="65"/>
  <c r="H126" i="67"/>
  <c r="H126" i="66"/>
  <c r="H126" i="65"/>
  <c r="I126" i="67"/>
  <c r="I126" i="66"/>
  <c r="I126" i="65"/>
  <c r="J126" i="67"/>
  <c r="J126" i="66"/>
  <c r="J126" i="65"/>
  <c r="K126" i="67"/>
  <c r="K126" i="66"/>
  <c r="K126" i="65"/>
  <c r="L126" i="65"/>
  <c r="V126" i="67"/>
  <c r="M126" i="67"/>
  <c r="V126" i="66"/>
  <c r="M126" i="66"/>
  <c r="M126" i="65"/>
  <c r="N126" i="67"/>
  <c r="N126" i="66"/>
  <c r="N126" i="65"/>
  <c r="O126" i="67"/>
  <c r="O126" i="66"/>
  <c r="O126" i="65"/>
  <c r="P126" i="67"/>
  <c r="P126" i="66"/>
  <c r="P126" i="65"/>
  <c r="Q126" i="67"/>
  <c r="Q126" i="66"/>
  <c r="Q126" i="65"/>
  <c r="R126" i="67"/>
  <c r="R126" i="66"/>
  <c r="R126" i="65"/>
  <c r="S126" i="67"/>
  <c r="S126" i="66"/>
  <c r="S126" i="65"/>
  <c r="T126" i="67"/>
  <c r="T126" i="66"/>
  <c r="T126" i="65"/>
  <c r="U126" i="67"/>
  <c r="U126" i="66"/>
  <c r="U126" i="65"/>
  <c r="V126" i="65"/>
  <c r="AP126" i="67"/>
  <c r="W126" i="67"/>
  <c r="AP126" i="66"/>
  <c r="W126" i="66"/>
  <c r="W126" i="65"/>
  <c r="X126" i="67"/>
  <c r="X126" i="66"/>
  <c r="X126" i="65"/>
  <c r="Y126" i="67"/>
  <c r="Y126" i="66"/>
  <c r="Y126" i="65"/>
  <c r="Z126" i="67"/>
  <c r="Z126" i="66"/>
  <c r="Z126" i="65"/>
  <c r="AA126" i="67"/>
  <c r="AA126" i="66"/>
  <c r="AA126" i="65"/>
  <c r="AB126" i="67"/>
  <c r="AB126" i="66"/>
  <c r="AB126" i="65"/>
  <c r="AC126" i="67"/>
  <c r="AC126" i="66"/>
  <c r="AC126" i="65"/>
  <c r="AD126" i="67"/>
  <c r="AD126" i="66"/>
  <c r="AD126" i="65"/>
  <c r="AE126" i="67"/>
  <c r="AE126" i="66"/>
  <c r="AE126" i="65"/>
  <c r="AF126" i="67"/>
  <c r="AF126" i="66"/>
  <c r="AF126" i="65"/>
  <c r="AG126" i="67"/>
  <c r="AG126" i="66"/>
  <c r="AG126" i="65"/>
  <c r="AH126" i="67"/>
  <c r="AH126" i="66"/>
  <c r="AH126" i="65"/>
  <c r="AI126" i="67"/>
  <c r="AI126" i="66"/>
  <c r="AI126" i="65"/>
  <c r="AJ126" i="67"/>
  <c r="AJ126" i="66"/>
  <c r="AJ126" i="65"/>
  <c r="AK126" i="67"/>
  <c r="AK126" i="66"/>
  <c r="AK126" i="65"/>
  <c r="AL126" i="67"/>
  <c r="AL126" i="66"/>
  <c r="AL126" i="65"/>
  <c r="AM126" i="67"/>
  <c r="AM126" i="66"/>
  <c r="AM126" i="65"/>
  <c r="AN126" i="67"/>
  <c r="AN126" i="66"/>
  <c r="AN126" i="65"/>
  <c r="AO126" i="67"/>
  <c r="AO126" i="66"/>
  <c r="AO126" i="65"/>
  <c r="AP126" i="65"/>
  <c r="B127" i="67"/>
  <c r="B127" i="66"/>
  <c r="B127" i="65"/>
  <c r="L127" i="67"/>
  <c r="C127" i="67"/>
  <c r="L127" i="66"/>
  <c r="C127" i="66"/>
  <c r="C127" i="65"/>
  <c r="D127" i="67"/>
  <c r="D127" i="66"/>
  <c r="D127" i="65"/>
  <c r="E127" i="67"/>
  <c r="E127" i="66"/>
  <c r="E127" i="65"/>
  <c r="F127" i="67"/>
  <c r="F127" i="66"/>
  <c r="F127" i="65"/>
  <c r="G127" i="67"/>
  <c r="G127" i="66"/>
  <c r="G127" i="65"/>
  <c r="H127" i="67"/>
  <c r="H127" i="66"/>
  <c r="H127" i="65"/>
  <c r="I127" i="67"/>
  <c r="I127" i="66"/>
  <c r="I127" i="65"/>
  <c r="J127" i="67"/>
  <c r="J127" i="66"/>
  <c r="J127" i="65"/>
  <c r="K127" i="67"/>
  <c r="K127" i="66"/>
  <c r="K127" i="65"/>
  <c r="L127" i="65"/>
  <c r="V127" i="67"/>
  <c r="M127" i="67"/>
  <c r="V127" i="66"/>
  <c r="M127" i="66"/>
  <c r="M127" i="65"/>
  <c r="N127" i="67"/>
  <c r="N127" i="66"/>
  <c r="N127" i="65"/>
  <c r="O127" i="67"/>
  <c r="O127" i="66"/>
  <c r="O127" i="65"/>
  <c r="P127" i="67"/>
  <c r="P127" i="66"/>
  <c r="P127" i="65"/>
  <c r="Q127" i="67"/>
  <c r="Q127" i="66"/>
  <c r="Q127" i="65"/>
  <c r="R127" i="67"/>
  <c r="R127" i="66"/>
  <c r="R127" i="65"/>
  <c r="S127" i="67"/>
  <c r="S127" i="66"/>
  <c r="S127" i="65"/>
  <c r="T127" i="67"/>
  <c r="T127" i="66"/>
  <c r="T127" i="65"/>
  <c r="U127" i="67"/>
  <c r="U127" i="66"/>
  <c r="U127" i="65"/>
  <c r="V127" i="65"/>
  <c r="AP127" i="67"/>
  <c r="W127" i="67"/>
  <c r="AP127" i="66"/>
  <c r="W127" i="66"/>
  <c r="W127" i="65"/>
  <c r="X127" i="67"/>
  <c r="X127" i="66"/>
  <c r="X127" i="65"/>
  <c r="Y127" i="67"/>
  <c r="Y127" i="66"/>
  <c r="Y127" i="65"/>
  <c r="Z127" i="67"/>
  <c r="Z127" i="66"/>
  <c r="Z127" i="65"/>
  <c r="AA127" i="67"/>
  <c r="AA127" i="66"/>
  <c r="AA127" i="65"/>
  <c r="AB127" i="67"/>
  <c r="AB127" i="66"/>
  <c r="AB127" i="65"/>
  <c r="AC127" i="67"/>
  <c r="AC127" i="66"/>
  <c r="AC127" i="65"/>
  <c r="AD127" i="67"/>
  <c r="AD127" i="66"/>
  <c r="AD127" i="65"/>
  <c r="AE127" i="67"/>
  <c r="AE127" i="66"/>
  <c r="AE127" i="65"/>
  <c r="AF127" i="67"/>
  <c r="AF127" i="66"/>
  <c r="AF127" i="65"/>
  <c r="AG127" i="67"/>
  <c r="AG127" i="66"/>
  <c r="AG127" i="65"/>
  <c r="AH127" i="67"/>
  <c r="AH127" i="66"/>
  <c r="AH127" i="65"/>
  <c r="AI127" i="67"/>
  <c r="AI127" i="66"/>
  <c r="AI127" i="65"/>
  <c r="AJ127" i="67"/>
  <c r="AJ127" i="66"/>
  <c r="AJ127" i="65"/>
  <c r="AK127" i="67"/>
  <c r="AK127" i="66"/>
  <c r="AK127" i="65"/>
  <c r="AL127" i="67"/>
  <c r="AL127" i="66"/>
  <c r="AL127" i="65"/>
  <c r="AM127" i="67"/>
  <c r="AM127" i="66"/>
  <c r="AM127" i="65"/>
  <c r="AN127" i="67"/>
  <c r="AN127" i="66"/>
  <c r="AN127" i="65"/>
  <c r="AO127" i="67"/>
  <c r="AO127" i="66"/>
  <c r="AO127" i="65"/>
  <c r="AP127" i="65"/>
  <c r="B128" i="67"/>
  <c r="B128" i="66"/>
  <c r="B128" i="65"/>
  <c r="L128" i="67"/>
  <c r="C128" i="67"/>
  <c r="L128" i="66"/>
  <c r="C128" i="66"/>
  <c r="C128" i="65"/>
  <c r="D128" i="67"/>
  <c r="D128" i="66"/>
  <c r="D128" i="65"/>
  <c r="E128" i="67"/>
  <c r="E128" i="66"/>
  <c r="E128" i="65"/>
  <c r="F128" i="67"/>
  <c r="F128" i="66"/>
  <c r="F128" i="65"/>
  <c r="G128" i="67"/>
  <c r="G128" i="66"/>
  <c r="G128" i="65"/>
  <c r="H128" i="67"/>
  <c r="H128" i="66"/>
  <c r="H128" i="65"/>
  <c r="I128" i="67"/>
  <c r="I128" i="66"/>
  <c r="I128" i="65"/>
  <c r="J128" i="67"/>
  <c r="J128" i="66"/>
  <c r="J128" i="65"/>
  <c r="K128" i="67"/>
  <c r="K128" i="66"/>
  <c r="K128" i="65"/>
  <c r="L128" i="65"/>
  <c r="V128" i="67"/>
  <c r="M128" i="67"/>
  <c r="V128" i="66"/>
  <c r="M128" i="66"/>
  <c r="M128" i="65"/>
  <c r="N128" i="67"/>
  <c r="N128" i="66"/>
  <c r="N128" i="65"/>
  <c r="O128" i="67"/>
  <c r="O128" i="66"/>
  <c r="O128" i="65"/>
  <c r="P128" i="67"/>
  <c r="P128" i="66"/>
  <c r="P128" i="65"/>
  <c r="Q128" i="67"/>
  <c r="Q128" i="66"/>
  <c r="Q128" i="65"/>
  <c r="R128" i="67"/>
  <c r="R128" i="66"/>
  <c r="R128" i="65"/>
  <c r="S128" i="67"/>
  <c r="S128" i="66"/>
  <c r="S128" i="65"/>
  <c r="T128" i="67"/>
  <c r="T128" i="66"/>
  <c r="T128" i="65"/>
  <c r="U128" i="67"/>
  <c r="U128" i="66"/>
  <c r="U128" i="65"/>
  <c r="V128" i="65"/>
  <c r="AP128" i="67"/>
  <c r="W128" i="67"/>
  <c r="AP128" i="66"/>
  <c r="W128" i="66"/>
  <c r="W128" i="65"/>
  <c r="X128" i="67"/>
  <c r="X128" i="66"/>
  <c r="X128" i="65"/>
  <c r="Y128" i="67"/>
  <c r="Y128" i="66"/>
  <c r="Y128" i="65"/>
  <c r="Z128" i="67"/>
  <c r="Z128" i="66"/>
  <c r="Z128" i="65"/>
  <c r="AA128" i="67"/>
  <c r="AA128" i="66"/>
  <c r="AA128" i="65"/>
  <c r="AB128" i="67"/>
  <c r="AB128" i="66"/>
  <c r="AB128" i="65"/>
  <c r="AC128" i="67"/>
  <c r="AC128" i="66"/>
  <c r="AC128" i="65"/>
  <c r="AD128" i="67"/>
  <c r="AD128" i="66"/>
  <c r="AD128" i="65"/>
  <c r="AE128" i="67"/>
  <c r="AE128" i="66"/>
  <c r="AE128" i="65"/>
  <c r="AF128" i="67"/>
  <c r="AF128" i="66"/>
  <c r="AF128" i="65"/>
  <c r="AG128" i="67"/>
  <c r="AG128" i="66"/>
  <c r="AG128" i="65"/>
  <c r="AH128" i="67"/>
  <c r="AH128" i="66"/>
  <c r="AH128" i="65"/>
  <c r="AI128" i="67"/>
  <c r="AI128" i="66"/>
  <c r="AI128" i="65"/>
  <c r="AJ128" i="67"/>
  <c r="AJ128" i="66"/>
  <c r="AJ128" i="65"/>
  <c r="AK128" i="67"/>
  <c r="AK128" i="66"/>
  <c r="AK128" i="65"/>
  <c r="AL128" i="67"/>
  <c r="AL128" i="66"/>
  <c r="AL128" i="65"/>
  <c r="AM128" i="67"/>
  <c r="AM128" i="66"/>
  <c r="AM128" i="65"/>
  <c r="AN128" i="67"/>
  <c r="AN128" i="66"/>
  <c r="AN128" i="65"/>
  <c r="AO128" i="67"/>
  <c r="AO128" i="66"/>
  <c r="AO128" i="65"/>
  <c r="AP128" i="65"/>
  <c r="B129" i="67"/>
  <c r="B129" i="66"/>
  <c r="B129" i="65"/>
  <c r="L129" i="67"/>
  <c r="C129" i="67"/>
  <c r="L129" i="66"/>
  <c r="C129" i="66"/>
  <c r="C129" i="65"/>
  <c r="D129" i="67"/>
  <c r="D129" i="66"/>
  <c r="D129" i="65"/>
  <c r="E129" i="67"/>
  <c r="E129" i="66"/>
  <c r="E129" i="65"/>
  <c r="F129" i="67"/>
  <c r="F129" i="66"/>
  <c r="F129" i="65"/>
  <c r="G129" i="67"/>
  <c r="G129" i="66"/>
  <c r="G129" i="65"/>
  <c r="H129" i="67"/>
  <c r="H129" i="66"/>
  <c r="H129" i="65"/>
  <c r="I129" i="67"/>
  <c r="I129" i="66"/>
  <c r="I129" i="65"/>
  <c r="J129" i="67"/>
  <c r="J129" i="66"/>
  <c r="J129" i="65"/>
  <c r="K129" i="67"/>
  <c r="K129" i="66"/>
  <c r="K129" i="65"/>
  <c r="L129" i="65"/>
  <c r="V129" i="67"/>
  <c r="M129" i="67"/>
  <c r="V129" i="66"/>
  <c r="M129" i="66"/>
  <c r="M129" i="65"/>
  <c r="N129" i="67"/>
  <c r="N129" i="66"/>
  <c r="N129" i="65"/>
  <c r="O129" i="67"/>
  <c r="O129" i="66"/>
  <c r="O129" i="65"/>
  <c r="P129" i="67"/>
  <c r="P129" i="66"/>
  <c r="P129" i="65"/>
  <c r="Q129" i="67"/>
  <c r="Q129" i="66"/>
  <c r="Q129" i="65"/>
  <c r="R129" i="67"/>
  <c r="R129" i="66"/>
  <c r="R129" i="65"/>
  <c r="S129" i="67"/>
  <c r="S129" i="66"/>
  <c r="S129" i="65"/>
  <c r="T129" i="67"/>
  <c r="T129" i="66"/>
  <c r="T129" i="65"/>
  <c r="U129" i="67"/>
  <c r="U129" i="66"/>
  <c r="U129" i="65"/>
  <c r="V129" i="65"/>
  <c r="AP129" i="67"/>
  <c r="W129" i="67"/>
  <c r="AP129" i="66"/>
  <c r="W129" i="66"/>
  <c r="W129" i="65"/>
  <c r="X129" i="67"/>
  <c r="X129" i="66"/>
  <c r="X129" i="65"/>
  <c r="Y129" i="67"/>
  <c r="Y129" i="66"/>
  <c r="Y129" i="65"/>
  <c r="Z129" i="67"/>
  <c r="Z129" i="66"/>
  <c r="Z129" i="65"/>
  <c r="AA129" i="67"/>
  <c r="AA129" i="66"/>
  <c r="AA129" i="65"/>
  <c r="AB129" i="67"/>
  <c r="AB129" i="66"/>
  <c r="AB129" i="65"/>
  <c r="AC129" i="67"/>
  <c r="AC129" i="66"/>
  <c r="AC129" i="65"/>
  <c r="AD129" i="67"/>
  <c r="AD129" i="66"/>
  <c r="AD129" i="65"/>
  <c r="AE129" i="67"/>
  <c r="AE129" i="66"/>
  <c r="AE129" i="65"/>
  <c r="AF129" i="67"/>
  <c r="AF129" i="66"/>
  <c r="AF129" i="65"/>
  <c r="AG129" i="67"/>
  <c r="AG129" i="66"/>
  <c r="AG129" i="65"/>
  <c r="AH129" i="67"/>
  <c r="AH129" i="66"/>
  <c r="AH129" i="65"/>
  <c r="AI129" i="67"/>
  <c r="AI129" i="66"/>
  <c r="AI129" i="65"/>
  <c r="AJ129" i="67"/>
  <c r="AJ129" i="66"/>
  <c r="AJ129" i="65"/>
  <c r="AK129" i="67"/>
  <c r="AK129" i="66"/>
  <c r="AK129" i="65"/>
  <c r="AL129" i="67"/>
  <c r="AL129" i="66"/>
  <c r="AL129" i="65"/>
  <c r="AM129" i="67"/>
  <c r="AM129" i="66"/>
  <c r="AM129" i="65"/>
  <c r="AN129" i="67"/>
  <c r="AN129" i="66"/>
  <c r="AN129" i="65"/>
  <c r="AO129" i="67"/>
  <c r="AO129" i="66"/>
  <c r="AO129" i="65"/>
  <c r="AP129" i="65"/>
  <c r="B130" i="67"/>
  <c r="B130" i="66"/>
  <c r="B130" i="65"/>
  <c r="L130" i="67"/>
  <c r="C130" i="67"/>
  <c r="L130" i="66"/>
  <c r="C130" i="66"/>
  <c r="C130" i="65"/>
  <c r="D130" i="67"/>
  <c r="D130" i="66"/>
  <c r="D130" i="65"/>
  <c r="E130" i="67"/>
  <c r="E130" i="66"/>
  <c r="E130" i="65"/>
  <c r="F130" i="67"/>
  <c r="F130" i="66"/>
  <c r="F130" i="65"/>
  <c r="G130" i="67"/>
  <c r="G130" i="66"/>
  <c r="G130" i="65"/>
  <c r="H130" i="67"/>
  <c r="H130" i="66"/>
  <c r="H130" i="65"/>
  <c r="I130" i="67"/>
  <c r="I130" i="66"/>
  <c r="I130" i="65"/>
  <c r="J130" i="67"/>
  <c r="J130" i="66"/>
  <c r="J130" i="65"/>
  <c r="K130" i="67"/>
  <c r="K130" i="66"/>
  <c r="K130" i="65"/>
  <c r="L130" i="65"/>
  <c r="V130" i="67"/>
  <c r="M130" i="67"/>
  <c r="V130" i="66"/>
  <c r="M130" i="66"/>
  <c r="M130" i="65"/>
  <c r="N130" i="67"/>
  <c r="N130" i="66"/>
  <c r="N130" i="65"/>
  <c r="O130" i="67"/>
  <c r="O130" i="66"/>
  <c r="O130" i="65"/>
  <c r="P130" i="67"/>
  <c r="P130" i="66"/>
  <c r="P130" i="65"/>
  <c r="Q130" i="67"/>
  <c r="Q130" i="66"/>
  <c r="Q130" i="65"/>
  <c r="R130" i="67"/>
  <c r="R130" i="66"/>
  <c r="R130" i="65"/>
  <c r="S130" i="67"/>
  <c r="S130" i="66"/>
  <c r="S130" i="65"/>
  <c r="T130" i="67"/>
  <c r="T130" i="66"/>
  <c r="T130" i="65"/>
  <c r="U130" i="67"/>
  <c r="U130" i="66"/>
  <c r="U130" i="65"/>
  <c r="V130" i="65"/>
  <c r="AP130" i="67"/>
  <c r="W130" i="67"/>
  <c r="AP130" i="66"/>
  <c r="W130" i="66"/>
  <c r="W130" i="65"/>
  <c r="X130" i="67"/>
  <c r="X130" i="66"/>
  <c r="X130" i="65"/>
  <c r="Y130" i="67"/>
  <c r="Y130" i="66"/>
  <c r="Y130" i="65"/>
  <c r="Z130" i="67"/>
  <c r="Z130" i="66"/>
  <c r="Z130" i="65"/>
  <c r="AA130" i="67"/>
  <c r="AA130" i="66"/>
  <c r="AA130" i="65"/>
  <c r="AB130" i="67"/>
  <c r="AB130" i="66"/>
  <c r="AB130" i="65"/>
  <c r="AC130" i="67"/>
  <c r="AC130" i="66"/>
  <c r="AC130" i="65"/>
  <c r="AD130" i="67"/>
  <c r="AD130" i="66"/>
  <c r="AD130" i="65"/>
  <c r="AE130" i="67"/>
  <c r="AE130" i="66"/>
  <c r="AE130" i="65"/>
  <c r="AF130" i="67"/>
  <c r="AF130" i="66"/>
  <c r="AF130" i="65"/>
  <c r="AG130" i="67"/>
  <c r="AG130" i="66"/>
  <c r="AG130" i="65"/>
  <c r="AH130" i="67"/>
  <c r="AH130" i="66"/>
  <c r="AH130" i="65"/>
  <c r="AI130" i="67"/>
  <c r="AI130" i="66"/>
  <c r="AI130" i="65"/>
  <c r="AJ130" i="67"/>
  <c r="AJ130" i="66"/>
  <c r="AJ130" i="65"/>
  <c r="AK130" i="67"/>
  <c r="AK130" i="66"/>
  <c r="AK130" i="65"/>
  <c r="AL130" i="67"/>
  <c r="AL130" i="66"/>
  <c r="AL130" i="65"/>
  <c r="AM130" i="67"/>
  <c r="AM130" i="66"/>
  <c r="AM130" i="65"/>
  <c r="AN130" i="67"/>
  <c r="AN130" i="66"/>
  <c r="AN130" i="65"/>
  <c r="AO130" i="67"/>
  <c r="AO130" i="66"/>
  <c r="AO130" i="65"/>
  <c r="AP130" i="65"/>
  <c r="B131" i="67"/>
  <c r="B131" i="66"/>
  <c r="B131" i="65"/>
  <c r="L131" i="67"/>
  <c r="C131" i="67"/>
  <c r="L131" i="66"/>
  <c r="C131" i="66"/>
  <c r="C131" i="65"/>
  <c r="D131" i="67"/>
  <c r="D131" i="66"/>
  <c r="D131" i="65"/>
  <c r="E131" i="67"/>
  <c r="E131" i="66"/>
  <c r="E131" i="65"/>
  <c r="F131" i="67"/>
  <c r="F131" i="66"/>
  <c r="F131" i="65"/>
  <c r="G131" i="67"/>
  <c r="G131" i="66"/>
  <c r="G131" i="65"/>
  <c r="H131" i="67"/>
  <c r="H131" i="66"/>
  <c r="H131" i="65"/>
  <c r="I131" i="67"/>
  <c r="I131" i="66"/>
  <c r="I131" i="65"/>
  <c r="J131" i="67"/>
  <c r="J131" i="66"/>
  <c r="J131" i="65"/>
  <c r="K131" i="67"/>
  <c r="K131" i="66"/>
  <c r="K131" i="65"/>
  <c r="L131" i="65"/>
  <c r="V131" i="67"/>
  <c r="M131" i="67"/>
  <c r="V131" i="66"/>
  <c r="M131" i="66"/>
  <c r="M131" i="65"/>
  <c r="N131" i="67"/>
  <c r="N131" i="66"/>
  <c r="N131" i="65"/>
  <c r="O131" i="67"/>
  <c r="O131" i="66"/>
  <c r="O131" i="65"/>
  <c r="P131" i="67"/>
  <c r="P131" i="66"/>
  <c r="P131" i="65"/>
  <c r="Q131" i="67"/>
  <c r="Q131" i="66"/>
  <c r="Q131" i="65"/>
  <c r="R131" i="67"/>
  <c r="R131" i="66"/>
  <c r="R131" i="65"/>
  <c r="S131" i="67"/>
  <c r="S131" i="66"/>
  <c r="S131" i="65"/>
  <c r="T131" i="67"/>
  <c r="T131" i="66"/>
  <c r="T131" i="65"/>
  <c r="U131" i="67"/>
  <c r="U131" i="66"/>
  <c r="U131" i="65"/>
  <c r="V131" i="65"/>
  <c r="AP131" i="67"/>
  <c r="W131" i="67"/>
  <c r="AP131" i="66"/>
  <c r="W131" i="66"/>
  <c r="W131" i="65"/>
  <c r="X131" i="67"/>
  <c r="X131" i="66"/>
  <c r="X131" i="65"/>
  <c r="Y131" i="67"/>
  <c r="Y131" i="66"/>
  <c r="Y131" i="65"/>
  <c r="Z131" i="67"/>
  <c r="Z131" i="66"/>
  <c r="Z131" i="65"/>
  <c r="AA131" i="67"/>
  <c r="AA131" i="66"/>
  <c r="AA131" i="65"/>
  <c r="AB131" i="67"/>
  <c r="AB131" i="66"/>
  <c r="AB131" i="65"/>
  <c r="AC131" i="67"/>
  <c r="AC131" i="66"/>
  <c r="AC131" i="65"/>
  <c r="AD131" i="67"/>
  <c r="AD131" i="66"/>
  <c r="AD131" i="65"/>
  <c r="AE131" i="67"/>
  <c r="AE131" i="66"/>
  <c r="AE131" i="65"/>
  <c r="AF131" i="67"/>
  <c r="AF131" i="66"/>
  <c r="AF131" i="65"/>
  <c r="AG131" i="67"/>
  <c r="AG131" i="66"/>
  <c r="AG131" i="65"/>
  <c r="AH131" i="67"/>
  <c r="AH131" i="66"/>
  <c r="AH131" i="65"/>
  <c r="AI131" i="67"/>
  <c r="AI131" i="66"/>
  <c r="AI131" i="65"/>
  <c r="AJ131" i="67"/>
  <c r="AJ131" i="66"/>
  <c r="AJ131" i="65"/>
  <c r="AK131" i="67"/>
  <c r="AK131" i="66"/>
  <c r="AK131" i="65"/>
  <c r="AL131" i="67"/>
  <c r="AL131" i="66"/>
  <c r="AL131" i="65"/>
  <c r="AM131" i="67"/>
  <c r="AM131" i="66"/>
  <c r="AM131" i="65"/>
  <c r="AN131" i="67"/>
  <c r="AN131" i="66"/>
  <c r="AN131" i="65"/>
  <c r="AO131" i="67"/>
  <c r="AO131" i="66"/>
  <c r="AO131" i="65"/>
  <c r="AP131" i="65"/>
  <c r="B132" i="67"/>
  <c r="B132" i="66"/>
  <c r="B132" i="65"/>
  <c r="L132" i="67"/>
  <c r="C132" i="67"/>
  <c r="L132" i="66"/>
  <c r="C132" i="66"/>
  <c r="C132" i="65"/>
  <c r="D132" i="67"/>
  <c r="D132" i="66"/>
  <c r="D132" i="65"/>
  <c r="E132" i="67"/>
  <c r="E132" i="66"/>
  <c r="E132" i="65"/>
  <c r="F132" i="67"/>
  <c r="F132" i="66"/>
  <c r="F132" i="65"/>
  <c r="G132" i="67"/>
  <c r="G132" i="66"/>
  <c r="G132" i="65"/>
  <c r="H132" i="67"/>
  <c r="H132" i="66"/>
  <c r="H132" i="65"/>
  <c r="I132" i="67"/>
  <c r="I132" i="66"/>
  <c r="I132" i="65"/>
  <c r="J132" i="67"/>
  <c r="J132" i="66"/>
  <c r="J132" i="65"/>
  <c r="K132" i="67"/>
  <c r="K132" i="66"/>
  <c r="K132" i="65"/>
  <c r="L132" i="65"/>
  <c r="V132" i="67"/>
  <c r="M132" i="67"/>
  <c r="V132" i="66"/>
  <c r="M132" i="66"/>
  <c r="M132" i="65"/>
  <c r="N132" i="67"/>
  <c r="N132" i="66"/>
  <c r="N132" i="65"/>
  <c r="O132" i="67"/>
  <c r="O132" i="66"/>
  <c r="O132" i="65"/>
  <c r="P132" i="67"/>
  <c r="P132" i="66"/>
  <c r="P132" i="65"/>
  <c r="Q132" i="67"/>
  <c r="Q132" i="66"/>
  <c r="Q132" i="65"/>
  <c r="R132" i="67"/>
  <c r="R132" i="66"/>
  <c r="R132" i="65"/>
  <c r="S132" i="67"/>
  <c r="S132" i="66"/>
  <c r="S132" i="65"/>
  <c r="T132" i="67"/>
  <c r="T132" i="66"/>
  <c r="T132" i="65"/>
  <c r="U132" i="67"/>
  <c r="U132" i="66"/>
  <c r="U132" i="65"/>
  <c r="V132" i="65"/>
  <c r="AP132" i="67"/>
  <c r="W132" i="67"/>
  <c r="AP132" i="66"/>
  <c r="W132" i="66"/>
  <c r="W132" i="65"/>
  <c r="X132" i="67"/>
  <c r="X132" i="66"/>
  <c r="X132" i="65"/>
  <c r="Y132" i="67"/>
  <c r="Y132" i="66"/>
  <c r="Y132" i="65"/>
  <c r="Z132" i="67"/>
  <c r="Z132" i="66"/>
  <c r="Z132" i="65"/>
  <c r="AA132" i="67"/>
  <c r="AA132" i="66"/>
  <c r="AA132" i="65"/>
  <c r="AB132" i="67"/>
  <c r="AB132" i="66"/>
  <c r="AB132" i="65"/>
  <c r="AC132" i="67"/>
  <c r="AC132" i="66"/>
  <c r="AC132" i="65"/>
  <c r="AD132" i="67"/>
  <c r="AD132" i="66"/>
  <c r="AD132" i="65"/>
  <c r="AE132" i="67"/>
  <c r="AE132" i="66"/>
  <c r="AE132" i="65"/>
  <c r="AF132" i="67"/>
  <c r="AF132" i="66"/>
  <c r="AF132" i="65"/>
  <c r="AG132" i="67"/>
  <c r="AG132" i="66"/>
  <c r="AG132" i="65"/>
  <c r="AH132" i="67"/>
  <c r="AH132" i="66"/>
  <c r="AH132" i="65"/>
  <c r="AI132" i="67"/>
  <c r="AI132" i="66"/>
  <c r="AI132" i="65"/>
  <c r="AJ132" i="67"/>
  <c r="AJ132" i="66"/>
  <c r="AJ132" i="65"/>
  <c r="AK132" i="67"/>
  <c r="AK132" i="66"/>
  <c r="AK132" i="65"/>
  <c r="AL132" i="67"/>
  <c r="AL132" i="66"/>
  <c r="AL132" i="65"/>
  <c r="AM132" i="67"/>
  <c r="AM132" i="66"/>
  <c r="AM132" i="65"/>
  <c r="AN132" i="67"/>
  <c r="AN132" i="66"/>
  <c r="AN132" i="65"/>
  <c r="AO132" i="67"/>
  <c r="AO132" i="66"/>
  <c r="AO132" i="65"/>
  <c r="AP132" i="65"/>
  <c r="B133" i="67"/>
  <c r="B133" i="66"/>
  <c r="B133" i="65"/>
  <c r="L133" i="67"/>
  <c r="C133" i="67"/>
  <c r="L133" i="66"/>
  <c r="C133" i="66"/>
  <c r="C133" i="65"/>
  <c r="D133" i="67"/>
  <c r="D133" i="66"/>
  <c r="D133" i="65"/>
  <c r="E133" i="67"/>
  <c r="E133" i="66"/>
  <c r="E133" i="65"/>
  <c r="F133" i="67"/>
  <c r="F133" i="66"/>
  <c r="F133" i="65"/>
  <c r="G133" i="67"/>
  <c r="G133" i="66"/>
  <c r="G133" i="65"/>
  <c r="H133" i="67"/>
  <c r="H133" i="66"/>
  <c r="H133" i="65"/>
  <c r="I133" i="67"/>
  <c r="I133" i="66"/>
  <c r="I133" i="65"/>
  <c r="J133" i="67"/>
  <c r="J133" i="66"/>
  <c r="J133" i="65"/>
  <c r="K133" i="67"/>
  <c r="K133" i="66"/>
  <c r="K133" i="65"/>
  <c r="L133" i="65"/>
  <c r="V133" i="67"/>
  <c r="M133" i="67"/>
  <c r="V133" i="66"/>
  <c r="M133" i="66"/>
  <c r="M133" i="65"/>
  <c r="N133" i="67"/>
  <c r="N133" i="66"/>
  <c r="N133" i="65"/>
  <c r="O133" i="67"/>
  <c r="O133" i="66"/>
  <c r="O133" i="65"/>
  <c r="P133" i="67"/>
  <c r="P133" i="66"/>
  <c r="P133" i="65"/>
  <c r="Q133" i="67"/>
  <c r="Q133" i="66"/>
  <c r="Q133" i="65"/>
  <c r="R133" i="67"/>
  <c r="R133" i="66"/>
  <c r="R133" i="65"/>
  <c r="S133" i="67"/>
  <c r="S133" i="66"/>
  <c r="S133" i="65"/>
  <c r="T133" i="67"/>
  <c r="T133" i="66"/>
  <c r="T133" i="65"/>
  <c r="U133" i="67"/>
  <c r="U133" i="66"/>
  <c r="U133" i="65"/>
  <c r="V133" i="65"/>
  <c r="AP133" i="67"/>
  <c r="W133" i="67"/>
  <c r="AP133" i="66"/>
  <c r="W133" i="66"/>
  <c r="W133" i="65"/>
  <c r="X133" i="67"/>
  <c r="X133" i="66"/>
  <c r="X133" i="65"/>
  <c r="Y133" i="67"/>
  <c r="Y133" i="66"/>
  <c r="Y133" i="65"/>
  <c r="Z133" i="67"/>
  <c r="Z133" i="66"/>
  <c r="Z133" i="65"/>
  <c r="AA133" i="67"/>
  <c r="AA133" i="66"/>
  <c r="AA133" i="65"/>
  <c r="AB133" i="67"/>
  <c r="AB133" i="66"/>
  <c r="AB133" i="65"/>
  <c r="AC133" i="67"/>
  <c r="AC133" i="66"/>
  <c r="AC133" i="65"/>
  <c r="AD133" i="67"/>
  <c r="AD133" i="66"/>
  <c r="AD133" i="65"/>
  <c r="AE133" i="67"/>
  <c r="AE133" i="66"/>
  <c r="AE133" i="65"/>
  <c r="AF133" i="67"/>
  <c r="AF133" i="66"/>
  <c r="AF133" i="65"/>
  <c r="AG133" i="67"/>
  <c r="AG133" i="66"/>
  <c r="AG133" i="65"/>
  <c r="AH133" i="67"/>
  <c r="AH133" i="66"/>
  <c r="AH133" i="65"/>
  <c r="AI133" i="67"/>
  <c r="AI133" i="66"/>
  <c r="AI133" i="65"/>
  <c r="AJ133" i="67"/>
  <c r="AJ133" i="66"/>
  <c r="AJ133" i="65"/>
  <c r="AK133" i="67"/>
  <c r="AK133" i="66"/>
  <c r="AK133" i="65"/>
  <c r="AL133" i="67"/>
  <c r="AL133" i="66"/>
  <c r="AL133" i="65"/>
  <c r="AM133" i="67"/>
  <c r="AM133" i="66"/>
  <c r="AM133" i="65"/>
  <c r="AN133" i="67"/>
  <c r="AN133" i="66"/>
  <c r="AN133" i="65"/>
  <c r="AO133" i="67"/>
  <c r="AO133" i="66"/>
  <c r="AO133" i="65"/>
  <c r="AP133" i="65"/>
  <c r="B134" i="67"/>
  <c r="B134" i="66"/>
  <c r="B134" i="65"/>
  <c r="L134" i="67"/>
  <c r="C134" i="67"/>
  <c r="L134" i="66"/>
  <c r="C134" i="66"/>
  <c r="C134" i="65"/>
  <c r="D134" i="67"/>
  <c r="D134" i="66"/>
  <c r="D134" i="65"/>
  <c r="E134" i="67"/>
  <c r="E134" i="66"/>
  <c r="E134" i="65"/>
  <c r="F134" i="67"/>
  <c r="F134" i="66"/>
  <c r="F134" i="65"/>
  <c r="G134" i="67"/>
  <c r="G134" i="66"/>
  <c r="G134" i="65"/>
  <c r="H134" i="67"/>
  <c r="H134" i="66"/>
  <c r="H134" i="65"/>
  <c r="I134" i="67"/>
  <c r="I134" i="66"/>
  <c r="I134" i="65"/>
  <c r="J134" i="67"/>
  <c r="J134" i="66"/>
  <c r="J134" i="65"/>
  <c r="K134" i="67"/>
  <c r="K134" i="66"/>
  <c r="K134" i="65"/>
  <c r="L134" i="65"/>
  <c r="V134" i="67"/>
  <c r="M134" i="67"/>
  <c r="V134" i="66"/>
  <c r="M134" i="66"/>
  <c r="M134" i="65"/>
  <c r="N134" i="67"/>
  <c r="N134" i="66"/>
  <c r="N134" i="65"/>
  <c r="O134" i="67"/>
  <c r="O134" i="66"/>
  <c r="O134" i="65"/>
  <c r="P134" i="67"/>
  <c r="P134" i="66"/>
  <c r="P134" i="65"/>
  <c r="Q134" i="67"/>
  <c r="Q134" i="66"/>
  <c r="Q134" i="65"/>
  <c r="R134" i="67"/>
  <c r="R134" i="66"/>
  <c r="R134" i="65"/>
  <c r="S134" i="67"/>
  <c r="S134" i="66"/>
  <c r="S134" i="65"/>
  <c r="T134" i="67"/>
  <c r="T134" i="66"/>
  <c r="T134" i="65"/>
  <c r="U134" i="67"/>
  <c r="U134" i="66"/>
  <c r="U134" i="65"/>
  <c r="V134" i="65"/>
  <c r="AP134" i="67"/>
  <c r="W134" i="67"/>
  <c r="AP134" i="66"/>
  <c r="W134" i="66"/>
  <c r="W134" i="65"/>
  <c r="X134" i="67"/>
  <c r="X134" i="66"/>
  <c r="X134" i="65"/>
  <c r="Y134" i="67"/>
  <c r="Y134" i="66"/>
  <c r="Y134" i="65"/>
  <c r="Z134" i="67"/>
  <c r="Z134" i="66"/>
  <c r="Z134" i="65"/>
  <c r="AA134" i="67"/>
  <c r="AA134" i="66"/>
  <c r="AA134" i="65"/>
  <c r="AB134" i="67"/>
  <c r="AB134" i="66"/>
  <c r="AB134" i="65"/>
  <c r="AC134" i="67"/>
  <c r="AC134" i="66"/>
  <c r="AC134" i="65"/>
  <c r="AD134" i="67"/>
  <c r="AD134" i="66"/>
  <c r="AD134" i="65"/>
  <c r="AE134" i="67"/>
  <c r="AE134" i="66"/>
  <c r="AE134" i="65"/>
  <c r="AF134" i="67"/>
  <c r="AF134" i="66"/>
  <c r="AF134" i="65"/>
  <c r="AG134" i="67"/>
  <c r="AG134" i="66"/>
  <c r="AG134" i="65"/>
  <c r="AH134" i="67"/>
  <c r="AH134" i="66"/>
  <c r="AH134" i="65"/>
  <c r="AI134" i="67"/>
  <c r="AI134" i="66"/>
  <c r="AI134" i="65"/>
  <c r="AJ134" i="67"/>
  <c r="AJ134" i="66"/>
  <c r="AJ134" i="65"/>
  <c r="AK134" i="67"/>
  <c r="AK134" i="66"/>
  <c r="AK134" i="65"/>
  <c r="AL134" i="67"/>
  <c r="AL134" i="66"/>
  <c r="AL134" i="65"/>
  <c r="AM134" i="67"/>
  <c r="AM134" i="66"/>
  <c r="AM134" i="65"/>
  <c r="AN134" i="67"/>
  <c r="AN134" i="66"/>
  <c r="AN134" i="65"/>
  <c r="AO134" i="67"/>
  <c r="AO134" i="66"/>
  <c r="AO134" i="65"/>
  <c r="AP134" i="65"/>
  <c r="B135" i="67"/>
  <c r="B135" i="66"/>
  <c r="B135" i="65"/>
  <c r="L135" i="67"/>
  <c r="C135" i="67"/>
  <c r="L135" i="66"/>
  <c r="C135" i="66"/>
  <c r="C135" i="65"/>
  <c r="D135" i="67"/>
  <c r="D135" i="66"/>
  <c r="D135" i="65"/>
  <c r="E135" i="67"/>
  <c r="E135" i="66"/>
  <c r="E135" i="65"/>
  <c r="F135" i="67"/>
  <c r="F135" i="66"/>
  <c r="F135" i="65"/>
  <c r="G135" i="67"/>
  <c r="G135" i="66"/>
  <c r="G135" i="65"/>
  <c r="H135" i="67"/>
  <c r="H135" i="66"/>
  <c r="H135" i="65"/>
  <c r="I135" i="67"/>
  <c r="I135" i="66"/>
  <c r="I135" i="65"/>
  <c r="J135" i="67"/>
  <c r="J135" i="66"/>
  <c r="J135" i="65"/>
  <c r="K135" i="67"/>
  <c r="K135" i="66"/>
  <c r="K135" i="65"/>
  <c r="L135" i="65"/>
  <c r="V135" i="67"/>
  <c r="M135" i="67"/>
  <c r="V135" i="66"/>
  <c r="M135" i="66"/>
  <c r="M135" i="65"/>
  <c r="N135" i="67"/>
  <c r="N135" i="66"/>
  <c r="N135" i="65"/>
  <c r="O135" i="67"/>
  <c r="O135" i="66"/>
  <c r="O135" i="65"/>
  <c r="P135" i="67"/>
  <c r="P135" i="66"/>
  <c r="P135" i="65"/>
  <c r="Q135" i="67"/>
  <c r="Q135" i="66"/>
  <c r="Q135" i="65"/>
  <c r="R135" i="67"/>
  <c r="R135" i="66"/>
  <c r="R135" i="65"/>
  <c r="S135" i="67"/>
  <c r="S135" i="66"/>
  <c r="S135" i="65"/>
  <c r="T135" i="67"/>
  <c r="T135" i="66"/>
  <c r="T135" i="65"/>
  <c r="U135" i="67"/>
  <c r="U135" i="66"/>
  <c r="U135" i="65"/>
  <c r="V135" i="65"/>
  <c r="AP135" i="67"/>
  <c r="W135" i="67"/>
  <c r="AP135" i="66"/>
  <c r="W135" i="66"/>
  <c r="W135" i="65"/>
  <c r="X135" i="67"/>
  <c r="X135" i="66"/>
  <c r="X135" i="65"/>
  <c r="Y135" i="67"/>
  <c r="Y135" i="66"/>
  <c r="Y135" i="65"/>
  <c r="Z135" i="67"/>
  <c r="Z135" i="66"/>
  <c r="Z135" i="65"/>
  <c r="AA135" i="67"/>
  <c r="AA135" i="66"/>
  <c r="AA135" i="65"/>
  <c r="AB135" i="67"/>
  <c r="AB135" i="66"/>
  <c r="AB135" i="65"/>
  <c r="AC135" i="67"/>
  <c r="AC135" i="66"/>
  <c r="AC135" i="65"/>
  <c r="AD135" i="67"/>
  <c r="AD135" i="66"/>
  <c r="AD135" i="65"/>
  <c r="AE135" i="67"/>
  <c r="AE135" i="66"/>
  <c r="AE135" i="65"/>
  <c r="AF135" i="67"/>
  <c r="AF135" i="66"/>
  <c r="AF135" i="65"/>
  <c r="AG135" i="67"/>
  <c r="AG135" i="66"/>
  <c r="AG135" i="65"/>
  <c r="AH135" i="67"/>
  <c r="AH135" i="66"/>
  <c r="AH135" i="65"/>
  <c r="AI135" i="67"/>
  <c r="AI135" i="66"/>
  <c r="AI135" i="65"/>
  <c r="AJ135" i="67"/>
  <c r="AJ135" i="66"/>
  <c r="AJ135" i="65"/>
  <c r="AK135" i="67"/>
  <c r="AK135" i="66"/>
  <c r="AK135" i="65"/>
  <c r="AL135" i="67"/>
  <c r="AL135" i="66"/>
  <c r="AL135" i="65"/>
  <c r="AM135" i="67"/>
  <c r="AM135" i="66"/>
  <c r="AM135" i="65"/>
  <c r="AN135" i="67"/>
  <c r="AN135" i="66"/>
  <c r="AN135" i="65"/>
  <c r="AO135" i="67"/>
  <c r="AO135" i="66"/>
  <c r="AO135" i="65"/>
  <c r="AP135" i="65"/>
  <c r="B136" i="67"/>
  <c r="B136" i="66"/>
  <c r="B136" i="65"/>
  <c r="L136" i="67"/>
  <c r="C136" i="67"/>
  <c r="L136" i="66"/>
  <c r="C136" i="66"/>
  <c r="C136" i="65"/>
  <c r="D136" i="67"/>
  <c r="D136" i="66"/>
  <c r="D136" i="65"/>
  <c r="E136" i="67"/>
  <c r="E136" i="66"/>
  <c r="E136" i="65"/>
  <c r="F136" i="67"/>
  <c r="F136" i="66"/>
  <c r="F136" i="65"/>
  <c r="G136" i="67"/>
  <c r="G136" i="66"/>
  <c r="G136" i="65"/>
  <c r="H136" i="67"/>
  <c r="H136" i="66"/>
  <c r="H136" i="65"/>
  <c r="I136" i="67"/>
  <c r="I136" i="66"/>
  <c r="I136" i="65"/>
  <c r="J136" i="67"/>
  <c r="J136" i="66"/>
  <c r="J136" i="65"/>
  <c r="K136" i="67"/>
  <c r="K136" i="66"/>
  <c r="K136" i="65"/>
  <c r="L136" i="65"/>
  <c r="V136" i="67"/>
  <c r="M136" i="67"/>
  <c r="V136" i="66"/>
  <c r="M136" i="66"/>
  <c r="M136" i="65"/>
  <c r="N136" i="67"/>
  <c r="N136" i="66"/>
  <c r="N136" i="65"/>
  <c r="O136" i="67"/>
  <c r="O136" i="66"/>
  <c r="O136" i="65"/>
  <c r="P136" i="67"/>
  <c r="P136" i="66"/>
  <c r="P136" i="65"/>
  <c r="Q136" i="67"/>
  <c r="Q136" i="66"/>
  <c r="Q136" i="65"/>
  <c r="R136" i="67"/>
  <c r="R136" i="66"/>
  <c r="R136" i="65"/>
  <c r="S136" i="67"/>
  <c r="S136" i="66"/>
  <c r="S136" i="65"/>
  <c r="T136" i="67"/>
  <c r="T136" i="66"/>
  <c r="T136" i="65"/>
  <c r="U136" i="67"/>
  <c r="U136" i="66"/>
  <c r="U136" i="65"/>
  <c r="V136" i="65"/>
  <c r="AP136" i="67"/>
  <c r="W136" i="67"/>
  <c r="AP136" i="66"/>
  <c r="W136" i="66"/>
  <c r="W136" i="65"/>
  <c r="X136" i="67"/>
  <c r="X136" i="66"/>
  <c r="X136" i="65"/>
  <c r="Y136" i="67"/>
  <c r="Y136" i="66"/>
  <c r="Y136" i="65"/>
  <c r="Z136" i="67"/>
  <c r="Z136" i="66"/>
  <c r="Z136" i="65"/>
  <c r="AA136" i="67"/>
  <c r="AA136" i="66"/>
  <c r="AA136" i="65"/>
  <c r="AB136" i="67"/>
  <c r="AB136" i="66"/>
  <c r="AB136" i="65"/>
  <c r="AC136" i="67"/>
  <c r="AC136" i="66"/>
  <c r="AC136" i="65"/>
  <c r="AD136" i="67"/>
  <c r="AD136" i="66"/>
  <c r="AD136" i="65"/>
  <c r="AE136" i="67"/>
  <c r="AE136" i="66"/>
  <c r="AE136" i="65"/>
  <c r="AF136" i="67"/>
  <c r="AF136" i="66"/>
  <c r="AF136" i="65"/>
  <c r="AG136" i="67"/>
  <c r="AG136" i="66"/>
  <c r="AG136" i="65"/>
  <c r="AH136" i="67"/>
  <c r="AH136" i="66"/>
  <c r="AH136" i="65"/>
  <c r="AI136" i="67"/>
  <c r="AI136" i="66"/>
  <c r="AI136" i="65"/>
  <c r="AJ136" i="67"/>
  <c r="AJ136" i="66"/>
  <c r="AJ136" i="65"/>
  <c r="AK136" i="67"/>
  <c r="AK136" i="66"/>
  <c r="AK136" i="65"/>
  <c r="AL136" i="67"/>
  <c r="AL136" i="66"/>
  <c r="AL136" i="65"/>
  <c r="AM136" i="67"/>
  <c r="AM136" i="66"/>
  <c r="AM136" i="65"/>
  <c r="AN136" i="67"/>
  <c r="AN136" i="66"/>
  <c r="AN136" i="65"/>
  <c r="AO136" i="67"/>
  <c r="AO136" i="66"/>
  <c r="AO136" i="65"/>
  <c r="AP136" i="65"/>
  <c r="B137" i="67"/>
  <c r="B137" i="66"/>
  <c r="B137" i="65"/>
  <c r="L137" i="67"/>
  <c r="C137" i="67"/>
  <c r="L137" i="66"/>
  <c r="C137" i="66"/>
  <c r="C137" i="65"/>
  <c r="D137" i="67"/>
  <c r="D137" i="66"/>
  <c r="D137" i="65"/>
  <c r="E137" i="67"/>
  <c r="E137" i="66"/>
  <c r="E137" i="65"/>
  <c r="F137" i="67"/>
  <c r="F137" i="66"/>
  <c r="F137" i="65"/>
  <c r="G137" i="67"/>
  <c r="G137" i="66"/>
  <c r="G137" i="65"/>
  <c r="H137" i="67"/>
  <c r="H137" i="66"/>
  <c r="H137" i="65"/>
  <c r="I137" i="67"/>
  <c r="I137" i="66"/>
  <c r="I137" i="65"/>
  <c r="J137" i="67"/>
  <c r="J137" i="66"/>
  <c r="J137" i="65"/>
  <c r="K137" i="67"/>
  <c r="K137" i="66"/>
  <c r="K137" i="65"/>
  <c r="L137" i="65"/>
  <c r="V137" i="67"/>
  <c r="M137" i="67"/>
  <c r="V137" i="66"/>
  <c r="M137" i="66"/>
  <c r="M137" i="65"/>
  <c r="N137" i="67"/>
  <c r="N137" i="66"/>
  <c r="N137" i="65"/>
  <c r="O137" i="67"/>
  <c r="O137" i="66"/>
  <c r="O137" i="65"/>
  <c r="P137" i="67"/>
  <c r="P137" i="66"/>
  <c r="P137" i="65"/>
  <c r="Q137" i="67"/>
  <c r="Q137" i="66"/>
  <c r="Q137" i="65"/>
  <c r="R137" i="67"/>
  <c r="R137" i="66"/>
  <c r="R137" i="65"/>
  <c r="S137" i="67"/>
  <c r="S137" i="66"/>
  <c r="S137" i="65"/>
  <c r="T137" i="67"/>
  <c r="T137" i="66"/>
  <c r="T137" i="65"/>
  <c r="U137" i="67"/>
  <c r="U137" i="66"/>
  <c r="U137" i="65"/>
  <c r="V137" i="65"/>
  <c r="AP137" i="67"/>
  <c r="W137" i="67"/>
  <c r="AP137" i="66"/>
  <c r="W137" i="66"/>
  <c r="W137" i="65"/>
  <c r="X137" i="67"/>
  <c r="X137" i="66"/>
  <c r="X137" i="65"/>
  <c r="Y137" i="67"/>
  <c r="Y137" i="66"/>
  <c r="Y137" i="65"/>
  <c r="Z137" i="67"/>
  <c r="Z137" i="66"/>
  <c r="Z137" i="65"/>
  <c r="AA137" i="67"/>
  <c r="AA137" i="66"/>
  <c r="AA137" i="65"/>
  <c r="AB137" i="67"/>
  <c r="AB137" i="66"/>
  <c r="AB137" i="65"/>
  <c r="AC137" i="67"/>
  <c r="AC137" i="66"/>
  <c r="AC137" i="65"/>
  <c r="AD137" i="67"/>
  <c r="AD137" i="66"/>
  <c r="AD137" i="65"/>
  <c r="AE137" i="67"/>
  <c r="AE137" i="66"/>
  <c r="AE137" i="65"/>
  <c r="AF137" i="67"/>
  <c r="AF137" i="66"/>
  <c r="AF137" i="65"/>
  <c r="AG137" i="67"/>
  <c r="AG137" i="66"/>
  <c r="AG137" i="65"/>
  <c r="AH137" i="67"/>
  <c r="AH137" i="66"/>
  <c r="AH137" i="65"/>
  <c r="AI137" i="67"/>
  <c r="AI137" i="66"/>
  <c r="AI137" i="65"/>
  <c r="AJ137" i="67"/>
  <c r="AJ137" i="66"/>
  <c r="AJ137" i="65"/>
  <c r="AK137" i="67"/>
  <c r="AK137" i="66"/>
  <c r="AK137" i="65"/>
  <c r="AL137" i="67"/>
  <c r="AL137" i="66"/>
  <c r="AL137" i="65"/>
  <c r="AM137" i="67"/>
  <c r="AM137" i="66"/>
  <c r="AM137" i="65"/>
  <c r="AN137" i="67"/>
  <c r="AN137" i="66"/>
  <c r="AN137" i="65"/>
  <c r="AO137" i="67"/>
  <c r="AO137" i="66"/>
  <c r="AO137" i="65"/>
  <c r="AP137" i="65"/>
  <c r="B138" i="67"/>
  <c r="B138" i="66"/>
  <c r="B138" i="65"/>
  <c r="L138" i="67"/>
  <c r="C138" i="67"/>
  <c r="L138" i="66"/>
  <c r="C138" i="66"/>
  <c r="C138" i="65"/>
  <c r="D138" i="67"/>
  <c r="D138" i="66"/>
  <c r="D138" i="65"/>
  <c r="E138" i="67"/>
  <c r="E138" i="66"/>
  <c r="E138" i="65"/>
  <c r="F138" i="67"/>
  <c r="F138" i="66"/>
  <c r="F138" i="65"/>
  <c r="G138" i="67"/>
  <c r="G138" i="66"/>
  <c r="G138" i="65"/>
  <c r="H138" i="67"/>
  <c r="H138" i="66"/>
  <c r="H138" i="65"/>
  <c r="I138" i="67"/>
  <c r="I138" i="66"/>
  <c r="I138" i="65"/>
  <c r="J138" i="67"/>
  <c r="J138" i="66"/>
  <c r="J138" i="65"/>
  <c r="K138" i="67"/>
  <c r="K138" i="66"/>
  <c r="K138" i="65"/>
  <c r="L138" i="65"/>
  <c r="V138" i="67"/>
  <c r="M138" i="67"/>
  <c r="V138" i="66"/>
  <c r="M138" i="66"/>
  <c r="M138" i="65"/>
  <c r="N138" i="67"/>
  <c r="N138" i="66"/>
  <c r="N138" i="65"/>
  <c r="O138" i="67"/>
  <c r="O138" i="66"/>
  <c r="O138" i="65"/>
  <c r="P138" i="67"/>
  <c r="P138" i="66"/>
  <c r="P138" i="65"/>
  <c r="Q138" i="67"/>
  <c r="Q138" i="66"/>
  <c r="Q138" i="65"/>
  <c r="R138" i="67"/>
  <c r="R138" i="66"/>
  <c r="R138" i="65"/>
  <c r="S138" i="67"/>
  <c r="S138" i="66"/>
  <c r="S138" i="65"/>
  <c r="T138" i="67"/>
  <c r="T138" i="66"/>
  <c r="T138" i="65"/>
  <c r="U138" i="67"/>
  <c r="U138" i="66"/>
  <c r="U138" i="65"/>
  <c r="V138" i="65"/>
  <c r="AP138" i="67"/>
  <c r="W138" i="67"/>
  <c r="AP138" i="66"/>
  <c r="W138" i="66"/>
  <c r="W138" i="65"/>
  <c r="X138" i="67"/>
  <c r="X138" i="66"/>
  <c r="X138" i="65"/>
  <c r="Y138" i="67"/>
  <c r="Y138" i="66"/>
  <c r="Y138" i="65"/>
  <c r="Z138" i="67"/>
  <c r="Z138" i="66"/>
  <c r="Z138" i="65"/>
  <c r="AA138" i="67"/>
  <c r="AA138" i="66"/>
  <c r="AA138" i="65"/>
  <c r="AB138" i="67"/>
  <c r="AB138" i="66"/>
  <c r="AB138" i="65"/>
  <c r="AC138" i="67"/>
  <c r="AC138" i="66"/>
  <c r="AC138" i="65"/>
  <c r="AD138" i="67"/>
  <c r="AD138" i="66"/>
  <c r="AD138" i="65"/>
  <c r="AE138" i="67"/>
  <c r="AE138" i="66"/>
  <c r="AE138" i="65"/>
  <c r="AF138" i="67"/>
  <c r="AF138" i="66"/>
  <c r="AF138" i="65"/>
  <c r="AG138" i="67"/>
  <c r="AG138" i="66"/>
  <c r="AG138" i="65"/>
  <c r="AH138" i="67"/>
  <c r="AH138" i="66"/>
  <c r="AH138" i="65"/>
  <c r="AI138" i="67"/>
  <c r="AI138" i="66"/>
  <c r="AI138" i="65"/>
  <c r="AJ138" i="67"/>
  <c r="AJ138" i="66"/>
  <c r="AJ138" i="65"/>
  <c r="AK138" i="67"/>
  <c r="AK138" i="66"/>
  <c r="AK138" i="65"/>
  <c r="AL138" i="67"/>
  <c r="AL138" i="66"/>
  <c r="AL138" i="65"/>
  <c r="AM138" i="67"/>
  <c r="AM138" i="66"/>
  <c r="AM138" i="65"/>
  <c r="AN138" i="67"/>
  <c r="AN138" i="66"/>
  <c r="AN138" i="65"/>
  <c r="AO138" i="67"/>
  <c r="AO138" i="66"/>
  <c r="AO138" i="65"/>
  <c r="AP138" i="65"/>
  <c r="B139" i="67"/>
  <c r="B139" i="66"/>
  <c r="B139" i="65"/>
  <c r="L139" i="67"/>
  <c r="C139" i="67"/>
  <c r="L139" i="66"/>
  <c r="C139" i="66"/>
  <c r="C139" i="65"/>
  <c r="D139" i="67"/>
  <c r="D139" i="66"/>
  <c r="D139" i="65"/>
  <c r="E139" i="67"/>
  <c r="E139" i="66"/>
  <c r="E139" i="65"/>
  <c r="F139" i="67"/>
  <c r="F139" i="66"/>
  <c r="F139" i="65"/>
  <c r="G139" i="67"/>
  <c r="G139" i="66"/>
  <c r="G139" i="65"/>
  <c r="H139" i="67"/>
  <c r="H139" i="66"/>
  <c r="H139" i="65"/>
  <c r="I139" i="67"/>
  <c r="I139" i="66"/>
  <c r="I139" i="65"/>
  <c r="J139" i="67"/>
  <c r="J139" i="66"/>
  <c r="J139" i="65"/>
  <c r="K139" i="67"/>
  <c r="K139" i="66"/>
  <c r="K139" i="65"/>
  <c r="L139" i="65"/>
  <c r="V139" i="67"/>
  <c r="M139" i="67"/>
  <c r="V139" i="66"/>
  <c r="M139" i="66"/>
  <c r="M139" i="65"/>
  <c r="N139" i="67"/>
  <c r="N139" i="66"/>
  <c r="N139" i="65"/>
  <c r="O139" i="67"/>
  <c r="O139" i="66"/>
  <c r="O139" i="65"/>
  <c r="P139" i="67"/>
  <c r="P139" i="66"/>
  <c r="P139" i="65"/>
  <c r="Q139" i="67"/>
  <c r="Q139" i="66"/>
  <c r="Q139" i="65"/>
  <c r="R139" i="67"/>
  <c r="R139" i="66"/>
  <c r="R139" i="65"/>
  <c r="S139" i="67"/>
  <c r="S139" i="66"/>
  <c r="S139" i="65"/>
  <c r="T139" i="67"/>
  <c r="T139" i="66"/>
  <c r="T139" i="65"/>
  <c r="U139" i="67"/>
  <c r="U139" i="66"/>
  <c r="U139" i="65"/>
  <c r="V139" i="65"/>
  <c r="AP139" i="67"/>
  <c r="W139" i="67"/>
  <c r="AP139" i="66"/>
  <c r="W139" i="66"/>
  <c r="W139" i="65"/>
  <c r="X139" i="67"/>
  <c r="X139" i="66"/>
  <c r="X139" i="65"/>
  <c r="Y139" i="67"/>
  <c r="Y139" i="66"/>
  <c r="Y139" i="65"/>
  <c r="Z139" i="67"/>
  <c r="Z139" i="66"/>
  <c r="Z139" i="65"/>
  <c r="AA139" i="67"/>
  <c r="AA139" i="66"/>
  <c r="AA139" i="65"/>
  <c r="AB139" i="67"/>
  <c r="AB139" i="66"/>
  <c r="AB139" i="65"/>
  <c r="AC139" i="67"/>
  <c r="AC139" i="66"/>
  <c r="AC139" i="65"/>
  <c r="AD139" i="67"/>
  <c r="AD139" i="66"/>
  <c r="AD139" i="65"/>
  <c r="AE139" i="67"/>
  <c r="AE139" i="66"/>
  <c r="AE139" i="65"/>
  <c r="AF139" i="67"/>
  <c r="AF139" i="66"/>
  <c r="AF139" i="65"/>
  <c r="AG139" i="67"/>
  <c r="AG139" i="66"/>
  <c r="AG139" i="65"/>
  <c r="AH139" i="67"/>
  <c r="AH139" i="66"/>
  <c r="AH139" i="65"/>
  <c r="AI139" i="67"/>
  <c r="AI139" i="66"/>
  <c r="AI139" i="65"/>
  <c r="AJ139" i="67"/>
  <c r="AJ139" i="66"/>
  <c r="AJ139" i="65"/>
  <c r="AK139" i="67"/>
  <c r="AK139" i="66"/>
  <c r="AK139" i="65"/>
  <c r="AL139" i="67"/>
  <c r="AL139" i="66"/>
  <c r="AL139" i="65"/>
  <c r="AM139" i="67"/>
  <c r="AM139" i="66"/>
  <c r="AM139" i="65"/>
  <c r="AN139" i="67"/>
  <c r="AN139" i="66"/>
  <c r="AN139" i="65"/>
  <c r="AO139" i="67"/>
  <c r="AO139" i="66"/>
  <c r="AO139" i="65"/>
  <c r="AP139" i="65"/>
  <c r="B140" i="67"/>
  <c r="B140" i="66"/>
  <c r="B140" i="65"/>
  <c r="L140" i="67"/>
  <c r="C140" i="67"/>
  <c r="L140" i="66"/>
  <c r="C140" i="66"/>
  <c r="C140" i="65"/>
  <c r="D140" i="67"/>
  <c r="D140" i="66"/>
  <c r="D140" i="65"/>
  <c r="E140" i="67"/>
  <c r="E140" i="66"/>
  <c r="E140" i="65"/>
  <c r="F140" i="67"/>
  <c r="F140" i="66"/>
  <c r="F140" i="65"/>
  <c r="G140" i="67"/>
  <c r="G140" i="66"/>
  <c r="G140" i="65"/>
  <c r="H140" i="67"/>
  <c r="H140" i="66"/>
  <c r="H140" i="65"/>
  <c r="I140" i="67"/>
  <c r="I140" i="66"/>
  <c r="I140" i="65"/>
  <c r="J140" i="67"/>
  <c r="J140" i="66"/>
  <c r="J140" i="65"/>
  <c r="K140" i="67"/>
  <c r="K140" i="66"/>
  <c r="K140" i="65"/>
  <c r="L140" i="65"/>
  <c r="V140" i="67"/>
  <c r="M140" i="67"/>
  <c r="V140" i="66"/>
  <c r="M140" i="66"/>
  <c r="M140" i="65"/>
  <c r="N140" i="67"/>
  <c r="N140" i="66"/>
  <c r="N140" i="65"/>
  <c r="O140" i="67"/>
  <c r="O140" i="66"/>
  <c r="O140" i="65"/>
  <c r="P140" i="67"/>
  <c r="P140" i="66"/>
  <c r="P140" i="65"/>
  <c r="Q140" i="67"/>
  <c r="Q140" i="66"/>
  <c r="Q140" i="65"/>
  <c r="R140" i="67"/>
  <c r="R140" i="66"/>
  <c r="R140" i="65"/>
  <c r="S140" i="67"/>
  <c r="S140" i="66"/>
  <c r="S140" i="65"/>
  <c r="T140" i="67"/>
  <c r="T140" i="66"/>
  <c r="T140" i="65"/>
  <c r="U140" i="67"/>
  <c r="U140" i="66"/>
  <c r="U140" i="65"/>
  <c r="V140" i="65"/>
  <c r="AP140" i="67"/>
  <c r="W140" i="67"/>
  <c r="AP140" i="66"/>
  <c r="W140" i="66"/>
  <c r="W140" i="65"/>
  <c r="X140" i="67"/>
  <c r="X140" i="66"/>
  <c r="X140" i="65"/>
  <c r="Y140" i="67"/>
  <c r="Y140" i="66"/>
  <c r="Y140" i="65"/>
  <c r="Z140" i="67"/>
  <c r="Z140" i="66"/>
  <c r="Z140" i="65"/>
  <c r="AA140" i="67"/>
  <c r="AA140" i="66"/>
  <c r="AA140" i="65"/>
  <c r="AB140" i="67"/>
  <c r="AB140" i="66"/>
  <c r="AB140" i="65"/>
  <c r="AC140" i="67"/>
  <c r="AC140" i="66"/>
  <c r="AC140" i="65"/>
  <c r="AD140" i="67"/>
  <c r="AD140" i="66"/>
  <c r="AD140" i="65"/>
  <c r="AE140" i="67"/>
  <c r="AE140" i="66"/>
  <c r="AE140" i="65"/>
  <c r="AF140" i="67"/>
  <c r="AF140" i="66"/>
  <c r="AF140" i="65"/>
  <c r="AG140" i="67"/>
  <c r="AG140" i="66"/>
  <c r="AG140" i="65"/>
  <c r="AH140" i="67"/>
  <c r="AH140" i="66"/>
  <c r="AH140" i="65"/>
  <c r="AI140" i="67"/>
  <c r="AI140" i="66"/>
  <c r="AI140" i="65"/>
  <c r="AJ140" i="67"/>
  <c r="AJ140" i="66"/>
  <c r="AJ140" i="65"/>
  <c r="AK140" i="67"/>
  <c r="AK140" i="66"/>
  <c r="AK140" i="65"/>
  <c r="AL140" i="67"/>
  <c r="AL140" i="66"/>
  <c r="AL140" i="65"/>
  <c r="AM140" i="67"/>
  <c r="AM140" i="66"/>
  <c r="AM140" i="65"/>
  <c r="AN140" i="67"/>
  <c r="AN140" i="66"/>
  <c r="AN140" i="65"/>
  <c r="AO140" i="67"/>
  <c r="AO140" i="66"/>
  <c r="AO140" i="65"/>
  <c r="AP140" i="65"/>
  <c r="B141" i="67"/>
  <c r="B141" i="66"/>
  <c r="B141" i="65"/>
  <c r="L141" i="67"/>
  <c r="C141" i="67"/>
  <c r="L141" i="66"/>
  <c r="C141" i="66"/>
  <c r="C141" i="65"/>
  <c r="D141" i="67"/>
  <c r="D141" i="66"/>
  <c r="D141" i="65"/>
  <c r="E141" i="67"/>
  <c r="E141" i="66"/>
  <c r="E141" i="65"/>
  <c r="F141" i="67"/>
  <c r="F141" i="66"/>
  <c r="F141" i="65"/>
  <c r="G141" i="67"/>
  <c r="G141" i="66"/>
  <c r="G141" i="65"/>
  <c r="H141" i="67"/>
  <c r="H141" i="66"/>
  <c r="H141" i="65"/>
  <c r="I141" i="67"/>
  <c r="I141" i="66"/>
  <c r="I141" i="65"/>
  <c r="J141" i="67"/>
  <c r="J141" i="66"/>
  <c r="J141" i="65"/>
  <c r="K141" i="67"/>
  <c r="K141" i="66"/>
  <c r="K141" i="65"/>
  <c r="L141" i="65"/>
  <c r="V141" i="67"/>
  <c r="M141" i="67"/>
  <c r="V141" i="66"/>
  <c r="M141" i="66"/>
  <c r="M141" i="65"/>
  <c r="N141" i="67"/>
  <c r="N141" i="66"/>
  <c r="N141" i="65"/>
  <c r="O141" i="67"/>
  <c r="O141" i="66"/>
  <c r="O141" i="65"/>
  <c r="P141" i="67"/>
  <c r="P141" i="66"/>
  <c r="P141" i="65"/>
  <c r="Q141" i="67"/>
  <c r="Q141" i="66"/>
  <c r="Q141" i="65"/>
  <c r="R141" i="67"/>
  <c r="R141" i="66"/>
  <c r="R141" i="65"/>
  <c r="S141" i="67"/>
  <c r="S141" i="66"/>
  <c r="S141" i="65"/>
  <c r="T141" i="67"/>
  <c r="T141" i="66"/>
  <c r="T141" i="65"/>
  <c r="U141" i="67"/>
  <c r="U141" i="66"/>
  <c r="U141" i="65"/>
  <c r="V141" i="65"/>
  <c r="AP141" i="67"/>
  <c r="W141" i="67"/>
  <c r="AP141" i="66"/>
  <c r="W141" i="66"/>
  <c r="W141" i="65"/>
  <c r="X141" i="67"/>
  <c r="X141" i="66"/>
  <c r="X141" i="65"/>
  <c r="Y141" i="67"/>
  <c r="Y141" i="66"/>
  <c r="Y141" i="65"/>
  <c r="Z141" i="67"/>
  <c r="Z141" i="66"/>
  <c r="Z141" i="65"/>
  <c r="AA141" i="67"/>
  <c r="AA141" i="66"/>
  <c r="AA141" i="65"/>
  <c r="AB141" i="67"/>
  <c r="AB141" i="66"/>
  <c r="AB141" i="65"/>
  <c r="AC141" i="67"/>
  <c r="AC141" i="66"/>
  <c r="AC141" i="65"/>
  <c r="AD141" i="67"/>
  <c r="AD141" i="66"/>
  <c r="AD141" i="65"/>
  <c r="AE141" i="67"/>
  <c r="AE141" i="66"/>
  <c r="AE141" i="65"/>
  <c r="AF141" i="67"/>
  <c r="AF141" i="66"/>
  <c r="AF141" i="65"/>
  <c r="AG141" i="67"/>
  <c r="AG141" i="66"/>
  <c r="AG141" i="65"/>
  <c r="AH141" i="67"/>
  <c r="AH141" i="66"/>
  <c r="AH141" i="65"/>
  <c r="AI141" i="67"/>
  <c r="AI141" i="66"/>
  <c r="AI141" i="65"/>
  <c r="AJ141" i="67"/>
  <c r="AJ141" i="66"/>
  <c r="AJ141" i="65"/>
  <c r="AK141" i="67"/>
  <c r="AK141" i="66"/>
  <c r="AK141" i="65"/>
  <c r="AL141" i="67"/>
  <c r="AL141" i="66"/>
  <c r="AL141" i="65"/>
  <c r="AM141" i="67"/>
  <c r="AM141" i="66"/>
  <c r="AM141" i="65"/>
  <c r="AN141" i="67"/>
  <c r="AN141" i="66"/>
  <c r="AN141" i="65"/>
  <c r="AO141" i="67"/>
  <c r="AO141" i="66"/>
  <c r="AO141" i="65"/>
  <c r="AP141" i="65"/>
  <c r="B142" i="67"/>
  <c r="B142" i="66"/>
  <c r="B142" i="65"/>
  <c r="L142" i="67"/>
  <c r="C142" i="67"/>
  <c r="L142" i="66"/>
  <c r="C142" i="66"/>
  <c r="C142" i="65"/>
  <c r="D142" i="67"/>
  <c r="D142" i="66"/>
  <c r="D142" i="65"/>
  <c r="E142" i="67"/>
  <c r="E142" i="66"/>
  <c r="E142" i="65"/>
  <c r="F142" i="67"/>
  <c r="F142" i="66"/>
  <c r="F142" i="65"/>
  <c r="G142" i="67"/>
  <c r="G142" i="66"/>
  <c r="G142" i="65"/>
  <c r="H142" i="67"/>
  <c r="H142" i="66"/>
  <c r="H142" i="65"/>
  <c r="I142" i="67"/>
  <c r="I142" i="66"/>
  <c r="I142" i="65"/>
  <c r="J142" i="67"/>
  <c r="J142" i="66"/>
  <c r="J142" i="65"/>
  <c r="K142" i="67"/>
  <c r="K142" i="66"/>
  <c r="K142" i="65"/>
  <c r="L142" i="65"/>
  <c r="V142" i="67"/>
  <c r="M142" i="67"/>
  <c r="V142" i="66"/>
  <c r="M142" i="66"/>
  <c r="M142" i="65"/>
  <c r="N142" i="67"/>
  <c r="N142" i="66"/>
  <c r="N142" i="65"/>
  <c r="O142" i="67"/>
  <c r="O142" i="66"/>
  <c r="O142" i="65"/>
  <c r="P142" i="67"/>
  <c r="P142" i="66"/>
  <c r="P142" i="65"/>
  <c r="Q142" i="67"/>
  <c r="Q142" i="66"/>
  <c r="Q142" i="65"/>
  <c r="R142" i="67"/>
  <c r="R142" i="66"/>
  <c r="R142" i="65"/>
  <c r="S142" i="67"/>
  <c r="S142" i="66"/>
  <c r="S142" i="65"/>
  <c r="T142" i="67"/>
  <c r="T142" i="66"/>
  <c r="T142" i="65"/>
  <c r="U142" i="67"/>
  <c r="U142" i="66"/>
  <c r="U142" i="65"/>
  <c r="V142" i="65"/>
  <c r="AP142" i="67"/>
  <c r="W142" i="67"/>
  <c r="AP142" i="66"/>
  <c r="W142" i="66"/>
  <c r="W142" i="65"/>
  <c r="X142" i="67"/>
  <c r="X142" i="66"/>
  <c r="X142" i="65"/>
  <c r="Y142" i="67"/>
  <c r="Y142" i="66"/>
  <c r="Y142" i="65"/>
  <c r="Z142" i="67"/>
  <c r="Z142" i="66"/>
  <c r="Z142" i="65"/>
  <c r="AA142" i="67"/>
  <c r="AA142" i="66"/>
  <c r="AA142" i="65"/>
  <c r="AB142" i="67"/>
  <c r="AB142" i="66"/>
  <c r="AB142" i="65"/>
  <c r="AC142" i="67"/>
  <c r="AC142" i="66"/>
  <c r="AC142" i="65"/>
  <c r="AD142" i="67"/>
  <c r="AD142" i="66"/>
  <c r="AD142" i="65"/>
  <c r="AE142" i="67"/>
  <c r="AE142" i="66"/>
  <c r="AE142" i="65"/>
  <c r="AF142" i="67"/>
  <c r="AF142" i="66"/>
  <c r="AF142" i="65"/>
  <c r="AG142" i="67"/>
  <c r="AG142" i="66"/>
  <c r="AG142" i="65"/>
  <c r="AH142" i="67"/>
  <c r="AH142" i="66"/>
  <c r="AH142" i="65"/>
  <c r="AI142" i="67"/>
  <c r="AI142" i="66"/>
  <c r="AI142" i="65"/>
  <c r="AJ142" i="67"/>
  <c r="AJ142" i="66"/>
  <c r="AJ142" i="65"/>
  <c r="AK142" i="67"/>
  <c r="AK142" i="66"/>
  <c r="AK142" i="65"/>
  <c r="AL142" i="67"/>
  <c r="AL142" i="66"/>
  <c r="AL142" i="65"/>
  <c r="AM142" i="67"/>
  <c r="AM142" i="66"/>
  <c r="AM142" i="65"/>
  <c r="AN142" i="67"/>
  <c r="AN142" i="66"/>
  <c r="AN142" i="65"/>
  <c r="AO142" i="67"/>
  <c r="AO142" i="66"/>
  <c r="AO142" i="65"/>
  <c r="AP142" i="65"/>
  <c r="B143" i="67"/>
  <c r="B143" i="66"/>
  <c r="B143" i="65"/>
  <c r="L143" i="67"/>
  <c r="C143" i="67"/>
  <c r="L143" i="66"/>
  <c r="C143" i="66"/>
  <c r="C143" i="65"/>
  <c r="D143" i="67"/>
  <c r="D143" i="66"/>
  <c r="D143" i="65"/>
  <c r="E143" i="67"/>
  <c r="E143" i="66"/>
  <c r="E143" i="65"/>
  <c r="F143" i="67"/>
  <c r="F143" i="66"/>
  <c r="F143" i="65"/>
  <c r="G143" i="67"/>
  <c r="G143" i="66"/>
  <c r="G143" i="65"/>
  <c r="H143" i="67"/>
  <c r="H143" i="66"/>
  <c r="H143" i="65"/>
  <c r="I143" i="67"/>
  <c r="I143" i="66"/>
  <c r="I143" i="65"/>
  <c r="J143" i="67"/>
  <c r="J143" i="66"/>
  <c r="J143" i="65"/>
  <c r="K143" i="67"/>
  <c r="K143" i="66"/>
  <c r="K143" i="65"/>
  <c r="L143" i="65"/>
  <c r="V143" i="67"/>
  <c r="M143" i="67"/>
  <c r="V143" i="66"/>
  <c r="M143" i="66"/>
  <c r="M143" i="65"/>
  <c r="N143" i="67"/>
  <c r="N143" i="66"/>
  <c r="N143" i="65"/>
  <c r="O143" i="67"/>
  <c r="O143" i="66"/>
  <c r="O143" i="65"/>
  <c r="P143" i="67"/>
  <c r="P143" i="66"/>
  <c r="P143" i="65"/>
  <c r="Q143" i="67"/>
  <c r="Q143" i="66"/>
  <c r="Q143" i="65"/>
  <c r="R143" i="67"/>
  <c r="R143" i="66"/>
  <c r="R143" i="65"/>
  <c r="S143" i="67"/>
  <c r="S143" i="66"/>
  <c r="S143" i="65"/>
  <c r="T143" i="67"/>
  <c r="T143" i="66"/>
  <c r="T143" i="65"/>
  <c r="U143" i="67"/>
  <c r="U143" i="66"/>
  <c r="U143" i="65"/>
  <c r="V143" i="65"/>
  <c r="AP143" i="67"/>
  <c r="W143" i="67"/>
  <c r="AP143" i="66"/>
  <c r="W143" i="66"/>
  <c r="W143" i="65"/>
  <c r="X143" i="67"/>
  <c r="X143" i="66"/>
  <c r="X143" i="65"/>
  <c r="Y143" i="67"/>
  <c r="Y143" i="66"/>
  <c r="Y143" i="65"/>
  <c r="Z143" i="67"/>
  <c r="Z143" i="66"/>
  <c r="Z143" i="65"/>
  <c r="AA143" i="67"/>
  <c r="AA143" i="66"/>
  <c r="AA143" i="65"/>
  <c r="AB143" i="67"/>
  <c r="AB143" i="66"/>
  <c r="AB143" i="65"/>
  <c r="AC143" i="67"/>
  <c r="AC143" i="66"/>
  <c r="AC143" i="65"/>
  <c r="AD143" i="67"/>
  <c r="AD143" i="66"/>
  <c r="AD143" i="65"/>
  <c r="AE143" i="67"/>
  <c r="AE143" i="66"/>
  <c r="AE143" i="65"/>
  <c r="AF143" i="67"/>
  <c r="AF143" i="66"/>
  <c r="AF143" i="65"/>
  <c r="AG143" i="67"/>
  <c r="AG143" i="66"/>
  <c r="AG143" i="65"/>
  <c r="AH143" i="67"/>
  <c r="AH143" i="66"/>
  <c r="AH143" i="65"/>
  <c r="AI143" i="67"/>
  <c r="AI143" i="66"/>
  <c r="AI143" i="65"/>
  <c r="AJ143" i="67"/>
  <c r="AJ143" i="66"/>
  <c r="AJ143" i="65"/>
  <c r="AK143" i="67"/>
  <c r="AK143" i="66"/>
  <c r="AK143" i="65"/>
  <c r="AL143" i="67"/>
  <c r="AL143" i="66"/>
  <c r="AL143" i="65"/>
  <c r="AM143" i="67"/>
  <c r="AM143" i="66"/>
  <c r="AM143" i="65"/>
  <c r="AN143" i="67"/>
  <c r="AN143" i="66"/>
  <c r="AN143" i="65"/>
  <c r="AO143" i="67"/>
  <c r="AO143" i="66"/>
  <c r="AO143" i="65"/>
  <c r="AP143" i="65"/>
  <c r="B144" i="67"/>
  <c r="B144" i="66"/>
  <c r="B144" i="65"/>
  <c r="L144" i="67"/>
  <c r="C144" i="67"/>
  <c r="L144" i="66"/>
  <c r="C144" i="66"/>
  <c r="C144" i="65"/>
  <c r="D144" i="67"/>
  <c r="D144" i="66"/>
  <c r="D144" i="65"/>
  <c r="E144" i="67"/>
  <c r="E144" i="66"/>
  <c r="E144" i="65"/>
  <c r="F144" i="67"/>
  <c r="F144" i="66"/>
  <c r="F144" i="65"/>
  <c r="G144" i="67"/>
  <c r="G144" i="66"/>
  <c r="G144" i="65"/>
  <c r="H144" i="67"/>
  <c r="H144" i="66"/>
  <c r="H144" i="65"/>
  <c r="I144" i="67"/>
  <c r="I144" i="66"/>
  <c r="I144" i="65"/>
  <c r="J144" i="67"/>
  <c r="J144" i="66"/>
  <c r="J144" i="65"/>
  <c r="K144" i="67"/>
  <c r="K144" i="66"/>
  <c r="K144" i="65"/>
  <c r="L144" i="65"/>
  <c r="V144" i="67"/>
  <c r="M144" i="67"/>
  <c r="V144" i="66"/>
  <c r="M144" i="66"/>
  <c r="M144" i="65"/>
  <c r="N144" i="67"/>
  <c r="N144" i="66"/>
  <c r="N144" i="65"/>
  <c r="O144" i="67"/>
  <c r="O144" i="66"/>
  <c r="O144" i="65"/>
  <c r="P144" i="67"/>
  <c r="P144" i="66"/>
  <c r="P144" i="65"/>
  <c r="Q144" i="67"/>
  <c r="Q144" i="66"/>
  <c r="Q144" i="65"/>
  <c r="R144" i="67"/>
  <c r="R144" i="66"/>
  <c r="R144" i="65"/>
  <c r="S144" i="67"/>
  <c r="S144" i="66"/>
  <c r="S144" i="65"/>
  <c r="T144" i="67"/>
  <c r="T144" i="66"/>
  <c r="T144" i="65"/>
  <c r="U144" i="67"/>
  <c r="U144" i="66"/>
  <c r="U144" i="65"/>
  <c r="V144" i="65"/>
  <c r="AP144" i="67"/>
  <c r="W144" i="67"/>
  <c r="AP144" i="66"/>
  <c r="W144" i="66"/>
  <c r="W144" i="65"/>
  <c r="X144" i="67"/>
  <c r="X144" i="66"/>
  <c r="X144" i="65"/>
  <c r="Y144" i="67"/>
  <c r="Y144" i="66"/>
  <c r="Y144" i="65"/>
  <c r="Z144" i="67"/>
  <c r="Z144" i="66"/>
  <c r="Z144" i="65"/>
  <c r="AA144" i="67"/>
  <c r="AA144" i="66"/>
  <c r="AA144" i="65"/>
  <c r="AB144" i="67"/>
  <c r="AB144" i="66"/>
  <c r="AB144" i="65"/>
  <c r="AC144" i="67"/>
  <c r="AC144" i="66"/>
  <c r="AC144" i="65"/>
  <c r="AD144" i="67"/>
  <c r="AD144" i="66"/>
  <c r="AD144" i="65"/>
  <c r="AE144" i="67"/>
  <c r="AE144" i="66"/>
  <c r="AE144" i="65"/>
  <c r="AF144" i="67"/>
  <c r="AF144" i="66"/>
  <c r="AF144" i="65"/>
  <c r="AG144" i="67"/>
  <c r="AG144" i="66"/>
  <c r="AG144" i="65"/>
  <c r="AH144" i="67"/>
  <c r="AH144" i="66"/>
  <c r="AH144" i="65"/>
  <c r="AI144" i="67"/>
  <c r="AI144" i="66"/>
  <c r="AI144" i="65"/>
  <c r="AJ144" i="67"/>
  <c r="AJ144" i="66"/>
  <c r="AJ144" i="65"/>
  <c r="AK144" i="67"/>
  <c r="AK144" i="66"/>
  <c r="AK144" i="65"/>
  <c r="AL144" i="67"/>
  <c r="AL144" i="66"/>
  <c r="AL144" i="65"/>
  <c r="AM144" i="67"/>
  <c r="AM144" i="66"/>
  <c r="AM144" i="65"/>
  <c r="AN144" i="67"/>
  <c r="AN144" i="66"/>
  <c r="AN144" i="65"/>
  <c r="AO144" i="67"/>
  <c r="AO144" i="66"/>
  <c r="AO144" i="65"/>
  <c r="AP144" i="65"/>
  <c r="B145" i="67"/>
  <c r="B145" i="66"/>
  <c r="B145" i="65"/>
  <c r="L145" i="67"/>
  <c r="C145" i="67"/>
  <c r="L145" i="66"/>
  <c r="C145" i="66"/>
  <c r="C145" i="65"/>
  <c r="D145" i="67"/>
  <c r="D145" i="66"/>
  <c r="D145" i="65"/>
  <c r="E145" i="67"/>
  <c r="E145" i="66"/>
  <c r="E145" i="65"/>
  <c r="F145" i="67"/>
  <c r="F145" i="66"/>
  <c r="F145" i="65"/>
  <c r="G145" i="67"/>
  <c r="G145" i="66"/>
  <c r="G145" i="65"/>
  <c r="H145" i="67"/>
  <c r="H145" i="66"/>
  <c r="H145" i="65"/>
  <c r="I145" i="67"/>
  <c r="I145" i="66"/>
  <c r="I145" i="65"/>
  <c r="J145" i="67"/>
  <c r="J145" i="66"/>
  <c r="J145" i="65"/>
  <c r="K145" i="67"/>
  <c r="K145" i="66"/>
  <c r="K145" i="65"/>
  <c r="L145" i="65"/>
  <c r="V145" i="67"/>
  <c r="M145" i="67"/>
  <c r="V145" i="66"/>
  <c r="M145" i="66"/>
  <c r="M145" i="65"/>
  <c r="N145" i="67"/>
  <c r="N145" i="66"/>
  <c r="N145" i="65"/>
  <c r="O145" i="67"/>
  <c r="O145" i="66"/>
  <c r="O145" i="65"/>
  <c r="P145" i="67"/>
  <c r="P145" i="66"/>
  <c r="P145" i="65"/>
  <c r="Q145" i="67"/>
  <c r="Q145" i="66"/>
  <c r="Q145" i="65"/>
  <c r="R145" i="67"/>
  <c r="R145" i="66"/>
  <c r="R145" i="65"/>
  <c r="S145" i="67"/>
  <c r="S145" i="66"/>
  <c r="S145" i="65"/>
  <c r="T145" i="67"/>
  <c r="T145" i="66"/>
  <c r="T145" i="65"/>
  <c r="U145" i="67"/>
  <c r="U145" i="66"/>
  <c r="U145" i="65"/>
  <c r="V145" i="65"/>
  <c r="AP145" i="67"/>
  <c r="W145" i="67"/>
  <c r="AP145" i="66"/>
  <c r="W145" i="66"/>
  <c r="W145" i="65"/>
  <c r="X145" i="67"/>
  <c r="X145" i="66"/>
  <c r="X145" i="65"/>
  <c r="Y145" i="67"/>
  <c r="Y145" i="66"/>
  <c r="Y145" i="65"/>
  <c r="Z145" i="67"/>
  <c r="Z145" i="66"/>
  <c r="Z145" i="65"/>
  <c r="AA145" i="67"/>
  <c r="AA145" i="66"/>
  <c r="AA145" i="65"/>
  <c r="AB145" i="67"/>
  <c r="AB145" i="66"/>
  <c r="AB145" i="65"/>
  <c r="AC145" i="67"/>
  <c r="AC145" i="66"/>
  <c r="AC145" i="65"/>
  <c r="AD145" i="67"/>
  <c r="AD145" i="66"/>
  <c r="AD145" i="65"/>
  <c r="AE145" i="67"/>
  <c r="AE145" i="66"/>
  <c r="AE145" i="65"/>
  <c r="AF145" i="67"/>
  <c r="AF145" i="66"/>
  <c r="AF145" i="65"/>
  <c r="AG145" i="67"/>
  <c r="AG145" i="66"/>
  <c r="AG145" i="65"/>
  <c r="AH145" i="67"/>
  <c r="AH145" i="66"/>
  <c r="AH145" i="65"/>
  <c r="AI145" i="67"/>
  <c r="AI145" i="66"/>
  <c r="AI145" i="65"/>
  <c r="AJ145" i="67"/>
  <c r="AJ145" i="66"/>
  <c r="AJ145" i="65"/>
  <c r="AK145" i="67"/>
  <c r="AK145" i="66"/>
  <c r="AK145" i="65"/>
  <c r="AL145" i="67"/>
  <c r="AL145" i="66"/>
  <c r="AL145" i="65"/>
  <c r="AM145" i="67"/>
  <c r="AM145" i="66"/>
  <c r="AM145" i="65"/>
  <c r="AN145" i="67"/>
  <c r="AN145" i="66"/>
  <c r="AN145" i="65"/>
  <c r="AO145" i="67"/>
  <c r="AO145" i="66"/>
  <c r="AO145" i="65"/>
  <c r="AP145" i="65"/>
  <c r="B146" i="67"/>
  <c r="B146" i="66"/>
  <c r="B146" i="65"/>
  <c r="L146" i="67"/>
  <c r="C146" i="67"/>
  <c r="L146" i="66"/>
  <c r="C146" i="66"/>
  <c r="C146" i="65"/>
  <c r="D146" i="67"/>
  <c r="D146" i="66"/>
  <c r="D146" i="65"/>
  <c r="E146" i="67"/>
  <c r="E146" i="66"/>
  <c r="E146" i="65"/>
  <c r="F146" i="67"/>
  <c r="F146" i="66"/>
  <c r="F146" i="65"/>
  <c r="G146" i="67"/>
  <c r="G146" i="66"/>
  <c r="G146" i="65"/>
  <c r="H146" i="67"/>
  <c r="H146" i="66"/>
  <c r="H146" i="65"/>
  <c r="I146" i="67"/>
  <c r="I146" i="66"/>
  <c r="I146" i="65"/>
  <c r="J146" i="67"/>
  <c r="J146" i="66"/>
  <c r="J146" i="65"/>
  <c r="K146" i="67"/>
  <c r="K146" i="66"/>
  <c r="K146" i="65"/>
  <c r="L146" i="65"/>
  <c r="V146" i="67"/>
  <c r="M146" i="67"/>
  <c r="V146" i="66"/>
  <c r="M146" i="66"/>
  <c r="M146" i="65"/>
  <c r="N146" i="67"/>
  <c r="N146" i="66"/>
  <c r="N146" i="65"/>
  <c r="O146" i="67"/>
  <c r="O146" i="66"/>
  <c r="O146" i="65"/>
  <c r="P146" i="67"/>
  <c r="P146" i="66"/>
  <c r="P146" i="65"/>
  <c r="Q146" i="67"/>
  <c r="Q146" i="66"/>
  <c r="Q146" i="65"/>
  <c r="R146" i="67"/>
  <c r="R146" i="66"/>
  <c r="R146" i="65"/>
  <c r="S146" i="67"/>
  <c r="S146" i="66"/>
  <c r="S146" i="65"/>
  <c r="T146" i="67"/>
  <c r="T146" i="66"/>
  <c r="T146" i="65"/>
  <c r="U146" i="67"/>
  <c r="U146" i="66"/>
  <c r="U146" i="65"/>
  <c r="V146" i="65"/>
  <c r="AP146" i="67"/>
  <c r="W146" i="67"/>
  <c r="AP146" i="66"/>
  <c r="W146" i="66"/>
  <c r="W146" i="65"/>
  <c r="X146" i="67"/>
  <c r="X146" i="66"/>
  <c r="X146" i="65"/>
  <c r="Y146" i="67"/>
  <c r="Y146" i="66"/>
  <c r="Y146" i="65"/>
  <c r="Z146" i="67"/>
  <c r="Z146" i="66"/>
  <c r="Z146" i="65"/>
  <c r="AA146" i="67"/>
  <c r="AA146" i="66"/>
  <c r="AA146" i="65"/>
  <c r="AB146" i="67"/>
  <c r="AB146" i="66"/>
  <c r="AB146" i="65"/>
  <c r="AC146" i="67"/>
  <c r="AC146" i="66"/>
  <c r="AC146" i="65"/>
  <c r="AD146" i="67"/>
  <c r="AD146" i="66"/>
  <c r="AD146" i="65"/>
  <c r="AE146" i="67"/>
  <c r="AE146" i="66"/>
  <c r="AE146" i="65"/>
  <c r="AF146" i="67"/>
  <c r="AF146" i="66"/>
  <c r="AF146" i="65"/>
  <c r="AG146" i="67"/>
  <c r="AG146" i="66"/>
  <c r="AG146" i="65"/>
  <c r="AH146" i="67"/>
  <c r="AH146" i="66"/>
  <c r="AH146" i="65"/>
  <c r="AI146" i="67"/>
  <c r="AI146" i="66"/>
  <c r="AI146" i="65"/>
  <c r="AJ146" i="67"/>
  <c r="AJ146" i="66"/>
  <c r="AJ146" i="65"/>
  <c r="AK146" i="67"/>
  <c r="AK146" i="66"/>
  <c r="AK146" i="65"/>
  <c r="AL146" i="67"/>
  <c r="AL146" i="66"/>
  <c r="AL146" i="65"/>
  <c r="AM146" i="67"/>
  <c r="AM146" i="66"/>
  <c r="AM146" i="65"/>
  <c r="AN146" i="67"/>
  <c r="AN146" i="66"/>
  <c r="AN146" i="65"/>
  <c r="AO146" i="67"/>
  <c r="AO146" i="66"/>
  <c r="AO146" i="65"/>
  <c r="AP146" i="65"/>
  <c r="B147" i="67"/>
  <c r="B147" i="66"/>
  <c r="B147" i="65"/>
  <c r="L147" i="67"/>
  <c r="C147" i="67"/>
  <c r="L147" i="66"/>
  <c r="C147" i="66"/>
  <c r="C147" i="65"/>
  <c r="D147" i="67"/>
  <c r="D147" i="66"/>
  <c r="D147" i="65"/>
  <c r="E147" i="67"/>
  <c r="E147" i="66"/>
  <c r="E147" i="65"/>
  <c r="F147" i="67"/>
  <c r="F147" i="66"/>
  <c r="F147" i="65"/>
  <c r="G147" i="67"/>
  <c r="G147" i="66"/>
  <c r="G147" i="65"/>
  <c r="H147" i="67"/>
  <c r="H147" i="66"/>
  <c r="H147" i="65"/>
  <c r="I147" i="67"/>
  <c r="I147" i="66"/>
  <c r="I147" i="65"/>
  <c r="J147" i="67"/>
  <c r="J147" i="66"/>
  <c r="J147" i="65"/>
  <c r="K147" i="67"/>
  <c r="K147" i="66"/>
  <c r="K147" i="65"/>
  <c r="L147" i="65"/>
  <c r="V147" i="67"/>
  <c r="M147" i="67"/>
  <c r="V147" i="66"/>
  <c r="M147" i="66"/>
  <c r="M147" i="65"/>
  <c r="N147" i="67"/>
  <c r="N147" i="66"/>
  <c r="N147" i="65"/>
  <c r="O147" i="67"/>
  <c r="O147" i="66"/>
  <c r="O147" i="65"/>
  <c r="P147" i="67"/>
  <c r="P147" i="66"/>
  <c r="P147" i="65"/>
  <c r="Q147" i="67"/>
  <c r="Q147" i="66"/>
  <c r="Q147" i="65"/>
  <c r="R147" i="67"/>
  <c r="R147" i="66"/>
  <c r="R147" i="65"/>
  <c r="S147" i="67"/>
  <c r="S147" i="66"/>
  <c r="S147" i="65"/>
  <c r="T147" i="67"/>
  <c r="T147" i="66"/>
  <c r="T147" i="65"/>
  <c r="U147" i="67"/>
  <c r="U147" i="66"/>
  <c r="U147" i="65"/>
  <c r="V147" i="65"/>
  <c r="AP147" i="67"/>
  <c r="W147" i="67"/>
  <c r="AP147" i="66"/>
  <c r="W147" i="66"/>
  <c r="W147" i="65"/>
  <c r="X147" i="67"/>
  <c r="X147" i="66"/>
  <c r="X147" i="65"/>
  <c r="Y147" i="67"/>
  <c r="Y147" i="66"/>
  <c r="Y147" i="65"/>
  <c r="Z147" i="67"/>
  <c r="Z147" i="66"/>
  <c r="Z147" i="65"/>
  <c r="AA147" i="67"/>
  <c r="AA147" i="66"/>
  <c r="AA147" i="65"/>
  <c r="AB147" i="67"/>
  <c r="AB147" i="66"/>
  <c r="AB147" i="65"/>
  <c r="AC147" i="67"/>
  <c r="AC147" i="66"/>
  <c r="AC147" i="65"/>
  <c r="AD147" i="67"/>
  <c r="AD147" i="66"/>
  <c r="AD147" i="65"/>
  <c r="AE147" i="67"/>
  <c r="AE147" i="66"/>
  <c r="AE147" i="65"/>
  <c r="AF147" i="67"/>
  <c r="AF147" i="66"/>
  <c r="AF147" i="65"/>
  <c r="AG147" i="67"/>
  <c r="AG147" i="66"/>
  <c r="AG147" i="65"/>
  <c r="AH147" i="67"/>
  <c r="AH147" i="66"/>
  <c r="AH147" i="65"/>
  <c r="AI147" i="67"/>
  <c r="AI147" i="66"/>
  <c r="AI147" i="65"/>
  <c r="AJ147" i="67"/>
  <c r="AJ147" i="66"/>
  <c r="AJ147" i="65"/>
  <c r="AK147" i="67"/>
  <c r="AK147" i="66"/>
  <c r="AK147" i="65"/>
  <c r="AL147" i="67"/>
  <c r="AL147" i="66"/>
  <c r="AL147" i="65"/>
  <c r="AM147" i="67"/>
  <c r="AM147" i="66"/>
  <c r="AM147" i="65"/>
  <c r="AN147" i="67"/>
  <c r="AN147" i="66"/>
  <c r="AN147" i="65"/>
  <c r="AO147" i="67"/>
  <c r="AO147" i="66"/>
  <c r="AO147" i="65"/>
  <c r="AP147" i="65"/>
  <c r="B148" i="67"/>
  <c r="B148" i="66"/>
  <c r="B148" i="65"/>
  <c r="L148" i="67"/>
  <c r="C148" i="67"/>
  <c r="L148" i="66"/>
  <c r="C148" i="66"/>
  <c r="C148" i="65"/>
  <c r="D148" i="67"/>
  <c r="D148" i="66"/>
  <c r="D148" i="65"/>
  <c r="E148" i="67"/>
  <c r="E148" i="66"/>
  <c r="E148" i="65"/>
  <c r="F148" i="67"/>
  <c r="F148" i="66"/>
  <c r="F148" i="65"/>
  <c r="G148" i="67"/>
  <c r="G148" i="66"/>
  <c r="G148" i="65"/>
  <c r="H148" i="67"/>
  <c r="H148" i="66"/>
  <c r="H148" i="65"/>
  <c r="I148" i="67"/>
  <c r="I148" i="66"/>
  <c r="I148" i="65"/>
  <c r="J148" i="67"/>
  <c r="J148" i="66"/>
  <c r="J148" i="65"/>
  <c r="K148" i="67"/>
  <c r="K148" i="66"/>
  <c r="K148" i="65"/>
  <c r="L148" i="65"/>
  <c r="V148" i="67"/>
  <c r="M148" i="67"/>
  <c r="V148" i="66"/>
  <c r="M148" i="66"/>
  <c r="M148" i="65"/>
  <c r="N148" i="67"/>
  <c r="N148" i="66"/>
  <c r="N148" i="65"/>
  <c r="O148" i="67"/>
  <c r="O148" i="66"/>
  <c r="O148" i="65"/>
  <c r="P148" i="67"/>
  <c r="P148" i="66"/>
  <c r="P148" i="65"/>
  <c r="Q148" i="67"/>
  <c r="Q148" i="66"/>
  <c r="Q148" i="65"/>
  <c r="R148" i="67"/>
  <c r="R148" i="66"/>
  <c r="R148" i="65"/>
  <c r="S148" i="67"/>
  <c r="S148" i="66"/>
  <c r="S148" i="65"/>
  <c r="T148" i="67"/>
  <c r="T148" i="66"/>
  <c r="T148" i="65"/>
  <c r="U148" i="67"/>
  <c r="U148" i="66"/>
  <c r="U148" i="65"/>
  <c r="V148" i="65"/>
  <c r="AP148" i="67"/>
  <c r="W148" i="67"/>
  <c r="AP148" i="66"/>
  <c r="W148" i="66"/>
  <c r="W148" i="65"/>
  <c r="X148" i="67"/>
  <c r="X148" i="66"/>
  <c r="X148" i="65"/>
  <c r="Y148" i="67"/>
  <c r="Y148" i="66"/>
  <c r="Y148" i="65"/>
  <c r="Z148" i="67"/>
  <c r="Z148" i="66"/>
  <c r="Z148" i="65"/>
  <c r="AA148" i="67"/>
  <c r="AA148" i="66"/>
  <c r="AA148" i="65"/>
  <c r="AB148" i="67"/>
  <c r="AB148" i="66"/>
  <c r="AB148" i="65"/>
  <c r="AC148" i="67"/>
  <c r="AC148" i="66"/>
  <c r="AC148" i="65"/>
  <c r="AD148" i="67"/>
  <c r="AD148" i="66"/>
  <c r="AD148" i="65"/>
  <c r="AE148" i="67"/>
  <c r="AE148" i="66"/>
  <c r="AE148" i="65"/>
  <c r="AF148" i="67"/>
  <c r="AF148" i="66"/>
  <c r="AF148" i="65"/>
  <c r="AG148" i="67"/>
  <c r="AG148" i="66"/>
  <c r="AG148" i="65"/>
  <c r="AH148" i="67"/>
  <c r="AH148" i="66"/>
  <c r="AH148" i="65"/>
  <c r="AI148" i="67"/>
  <c r="AI148" i="66"/>
  <c r="AI148" i="65"/>
  <c r="AJ148" i="67"/>
  <c r="AJ148" i="66"/>
  <c r="AJ148" i="65"/>
  <c r="AK148" i="67"/>
  <c r="AK148" i="66"/>
  <c r="AK148" i="65"/>
  <c r="AL148" i="67"/>
  <c r="AL148" i="66"/>
  <c r="AL148" i="65"/>
  <c r="AM148" i="67"/>
  <c r="AM148" i="66"/>
  <c r="AM148" i="65"/>
  <c r="AN148" i="67"/>
  <c r="AN148" i="66"/>
  <c r="AN148" i="65"/>
  <c r="AO148" i="67"/>
  <c r="AO148" i="66"/>
  <c r="AO148" i="65"/>
  <c r="AP148" i="65"/>
  <c r="B149" i="67"/>
  <c r="B149" i="66"/>
  <c r="B149" i="65"/>
  <c r="L149" i="67"/>
  <c r="C149" i="67"/>
  <c r="L149" i="66"/>
  <c r="C149" i="66"/>
  <c r="C149" i="65"/>
  <c r="D149" i="67"/>
  <c r="D149" i="66"/>
  <c r="D149" i="65"/>
  <c r="E149" i="67"/>
  <c r="E149" i="66"/>
  <c r="E149" i="65"/>
  <c r="F149" i="67"/>
  <c r="F149" i="66"/>
  <c r="F149" i="65"/>
  <c r="G149" i="67"/>
  <c r="G149" i="66"/>
  <c r="G149" i="65"/>
  <c r="H149" i="67"/>
  <c r="H149" i="66"/>
  <c r="H149" i="65"/>
  <c r="I149" i="67"/>
  <c r="I149" i="66"/>
  <c r="I149" i="65"/>
  <c r="J149" i="67"/>
  <c r="J149" i="66"/>
  <c r="J149" i="65"/>
  <c r="K149" i="67"/>
  <c r="K149" i="66"/>
  <c r="K149" i="65"/>
  <c r="L149" i="65"/>
  <c r="V149" i="67"/>
  <c r="M149" i="67"/>
  <c r="V149" i="66"/>
  <c r="M149" i="66"/>
  <c r="M149" i="65"/>
  <c r="N149" i="67"/>
  <c r="N149" i="66"/>
  <c r="N149" i="65"/>
  <c r="O149" i="67"/>
  <c r="O149" i="66"/>
  <c r="O149" i="65"/>
  <c r="P149" i="67"/>
  <c r="P149" i="66"/>
  <c r="P149" i="65"/>
  <c r="Q149" i="67"/>
  <c r="Q149" i="66"/>
  <c r="Q149" i="65"/>
  <c r="R149" i="67"/>
  <c r="R149" i="66"/>
  <c r="R149" i="65"/>
  <c r="S149" i="67"/>
  <c r="S149" i="66"/>
  <c r="S149" i="65"/>
  <c r="T149" i="67"/>
  <c r="T149" i="66"/>
  <c r="T149" i="65"/>
  <c r="U149" i="67"/>
  <c r="U149" i="66"/>
  <c r="U149" i="65"/>
  <c r="V149" i="65"/>
  <c r="AP149" i="67"/>
  <c r="W149" i="67"/>
  <c r="AP149" i="66"/>
  <c r="W149" i="66"/>
  <c r="W149" i="65"/>
  <c r="X149" i="67"/>
  <c r="X149" i="66"/>
  <c r="X149" i="65"/>
  <c r="Y149" i="67"/>
  <c r="Y149" i="66"/>
  <c r="Y149" i="65"/>
  <c r="Z149" i="67"/>
  <c r="Z149" i="66"/>
  <c r="Z149" i="65"/>
  <c r="AA149" i="67"/>
  <c r="AA149" i="66"/>
  <c r="AA149" i="65"/>
  <c r="AB149" i="67"/>
  <c r="AB149" i="66"/>
  <c r="AB149" i="65"/>
  <c r="AC149" i="67"/>
  <c r="AC149" i="66"/>
  <c r="AC149" i="65"/>
  <c r="AD149" i="67"/>
  <c r="AD149" i="66"/>
  <c r="AD149" i="65"/>
  <c r="AE149" i="67"/>
  <c r="AE149" i="66"/>
  <c r="AE149" i="65"/>
  <c r="AF149" i="67"/>
  <c r="AF149" i="66"/>
  <c r="AF149" i="65"/>
  <c r="AG149" i="67"/>
  <c r="AG149" i="66"/>
  <c r="AG149" i="65"/>
  <c r="AH149" i="67"/>
  <c r="AH149" i="66"/>
  <c r="AH149" i="65"/>
  <c r="AI149" i="67"/>
  <c r="AI149" i="66"/>
  <c r="AI149" i="65"/>
  <c r="AJ149" i="67"/>
  <c r="AJ149" i="66"/>
  <c r="AJ149" i="65"/>
  <c r="AK149" i="67"/>
  <c r="AK149" i="66"/>
  <c r="AK149" i="65"/>
  <c r="AL149" i="67"/>
  <c r="AL149" i="66"/>
  <c r="AL149" i="65"/>
  <c r="AM149" i="67"/>
  <c r="AM149" i="66"/>
  <c r="AM149" i="65"/>
  <c r="AN149" i="67"/>
  <c r="AN149" i="66"/>
  <c r="AN149" i="65"/>
  <c r="AO149" i="67"/>
  <c r="AO149" i="66"/>
  <c r="AO149" i="65"/>
  <c r="AP149" i="65"/>
  <c r="B150" i="67"/>
  <c r="B150" i="66"/>
  <c r="B150" i="65"/>
  <c r="L150" i="67"/>
  <c r="C150" i="67"/>
  <c r="L150" i="66"/>
  <c r="C150" i="66"/>
  <c r="C150" i="65"/>
  <c r="D150" i="67"/>
  <c r="D150" i="66"/>
  <c r="D150" i="65"/>
  <c r="E150" i="67"/>
  <c r="E150" i="66"/>
  <c r="E150" i="65"/>
  <c r="F150" i="67"/>
  <c r="F150" i="66"/>
  <c r="F150" i="65"/>
  <c r="G150" i="67"/>
  <c r="G150" i="66"/>
  <c r="G150" i="65"/>
  <c r="H150" i="67"/>
  <c r="H150" i="66"/>
  <c r="H150" i="65"/>
  <c r="I150" i="67"/>
  <c r="I150" i="66"/>
  <c r="I150" i="65"/>
  <c r="J150" i="67"/>
  <c r="J150" i="66"/>
  <c r="J150" i="65"/>
  <c r="K150" i="67"/>
  <c r="K150" i="66"/>
  <c r="K150" i="65"/>
  <c r="L150" i="65"/>
  <c r="V150" i="67"/>
  <c r="M150" i="67"/>
  <c r="V150" i="66"/>
  <c r="M150" i="66"/>
  <c r="M150" i="65"/>
  <c r="N150" i="67"/>
  <c r="N150" i="66"/>
  <c r="N150" i="65"/>
  <c r="O150" i="67"/>
  <c r="O150" i="66"/>
  <c r="O150" i="65"/>
  <c r="P150" i="67"/>
  <c r="P150" i="66"/>
  <c r="P150" i="65"/>
  <c r="Q150" i="67"/>
  <c r="Q150" i="66"/>
  <c r="Q150" i="65"/>
  <c r="R150" i="67"/>
  <c r="R150" i="66"/>
  <c r="R150" i="65"/>
  <c r="S150" i="67"/>
  <c r="S150" i="66"/>
  <c r="S150" i="65"/>
  <c r="T150" i="67"/>
  <c r="T150" i="66"/>
  <c r="T150" i="65"/>
  <c r="U150" i="67"/>
  <c r="U150" i="66"/>
  <c r="U150" i="65"/>
  <c r="V150" i="65"/>
  <c r="AP150" i="67"/>
  <c r="W150" i="67"/>
  <c r="AP150" i="66"/>
  <c r="W150" i="66"/>
  <c r="W150" i="65"/>
  <c r="X150" i="67"/>
  <c r="X150" i="66"/>
  <c r="X150" i="65"/>
  <c r="Y150" i="67"/>
  <c r="Y150" i="66"/>
  <c r="Y150" i="65"/>
  <c r="Z150" i="67"/>
  <c r="Z150" i="66"/>
  <c r="Z150" i="65"/>
  <c r="AA150" i="67"/>
  <c r="AA150" i="66"/>
  <c r="AA150" i="65"/>
  <c r="AB150" i="67"/>
  <c r="AB150" i="66"/>
  <c r="AB150" i="65"/>
  <c r="AC150" i="67"/>
  <c r="AC150" i="66"/>
  <c r="AC150" i="65"/>
  <c r="AD150" i="67"/>
  <c r="AD150" i="66"/>
  <c r="AD150" i="65"/>
  <c r="AE150" i="67"/>
  <c r="AE150" i="66"/>
  <c r="AE150" i="65"/>
  <c r="AF150" i="67"/>
  <c r="AF150" i="66"/>
  <c r="AF150" i="65"/>
  <c r="AG150" i="67"/>
  <c r="AG150" i="66"/>
  <c r="AG150" i="65"/>
  <c r="AH150" i="67"/>
  <c r="AH150" i="66"/>
  <c r="AH150" i="65"/>
  <c r="AI150" i="67"/>
  <c r="AI150" i="66"/>
  <c r="AI150" i="65"/>
  <c r="AJ150" i="67"/>
  <c r="AJ150" i="66"/>
  <c r="AJ150" i="65"/>
  <c r="AK150" i="67"/>
  <c r="AK150" i="66"/>
  <c r="AK150" i="65"/>
  <c r="AL150" i="67"/>
  <c r="AL150" i="66"/>
  <c r="AL150" i="65"/>
  <c r="AM150" i="67"/>
  <c r="AM150" i="66"/>
  <c r="AM150" i="65"/>
  <c r="AN150" i="67"/>
  <c r="AN150" i="66"/>
  <c r="AN150" i="65"/>
  <c r="AO150" i="67"/>
  <c r="AO150" i="66"/>
  <c r="AO150" i="65"/>
  <c r="AP150" i="65"/>
  <c r="B151" i="67"/>
  <c r="B151" i="66"/>
  <c r="B151" i="65"/>
  <c r="L151" i="67"/>
  <c r="C151" i="67"/>
  <c r="L151" i="66"/>
  <c r="C151" i="66"/>
  <c r="C151" i="65"/>
  <c r="D151" i="67"/>
  <c r="D151" i="66"/>
  <c r="D151" i="65"/>
  <c r="E151" i="67"/>
  <c r="E151" i="66"/>
  <c r="E151" i="65"/>
  <c r="F151" i="67"/>
  <c r="F151" i="66"/>
  <c r="F151" i="65"/>
  <c r="G151" i="67"/>
  <c r="G151" i="66"/>
  <c r="G151" i="65"/>
  <c r="H151" i="67"/>
  <c r="H151" i="66"/>
  <c r="H151" i="65"/>
  <c r="I151" i="67"/>
  <c r="I151" i="66"/>
  <c r="I151" i="65"/>
  <c r="J151" i="67"/>
  <c r="J151" i="66"/>
  <c r="J151" i="65"/>
  <c r="K151" i="67"/>
  <c r="K151" i="66"/>
  <c r="K151" i="65"/>
  <c r="L151" i="65"/>
  <c r="V151" i="67"/>
  <c r="M151" i="67"/>
  <c r="V151" i="66"/>
  <c r="M151" i="66"/>
  <c r="M151" i="65"/>
  <c r="N151" i="67"/>
  <c r="N151" i="66"/>
  <c r="N151" i="65"/>
  <c r="O151" i="67"/>
  <c r="O151" i="66"/>
  <c r="O151" i="65"/>
  <c r="P151" i="67"/>
  <c r="P151" i="66"/>
  <c r="P151" i="65"/>
  <c r="Q151" i="67"/>
  <c r="Q151" i="66"/>
  <c r="Q151" i="65"/>
  <c r="R151" i="67"/>
  <c r="R151" i="66"/>
  <c r="R151" i="65"/>
  <c r="S151" i="67"/>
  <c r="S151" i="66"/>
  <c r="S151" i="65"/>
  <c r="T151" i="67"/>
  <c r="T151" i="66"/>
  <c r="T151" i="65"/>
  <c r="U151" i="67"/>
  <c r="U151" i="66"/>
  <c r="U151" i="65"/>
  <c r="V151" i="65"/>
  <c r="AP151" i="67"/>
  <c r="W151" i="67"/>
  <c r="AP151" i="66"/>
  <c r="W151" i="66"/>
  <c r="W151" i="65"/>
  <c r="X151" i="67"/>
  <c r="X151" i="66"/>
  <c r="X151" i="65"/>
  <c r="Y151" i="67"/>
  <c r="Y151" i="66"/>
  <c r="Y151" i="65"/>
  <c r="Z151" i="67"/>
  <c r="Z151" i="66"/>
  <c r="Z151" i="65"/>
  <c r="AA151" i="67"/>
  <c r="AA151" i="66"/>
  <c r="AA151" i="65"/>
  <c r="AB151" i="67"/>
  <c r="AB151" i="66"/>
  <c r="AB151" i="65"/>
  <c r="AC151" i="67"/>
  <c r="AC151" i="66"/>
  <c r="AC151" i="65"/>
  <c r="AD151" i="67"/>
  <c r="AD151" i="66"/>
  <c r="AD151" i="65"/>
  <c r="AE151" i="67"/>
  <c r="AE151" i="66"/>
  <c r="AE151" i="65"/>
  <c r="AF151" i="67"/>
  <c r="AF151" i="66"/>
  <c r="AF151" i="65"/>
  <c r="AG151" i="67"/>
  <c r="AG151" i="66"/>
  <c r="AG151" i="65"/>
  <c r="AH151" i="67"/>
  <c r="AH151" i="66"/>
  <c r="AH151" i="65"/>
  <c r="AI151" i="67"/>
  <c r="AI151" i="66"/>
  <c r="AI151" i="65"/>
  <c r="AJ151" i="67"/>
  <c r="AJ151" i="66"/>
  <c r="AJ151" i="65"/>
  <c r="AK151" i="67"/>
  <c r="AK151" i="66"/>
  <c r="AK151" i="65"/>
  <c r="AL151" i="67"/>
  <c r="AL151" i="66"/>
  <c r="AL151" i="65"/>
  <c r="AM151" i="67"/>
  <c r="AM151" i="66"/>
  <c r="AM151" i="65"/>
  <c r="AN151" i="67"/>
  <c r="AN151" i="66"/>
  <c r="AN151" i="65"/>
  <c r="AO151" i="67"/>
  <c r="AO151" i="66"/>
  <c r="AO151" i="65"/>
  <c r="AP151" i="65"/>
  <c r="B152" i="67"/>
  <c r="B152" i="66"/>
  <c r="B152" i="65"/>
  <c r="L152" i="67"/>
  <c r="C152" i="67"/>
  <c r="L152" i="66"/>
  <c r="C152" i="66"/>
  <c r="C152" i="65"/>
  <c r="D152" i="67"/>
  <c r="D152" i="66"/>
  <c r="D152" i="65"/>
  <c r="E152" i="67"/>
  <c r="E152" i="66"/>
  <c r="E152" i="65"/>
  <c r="F152" i="67"/>
  <c r="F152" i="66"/>
  <c r="F152" i="65"/>
  <c r="G152" i="67"/>
  <c r="G152" i="66"/>
  <c r="G152" i="65"/>
  <c r="H152" i="67"/>
  <c r="H152" i="66"/>
  <c r="H152" i="65"/>
  <c r="I152" i="67"/>
  <c r="I152" i="66"/>
  <c r="I152" i="65"/>
  <c r="J152" i="67"/>
  <c r="J152" i="66"/>
  <c r="J152" i="65"/>
  <c r="K152" i="67"/>
  <c r="K152" i="66"/>
  <c r="K152" i="65"/>
  <c r="L152" i="65"/>
  <c r="V152" i="67"/>
  <c r="M152" i="67"/>
  <c r="V152" i="66"/>
  <c r="M152" i="66"/>
  <c r="M152" i="65"/>
  <c r="N152" i="67"/>
  <c r="N152" i="66"/>
  <c r="N152" i="65"/>
  <c r="O152" i="67"/>
  <c r="O152" i="66"/>
  <c r="O152" i="65"/>
  <c r="P152" i="67"/>
  <c r="P152" i="66"/>
  <c r="P152" i="65"/>
  <c r="Q152" i="67"/>
  <c r="Q152" i="66"/>
  <c r="Q152" i="65"/>
  <c r="R152" i="67"/>
  <c r="R152" i="66"/>
  <c r="R152" i="65"/>
  <c r="S152" i="67"/>
  <c r="S152" i="66"/>
  <c r="S152" i="65"/>
  <c r="T152" i="67"/>
  <c r="T152" i="66"/>
  <c r="T152" i="65"/>
  <c r="U152" i="67"/>
  <c r="U152" i="66"/>
  <c r="U152" i="65"/>
  <c r="V152" i="65"/>
  <c r="AP152" i="67"/>
  <c r="W152" i="67"/>
  <c r="AP152" i="66"/>
  <c r="W152" i="66"/>
  <c r="W152" i="65"/>
  <c r="X152" i="67"/>
  <c r="X152" i="66"/>
  <c r="X152" i="65"/>
  <c r="Y152" i="67"/>
  <c r="Y152" i="66"/>
  <c r="Y152" i="65"/>
  <c r="Z152" i="67"/>
  <c r="Z152" i="66"/>
  <c r="Z152" i="65"/>
  <c r="AA152" i="67"/>
  <c r="AA152" i="66"/>
  <c r="AA152" i="65"/>
  <c r="AB152" i="67"/>
  <c r="AB152" i="66"/>
  <c r="AB152" i="65"/>
  <c r="AC152" i="67"/>
  <c r="AC152" i="66"/>
  <c r="AC152" i="65"/>
  <c r="AD152" i="67"/>
  <c r="AD152" i="66"/>
  <c r="AD152" i="65"/>
  <c r="AE152" i="67"/>
  <c r="AE152" i="66"/>
  <c r="AE152" i="65"/>
  <c r="AF152" i="67"/>
  <c r="AF152" i="66"/>
  <c r="AF152" i="65"/>
  <c r="AG152" i="67"/>
  <c r="AG152" i="66"/>
  <c r="AG152" i="65"/>
  <c r="AH152" i="67"/>
  <c r="AH152" i="66"/>
  <c r="AH152" i="65"/>
  <c r="AI152" i="67"/>
  <c r="AI152" i="66"/>
  <c r="AI152" i="65"/>
  <c r="AJ152" i="67"/>
  <c r="AJ152" i="66"/>
  <c r="AJ152" i="65"/>
  <c r="AK152" i="67"/>
  <c r="AK152" i="66"/>
  <c r="AK152" i="65"/>
  <c r="AL152" i="67"/>
  <c r="AL152" i="66"/>
  <c r="AL152" i="65"/>
  <c r="AM152" i="67"/>
  <c r="AM152" i="66"/>
  <c r="AM152" i="65"/>
  <c r="AN152" i="67"/>
  <c r="AN152" i="66"/>
  <c r="AN152" i="65"/>
  <c r="AO152" i="67"/>
  <c r="AO152" i="66"/>
  <c r="AO152" i="65"/>
  <c r="AP152" i="65"/>
  <c r="B153" i="67"/>
  <c r="B153" i="66"/>
  <c r="B153" i="65"/>
  <c r="L153" i="67"/>
  <c r="C153" i="67"/>
  <c r="L153" i="66"/>
  <c r="C153" i="66"/>
  <c r="C153" i="65"/>
  <c r="D153" i="67"/>
  <c r="D153" i="66"/>
  <c r="D153" i="65"/>
  <c r="E153" i="67"/>
  <c r="E153" i="66"/>
  <c r="E153" i="65"/>
  <c r="F153" i="67"/>
  <c r="F153" i="66"/>
  <c r="F153" i="65"/>
  <c r="G153" i="67"/>
  <c r="G153" i="66"/>
  <c r="G153" i="65"/>
  <c r="H153" i="67"/>
  <c r="H153" i="66"/>
  <c r="H153" i="65"/>
  <c r="I153" i="67"/>
  <c r="I153" i="66"/>
  <c r="I153" i="65"/>
  <c r="J153" i="67"/>
  <c r="J153" i="66"/>
  <c r="J153" i="65"/>
  <c r="K153" i="67"/>
  <c r="K153" i="66"/>
  <c r="K153" i="65"/>
  <c r="L153" i="65"/>
  <c r="V153" i="67"/>
  <c r="M153" i="67"/>
  <c r="V153" i="66"/>
  <c r="M153" i="66"/>
  <c r="M153" i="65"/>
  <c r="N153" i="67"/>
  <c r="N153" i="66"/>
  <c r="N153" i="65"/>
  <c r="O153" i="67"/>
  <c r="O153" i="66"/>
  <c r="O153" i="65"/>
  <c r="P153" i="67"/>
  <c r="P153" i="66"/>
  <c r="P153" i="65"/>
  <c r="Q153" i="67"/>
  <c r="Q153" i="66"/>
  <c r="Q153" i="65"/>
  <c r="R153" i="67"/>
  <c r="R153" i="66"/>
  <c r="R153" i="65"/>
  <c r="S153" i="67"/>
  <c r="S153" i="66"/>
  <c r="S153" i="65"/>
  <c r="T153" i="67"/>
  <c r="T153" i="66"/>
  <c r="T153" i="65"/>
  <c r="U153" i="67"/>
  <c r="U153" i="66"/>
  <c r="U153" i="65"/>
  <c r="V153" i="65"/>
  <c r="AP153" i="67"/>
  <c r="W153" i="67"/>
  <c r="AP153" i="66"/>
  <c r="W153" i="66"/>
  <c r="W153" i="65"/>
  <c r="X153" i="67"/>
  <c r="X153" i="66"/>
  <c r="X153" i="65"/>
  <c r="Y153" i="67"/>
  <c r="Y153" i="66"/>
  <c r="Y153" i="65"/>
  <c r="Z153" i="67"/>
  <c r="Z153" i="66"/>
  <c r="Z153" i="65"/>
  <c r="AA153" i="67"/>
  <c r="AA153" i="66"/>
  <c r="AA153" i="65"/>
  <c r="AB153" i="67"/>
  <c r="AB153" i="66"/>
  <c r="AB153" i="65"/>
  <c r="AC153" i="67"/>
  <c r="AC153" i="66"/>
  <c r="AC153" i="65"/>
  <c r="AD153" i="67"/>
  <c r="AD153" i="66"/>
  <c r="AD153" i="65"/>
  <c r="AE153" i="67"/>
  <c r="AE153" i="66"/>
  <c r="AE153" i="65"/>
  <c r="AF153" i="67"/>
  <c r="AF153" i="66"/>
  <c r="AF153" i="65"/>
  <c r="AG153" i="67"/>
  <c r="AG153" i="66"/>
  <c r="AG153" i="65"/>
  <c r="AH153" i="67"/>
  <c r="AH153" i="66"/>
  <c r="AH153" i="65"/>
  <c r="AI153" i="67"/>
  <c r="AI153" i="66"/>
  <c r="AI153" i="65"/>
  <c r="AJ153" i="67"/>
  <c r="AJ153" i="66"/>
  <c r="AJ153" i="65"/>
  <c r="AK153" i="67"/>
  <c r="AK153" i="66"/>
  <c r="AK153" i="65"/>
  <c r="AL153" i="67"/>
  <c r="AL153" i="66"/>
  <c r="AL153" i="65"/>
  <c r="AM153" i="67"/>
  <c r="AM153" i="66"/>
  <c r="AM153" i="65"/>
  <c r="AN153" i="67"/>
  <c r="AN153" i="66"/>
  <c r="AN153" i="65"/>
  <c r="AO153" i="67"/>
  <c r="AO153" i="66"/>
  <c r="AO153" i="65"/>
  <c r="AP153" i="65"/>
  <c r="B154" i="67"/>
  <c r="B154" i="66"/>
  <c r="B154" i="65"/>
  <c r="L154" i="67"/>
  <c r="C154" i="67"/>
  <c r="L154" i="66"/>
  <c r="C154" i="66"/>
  <c r="C154" i="65"/>
  <c r="D154" i="67"/>
  <c r="D154" i="66"/>
  <c r="D154" i="65"/>
  <c r="E154" i="67"/>
  <c r="E154" i="66"/>
  <c r="E154" i="65"/>
  <c r="F154" i="67"/>
  <c r="F154" i="66"/>
  <c r="F154" i="65"/>
  <c r="G154" i="67"/>
  <c r="G154" i="66"/>
  <c r="G154" i="65"/>
  <c r="H154" i="67"/>
  <c r="H154" i="66"/>
  <c r="H154" i="65"/>
  <c r="I154" i="67"/>
  <c r="I154" i="66"/>
  <c r="I154" i="65"/>
  <c r="J154" i="67"/>
  <c r="J154" i="66"/>
  <c r="J154" i="65"/>
  <c r="K154" i="67"/>
  <c r="K154" i="66"/>
  <c r="K154" i="65"/>
  <c r="L154" i="65"/>
  <c r="V154" i="67"/>
  <c r="M154" i="67"/>
  <c r="V154" i="66"/>
  <c r="M154" i="66"/>
  <c r="M154" i="65"/>
  <c r="N154" i="67"/>
  <c r="N154" i="66"/>
  <c r="N154" i="65"/>
  <c r="O154" i="67"/>
  <c r="O154" i="66"/>
  <c r="O154" i="65"/>
  <c r="P154" i="67"/>
  <c r="P154" i="66"/>
  <c r="P154" i="65"/>
  <c r="Q154" i="67"/>
  <c r="Q154" i="66"/>
  <c r="Q154" i="65"/>
  <c r="R154" i="67"/>
  <c r="R154" i="66"/>
  <c r="R154" i="65"/>
  <c r="S154" i="67"/>
  <c r="S154" i="66"/>
  <c r="S154" i="65"/>
  <c r="T154" i="67"/>
  <c r="T154" i="66"/>
  <c r="T154" i="65"/>
  <c r="U154" i="67"/>
  <c r="U154" i="66"/>
  <c r="U154" i="65"/>
  <c r="V154" i="65"/>
  <c r="AP154" i="67"/>
  <c r="W154" i="67"/>
  <c r="AP154" i="66"/>
  <c r="W154" i="66"/>
  <c r="W154" i="65"/>
  <c r="X154" i="67"/>
  <c r="X154" i="66"/>
  <c r="X154" i="65"/>
  <c r="Y154" i="67"/>
  <c r="Y154" i="66"/>
  <c r="Y154" i="65"/>
  <c r="Z154" i="67"/>
  <c r="Z154" i="66"/>
  <c r="Z154" i="65"/>
  <c r="AA154" i="67"/>
  <c r="AA154" i="66"/>
  <c r="AA154" i="65"/>
  <c r="AB154" i="67"/>
  <c r="AB154" i="66"/>
  <c r="AB154" i="65"/>
  <c r="AC154" i="67"/>
  <c r="AC154" i="66"/>
  <c r="AC154" i="65"/>
  <c r="AD154" i="67"/>
  <c r="AD154" i="66"/>
  <c r="AD154" i="65"/>
  <c r="AE154" i="67"/>
  <c r="AE154" i="66"/>
  <c r="AE154" i="65"/>
  <c r="AF154" i="67"/>
  <c r="AF154" i="66"/>
  <c r="AF154" i="65"/>
  <c r="AG154" i="67"/>
  <c r="AG154" i="66"/>
  <c r="AG154" i="65"/>
  <c r="AH154" i="67"/>
  <c r="AH154" i="66"/>
  <c r="AH154" i="65"/>
  <c r="AI154" i="67"/>
  <c r="AI154" i="66"/>
  <c r="AI154" i="65"/>
  <c r="AJ154" i="67"/>
  <c r="AJ154" i="66"/>
  <c r="AJ154" i="65"/>
  <c r="AK154" i="67"/>
  <c r="AK154" i="66"/>
  <c r="AK154" i="65"/>
  <c r="AL154" i="67"/>
  <c r="AL154" i="66"/>
  <c r="AL154" i="65"/>
  <c r="AM154" i="67"/>
  <c r="AM154" i="66"/>
  <c r="AM154" i="65"/>
  <c r="AN154" i="67"/>
  <c r="AN154" i="66"/>
  <c r="AN154" i="65"/>
  <c r="AO154" i="67"/>
  <c r="AO154" i="66"/>
  <c r="AO154" i="65"/>
  <c r="AP154" i="65"/>
  <c r="B155" i="67"/>
  <c r="B155" i="66"/>
  <c r="B155" i="65"/>
  <c r="L155" i="67"/>
  <c r="C155" i="67"/>
  <c r="L155" i="66"/>
  <c r="C155" i="66"/>
  <c r="C155" i="65"/>
  <c r="D155" i="67"/>
  <c r="D155" i="66"/>
  <c r="D155" i="65"/>
  <c r="E155" i="67"/>
  <c r="E155" i="66"/>
  <c r="E155" i="65"/>
  <c r="F155" i="67"/>
  <c r="F155" i="66"/>
  <c r="F155" i="65"/>
  <c r="G155" i="67"/>
  <c r="G155" i="66"/>
  <c r="G155" i="65"/>
  <c r="H155" i="67"/>
  <c r="H155" i="66"/>
  <c r="H155" i="65"/>
  <c r="I155" i="67"/>
  <c r="I155" i="66"/>
  <c r="I155" i="65"/>
  <c r="J155" i="67"/>
  <c r="J155" i="66"/>
  <c r="J155" i="65"/>
  <c r="K155" i="67"/>
  <c r="K155" i="66"/>
  <c r="K155" i="65"/>
  <c r="L155" i="65"/>
  <c r="V155" i="67"/>
  <c r="M155" i="67"/>
  <c r="V155" i="66"/>
  <c r="M155" i="66"/>
  <c r="M155" i="65"/>
  <c r="N155" i="67"/>
  <c r="N155" i="66"/>
  <c r="N155" i="65"/>
  <c r="O155" i="67"/>
  <c r="O155" i="66"/>
  <c r="O155" i="65"/>
  <c r="P155" i="67"/>
  <c r="P155" i="66"/>
  <c r="P155" i="65"/>
  <c r="Q155" i="67"/>
  <c r="Q155" i="66"/>
  <c r="Q155" i="65"/>
  <c r="R155" i="67"/>
  <c r="R155" i="66"/>
  <c r="R155" i="65"/>
  <c r="S155" i="67"/>
  <c r="S155" i="66"/>
  <c r="S155" i="65"/>
  <c r="T155" i="67"/>
  <c r="T155" i="66"/>
  <c r="T155" i="65"/>
  <c r="U155" i="67"/>
  <c r="U155" i="66"/>
  <c r="U155" i="65"/>
  <c r="V155" i="65"/>
  <c r="AP155" i="67"/>
  <c r="W155" i="67"/>
  <c r="AP155" i="66"/>
  <c r="W155" i="66"/>
  <c r="W155" i="65"/>
  <c r="X155" i="67"/>
  <c r="X155" i="66"/>
  <c r="X155" i="65"/>
  <c r="Y155" i="67"/>
  <c r="Y155" i="66"/>
  <c r="Y155" i="65"/>
  <c r="Z155" i="67"/>
  <c r="Z155" i="66"/>
  <c r="Z155" i="65"/>
  <c r="AA155" i="67"/>
  <c r="AA155" i="66"/>
  <c r="AA155" i="65"/>
  <c r="AB155" i="67"/>
  <c r="AB155" i="66"/>
  <c r="AB155" i="65"/>
  <c r="AC155" i="67"/>
  <c r="AC155" i="66"/>
  <c r="AC155" i="65"/>
  <c r="AD155" i="67"/>
  <c r="AD155" i="66"/>
  <c r="AD155" i="65"/>
  <c r="AE155" i="67"/>
  <c r="AE155" i="66"/>
  <c r="AE155" i="65"/>
  <c r="AF155" i="67"/>
  <c r="AF155" i="66"/>
  <c r="AF155" i="65"/>
  <c r="AG155" i="67"/>
  <c r="AG155" i="66"/>
  <c r="AG155" i="65"/>
  <c r="AH155" i="67"/>
  <c r="AH155" i="66"/>
  <c r="AH155" i="65"/>
  <c r="AI155" i="67"/>
  <c r="AI155" i="66"/>
  <c r="AI155" i="65"/>
  <c r="AJ155" i="67"/>
  <c r="AJ155" i="66"/>
  <c r="AJ155" i="65"/>
  <c r="AK155" i="67"/>
  <c r="AK155" i="66"/>
  <c r="AK155" i="65"/>
  <c r="AL155" i="67"/>
  <c r="AL155" i="66"/>
  <c r="AL155" i="65"/>
  <c r="AM155" i="67"/>
  <c r="AM155" i="66"/>
  <c r="AM155" i="65"/>
  <c r="AN155" i="67"/>
  <c r="AN155" i="66"/>
  <c r="AN155" i="65"/>
  <c r="AO155" i="67"/>
  <c r="AO155" i="66"/>
  <c r="AO155" i="65"/>
  <c r="AP155" i="65"/>
  <c r="B156" i="67"/>
  <c r="B156" i="66"/>
  <c r="B156" i="65"/>
  <c r="L156" i="67"/>
  <c r="C156" i="67"/>
  <c r="L156" i="66"/>
  <c r="C156" i="66"/>
  <c r="C156" i="65"/>
  <c r="D156" i="67"/>
  <c r="D156" i="66"/>
  <c r="D156" i="65"/>
  <c r="E156" i="67"/>
  <c r="E156" i="66"/>
  <c r="E156" i="65"/>
  <c r="F156" i="67"/>
  <c r="F156" i="66"/>
  <c r="F156" i="65"/>
  <c r="G156" i="67"/>
  <c r="G156" i="66"/>
  <c r="G156" i="65"/>
  <c r="H156" i="67"/>
  <c r="H156" i="66"/>
  <c r="H156" i="65"/>
  <c r="I156" i="67"/>
  <c r="I156" i="66"/>
  <c r="I156" i="65"/>
  <c r="J156" i="67"/>
  <c r="J156" i="66"/>
  <c r="J156" i="65"/>
  <c r="K156" i="67"/>
  <c r="K156" i="66"/>
  <c r="K156" i="65"/>
  <c r="L156" i="65"/>
  <c r="V156" i="67"/>
  <c r="M156" i="67"/>
  <c r="V156" i="66"/>
  <c r="M156" i="66"/>
  <c r="M156" i="65"/>
  <c r="N156" i="67"/>
  <c r="N156" i="66"/>
  <c r="N156" i="65"/>
  <c r="O156" i="67"/>
  <c r="O156" i="66"/>
  <c r="O156" i="65"/>
  <c r="P156" i="67"/>
  <c r="P156" i="66"/>
  <c r="P156" i="65"/>
  <c r="Q156" i="67"/>
  <c r="Q156" i="66"/>
  <c r="Q156" i="65"/>
  <c r="R156" i="67"/>
  <c r="R156" i="66"/>
  <c r="R156" i="65"/>
  <c r="S156" i="67"/>
  <c r="S156" i="66"/>
  <c r="S156" i="65"/>
  <c r="T156" i="67"/>
  <c r="T156" i="66"/>
  <c r="T156" i="65"/>
  <c r="U156" i="67"/>
  <c r="U156" i="66"/>
  <c r="U156" i="65"/>
  <c r="V156" i="65"/>
  <c r="AP156" i="67"/>
  <c r="W156" i="67"/>
  <c r="AP156" i="66"/>
  <c r="W156" i="66"/>
  <c r="W156" i="65"/>
  <c r="X156" i="67"/>
  <c r="X156" i="66"/>
  <c r="X156" i="65"/>
  <c r="Y156" i="67"/>
  <c r="Y156" i="66"/>
  <c r="Y156" i="65"/>
  <c r="Z156" i="67"/>
  <c r="Z156" i="66"/>
  <c r="Z156" i="65"/>
  <c r="AA156" i="67"/>
  <c r="AA156" i="66"/>
  <c r="AA156" i="65"/>
  <c r="AB156" i="67"/>
  <c r="AB156" i="66"/>
  <c r="AB156" i="65"/>
  <c r="AC156" i="67"/>
  <c r="AC156" i="66"/>
  <c r="AC156" i="65"/>
  <c r="AD156" i="67"/>
  <c r="AD156" i="66"/>
  <c r="AD156" i="65"/>
  <c r="AE156" i="67"/>
  <c r="AE156" i="66"/>
  <c r="AE156" i="65"/>
  <c r="AF156" i="67"/>
  <c r="AF156" i="66"/>
  <c r="AF156" i="65"/>
  <c r="AG156" i="67"/>
  <c r="AG156" i="66"/>
  <c r="AG156" i="65"/>
  <c r="AH156" i="67"/>
  <c r="AH156" i="66"/>
  <c r="AH156" i="65"/>
  <c r="AI156" i="67"/>
  <c r="AI156" i="66"/>
  <c r="AI156" i="65"/>
  <c r="AJ156" i="67"/>
  <c r="AJ156" i="66"/>
  <c r="AJ156" i="65"/>
  <c r="AK156" i="67"/>
  <c r="AK156" i="66"/>
  <c r="AK156" i="65"/>
  <c r="AL156" i="67"/>
  <c r="AL156" i="66"/>
  <c r="AL156" i="65"/>
  <c r="AM156" i="67"/>
  <c r="AM156" i="66"/>
  <c r="AM156" i="65"/>
  <c r="AN156" i="67"/>
  <c r="AN156" i="66"/>
  <c r="AN156" i="65"/>
  <c r="AO156" i="67"/>
  <c r="AO156" i="66"/>
  <c r="AO156" i="65"/>
  <c r="AP156" i="65"/>
  <c r="B157" i="67"/>
  <c r="B157" i="66"/>
  <c r="B157" i="65"/>
  <c r="L157" i="67"/>
  <c r="C157" i="67"/>
  <c r="L157" i="66"/>
  <c r="C157" i="66"/>
  <c r="C157" i="65"/>
  <c r="D157" i="67"/>
  <c r="D157" i="66"/>
  <c r="D157" i="65"/>
  <c r="E157" i="67"/>
  <c r="E157" i="66"/>
  <c r="E157" i="65"/>
  <c r="F157" i="67"/>
  <c r="F157" i="66"/>
  <c r="F157" i="65"/>
  <c r="G157" i="67"/>
  <c r="G157" i="66"/>
  <c r="G157" i="65"/>
  <c r="H157" i="67"/>
  <c r="H157" i="66"/>
  <c r="H157" i="65"/>
  <c r="I157" i="67"/>
  <c r="I157" i="66"/>
  <c r="I157" i="65"/>
  <c r="J157" i="67"/>
  <c r="J157" i="66"/>
  <c r="J157" i="65"/>
  <c r="K157" i="67"/>
  <c r="K157" i="66"/>
  <c r="K157" i="65"/>
  <c r="L157" i="65"/>
  <c r="V157" i="67"/>
  <c r="M157" i="67"/>
  <c r="V157" i="66"/>
  <c r="M157" i="66"/>
  <c r="M157" i="65"/>
  <c r="N157" i="67"/>
  <c r="N157" i="66"/>
  <c r="N157" i="65"/>
  <c r="O157" i="67"/>
  <c r="O157" i="66"/>
  <c r="O157" i="65"/>
  <c r="P157" i="67"/>
  <c r="P157" i="66"/>
  <c r="P157" i="65"/>
  <c r="Q157" i="67"/>
  <c r="Q157" i="66"/>
  <c r="Q157" i="65"/>
  <c r="R157" i="67"/>
  <c r="R157" i="66"/>
  <c r="R157" i="65"/>
  <c r="S157" i="67"/>
  <c r="S157" i="66"/>
  <c r="S157" i="65"/>
  <c r="T157" i="67"/>
  <c r="T157" i="66"/>
  <c r="T157" i="65"/>
  <c r="U157" i="67"/>
  <c r="U157" i="66"/>
  <c r="U157" i="65"/>
  <c r="V157" i="65"/>
  <c r="AP157" i="67"/>
  <c r="W157" i="67"/>
  <c r="AP157" i="66"/>
  <c r="W157" i="66"/>
  <c r="W157" i="65"/>
  <c r="X157" i="67"/>
  <c r="X157" i="66"/>
  <c r="X157" i="65"/>
  <c r="Y157" i="67"/>
  <c r="Y157" i="66"/>
  <c r="Y157" i="65"/>
  <c r="Z157" i="67"/>
  <c r="Z157" i="66"/>
  <c r="Z157" i="65"/>
  <c r="AA157" i="67"/>
  <c r="AA157" i="66"/>
  <c r="AA157" i="65"/>
  <c r="AB157" i="67"/>
  <c r="AB157" i="66"/>
  <c r="AB157" i="65"/>
  <c r="AC157" i="67"/>
  <c r="AC157" i="66"/>
  <c r="AC157" i="65"/>
  <c r="AD157" i="67"/>
  <c r="AD157" i="66"/>
  <c r="AD157" i="65"/>
  <c r="AE157" i="67"/>
  <c r="AE157" i="66"/>
  <c r="AE157" i="65"/>
  <c r="AF157" i="67"/>
  <c r="AF157" i="66"/>
  <c r="AF157" i="65"/>
  <c r="AG157" i="67"/>
  <c r="AG157" i="66"/>
  <c r="AG157" i="65"/>
  <c r="AH157" i="67"/>
  <c r="AH157" i="66"/>
  <c r="AH157" i="65"/>
  <c r="AI157" i="67"/>
  <c r="AI157" i="66"/>
  <c r="AI157" i="65"/>
  <c r="AJ157" i="67"/>
  <c r="AJ157" i="66"/>
  <c r="AJ157" i="65"/>
  <c r="AK157" i="67"/>
  <c r="AK157" i="66"/>
  <c r="AK157" i="65"/>
  <c r="AL157" i="67"/>
  <c r="AL157" i="66"/>
  <c r="AL157" i="65"/>
  <c r="AM157" i="67"/>
  <c r="AM157" i="66"/>
  <c r="AM157" i="65"/>
  <c r="AN157" i="67"/>
  <c r="AN157" i="66"/>
  <c r="AN157" i="65"/>
  <c r="AO157" i="67"/>
  <c r="AO157" i="66"/>
  <c r="AO157" i="65"/>
  <c r="AP157" i="65"/>
  <c r="B158" i="67"/>
  <c r="B158" i="66"/>
  <c r="B158" i="65"/>
  <c r="L158" i="67"/>
  <c r="C158" i="67"/>
  <c r="L158" i="66"/>
  <c r="C158" i="66"/>
  <c r="C158" i="65"/>
  <c r="D158" i="67"/>
  <c r="D158" i="66"/>
  <c r="D158" i="65"/>
  <c r="E158" i="67"/>
  <c r="E158" i="66"/>
  <c r="E158" i="65"/>
  <c r="F158" i="67"/>
  <c r="F158" i="66"/>
  <c r="F158" i="65"/>
  <c r="G158" i="67"/>
  <c r="G158" i="66"/>
  <c r="G158" i="65"/>
  <c r="H158" i="67"/>
  <c r="H158" i="66"/>
  <c r="H158" i="65"/>
  <c r="I158" i="67"/>
  <c r="I158" i="66"/>
  <c r="I158" i="65"/>
  <c r="J158" i="67"/>
  <c r="J158" i="66"/>
  <c r="J158" i="65"/>
  <c r="K158" i="67"/>
  <c r="K158" i="66"/>
  <c r="K158" i="65"/>
  <c r="L158" i="65"/>
  <c r="V158" i="67"/>
  <c r="M158" i="67"/>
  <c r="V158" i="66"/>
  <c r="M158" i="66"/>
  <c r="M158" i="65"/>
  <c r="N158" i="67"/>
  <c r="N158" i="66"/>
  <c r="N158" i="65"/>
  <c r="O158" i="67"/>
  <c r="O158" i="66"/>
  <c r="O158" i="65"/>
  <c r="P158" i="67"/>
  <c r="P158" i="66"/>
  <c r="P158" i="65"/>
  <c r="Q158" i="67"/>
  <c r="Q158" i="66"/>
  <c r="Q158" i="65"/>
  <c r="R158" i="67"/>
  <c r="R158" i="66"/>
  <c r="R158" i="65"/>
  <c r="S158" i="67"/>
  <c r="S158" i="66"/>
  <c r="S158" i="65"/>
  <c r="T158" i="67"/>
  <c r="T158" i="66"/>
  <c r="T158" i="65"/>
  <c r="U158" i="67"/>
  <c r="U158" i="66"/>
  <c r="U158" i="65"/>
  <c r="V158" i="65"/>
  <c r="AP158" i="67"/>
  <c r="W158" i="67"/>
  <c r="AP158" i="66"/>
  <c r="W158" i="66"/>
  <c r="W158" i="65"/>
  <c r="X158" i="67"/>
  <c r="X158" i="66"/>
  <c r="X158" i="65"/>
  <c r="Y158" i="67"/>
  <c r="Y158" i="66"/>
  <c r="Y158" i="65"/>
  <c r="Z158" i="67"/>
  <c r="Z158" i="66"/>
  <c r="Z158" i="65"/>
  <c r="AA158" i="67"/>
  <c r="AA158" i="66"/>
  <c r="AA158" i="65"/>
  <c r="AB158" i="67"/>
  <c r="AB158" i="66"/>
  <c r="AB158" i="65"/>
  <c r="AC158" i="67"/>
  <c r="AC158" i="66"/>
  <c r="AC158" i="65"/>
  <c r="AD158" i="67"/>
  <c r="AD158" i="66"/>
  <c r="AD158" i="65"/>
  <c r="AE158" i="67"/>
  <c r="AE158" i="66"/>
  <c r="AE158" i="65"/>
  <c r="AF158" i="67"/>
  <c r="AF158" i="66"/>
  <c r="AF158" i="65"/>
  <c r="AG158" i="67"/>
  <c r="AG158" i="66"/>
  <c r="AG158" i="65"/>
  <c r="AH158" i="67"/>
  <c r="AH158" i="66"/>
  <c r="AH158" i="65"/>
  <c r="AI158" i="67"/>
  <c r="AI158" i="66"/>
  <c r="AI158" i="65"/>
  <c r="AJ158" i="67"/>
  <c r="AJ158" i="66"/>
  <c r="AJ158" i="65"/>
  <c r="AK158" i="67"/>
  <c r="AK158" i="66"/>
  <c r="AK158" i="65"/>
  <c r="AL158" i="67"/>
  <c r="AL158" i="66"/>
  <c r="AL158" i="65"/>
  <c r="AM158" i="67"/>
  <c r="AM158" i="66"/>
  <c r="AM158" i="65"/>
  <c r="AN158" i="67"/>
  <c r="AN158" i="66"/>
  <c r="AN158" i="65"/>
  <c r="AO158" i="67"/>
  <c r="AO158" i="66"/>
  <c r="AO158" i="65"/>
  <c r="AP158" i="65"/>
  <c r="B159" i="67"/>
  <c r="B159" i="66"/>
  <c r="B159" i="65"/>
  <c r="L159" i="67"/>
  <c r="C159" i="67"/>
  <c r="L159" i="66"/>
  <c r="C159" i="66"/>
  <c r="C159" i="65"/>
  <c r="D159" i="67"/>
  <c r="D159" i="66"/>
  <c r="D159" i="65"/>
  <c r="E159" i="67"/>
  <c r="E159" i="66"/>
  <c r="E159" i="65"/>
  <c r="F159" i="67"/>
  <c r="F159" i="66"/>
  <c r="F159" i="65"/>
  <c r="G159" i="67"/>
  <c r="G159" i="66"/>
  <c r="G159" i="65"/>
  <c r="H159" i="67"/>
  <c r="H159" i="66"/>
  <c r="H159" i="65"/>
  <c r="I159" i="67"/>
  <c r="I159" i="66"/>
  <c r="I159" i="65"/>
  <c r="J159" i="67"/>
  <c r="J159" i="66"/>
  <c r="J159" i="65"/>
  <c r="K159" i="67"/>
  <c r="K159" i="66"/>
  <c r="K159" i="65"/>
  <c r="L159" i="65"/>
  <c r="V159" i="67"/>
  <c r="M159" i="67"/>
  <c r="V159" i="66"/>
  <c r="M159" i="66"/>
  <c r="M159" i="65"/>
  <c r="N159" i="67"/>
  <c r="N159" i="66"/>
  <c r="N159" i="65"/>
  <c r="O159" i="67"/>
  <c r="O159" i="66"/>
  <c r="O159" i="65"/>
  <c r="P159" i="67"/>
  <c r="P159" i="66"/>
  <c r="P159" i="65"/>
  <c r="Q159" i="67"/>
  <c r="Q159" i="66"/>
  <c r="Q159" i="65"/>
  <c r="R159" i="67"/>
  <c r="R159" i="66"/>
  <c r="R159" i="65"/>
  <c r="S159" i="67"/>
  <c r="S159" i="66"/>
  <c r="S159" i="65"/>
  <c r="T159" i="67"/>
  <c r="T159" i="66"/>
  <c r="T159" i="65"/>
  <c r="U159" i="67"/>
  <c r="U159" i="66"/>
  <c r="U159" i="65"/>
  <c r="V159" i="65"/>
  <c r="AP159" i="67"/>
  <c r="W159" i="67"/>
  <c r="AP159" i="66"/>
  <c r="W159" i="66"/>
  <c r="W159" i="65"/>
  <c r="X159" i="67"/>
  <c r="X159" i="66"/>
  <c r="X159" i="65"/>
  <c r="Y159" i="67"/>
  <c r="Y159" i="66"/>
  <c r="Y159" i="65"/>
  <c r="Z159" i="67"/>
  <c r="Z159" i="66"/>
  <c r="Z159" i="65"/>
  <c r="AA159" i="67"/>
  <c r="AA159" i="66"/>
  <c r="AA159" i="65"/>
  <c r="AB159" i="67"/>
  <c r="AB159" i="66"/>
  <c r="AB159" i="65"/>
  <c r="AC159" i="67"/>
  <c r="AC159" i="66"/>
  <c r="AC159" i="65"/>
  <c r="AD159" i="67"/>
  <c r="AD159" i="66"/>
  <c r="AD159" i="65"/>
  <c r="AE159" i="67"/>
  <c r="AE159" i="66"/>
  <c r="AE159" i="65"/>
  <c r="AF159" i="67"/>
  <c r="AF159" i="66"/>
  <c r="AF159" i="65"/>
  <c r="AG159" i="67"/>
  <c r="AG159" i="66"/>
  <c r="AG159" i="65"/>
  <c r="AH159" i="67"/>
  <c r="AH159" i="66"/>
  <c r="AH159" i="65"/>
  <c r="AI159" i="67"/>
  <c r="AI159" i="66"/>
  <c r="AI159" i="65"/>
  <c r="AJ159" i="67"/>
  <c r="AJ159" i="66"/>
  <c r="AJ159" i="65"/>
  <c r="AK159" i="67"/>
  <c r="AK159" i="66"/>
  <c r="AK159" i="65"/>
  <c r="AL159" i="67"/>
  <c r="AL159" i="66"/>
  <c r="AL159" i="65"/>
  <c r="AM159" i="67"/>
  <c r="AM159" i="66"/>
  <c r="AM159" i="65"/>
  <c r="AN159" i="67"/>
  <c r="AN159" i="66"/>
  <c r="AN159" i="65"/>
  <c r="AO159" i="67"/>
  <c r="AO159" i="66"/>
  <c r="AO159" i="65"/>
  <c r="AP159" i="65"/>
  <c r="B160" i="67"/>
  <c r="B160" i="66"/>
  <c r="B160" i="65"/>
  <c r="L160" i="67"/>
  <c r="C160" i="67"/>
  <c r="L160" i="66"/>
  <c r="C160" i="66"/>
  <c r="C160" i="65"/>
  <c r="D160" i="67"/>
  <c r="D160" i="66"/>
  <c r="D160" i="65"/>
  <c r="E160" i="67"/>
  <c r="E160" i="66"/>
  <c r="E160" i="65"/>
  <c r="F160" i="67"/>
  <c r="F160" i="66"/>
  <c r="F160" i="65"/>
  <c r="G160" i="67"/>
  <c r="G160" i="66"/>
  <c r="G160" i="65"/>
  <c r="H160" i="67"/>
  <c r="H160" i="66"/>
  <c r="H160" i="65"/>
  <c r="I160" i="67"/>
  <c r="I160" i="66"/>
  <c r="I160" i="65"/>
  <c r="J160" i="67"/>
  <c r="J160" i="66"/>
  <c r="J160" i="65"/>
  <c r="K160" i="67"/>
  <c r="K160" i="66"/>
  <c r="K160" i="65"/>
  <c r="L160" i="65"/>
  <c r="V160" i="67"/>
  <c r="M160" i="67"/>
  <c r="V160" i="66"/>
  <c r="M160" i="66"/>
  <c r="M160" i="65"/>
  <c r="N160" i="67"/>
  <c r="N160" i="66"/>
  <c r="N160" i="65"/>
  <c r="O160" i="67"/>
  <c r="O160" i="66"/>
  <c r="O160" i="65"/>
  <c r="P160" i="67"/>
  <c r="P160" i="66"/>
  <c r="P160" i="65"/>
  <c r="Q160" i="67"/>
  <c r="Q160" i="66"/>
  <c r="Q160" i="65"/>
  <c r="R160" i="67"/>
  <c r="R160" i="66"/>
  <c r="R160" i="65"/>
  <c r="S160" i="67"/>
  <c r="S160" i="66"/>
  <c r="S160" i="65"/>
  <c r="T160" i="67"/>
  <c r="T160" i="66"/>
  <c r="T160" i="65"/>
  <c r="U160" i="67"/>
  <c r="U160" i="66"/>
  <c r="U160" i="65"/>
  <c r="V160" i="65"/>
  <c r="AP160" i="67"/>
  <c r="W160" i="67"/>
  <c r="AP160" i="66"/>
  <c r="W160" i="66"/>
  <c r="W160" i="65"/>
  <c r="X160" i="67"/>
  <c r="X160" i="66"/>
  <c r="X160" i="65"/>
  <c r="Y160" i="67"/>
  <c r="Y160" i="66"/>
  <c r="Y160" i="65"/>
  <c r="Z160" i="67"/>
  <c r="Z160" i="66"/>
  <c r="Z160" i="65"/>
  <c r="AA160" i="67"/>
  <c r="AA160" i="66"/>
  <c r="AA160" i="65"/>
  <c r="AB160" i="67"/>
  <c r="AB160" i="66"/>
  <c r="AB160" i="65"/>
  <c r="AC160" i="67"/>
  <c r="AC160" i="66"/>
  <c r="AC160" i="65"/>
  <c r="AD160" i="67"/>
  <c r="AD160" i="66"/>
  <c r="AD160" i="65"/>
  <c r="AE160" i="67"/>
  <c r="AE160" i="66"/>
  <c r="AE160" i="65"/>
  <c r="AF160" i="67"/>
  <c r="AF160" i="66"/>
  <c r="AF160" i="65"/>
  <c r="AG160" i="67"/>
  <c r="AG160" i="66"/>
  <c r="AG160" i="65"/>
  <c r="AH160" i="67"/>
  <c r="AH160" i="66"/>
  <c r="AH160" i="65"/>
  <c r="AI160" i="67"/>
  <c r="AI160" i="66"/>
  <c r="AI160" i="65"/>
  <c r="AJ160" i="67"/>
  <c r="AJ160" i="66"/>
  <c r="AJ160" i="65"/>
  <c r="AK160" i="67"/>
  <c r="AK160" i="66"/>
  <c r="AK160" i="65"/>
  <c r="AL160" i="67"/>
  <c r="AL160" i="66"/>
  <c r="AL160" i="65"/>
  <c r="AM160" i="67"/>
  <c r="AM160" i="66"/>
  <c r="AM160" i="65"/>
  <c r="AN160" i="67"/>
  <c r="AN160" i="66"/>
  <c r="AN160" i="65"/>
  <c r="AO160" i="67"/>
  <c r="AO160" i="66"/>
  <c r="AO160" i="65"/>
  <c r="AP160" i="65"/>
  <c r="B161" i="67"/>
  <c r="B161" i="66"/>
  <c r="B161" i="65"/>
  <c r="L161" i="67"/>
  <c r="C161" i="67"/>
  <c r="L161" i="66"/>
  <c r="C161" i="66"/>
  <c r="C161" i="65"/>
  <c r="D161" i="67"/>
  <c r="D161" i="66"/>
  <c r="D161" i="65"/>
  <c r="E161" i="67"/>
  <c r="E161" i="66"/>
  <c r="E161" i="65"/>
  <c r="F161" i="67"/>
  <c r="F161" i="66"/>
  <c r="F161" i="65"/>
  <c r="G161" i="67"/>
  <c r="G161" i="66"/>
  <c r="G161" i="65"/>
  <c r="H161" i="67"/>
  <c r="H161" i="66"/>
  <c r="H161" i="65"/>
  <c r="I161" i="67"/>
  <c r="I161" i="66"/>
  <c r="I161" i="65"/>
  <c r="J161" i="67"/>
  <c r="J161" i="66"/>
  <c r="J161" i="65"/>
  <c r="K161" i="67"/>
  <c r="K161" i="66"/>
  <c r="K161" i="65"/>
  <c r="L161" i="65"/>
  <c r="V161" i="67"/>
  <c r="M161" i="67"/>
  <c r="V161" i="66"/>
  <c r="M161" i="66"/>
  <c r="M161" i="65"/>
  <c r="N161" i="67"/>
  <c r="N161" i="66"/>
  <c r="N161" i="65"/>
  <c r="O161" i="67"/>
  <c r="O161" i="66"/>
  <c r="O161" i="65"/>
  <c r="P161" i="67"/>
  <c r="P161" i="66"/>
  <c r="P161" i="65"/>
  <c r="Q161" i="67"/>
  <c r="Q161" i="66"/>
  <c r="Q161" i="65"/>
  <c r="R161" i="67"/>
  <c r="R161" i="66"/>
  <c r="R161" i="65"/>
  <c r="S161" i="67"/>
  <c r="S161" i="66"/>
  <c r="S161" i="65"/>
  <c r="T161" i="67"/>
  <c r="T161" i="66"/>
  <c r="T161" i="65"/>
  <c r="U161" i="67"/>
  <c r="U161" i="66"/>
  <c r="U161" i="65"/>
  <c r="V161" i="65"/>
  <c r="AP161" i="67"/>
  <c r="W161" i="67"/>
  <c r="AP161" i="66"/>
  <c r="W161" i="66"/>
  <c r="W161" i="65"/>
  <c r="X161" i="67"/>
  <c r="X161" i="66"/>
  <c r="X161" i="65"/>
  <c r="Y161" i="67"/>
  <c r="Y161" i="66"/>
  <c r="Y161" i="65"/>
  <c r="Z161" i="67"/>
  <c r="Z161" i="66"/>
  <c r="Z161" i="65"/>
  <c r="AA161" i="67"/>
  <c r="AA161" i="66"/>
  <c r="AA161" i="65"/>
  <c r="AB161" i="67"/>
  <c r="AB161" i="66"/>
  <c r="AB161" i="65"/>
  <c r="AC161" i="67"/>
  <c r="AC161" i="66"/>
  <c r="AC161" i="65"/>
  <c r="AD161" i="67"/>
  <c r="AD161" i="66"/>
  <c r="AD161" i="65"/>
  <c r="AE161" i="67"/>
  <c r="AE161" i="66"/>
  <c r="AE161" i="65"/>
  <c r="AF161" i="67"/>
  <c r="AF161" i="66"/>
  <c r="AF161" i="65"/>
  <c r="AG161" i="67"/>
  <c r="AG161" i="66"/>
  <c r="AG161" i="65"/>
  <c r="AH161" i="67"/>
  <c r="AH161" i="66"/>
  <c r="AH161" i="65"/>
  <c r="AI161" i="67"/>
  <c r="AI161" i="66"/>
  <c r="AI161" i="65"/>
  <c r="AJ161" i="67"/>
  <c r="AJ161" i="66"/>
  <c r="AJ161" i="65"/>
  <c r="AK161" i="67"/>
  <c r="AK161" i="66"/>
  <c r="AK161" i="65"/>
  <c r="AL161" i="67"/>
  <c r="AL161" i="66"/>
  <c r="AL161" i="65"/>
  <c r="AM161" i="67"/>
  <c r="AM161" i="66"/>
  <c r="AM161" i="65"/>
  <c r="AN161" i="67"/>
  <c r="AN161" i="66"/>
  <c r="AN161" i="65"/>
  <c r="AO161" i="67"/>
  <c r="AO161" i="66"/>
  <c r="AO161" i="65"/>
  <c r="AP161" i="65"/>
  <c r="B162" i="67"/>
  <c r="B162" i="66"/>
  <c r="B162" i="65"/>
  <c r="L162" i="67"/>
  <c r="C162" i="67"/>
  <c r="L162" i="66"/>
  <c r="C162" i="66"/>
  <c r="C162" i="65"/>
  <c r="D162" i="67"/>
  <c r="D162" i="66"/>
  <c r="D162" i="65"/>
  <c r="E162" i="67"/>
  <c r="E162" i="66"/>
  <c r="E162" i="65"/>
  <c r="F162" i="67"/>
  <c r="F162" i="66"/>
  <c r="F162" i="65"/>
  <c r="G162" i="67"/>
  <c r="G162" i="66"/>
  <c r="G162" i="65"/>
  <c r="H162" i="67"/>
  <c r="H162" i="66"/>
  <c r="H162" i="65"/>
  <c r="I162" i="67"/>
  <c r="I162" i="66"/>
  <c r="I162" i="65"/>
  <c r="J162" i="67"/>
  <c r="J162" i="66"/>
  <c r="J162" i="65"/>
  <c r="K162" i="67"/>
  <c r="K162" i="66"/>
  <c r="K162" i="65"/>
  <c r="L162" i="65"/>
  <c r="V162" i="67"/>
  <c r="M162" i="67"/>
  <c r="V162" i="66"/>
  <c r="M162" i="66"/>
  <c r="M162" i="65"/>
  <c r="N162" i="67"/>
  <c r="N162" i="66"/>
  <c r="N162" i="65"/>
  <c r="O162" i="67"/>
  <c r="O162" i="66"/>
  <c r="O162" i="65"/>
  <c r="P162" i="67"/>
  <c r="P162" i="66"/>
  <c r="P162" i="65"/>
  <c r="Q162" i="67"/>
  <c r="Q162" i="66"/>
  <c r="Q162" i="65"/>
  <c r="R162" i="67"/>
  <c r="R162" i="66"/>
  <c r="R162" i="65"/>
  <c r="S162" i="67"/>
  <c r="S162" i="66"/>
  <c r="S162" i="65"/>
  <c r="T162" i="67"/>
  <c r="T162" i="66"/>
  <c r="T162" i="65"/>
  <c r="U162" i="67"/>
  <c r="U162" i="66"/>
  <c r="U162" i="65"/>
  <c r="V162" i="65"/>
  <c r="AP162" i="67"/>
  <c r="W162" i="67"/>
  <c r="AP162" i="66"/>
  <c r="W162" i="66"/>
  <c r="W162" i="65"/>
  <c r="X162" i="67"/>
  <c r="X162" i="66"/>
  <c r="X162" i="65"/>
  <c r="Y162" i="67"/>
  <c r="Y162" i="66"/>
  <c r="Y162" i="65"/>
  <c r="Z162" i="67"/>
  <c r="Z162" i="66"/>
  <c r="Z162" i="65"/>
  <c r="AA162" i="67"/>
  <c r="AA162" i="66"/>
  <c r="AA162" i="65"/>
  <c r="AB162" i="67"/>
  <c r="AB162" i="66"/>
  <c r="AB162" i="65"/>
  <c r="AC162" i="67"/>
  <c r="AC162" i="66"/>
  <c r="AC162" i="65"/>
  <c r="AD162" i="67"/>
  <c r="AD162" i="66"/>
  <c r="AD162" i="65"/>
  <c r="AE162" i="67"/>
  <c r="AE162" i="66"/>
  <c r="AE162" i="65"/>
  <c r="AF162" i="67"/>
  <c r="AF162" i="66"/>
  <c r="AF162" i="65"/>
  <c r="AG162" i="67"/>
  <c r="AG162" i="66"/>
  <c r="AG162" i="65"/>
  <c r="AH162" i="67"/>
  <c r="AH162" i="66"/>
  <c r="AH162" i="65"/>
  <c r="AI162" i="67"/>
  <c r="AI162" i="66"/>
  <c r="AI162" i="65"/>
  <c r="AJ162" i="67"/>
  <c r="AJ162" i="66"/>
  <c r="AJ162" i="65"/>
  <c r="AK162" i="67"/>
  <c r="AK162" i="66"/>
  <c r="AK162" i="65"/>
  <c r="AL162" i="67"/>
  <c r="AL162" i="66"/>
  <c r="AL162" i="65"/>
  <c r="AM162" i="67"/>
  <c r="AM162" i="66"/>
  <c r="AM162" i="65"/>
  <c r="AN162" i="67"/>
  <c r="AN162" i="66"/>
  <c r="AN162" i="65"/>
  <c r="AO162" i="67"/>
  <c r="AO162" i="66"/>
  <c r="AO162" i="65"/>
  <c r="AP162" i="65"/>
  <c r="B163" i="67"/>
  <c r="B163" i="66"/>
  <c r="B163" i="65"/>
  <c r="L163" i="67"/>
  <c r="C163" i="67"/>
  <c r="L163" i="66"/>
  <c r="C163" i="66"/>
  <c r="C163" i="65"/>
  <c r="D163" i="67"/>
  <c r="D163" i="66"/>
  <c r="D163" i="65"/>
  <c r="E163" i="67"/>
  <c r="E163" i="66"/>
  <c r="E163" i="65"/>
  <c r="F163" i="67"/>
  <c r="F163" i="66"/>
  <c r="F163" i="65"/>
  <c r="G163" i="67"/>
  <c r="G163" i="66"/>
  <c r="G163" i="65"/>
  <c r="H163" i="67"/>
  <c r="H163" i="66"/>
  <c r="H163" i="65"/>
  <c r="I163" i="67"/>
  <c r="I163" i="66"/>
  <c r="I163" i="65"/>
  <c r="J163" i="67"/>
  <c r="J163" i="66"/>
  <c r="J163" i="65"/>
  <c r="K163" i="67"/>
  <c r="K163" i="66"/>
  <c r="K163" i="65"/>
  <c r="L163" i="65"/>
  <c r="V163" i="67"/>
  <c r="M163" i="67"/>
  <c r="V163" i="66"/>
  <c r="M163" i="66"/>
  <c r="M163" i="65"/>
  <c r="N163" i="67"/>
  <c r="N163" i="66"/>
  <c r="N163" i="65"/>
  <c r="O163" i="67"/>
  <c r="O163" i="66"/>
  <c r="O163" i="65"/>
  <c r="P163" i="67"/>
  <c r="P163" i="66"/>
  <c r="P163" i="65"/>
  <c r="Q163" i="67"/>
  <c r="Q163" i="66"/>
  <c r="Q163" i="65"/>
  <c r="R163" i="67"/>
  <c r="R163" i="66"/>
  <c r="R163" i="65"/>
  <c r="S163" i="67"/>
  <c r="S163" i="66"/>
  <c r="S163" i="65"/>
  <c r="T163" i="67"/>
  <c r="T163" i="66"/>
  <c r="T163" i="65"/>
  <c r="U163" i="67"/>
  <c r="U163" i="66"/>
  <c r="U163" i="65"/>
  <c r="V163" i="65"/>
  <c r="AP163" i="67"/>
  <c r="W163" i="67"/>
  <c r="AP163" i="66"/>
  <c r="W163" i="66"/>
  <c r="W163" i="65"/>
  <c r="X163" i="67"/>
  <c r="X163" i="66"/>
  <c r="X163" i="65"/>
  <c r="Y163" i="67"/>
  <c r="Y163" i="66"/>
  <c r="Y163" i="65"/>
  <c r="Z163" i="67"/>
  <c r="Z163" i="66"/>
  <c r="Z163" i="65"/>
  <c r="AA163" i="67"/>
  <c r="AA163" i="66"/>
  <c r="AA163" i="65"/>
  <c r="AB163" i="67"/>
  <c r="AB163" i="66"/>
  <c r="AB163" i="65"/>
  <c r="AC163" i="67"/>
  <c r="AC163" i="66"/>
  <c r="AC163" i="65"/>
  <c r="AD163" i="67"/>
  <c r="AD163" i="66"/>
  <c r="AD163" i="65"/>
  <c r="AE163" i="67"/>
  <c r="AE163" i="66"/>
  <c r="AE163" i="65"/>
  <c r="AF163" i="67"/>
  <c r="AF163" i="66"/>
  <c r="AF163" i="65"/>
  <c r="AG163" i="67"/>
  <c r="AG163" i="66"/>
  <c r="AG163" i="65"/>
  <c r="AH163" i="67"/>
  <c r="AH163" i="66"/>
  <c r="AH163" i="65"/>
  <c r="AI163" i="67"/>
  <c r="AI163" i="66"/>
  <c r="AI163" i="65"/>
  <c r="AJ163" i="67"/>
  <c r="AJ163" i="66"/>
  <c r="AJ163" i="65"/>
  <c r="AK163" i="67"/>
  <c r="AK163" i="66"/>
  <c r="AK163" i="65"/>
  <c r="AL163" i="67"/>
  <c r="AL163" i="66"/>
  <c r="AL163" i="65"/>
  <c r="AM163" i="67"/>
  <c r="AM163" i="66"/>
  <c r="AM163" i="65"/>
  <c r="AN163" i="67"/>
  <c r="AN163" i="66"/>
  <c r="AN163" i="65"/>
  <c r="AO163" i="67"/>
  <c r="AO163" i="66"/>
  <c r="AO163" i="65"/>
  <c r="AP163" i="65"/>
  <c r="B164" i="67"/>
  <c r="B164" i="66"/>
  <c r="B164" i="65"/>
  <c r="L164" i="67"/>
  <c r="C164" i="67"/>
  <c r="L164" i="66"/>
  <c r="C164" i="66"/>
  <c r="C164" i="65"/>
  <c r="D164" i="67"/>
  <c r="D164" i="66"/>
  <c r="D164" i="65"/>
  <c r="E164" i="67"/>
  <c r="E164" i="66"/>
  <c r="E164" i="65"/>
  <c r="F164" i="67"/>
  <c r="F164" i="66"/>
  <c r="F164" i="65"/>
  <c r="G164" i="67"/>
  <c r="G164" i="66"/>
  <c r="G164" i="65"/>
  <c r="H164" i="67"/>
  <c r="H164" i="66"/>
  <c r="H164" i="65"/>
  <c r="I164" i="67"/>
  <c r="I164" i="66"/>
  <c r="I164" i="65"/>
  <c r="J164" i="67"/>
  <c r="J164" i="66"/>
  <c r="J164" i="65"/>
  <c r="K164" i="67"/>
  <c r="K164" i="66"/>
  <c r="K164" i="65"/>
  <c r="L164" i="65"/>
  <c r="V164" i="67"/>
  <c r="M164" i="67"/>
  <c r="V164" i="66"/>
  <c r="M164" i="66"/>
  <c r="M164" i="65"/>
  <c r="N164" i="67"/>
  <c r="N164" i="66"/>
  <c r="N164" i="65"/>
  <c r="O164" i="67"/>
  <c r="O164" i="66"/>
  <c r="O164" i="65"/>
  <c r="P164" i="67"/>
  <c r="P164" i="66"/>
  <c r="P164" i="65"/>
  <c r="Q164" i="67"/>
  <c r="Q164" i="66"/>
  <c r="Q164" i="65"/>
  <c r="R164" i="67"/>
  <c r="R164" i="66"/>
  <c r="R164" i="65"/>
  <c r="S164" i="67"/>
  <c r="S164" i="66"/>
  <c r="S164" i="65"/>
  <c r="T164" i="67"/>
  <c r="T164" i="66"/>
  <c r="T164" i="65"/>
  <c r="U164" i="67"/>
  <c r="U164" i="66"/>
  <c r="U164" i="65"/>
  <c r="V164" i="65"/>
  <c r="AP164" i="67"/>
  <c r="W164" i="67"/>
  <c r="AP164" i="66"/>
  <c r="W164" i="66"/>
  <c r="W164" i="65"/>
  <c r="X164" i="67"/>
  <c r="X164" i="66"/>
  <c r="X164" i="65"/>
  <c r="Y164" i="67"/>
  <c r="Y164" i="66"/>
  <c r="Y164" i="65"/>
  <c r="Z164" i="67"/>
  <c r="Z164" i="66"/>
  <c r="Z164" i="65"/>
  <c r="AA164" i="67"/>
  <c r="AA164" i="66"/>
  <c r="AA164" i="65"/>
  <c r="AB164" i="67"/>
  <c r="AB164" i="66"/>
  <c r="AB164" i="65"/>
  <c r="AC164" i="67"/>
  <c r="AC164" i="66"/>
  <c r="AC164" i="65"/>
  <c r="AD164" i="67"/>
  <c r="AD164" i="66"/>
  <c r="AD164" i="65"/>
  <c r="AE164" i="67"/>
  <c r="AE164" i="66"/>
  <c r="AE164" i="65"/>
  <c r="AF164" i="67"/>
  <c r="AF164" i="66"/>
  <c r="AF164" i="65"/>
  <c r="AG164" i="67"/>
  <c r="AG164" i="66"/>
  <c r="AG164" i="65"/>
  <c r="AH164" i="67"/>
  <c r="AH164" i="66"/>
  <c r="AH164" i="65"/>
  <c r="AI164" i="67"/>
  <c r="AI164" i="66"/>
  <c r="AI164" i="65"/>
  <c r="AJ164" i="67"/>
  <c r="AJ164" i="66"/>
  <c r="AJ164" i="65"/>
  <c r="AK164" i="67"/>
  <c r="AK164" i="66"/>
  <c r="AK164" i="65"/>
  <c r="AL164" i="67"/>
  <c r="AL164" i="66"/>
  <c r="AL164" i="65"/>
  <c r="AM164" i="67"/>
  <c r="AM164" i="66"/>
  <c r="AM164" i="65"/>
  <c r="AN164" i="67"/>
  <c r="AN164" i="66"/>
  <c r="AN164" i="65"/>
  <c r="AO164" i="67"/>
  <c r="AO164" i="66"/>
  <c r="AO164" i="65"/>
  <c r="AP164" i="65"/>
  <c r="B165" i="67"/>
  <c r="B165" i="66"/>
  <c r="B165" i="65"/>
  <c r="L165" i="67"/>
  <c r="C165" i="67"/>
  <c r="L165" i="66"/>
  <c r="C165" i="66"/>
  <c r="C165" i="65"/>
  <c r="D165" i="67"/>
  <c r="D165" i="66"/>
  <c r="D165" i="65"/>
  <c r="E165" i="67"/>
  <c r="E165" i="66"/>
  <c r="E165" i="65"/>
  <c r="F165" i="67"/>
  <c r="F165" i="66"/>
  <c r="F165" i="65"/>
  <c r="G165" i="67"/>
  <c r="G165" i="66"/>
  <c r="G165" i="65"/>
  <c r="H165" i="67"/>
  <c r="H165" i="66"/>
  <c r="H165" i="65"/>
  <c r="I165" i="67"/>
  <c r="I165" i="66"/>
  <c r="I165" i="65"/>
  <c r="J165" i="67"/>
  <c r="J165" i="66"/>
  <c r="J165" i="65"/>
  <c r="K165" i="67"/>
  <c r="K165" i="66"/>
  <c r="K165" i="65"/>
  <c r="L165" i="65"/>
  <c r="V165" i="67"/>
  <c r="M165" i="67"/>
  <c r="V165" i="66"/>
  <c r="M165" i="66"/>
  <c r="M165" i="65"/>
  <c r="N165" i="67"/>
  <c r="N165" i="66"/>
  <c r="N165" i="65"/>
  <c r="O165" i="67"/>
  <c r="O165" i="66"/>
  <c r="O165" i="65"/>
  <c r="P165" i="67"/>
  <c r="P165" i="66"/>
  <c r="P165" i="65"/>
  <c r="Q165" i="67"/>
  <c r="Q165" i="66"/>
  <c r="Q165" i="65"/>
  <c r="R165" i="67"/>
  <c r="R165" i="66"/>
  <c r="R165" i="65"/>
  <c r="S165" i="67"/>
  <c r="S165" i="66"/>
  <c r="S165" i="65"/>
  <c r="T165" i="67"/>
  <c r="T165" i="66"/>
  <c r="T165" i="65"/>
  <c r="U165" i="67"/>
  <c r="U165" i="66"/>
  <c r="U165" i="65"/>
  <c r="V165" i="65"/>
  <c r="AP165" i="67"/>
  <c r="W165" i="67"/>
  <c r="AP165" i="66"/>
  <c r="W165" i="66"/>
  <c r="W165" i="65"/>
  <c r="X165" i="67"/>
  <c r="X165" i="66"/>
  <c r="X165" i="65"/>
  <c r="Y165" i="67"/>
  <c r="Y165" i="66"/>
  <c r="Y165" i="65"/>
  <c r="Z165" i="67"/>
  <c r="Z165" i="66"/>
  <c r="Z165" i="65"/>
  <c r="AA165" i="67"/>
  <c r="AA165" i="66"/>
  <c r="AA165" i="65"/>
  <c r="AB165" i="67"/>
  <c r="AB165" i="66"/>
  <c r="AB165" i="65"/>
  <c r="AC165" i="67"/>
  <c r="AC165" i="66"/>
  <c r="AC165" i="65"/>
  <c r="AD165" i="67"/>
  <c r="AD165" i="66"/>
  <c r="AD165" i="65"/>
  <c r="AE165" i="67"/>
  <c r="AE165" i="66"/>
  <c r="AE165" i="65"/>
  <c r="AF165" i="67"/>
  <c r="AF165" i="66"/>
  <c r="AF165" i="65"/>
  <c r="AG165" i="67"/>
  <c r="AG165" i="66"/>
  <c r="AG165" i="65"/>
  <c r="AH165" i="67"/>
  <c r="AH165" i="66"/>
  <c r="AH165" i="65"/>
  <c r="AI165" i="67"/>
  <c r="AI165" i="66"/>
  <c r="AI165" i="65"/>
  <c r="AJ165" i="67"/>
  <c r="AJ165" i="66"/>
  <c r="AJ165" i="65"/>
  <c r="AK165" i="67"/>
  <c r="AK165" i="66"/>
  <c r="AK165" i="65"/>
  <c r="AL165" i="67"/>
  <c r="AL165" i="66"/>
  <c r="AL165" i="65"/>
  <c r="AM165" i="67"/>
  <c r="AM165" i="66"/>
  <c r="AM165" i="65"/>
  <c r="AN165" i="67"/>
  <c r="AN165" i="66"/>
  <c r="AN165" i="65"/>
  <c r="AO165" i="67"/>
  <c r="AO165" i="66"/>
  <c r="AO165" i="65"/>
  <c r="AP165" i="65"/>
  <c r="B166" i="67"/>
  <c r="B166" i="66"/>
  <c r="B166" i="65"/>
  <c r="L166" i="67"/>
  <c r="C166" i="67"/>
  <c r="L166" i="66"/>
  <c r="C166" i="66"/>
  <c r="C166" i="65"/>
  <c r="D166" i="67"/>
  <c r="D166" i="66"/>
  <c r="D166" i="65"/>
  <c r="E166" i="67"/>
  <c r="E166" i="66"/>
  <c r="E166" i="65"/>
  <c r="F166" i="67"/>
  <c r="F166" i="66"/>
  <c r="F166" i="65"/>
  <c r="G166" i="67"/>
  <c r="G166" i="66"/>
  <c r="G166" i="65"/>
  <c r="H166" i="67"/>
  <c r="H166" i="66"/>
  <c r="H166" i="65"/>
  <c r="I166" i="67"/>
  <c r="I166" i="66"/>
  <c r="I166" i="65"/>
  <c r="J166" i="67"/>
  <c r="J166" i="66"/>
  <c r="J166" i="65"/>
  <c r="K166" i="67"/>
  <c r="K166" i="66"/>
  <c r="K166" i="65"/>
  <c r="L166" i="65"/>
  <c r="V166" i="67"/>
  <c r="M166" i="67"/>
  <c r="V166" i="66"/>
  <c r="M166" i="66"/>
  <c r="M166" i="65"/>
  <c r="N166" i="67"/>
  <c r="N166" i="66"/>
  <c r="N166" i="65"/>
  <c r="O166" i="67"/>
  <c r="O166" i="66"/>
  <c r="O166" i="65"/>
  <c r="P166" i="67"/>
  <c r="P166" i="66"/>
  <c r="P166" i="65"/>
  <c r="Q166" i="67"/>
  <c r="Q166" i="66"/>
  <c r="Q166" i="65"/>
  <c r="R166" i="67"/>
  <c r="R166" i="66"/>
  <c r="R166" i="65"/>
  <c r="S166" i="67"/>
  <c r="S166" i="66"/>
  <c r="S166" i="65"/>
  <c r="T166" i="67"/>
  <c r="T166" i="66"/>
  <c r="T166" i="65"/>
  <c r="U166" i="67"/>
  <c r="U166" i="66"/>
  <c r="U166" i="65"/>
  <c r="V166" i="65"/>
  <c r="AP166" i="67"/>
  <c r="W166" i="67"/>
  <c r="AP166" i="66"/>
  <c r="W166" i="66"/>
  <c r="W166" i="65"/>
  <c r="X166" i="67"/>
  <c r="X166" i="66"/>
  <c r="X166" i="65"/>
  <c r="Y166" i="67"/>
  <c r="Y166" i="66"/>
  <c r="Y166" i="65"/>
  <c r="Z166" i="67"/>
  <c r="Z166" i="66"/>
  <c r="Z166" i="65"/>
  <c r="AA166" i="67"/>
  <c r="AA166" i="66"/>
  <c r="AA166" i="65"/>
  <c r="AB166" i="67"/>
  <c r="AB166" i="66"/>
  <c r="AB166" i="65"/>
  <c r="AC166" i="67"/>
  <c r="AC166" i="66"/>
  <c r="AC166" i="65"/>
  <c r="AD166" i="67"/>
  <c r="AD166" i="66"/>
  <c r="AD166" i="65"/>
  <c r="AE166" i="67"/>
  <c r="AE166" i="66"/>
  <c r="AE166" i="65"/>
  <c r="AF166" i="67"/>
  <c r="AF166" i="66"/>
  <c r="AF166" i="65"/>
  <c r="AG166" i="67"/>
  <c r="AG166" i="66"/>
  <c r="AG166" i="65"/>
  <c r="AH166" i="67"/>
  <c r="AH166" i="66"/>
  <c r="AH166" i="65"/>
  <c r="AI166" i="67"/>
  <c r="AI166" i="66"/>
  <c r="AI166" i="65"/>
  <c r="AJ166" i="67"/>
  <c r="AJ166" i="66"/>
  <c r="AJ166" i="65"/>
  <c r="AK166" i="67"/>
  <c r="AK166" i="66"/>
  <c r="AK166" i="65"/>
  <c r="AL166" i="67"/>
  <c r="AL166" i="66"/>
  <c r="AL166" i="65"/>
  <c r="AM166" i="67"/>
  <c r="AM166" i="66"/>
  <c r="AM166" i="65"/>
  <c r="AN166" i="67"/>
  <c r="AN166" i="66"/>
  <c r="AN166" i="65"/>
  <c r="AO166" i="67"/>
  <c r="AO166" i="66"/>
  <c r="AO166" i="65"/>
  <c r="AP166" i="65"/>
  <c r="B167" i="67"/>
  <c r="B167" i="66"/>
  <c r="B167" i="65"/>
  <c r="L167" i="67"/>
  <c r="C167" i="67"/>
  <c r="L167" i="66"/>
  <c r="C167" i="66"/>
  <c r="C167" i="65"/>
  <c r="D167" i="67"/>
  <c r="D167" i="66"/>
  <c r="D167" i="65"/>
  <c r="E167" i="67"/>
  <c r="E167" i="66"/>
  <c r="E167" i="65"/>
  <c r="F167" i="67"/>
  <c r="F167" i="66"/>
  <c r="F167" i="65"/>
  <c r="G167" i="67"/>
  <c r="G167" i="66"/>
  <c r="G167" i="65"/>
  <c r="H167" i="67"/>
  <c r="H167" i="66"/>
  <c r="H167" i="65"/>
  <c r="I167" i="67"/>
  <c r="I167" i="66"/>
  <c r="I167" i="65"/>
  <c r="J167" i="67"/>
  <c r="J167" i="66"/>
  <c r="J167" i="65"/>
  <c r="K167" i="67"/>
  <c r="K167" i="66"/>
  <c r="K167" i="65"/>
  <c r="L167" i="65"/>
  <c r="V167" i="67"/>
  <c r="M167" i="67"/>
  <c r="V167" i="66"/>
  <c r="M167" i="66"/>
  <c r="M167" i="65"/>
  <c r="N167" i="67"/>
  <c r="N167" i="66"/>
  <c r="N167" i="65"/>
  <c r="O167" i="67"/>
  <c r="O167" i="66"/>
  <c r="O167" i="65"/>
  <c r="P167" i="67"/>
  <c r="P167" i="66"/>
  <c r="P167" i="65"/>
  <c r="Q167" i="67"/>
  <c r="Q167" i="66"/>
  <c r="Q167" i="65"/>
  <c r="R167" i="67"/>
  <c r="R167" i="66"/>
  <c r="R167" i="65"/>
  <c r="S167" i="67"/>
  <c r="S167" i="66"/>
  <c r="S167" i="65"/>
  <c r="T167" i="67"/>
  <c r="T167" i="66"/>
  <c r="T167" i="65"/>
  <c r="U167" i="67"/>
  <c r="U167" i="66"/>
  <c r="U167" i="65"/>
  <c r="V167" i="65"/>
  <c r="AP167" i="67"/>
  <c r="W167" i="67"/>
  <c r="AP167" i="66"/>
  <c r="W167" i="66"/>
  <c r="W167" i="65"/>
  <c r="X167" i="67"/>
  <c r="X167" i="66"/>
  <c r="X167" i="65"/>
  <c r="Y167" i="67"/>
  <c r="Y167" i="66"/>
  <c r="Y167" i="65"/>
  <c r="Z167" i="67"/>
  <c r="Z167" i="66"/>
  <c r="Z167" i="65"/>
  <c r="AA167" i="67"/>
  <c r="AA167" i="66"/>
  <c r="AA167" i="65"/>
  <c r="AB167" i="67"/>
  <c r="AB167" i="66"/>
  <c r="AB167" i="65"/>
  <c r="AC167" i="67"/>
  <c r="AC167" i="66"/>
  <c r="AC167" i="65"/>
  <c r="AD167" i="67"/>
  <c r="AD167" i="66"/>
  <c r="AD167" i="65"/>
  <c r="AE167" i="67"/>
  <c r="AE167" i="66"/>
  <c r="AE167" i="65"/>
  <c r="AF167" i="67"/>
  <c r="AF167" i="66"/>
  <c r="AF167" i="65"/>
  <c r="AG167" i="67"/>
  <c r="AG167" i="66"/>
  <c r="AG167" i="65"/>
  <c r="AH167" i="67"/>
  <c r="AH167" i="66"/>
  <c r="AH167" i="65"/>
  <c r="AI167" i="67"/>
  <c r="AI167" i="66"/>
  <c r="AI167" i="65"/>
  <c r="AJ167" i="67"/>
  <c r="AJ167" i="66"/>
  <c r="AJ167" i="65"/>
  <c r="AK167" i="67"/>
  <c r="AK167" i="66"/>
  <c r="AK167" i="65"/>
  <c r="AL167" i="67"/>
  <c r="AL167" i="66"/>
  <c r="AL167" i="65"/>
  <c r="AM167" i="67"/>
  <c r="AM167" i="66"/>
  <c r="AM167" i="65"/>
  <c r="AN167" i="67"/>
  <c r="AN167" i="66"/>
  <c r="AN167" i="65"/>
  <c r="AO167" i="67"/>
  <c r="AO167" i="66"/>
  <c r="AO167" i="65"/>
  <c r="AP167" i="65"/>
  <c r="B168" i="67"/>
  <c r="B168" i="66"/>
  <c r="B168" i="65"/>
  <c r="L168" i="67"/>
  <c r="C168" i="67"/>
  <c r="L168" i="66"/>
  <c r="C168" i="66"/>
  <c r="C168" i="65"/>
  <c r="D168" i="67"/>
  <c r="D168" i="66"/>
  <c r="D168" i="65"/>
  <c r="E168" i="67"/>
  <c r="E168" i="66"/>
  <c r="E168" i="65"/>
  <c r="F168" i="67"/>
  <c r="F168" i="66"/>
  <c r="F168" i="65"/>
  <c r="G168" i="67"/>
  <c r="G168" i="66"/>
  <c r="G168" i="65"/>
  <c r="H168" i="67"/>
  <c r="H168" i="66"/>
  <c r="H168" i="65"/>
  <c r="I168" i="67"/>
  <c r="I168" i="66"/>
  <c r="I168" i="65"/>
  <c r="J168" i="67"/>
  <c r="J168" i="66"/>
  <c r="J168" i="65"/>
  <c r="K168" i="67"/>
  <c r="K168" i="66"/>
  <c r="K168" i="65"/>
  <c r="L168" i="65"/>
  <c r="V168" i="67"/>
  <c r="M168" i="67"/>
  <c r="V168" i="66"/>
  <c r="M168" i="66"/>
  <c r="M168" i="65"/>
  <c r="N168" i="67"/>
  <c r="N168" i="66"/>
  <c r="N168" i="65"/>
  <c r="O168" i="67"/>
  <c r="O168" i="66"/>
  <c r="O168" i="65"/>
  <c r="P168" i="67"/>
  <c r="P168" i="66"/>
  <c r="P168" i="65"/>
  <c r="Q168" i="67"/>
  <c r="Q168" i="66"/>
  <c r="Q168" i="65"/>
  <c r="R168" i="67"/>
  <c r="R168" i="66"/>
  <c r="R168" i="65"/>
  <c r="S168" i="67"/>
  <c r="S168" i="66"/>
  <c r="S168" i="65"/>
  <c r="T168" i="67"/>
  <c r="T168" i="66"/>
  <c r="T168" i="65"/>
  <c r="U168" i="67"/>
  <c r="U168" i="66"/>
  <c r="U168" i="65"/>
  <c r="V168" i="65"/>
  <c r="AP168" i="67"/>
  <c r="W168" i="67"/>
  <c r="AP168" i="66"/>
  <c r="W168" i="66"/>
  <c r="W168" i="65"/>
  <c r="X168" i="67"/>
  <c r="X168" i="66"/>
  <c r="X168" i="65"/>
  <c r="Y168" i="67"/>
  <c r="Y168" i="66"/>
  <c r="Y168" i="65"/>
  <c r="Z168" i="67"/>
  <c r="Z168" i="66"/>
  <c r="Z168" i="65"/>
  <c r="AA168" i="67"/>
  <c r="AA168" i="66"/>
  <c r="AA168" i="65"/>
  <c r="AB168" i="67"/>
  <c r="AB168" i="66"/>
  <c r="AB168" i="65"/>
  <c r="AC168" i="67"/>
  <c r="AC168" i="66"/>
  <c r="AC168" i="65"/>
  <c r="AD168" i="67"/>
  <c r="AD168" i="66"/>
  <c r="AD168" i="65"/>
  <c r="AE168" i="67"/>
  <c r="AE168" i="66"/>
  <c r="AE168" i="65"/>
  <c r="AF168" i="67"/>
  <c r="AF168" i="66"/>
  <c r="AF168" i="65"/>
  <c r="AG168" i="67"/>
  <c r="AG168" i="66"/>
  <c r="AG168" i="65"/>
  <c r="AH168" i="67"/>
  <c r="AH168" i="66"/>
  <c r="AH168" i="65"/>
  <c r="AI168" i="67"/>
  <c r="AI168" i="66"/>
  <c r="AI168" i="65"/>
  <c r="AJ168" i="67"/>
  <c r="AJ168" i="66"/>
  <c r="AJ168" i="65"/>
  <c r="AK168" i="67"/>
  <c r="AK168" i="66"/>
  <c r="AK168" i="65"/>
  <c r="AL168" i="67"/>
  <c r="AL168" i="66"/>
  <c r="AL168" i="65"/>
  <c r="AM168" i="67"/>
  <c r="AM168" i="66"/>
  <c r="AM168" i="65"/>
  <c r="AN168" i="67"/>
  <c r="AN168" i="66"/>
  <c r="AN168" i="65"/>
  <c r="AO168" i="67"/>
  <c r="AO168" i="66"/>
  <c r="AO168" i="65"/>
  <c r="AP168" i="65"/>
  <c r="B169" i="67"/>
  <c r="B169" i="66"/>
  <c r="B169" i="65"/>
  <c r="L169" i="67"/>
  <c r="C169" i="67"/>
  <c r="L169" i="66"/>
  <c r="C169" i="66"/>
  <c r="C169" i="65"/>
  <c r="D169" i="67"/>
  <c r="D169" i="66"/>
  <c r="D169" i="65"/>
  <c r="E169" i="67"/>
  <c r="E169" i="66"/>
  <c r="E169" i="65"/>
  <c r="F169" i="67"/>
  <c r="F169" i="66"/>
  <c r="F169" i="65"/>
  <c r="G169" i="67"/>
  <c r="G169" i="66"/>
  <c r="G169" i="65"/>
  <c r="H169" i="67"/>
  <c r="H169" i="66"/>
  <c r="H169" i="65"/>
  <c r="I169" i="67"/>
  <c r="I169" i="66"/>
  <c r="I169" i="65"/>
  <c r="J169" i="67"/>
  <c r="J169" i="66"/>
  <c r="J169" i="65"/>
  <c r="K169" i="67"/>
  <c r="K169" i="66"/>
  <c r="K169" i="65"/>
  <c r="L169" i="65"/>
  <c r="V169" i="67"/>
  <c r="M169" i="67"/>
  <c r="V169" i="66"/>
  <c r="M169" i="66"/>
  <c r="M169" i="65"/>
  <c r="N169" i="67"/>
  <c r="N169" i="66"/>
  <c r="N169" i="65"/>
  <c r="O169" i="67"/>
  <c r="O169" i="66"/>
  <c r="O169" i="65"/>
  <c r="P169" i="67"/>
  <c r="P169" i="66"/>
  <c r="P169" i="65"/>
  <c r="Q169" i="67"/>
  <c r="Q169" i="66"/>
  <c r="Q169" i="65"/>
  <c r="R169" i="67"/>
  <c r="R169" i="66"/>
  <c r="R169" i="65"/>
  <c r="S169" i="67"/>
  <c r="S169" i="66"/>
  <c r="S169" i="65"/>
  <c r="T169" i="67"/>
  <c r="T169" i="66"/>
  <c r="T169" i="65"/>
  <c r="U169" i="67"/>
  <c r="U169" i="66"/>
  <c r="U169" i="65"/>
  <c r="V169" i="65"/>
  <c r="AP169" i="67"/>
  <c r="W169" i="67"/>
  <c r="AP169" i="66"/>
  <c r="W169" i="66"/>
  <c r="W169" i="65"/>
  <c r="X169" i="67"/>
  <c r="X169" i="66"/>
  <c r="X169" i="65"/>
  <c r="Y169" i="67"/>
  <c r="Y169" i="66"/>
  <c r="Y169" i="65"/>
  <c r="Z169" i="67"/>
  <c r="Z169" i="66"/>
  <c r="Z169" i="65"/>
  <c r="AA169" i="67"/>
  <c r="AA169" i="66"/>
  <c r="AA169" i="65"/>
  <c r="AB169" i="67"/>
  <c r="AB169" i="66"/>
  <c r="AB169" i="65"/>
  <c r="AC169" i="67"/>
  <c r="AC169" i="66"/>
  <c r="AC169" i="65"/>
  <c r="AD169" i="67"/>
  <c r="AD169" i="66"/>
  <c r="AD169" i="65"/>
  <c r="AE169" i="67"/>
  <c r="AE169" i="66"/>
  <c r="AE169" i="65"/>
  <c r="AF169" i="67"/>
  <c r="AF169" i="66"/>
  <c r="AF169" i="65"/>
  <c r="AG169" i="67"/>
  <c r="AG169" i="66"/>
  <c r="AG169" i="65"/>
  <c r="AH169" i="67"/>
  <c r="AH169" i="66"/>
  <c r="AH169" i="65"/>
  <c r="AI169" i="67"/>
  <c r="AI169" i="66"/>
  <c r="AI169" i="65"/>
  <c r="AJ169" i="67"/>
  <c r="AJ169" i="66"/>
  <c r="AJ169" i="65"/>
  <c r="AK169" i="67"/>
  <c r="AK169" i="66"/>
  <c r="AK169" i="65"/>
  <c r="AL169" i="67"/>
  <c r="AL169" i="66"/>
  <c r="AL169" i="65"/>
  <c r="AM169" i="67"/>
  <c r="AM169" i="66"/>
  <c r="AM169" i="65"/>
  <c r="AN169" i="67"/>
  <c r="AN169" i="66"/>
  <c r="AN169" i="65"/>
  <c r="AO169" i="67"/>
  <c r="AO169" i="66"/>
  <c r="AO169" i="65"/>
  <c r="AP169" i="65"/>
  <c r="B170" i="67"/>
  <c r="B170" i="66"/>
  <c r="B170" i="65"/>
  <c r="L170" i="67"/>
  <c r="C170" i="67"/>
  <c r="L170" i="66"/>
  <c r="C170" i="66"/>
  <c r="C170" i="65"/>
  <c r="D170" i="67"/>
  <c r="D170" i="66"/>
  <c r="D170" i="65"/>
  <c r="E170" i="67"/>
  <c r="E170" i="66"/>
  <c r="E170" i="65"/>
  <c r="F170" i="67"/>
  <c r="F170" i="66"/>
  <c r="F170" i="65"/>
  <c r="G170" i="67"/>
  <c r="G170" i="66"/>
  <c r="G170" i="65"/>
  <c r="H170" i="67"/>
  <c r="H170" i="66"/>
  <c r="H170" i="65"/>
  <c r="I170" i="67"/>
  <c r="I170" i="66"/>
  <c r="I170" i="65"/>
  <c r="J170" i="67"/>
  <c r="J170" i="66"/>
  <c r="J170" i="65"/>
  <c r="K170" i="67"/>
  <c r="K170" i="66"/>
  <c r="K170" i="65"/>
  <c r="L170" i="65"/>
  <c r="V170" i="67"/>
  <c r="M170" i="67"/>
  <c r="V170" i="66"/>
  <c r="M170" i="66"/>
  <c r="M170" i="65"/>
  <c r="N170" i="67"/>
  <c r="N170" i="66"/>
  <c r="N170" i="65"/>
  <c r="O170" i="67"/>
  <c r="O170" i="66"/>
  <c r="O170" i="65"/>
  <c r="P170" i="67"/>
  <c r="P170" i="66"/>
  <c r="P170" i="65"/>
  <c r="Q170" i="67"/>
  <c r="Q170" i="66"/>
  <c r="Q170" i="65"/>
  <c r="R170" i="67"/>
  <c r="R170" i="66"/>
  <c r="R170" i="65"/>
  <c r="S170" i="67"/>
  <c r="S170" i="66"/>
  <c r="S170" i="65"/>
  <c r="T170" i="67"/>
  <c r="T170" i="66"/>
  <c r="T170" i="65"/>
  <c r="U170" i="67"/>
  <c r="U170" i="66"/>
  <c r="U170" i="65"/>
  <c r="V170" i="65"/>
  <c r="AP170" i="67"/>
  <c r="W170" i="67"/>
  <c r="AP170" i="66"/>
  <c r="W170" i="66"/>
  <c r="W170" i="65"/>
  <c r="X170" i="67"/>
  <c r="X170" i="66"/>
  <c r="X170" i="65"/>
  <c r="Y170" i="67"/>
  <c r="Y170" i="66"/>
  <c r="Y170" i="65"/>
  <c r="Z170" i="67"/>
  <c r="Z170" i="66"/>
  <c r="Z170" i="65"/>
  <c r="AA170" i="67"/>
  <c r="AA170" i="66"/>
  <c r="AA170" i="65"/>
  <c r="AB170" i="67"/>
  <c r="AB170" i="66"/>
  <c r="AB170" i="65"/>
  <c r="AC170" i="67"/>
  <c r="AC170" i="66"/>
  <c r="AC170" i="65"/>
  <c r="AD170" i="67"/>
  <c r="AD170" i="66"/>
  <c r="AD170" i="65"/>
  <c r="AE170" i="67"/>
  <c r="AE170" i="66"/>
  <c r="AE170" i="65"/>
  <c r="AF170" i="67"/>
  <c r="AF170" i="66"/>
  <c r="AF170" i="65"/>
  <c r="AG170" i="67"/>
  <c r="AG170" i="66"/>
  <c r="AG170" i="65"/>
  <c r="AH170" i="67"/>
  <c r="AH170" i="66"/>
  <c r="AH170" i="65"/>
  <c r="AI170" i="67"/>
  <c r="AI170" i="66"/>
  <c r="AI170" i="65"/>
  <c r="AJ170" i="67"/>
  <c r="AJ170" i="66"/>
  <c r="AJ170" i="65"/>
  <c r="AK170" i="67"/>
  <c r="AK170" i="66"/>
  <c r="AK170" i="65"/>
  <c r="AL170" i="67"/>
  <c r="AL170" i="66"/>
  <c r="AL170" i="65"/>
  <c r="AM170" i="67"/>
  <c r="AM170" i="66"/>
  <c r="AM170" i="65"/>
  <c r="AN170" i="67"/>
  <c r="AN170" i="66"/>
  <c r="AN170" i="65"/>
  <c r="AO170" i="67"/>
  <c r="AO170" i="66"/>
  <c r="AO170" i="65"/>
  <c r="AP170" i="65"/>
  <c r="B171" i="67"/>
  <c r="B171" i="66"/>
  <c r="B171" i="65"/>
  <c r="L171" i="67"/>
  <c r="C171" i="67"/>
  <c r="L171" i="66"/>
  <c r="C171" i="66"/>
  <c r="C171" i="65"/>
  <c r="D171" i="67"/>
  <c r="D171" i="66"/>
  <c r="D171" i="65"/>
  <c r="E171" i="67"/>
  <c r="E171" i="66"/>
  <c r="E171" i="65"/>
  <c r="F171" i="67"/>
  <c r="F171" i="66"/>
  <c r="F171" i="65"/>
  <c r="G171" i="67"/>
  <c r="G171" i="66"/>
  <c r="G171" i="65"/>
  <c r="H171" i="67"/>
  <c r="H171" i="66"/>
  <c r="H171" i="65"/>
  <c r="I171" i="67"/>
  <c r="I171" i="66"/>
  <c r="I171" i="65"/>
  <c r="J171" i="67"/>
  <c r="J171" i="66"/>
  <c r="J171" i="65"/>
  <c r="K171" i="67"/>
  <c r="K171" i="66"/>
  <c r="K171" i="65"/>
  <c r="L171" i="65"/>
  <c r="V171" i="67"/>
  <c r="M171" i="67"/>
  <c r="V171" i="66"/>
  <c r="M171" i="66"/>
  <c r="M171" i="65"/>
  <c r="N171" i="67"/>
  <c r="N171" i="66"/>
  <c r="N171" i="65"/>
  <c r="O171" i="67"/>
  <c r="O171" i="66"/>
  <c r="O171" i="65"/>
  <c r="P171" i="67"/>
  <c r="P171" i="66"/>
  <c r="P171" i="65"/>
  <c r="Q171" i="67"/>
  <c r="Q171" i="66"/>
  <c r="Q171" i="65"/>
  <c r="R171" i="67"/>
  <c r="R171" i="66"/>
  <c r="R171" i="65"/>
  <c r="S171" i="67"/>
  <c r="S171" i="66"/>
  <c r="S171" i="65"/>
  <c r="T171" i="67"/>
  <c r="T171" i="66"/>
  <c r="T171" i="65"/>
  <c r="U171" i="67"/>
  <c r="U171" i="66"/>
  <c r="U171" i="65"/>
  <c r="V171" i="65"/>
  <c r="AP171" i="67"/>
  <c r="W171" i="67"/>
  <c r="AP171" i="66"/>
  <c r="W171" i="66"/>
  <c r="W171" i="65"/>
  <c r="X171" i="67"/>
  <c r="X171" i="66"/>
  <c r="X171" i="65"/>
  <c r="Y171" i="67"/>
  <c r="Y171" i="66"/>
  <c r="Y171" i="65"/>
  <c r="Z171" i="67"/>
  <c r="Z171" i="66"/>
  <c r="Z171" i="65"/>
  <c r="AA171" i="67"/>
  <c r="AA171" i="66"/>
  <c r="AA171" i="65"/>
  <c r="AB171" i="67"/>
  <c r="AB171" i="66"/>
  <c r="AB171" i="65"/>
  <c r="AC171" i="67"/>
  <c r="AC171" i="66"/>
  <c r="AC171" i="65"/>
  <c r="AD171" i="67"/>
  <c r="AD171" i="66"/>
  <c r="AD171" i="65"/>
  <c r="AE171" i="67"/>
  <c r="AE171" i="66"/>
  <c r="AE171" i="65"/>
  <c r="AF171" i="67"/>
  <c r="AF171" i="66"/>
  <c r="AF171" i="65"/>
  <c r="AG171" i="67"/>
  <c r="AG171" i="66"/>
  <c r="AG171" i="65"/>
  <c r="AH171" i="67"/>
  <c r="AH171" i="66"/>
  <c r="AH171" i="65"/>
  <c r="AI171" i="67"/>
  <c r="AI171" i="66"/>
  <c r="AI171" i="65"/>
  <c r="AJ171" i="67"/>
  <c r="AJ171" i="66"/>
  <c r="AJ171" i="65"/>
  <c r="AK171" i="67"/>
  <c r="AK171" i="66"/>
  <c r="AK171" i="65"/>
  <c r="AL171" i="67"/>
  <c r="AL171" i="66"/>
  <c r="AL171" i="65"/>
  <c r="AM171" i="67"/>
  <c r="AM171" i="66"/>
  <c r="AM171" i="65"/>
  <c r="AN171" i="67"/>
  <c r="AN171" i="66"/>
  <c r="AN171" i="65"/>
  <c r="AO171" i="67"/>
  <c r="AO171" i="66"/>
  <c r="AO171" i="65"/>
  <c r="AP171" i="65"/>
  <c r="B172" i="67"/>
  <c r="B172" i="66"/>
  <c r="B172" i="65"/>
  <c r="L172" i="67"/>
  <c r="C172" i="67"/>
  <c r="L172" i="66"/>
  <c r="C172" i="66"/>
  <c r="C172" i="65"/>
  <c r="D172" i="67"/>
  <c r="D172" i="66"/>
  <c r="D172" i="65"/>
  <c r="E172" i="67"/>
  <c r="E172" i="66"/>
  <c r="E172" i="65"/>
  <c r="F172" i="67"/>
  <c r="F172" i="66"/>
  <c r="F172" i="65"/>
  <c r="G172" i="67"/>
  <c r="G172" i="66"/>
  <c r="G172" i="65"/>
  <c r="H172" i="67"/>
  <c r="H172" i="66"/>
  <c r="H172" i="65"/>
  <c r="I172" i="67"/>
  <c r="I172" i="66"/>
  <c r="I172" i="65"/>
  <c r="J172" i="67"/>
  <c r="J172" i="66"/>
  <c r="J172" i="65"/>
  <c r="K172" i="67"/>
  <c r="K172" i="66"/>
  <c r="K172" i="65"/>
  <c r="L172" i="65"/>
  <c r="V172" i="67"/>
  <c r="M172" i="67"/>
  <c r="V172" i="66"/>
  <c r="M172" i="66"/>
  <c r="M172" i="65"/>
  <c r="N172" i="67"/>
  <c r="N172" i="66"/>
  <c r="N172" i="65"/>
  <c r="O172" i="67"/>
  <c r="O172" i="66"/>
  <c r="O172" i="65"/>
  <c r="P172" i="67"/>
  <c r="P172" i="66"/>
  <c r="P172" i="65"/>
  <c r="Q172" i="67"/>
  <c r="Q172" i="66"/>
  <c r="Q172" i="65"/>
  <c r="R172" i="67"/>
  <c r="R172" i="66"/>
  <c r="R172" i="65"/>
  <c r="S172" i="67"/>
  <c r="S172" i="66"/>
  <c r="S172" i="65"/>
  <c r="T172" i="67"/>
  <c r="T172" i="66"/>
  <c r="T172" i="65"/>
  <c r="U172" i="67"/>
  <c r="U172" i="66"/>
  <c r="U172" i="65"/>
  <c r="V172" i="65"/>
  <c r="AP172" i="67"/>
  <c r="W172" i="67"/>
  <c r="AP172" i="66"/>
  <c r="W172" i="66"/>
  <c r="W172" i="65"/>
  <c r="X172" i="67"/>
  <c r="X172" i="66"/>
  <c r="X172" i="65"/>
  <c r="Y172" i="67"/>
  <c r="Y172" i="66"/>
  <c r="Y172" i="65"/>
  <c r="Z172" i="67"/>
  <c r="Z172" i="66"/>
  <c r="Z172" i="65"/>
  <c r="AA172" i="67"/>
  <c r="AA172" i="66"/>
  <c r="AA172" i="65"/>
  <c r="AB172" i="67"/>
  <c r="AB172" i="66"/>
  <c r="AB172" i="65"/>
  <c r="AC172" i="67"/>
  <c r="AC172" i="66"/>
  <c r="AC172" i="65"/>
  <c r="AD172" i="67"/>
  <c r="AD172" i="66"/>
  <c r="AD172" i="65"/>
  <c r="AE172" i="67"/>
  <c r="AE172" i="66"/>
  <c r="AE172" i="65"/>
  <c r="AF172" i="67"/>
  <c r="AF172" i="66"/>
  <c r="AF172" i="65"/>
  <c r="AG172" i="67"/>
  <c r="AG172" i="66"/>
  <c r="AG172" i="65"/>
  <c r="AH172" i="67"/>
  <c r="AH172" i="66"/>
  <c r="AH172" i="65"/>
  <c r="AI172" i="67"/>
  <c r="AI172" i="66"/>
  <c r="AI172" i="65"/>
  <c r="AJ172" i="67"/>
  <c r="AJ172" i="66"/>
  <c r="AJ172" i="65"/>
  <c r="AK172" i="67"/>
  <c r="AK172" i="66"/>
  <c r="AK172" i="65"/>
  <c r="AL172" i="67"/>
  <c r="AL172" i="66"/>
  <c r="AL172" i="65"/>
  <c r="AM172" i="67"/>
  <c r="AM172" i="66"/>
  <c r="AM172" i="65"/>
  <c r="AN172" i="67"/>
  <c r="AN172" i="66"/>
  <c r="AN172" i="65"/>
  <c r="AO172" i="67"/>
  <c r="AO172" i="66"/>
  <c r="AO172" i="65"/>
  <c r="AP172" i="65"/>
  <c r="B173" i="67"/>
  <c r="B173" i="66"/>
  <c r="B173" i="65"/>
  <c r="L173" i="67"/>
  <c r="C173" i="67"/>
  <c r="L173" i="66"/>
  <c r="C173" i="66"/>
  <c r="C173" i="65"/>
  <c r="D173" i="67"/>
  <c r="D173" i="66"/>
  <c r="D173" i="65"/>
  <c r="E173" i="67"/>
  <c r="E173" i="66"/>
  <c r="E173" i="65"/>
  <c r="F173" i="67"/>
  <c r="F173" i="66"/>
  <c r="F173" i="65"/>
  <c r="G173" i="67"/>
  <c r="G173" i="66"/>
  <c r="G173" i="65"/>
  <c r="H173" i="67"/>
  <c r="H173" i="66"/>
  <c r="H173" i="65"/>
  <c r="I173" i="67"/>
  <c r="I173" i="66"/>
  <c r="I173" i="65"/>
  <c r="J173" i="67"/>
  <c r="J173" i="66"/>
  <c r="J173" i="65"/>
  <c r="K173" i="67"/>
  <c r="K173" i="66"/>
  <c r="K173" i="65"/>
  <c r="L173" i="65"/>
  <c r="V173" i="67"/>
  <c r="M173" i="67"/>
  <c r="V173" i="66"/>
  <c r="M173" i="66"/>
  <c r="M173" i="65"/>
  <c r="N173" i="67"/>
  <c r="N173" i="66"/>
  <c r="N173" i="65"/>
  <c r="O173" i="67"/>
  <c r="O173" i="66"/>
  <c r="O173" i="65"/>
  <c r="P173" i="67"/>
  <c r="P173" i="66"/>
  <c r="P173" i="65"/>
  <c r="Q173" i="67"/>
  <c r="Q173" i="66"/>
  <c r="Q173" i="65"/>
  <c r="R173" i="67"/>
  <c r="R173" i="66"/>
  <c r="R173" i="65"/>
  <c r="S173" i="67"/>
  <c r="S173" i="66"/>
  <c r="S173" i="65"/>
  <c r="T173" i="67"/>
  <c r="T173" i="66"/>
  <c r="T173" i="65"/>
  <c r="U173" i="67"/>
  <c r="U173" i="66"/>
  <c r="U173" i="65"/>
  <c r="V173" i="65"/>
  <c r="AP173" i="67"/>
  <c r="W173" i="67"/>
  <c r="AP173" i="66"/>
  <c r="W173" i="66"/>
  <c r="W173" i="65"/>
  <c r="X173" i="67"/>
  <c r="X173" i="66"/>
  <c r="X173" i="65"/>
  <c r="Y173" i="67"/>
  <c r="Y173" i="66"/>
  <c r="Y173" i="65"/>
  <c r="Z173" i="67"/>
  <c r="Z173" i="66"/>
  <c r="Z173" i="65"/>
  <c r="AA173" i="67"/>
  <c r="AA173" i="66"/>
  <c r="AA173" i="65"/>
  <c r="AB173" i="67"/>
  <c r="AB173" i="66"/>
  <c r="AB173" i="65"/>
  <c r="AC173" i="67"/>
  <c r="AC173" i="66"/>
  <c r="AC173" i="65"/>
  <c r="AD173" i="67"/>
  <c r="AD173" i="66"/>
  <c r="AD173" i="65"/>
  <c r="AE173" i="67"/>
  <c r="AE173" i="66"/>
  <c r="AE173" i="65"/>
  <c r="AF173" i="67"/>
  <c r="AF173" i="66"/>
  <c r="AF173" i="65"/>
  <c r="AG173" i="67"/>
  <c r="AG173" i="66"/>
  <c r="AG173" i="65"/>
  <c r="AH173" i="67"/>
  <c r="AH173" i="66"/>
  <c r="AH173" i="65"/>
  <c r="AI173" i="67"/>
  <c r="AI173" i="66"/>
  <c r="AI173" i="65"/>
  <c r="AJ173" i="67"/>
  <c r="AJ173" i="66"/>
  <c r="AJ173" i="65"/>
  <c r="AK173" i="67"/>
  <c r="AK173" i="66"/>
  <c r="AK173" i="65"/>
  <c r="AL173" i="67"/>
  <c r="AL173" i="66"/>
  <c r="AL173" i="65"/>
  <c r="AM173" i="67"/>
  <c r="AM173" i="66"/>
  <c r="AM173" i="65"/>
  <c r="AN173" i="67"/>
  <c r="AN173" i="66"/>
  <c r="AN173" i="65"/>
  <c r="AO173" i="67"/>
  <c r="AO173" i="66"/>
  <c r="AO173" i="65"/>
  <c r="AP173" i="65"/>
  <c r="B174" i="67"/>
  <c r="B174" i="66"/>
  <c r="B174" i="65"/>
  <c r="L174" i="67"/>
  <c r="C174" i="67"/>
  <c r="L174" i="66"/>
  <c r="C174" i="66"/>
  <c r="C174" i="65"/>
  <c r="D174" i="67"/>
  <c r="D174" i="66"/>
  <c r="D174" i="65"/>
  <c r="E174" i="67"/>
  <c r="E174" i="66"/>
  <c r="E174" i="65"/>
  <c r="F174" i="67"/>
  <c r="F174" i="66"/>
  <c r="F174" i="65"/>
  <c r="G174" i="67"/>
  <c r="G174" i="66"/>
  <c r="G174" i="65"/>
  <c r="H174" i="67"/>
  <c r="H174" i="66"/>
  <c r="H174" i="65"/>
  <c r="I174" i="67"/>
  <c r="I174" i="66"/>
  <c r="I174" i="65"/>
  <c r="J174" i="67"/>
  <c r="J174" i="66"/>
  <c r="J174" i="65"/>
  <c r="K174" i="67"/>
  <c r="K174" i="66"/>
  <c r="K174" i="65"/>
  <c r="L174" i="65"/>
  <c r="V174" i="67"/>
  <c r="M174" i="67"/>
  <c r="V174" i="66"/>
  <c r="M174" i="66"/>
  <c r="M174" i="65"/>
  <c r="N174" i="67"/>
  <c r="N174" i="66"/>
  <c r="N174" i="65"/>
  <c r="O174" i="67"/>
  <c r="O174" i="66"/>
  <c r="O174" i="65"/>
  <c r="P174" i="67"/>
  <c r="P174" i="66"/>
  <c r="P174" i="65"/>
  <c r="Q174" i="67"/>
  <c r="Q174" i="66"/>
  <c r="Q174" i="65"/>
  <c r="R174" i="67"/>
  <c r="R174" i="66"/>
  <c r="R174" i="65"/>
  <c r="S174" i="67"/>
  <c r="S174" i="66"/>
  <c r="S174" i="65"/>
  <c r="T174" i="67"/>
  <c r="T174" i="66"/>
  <c r="T174" i="65"/>
  <c r="U174" i="67"/>
  <c r="U174" i="66"/>
  <c r="U174" i="65"/>
  <c r="V174" i="65"/>
  <c r="AP174" i="67"/>
  <c r="W174" i="67"/>
  <c r="AP174" i="66"/>
  <c r="W174" i="66"/>
  <c r="W174" i="65"/>
  <c r="X174" i="67"/>
  <c r="X174" i="66"/>
  <c r="X174" i="65"/>
  <c r="Y174" i="67"/>
  <c r="Y174" i="66"/>
  <c r="Y174" i="65"/>
  <c r="Z174" i="67"/>
  <c r="Z174" i="66"/>
  <c r="Z174" i="65"/>
  <c r="AA174" i="67"/>
  <c r="AA174" i="66"/>
  <c r="AA174" i="65"/>
  <c r="AB174" i="67"/>
  <c r="AB174" i="66"/>
  <c r="AB174" i="65"/>
  <c r="AC174" i="67"/>
  <c r="AC174" i="66"/>
  <c r="AC174" i="65"/>
  <c r="AD174" i="67"/>
  <c r="AD174" i="66"/>
  <c r="AD174" i="65"/>
  <c r="AE174" i="67"/>
  <c r="AE174" i="66"/>
  <c r="AE174" i="65"/>
  <c r="AF174" i="67"/>
  <c r="AF174" i="66"/>
  <c r="AF174" i="65"/>
  <c r="AG174" i="67"/>
  <c r="AG174" i="66"/>
  <c r="AG174" i="65"/>
  <c r="AH174" i="67"/>
  <c r="AH174" i="66"/>
  <c r="AH174" i="65"/>
  <c r="AI174" i="67"/>
  <c r="AI174" i="66"/>
  <c r="AI174" i="65"/>
  <c r="AJ174" i="67"/>
  <c r="AJ174" i="66"/>
  <c r="AJ174" i="65"/>
  <c r="AK174" i="67"/>
  <c r="AK174" i="66"/>
  <c r="AK174" i="65"/>
  <c r="AL174" i="67"/>
  <c r="AL174" i="66"/>
  <c r="AL174" i="65"/>
  <c r="AM174" i="67"/>
  <c r="AM174" i="66"/>
  <c r="AM174" i="65"/>
  <c r="AN174" i="67"/>
  <c r="AN174" i="66"/>
  <c r="AN174" i="65"/>
  <c r="AO174" i="67"/>
  <c r="AO174" i="66"/>
  <c r="AO174" i="65"/>
  <c r="AP174" i="65"/>
  <c r="B175" i="67"/>
  <c r="B175" i="66"/>
  <c r="B175" i="65"/>
  <c r="L175" i="67"/>
  <c r="C175" i="67"/>
  <c r="L175" i="66"/>
  <c r="C175" i="66"/>
  <c r="C175" i="65"/>
  <c r="D175" i="67"/>
  <c r="D175" i="66"/>
  <c r="D175" i="65"/>
  <c r="E175" i="67"/>
  <c r="E175" i="66"/>
  <c r="E175" i="65"/>
  <c r="F175" i="67"/>
  <c r="F175" i="66"/>
  <c r="F175" i="65"/>
  <c r="G175" i="67"/>
  <c r="G175" i="66"/>
  <c r="G175" i="65"/>
  <c r="H175" i="67"/>
  <c r="H175" i="66"/>
  <c r="H175" i="65"/>
  <c r="I175" i="67"/>
  <c r="I175" i="66"/>
  <c r="I175" i="65"/>
  <c r="J175" i="67"/>
  <c r="J175" i="66"/>
  <c r="J175" i="65"/>
  <c r="K175" i="67"/>
  <c r="K175" i="66"/>
  <c r="K175" i="65"/>
  <c r="L175" i="65"/>
  <c r="V175" i="67"/>
  <c r="M175" i="67"/>
  <c r="V175" i="66"/>
  <c r="M175" i="66"/>
  <c r="M175" i="65"/>
  <c r="N175" i="67"/>
  <c r="N175" i="66"/>
  <c r="N175" i="65"/>
  <c r="O175" i="67"/>
  <c r="O175" i="66"/>
  <c r="O175" i="65"/>
  <c r="P175" i="67"/>
  <c r="P175" i="66"/>
  <c r="P175" i="65"/>
  <c r="Q175" i="67"/>
  <c r="Q175" i="66"/>
  <c r="Q175" i="65"/>
  <c r="R175" i="67"/>
  <c r="R175" i="66"/>
  <c r="R175" i="65"/>
  <c r="S175" i="67"/>
  <c r="S175" i="66"/>
  <c r="S175" i="65"/>
  <c r="T175" i="67"/>
  <c r="T175" i="66"/>
  <c r="T175" i="65"/>
  <c r="U175" i="67"/>
  <c r="U175" i="66"/>
  <c r="U175" i="65"/>
  <c r="V175" i="65"/>
  <c r="AP175" i="67"/>
  <c r="W175" i="67"/>
  <c r="AP175" i="66"/>
  <c r="W175" i="66"/>
  <c r="W175" i="65"/>
  <c r="X175" i="67"/>
  <c r="X175" i="66"/>
  <c r="X175" i="65"/>
  <c r="Y175" i="67"/>
  <c r="Y175" i="66"/>
  <c r="Y175" i="65"/>
  <c r="Z175" i="67"/>
  <c r="Z175" i="66"/>
  <c r="Z175" i="65"/>
  <c r="AA175" i="67"/>
  <c r="AA175" i="66"/>
  <c r="AA175" i="65"/>
  <c r="AB175" i="67"/>
  <c r="AB175" i="66"/>
  <c r="AB175" i="65"/>
  <c r="AC175" i="67"/>
  <c r="AC175" i="66"/>
  <c r="AC175" i="65"/>
  <c r="AD175" i="67"/>
  <c r="AD175" i="66"/>
  <c r="AD175" i="65"/>
  <c r="AE175" i="67"/>
  <c r="AE175" i="66"/>
  <c r="AE175" i="65"/>
  <c r="AF175" i="67"/>
  <c r="AF175" i="66"/>
  <c r="AF175" i="65"/>
  <c r="AG175" i="67"/>
  <c r="AG175" i="66"/>
  <c r="AG175" i="65"/>
  <c r="AH175" i="67"/>
  <c r="AH175" i="66"/>
  <c r="AH175" i="65"/>
  <c r="AI175" i="67"/>
  <c r="AI175" i="66"/>
  <c r="AI175" i="65"/>
  <c r="AJ175" i="67"/>
  <c r="AJ175" i="66"/>
  <c r="AJ175" i="65"/>
  <c r="AK175" i="67"/>
  <c r="AK175" i="66"/>
  <c r="AK175" i="65"/>
  <c r="AL175" i="67"/>
  <c r="AL175" i="66"/>
  <c r="AL175" i="65"/>
  <c r="AM175" i="67"/>
  <c r="AM175" i="66"/>
  <c r="AM175" i="65"/>
  <c r="AN175" i="67"/>
  <c r="AN175" i="66"/>
  <c r="AN175" i="65"/>
  <c r="AO175" i="67"/>
  <c r="AO175" i="66"/>
  <c r="AO175" i="65"/>
  <c r="AP175" i="65"/>
  <c r="B176" i="67"/>
  <c r="B176" i="66"/>
  <c r="B176" i="65"/>
  <c r="L176" i="67"/>
  <c r="C176" i="67"/>
  <c r="L176" i="66"/>
  <c r="C176" i="66"/>
  <c r="C176" i="65"/>
  <c r="D176" i="67"/>
  <c r="D176" i="66"/>
  <c r="D176" i="65"/>
  <c r="E176" i="67"/>
  <c r="E176" i="66"/>
  <c r="E176" i="65"/>
  <c r="F176" i="67"/>
  <c r="F176" i="66"/>
  <c r="F176" i="65"/>
  <c r="G176" i="67"/>
  <c r="G176" i="66"/>
  <c r="G176" i="65"/>
  <c r="H176" i="67"/>
  <c r="H176" i="66"/>
  <c r="H176" i="65"/>
  <c r="I176" i="67"/>
  <c r="I176" i="66"/>
  <c r="I176" i="65"/>
  <c r="J176" i="67"/>
  <c r="J176" i="66"/>
  <c r="J176" i="65"/>
  <c r="K176" i="67"/>
  <c r="K176" i="66"/>
  <c r="K176" i="65"/>
  <c r="L176" i="65"/>
  <c r="V176" i="67"/>
  <c r="M176" i="67"/>
  <c r="V176" i="66"/>
  <c r="M176" i="66"/>
  <c r="M176" i="65"/>
  <c r="N176" i="67"/>
  <c r="N176" i="66"/>
  <c r="N176" i="65"/>
  <c r="O176" i="67"/>
  <c r="O176" i="66"/>
  <c r="O176" i="65"/>
  <c r="P176" i="67"/>
  <c r="P176" i="66"/>
  <c r="P176" i="65"/>
  <c r="Q176" i="67"/>
  <c r="Q176" i="66"/>
  <c r="Q176" i="65"/>
  <c r="R176" i="67"/>
  <c r="R176" i="66"/>
  <c r="R176" i="65"/>
  <c r="S176" i="67"/>
  <c r="S176" i="66"/>
  <c r="S176" i="65"/>
  <c r="T176" i="67"/>
  <c r="T176" i="66"/>
  <c r="T176" i="65"/>
  <c r="U176" i="67"/>
  <c r="U176" i="66"/>
  <c r="U176" i="65"/>
  <c r="V176" i="65"/>
  <c r="AP176" i="67"/>
  <c r="W176" i="67"/>
  <c r="AP176" i="66"/>
  <c r="W176" i="66"/>
  <c r="W176" i="65"/>
  <c r="X176" i="67"/>
  <c r="X176" i="66"/>
  <c r="X176" i="65"/>
  <c r="Y176" i="67"/>
  <c r="Y176" i="66"/>
  <c r="Y176" i="65"/>
  <c r="Z176" i="67"/>
  <c r="Z176" i="66"/>
  <c r="Z176" i="65"/>
  <c r="AA176" i="67"/>
  <c r="AA176" i="66"/>
  <c r="AA176" i="65"/>
  <c r="AB176" i="67"/>
  <c r="AB176" i="66"/>
  <c r="AB176" i="65"/>
  <c r="AC176" i="67"/>
  <c r="AC176" i="66"/>
  <c r="AC176" i="65"/>
  <c r="AD176" i="67"/>
  <c r="AD176" i="66"/>
  <c r="AD176" i="65"/>
  <c r="AE176" i="67"/>
  <c r="AE176" i="66"/>
  <c r="AE176" i="65"/>
  <c r="AF176" i="67"/>
  <c r="AF176" i="66"/>
  <c r="AF176" i="65"/>
  <c r="AG176" i="67"/>
  <c r="AG176" i="66"/>
  <c r="AG176" i="65"/>
  <c r="AH176" i="67"/>
  <c r="AH176" i="66"/>
  <c r="AH176" i="65"/>
  <c r="AI176" i="67"/>
  <c r="AI176" i="66"/>
  <c r="AI176" i="65"/>
  <c r="AJ176" i="67"/>
  <c r="AJ176" i="66"/>
  <c r="AJ176" i="65"/>
  <c r="AK176" i="67"/>
  <c r="AK176" i="66"/>
  <c r="AK176" i="65"/>
  <c r="AL176" i="67"/>
  <c r="AL176" i="66"/>
  <c r="AL176" i="65"/>
  <c r="AM176" i="67"/>
  <c r="AM176" i="66"/>
  <c r="AM176" i="65"/>
  <c r="AN176" i="67"/>
  <c r="AN176" i="66"/>
  <c r="AN176" i="65"/>
  <c r="AO176" i="67"/>
  <c r="AO176" i="66"/>
  <c r="AO176" i="65"/>
  <c r="AP176" i="65"/>
  <c r="B177" i="67"/>
  <c r="B177" i="66"/>
  <c r="B177" i="65"/>
  <c r="L177" i="67"/>
  <c r="C177" i="67"/>
  <c r="L177" i="66"/>
  <c r="C177" i="66"/>
  <c r="C177" i="65"/>
  <c r="D177" i="67"/>
  <c r="D177" i="66"/>
  <c r="D177" i="65"/>
  <c r="E177" i="67"/>
  <c r="E177" i="66"/>
  <c r="E177" i="65"/>
  <c r="F177" i="67"/>
  <c r="F177" i="66"/>
  <c r="F177" i="65"/>
  <c r="G177" i="67"/>
  <c r="G177" i="66"/>
  <c r="G177" i="65"/>
  <c r="H177" i="67"/>
  <c r="H177" i="66"/>
  <c r="H177" i="65"/>
  <c r="I177" i="67"/>
  <c r="I177" i="66"/>
  <c r="I177" i="65"/>
  <c r="J177" i="67"/>
  <c r="J177" i="66"/>
  <c r="J177" i="65"/>
  <c r="K177" i="67"/>
  <c r="K177" i="66"/>
  <c r="K177" i="65"/>
  <c r="L177" i="65"/>
  <c r="V177" i="67"/>
  <c r="M177" i="67"/>
  <c r="V177" i="66"/>
  <c r="M177" i="66"/>
  <c r="M177" i="65"/>
  <c r="N177" i="67"/>
  <c r="N177" i="66"/>
  <c r="N177" i="65"/>
  <c r="O177" i="67"/>
  <c r="O177" i="66"/>
  <c r="O177" i="65"/>
  <c r="P177" i="67"/>
  <c r="P177" i="66"/>
  <c r="P177" i="65"/>
  <c r="Q177" i="67"/>
  <c r="Q177" i="66"/>
  <c r="Q177" i="65"/>
  <c r="R177" i="67"/>
  <c r="R177" i="66"/>
  <c r="R177" i="65"/>
  <c r="S177" i="67"/>
  <c r="S177" i="66"/>
  <c r="S177" i="65"/>
  <c r="T177" i="67"/>
  <c r="T177" i="66"/>
  <c r="T177" i="65"/>
  <c r="U177" i="67"/>
  <c r="U177" i="66"/>
  <c r="U177" i="65"/>
  <c r="V177" i="65"/>
  <c r="AP177" i="67"/>
  <c r="W177" i="67"/>
  <c r="AP177" i="66"/>
  <c r="W177" i="66"/>
  <c r="W177" i="65"/>
  <c r="X177" i="67"/>
  <c r="X177" i="66"/>
  <c r="X177" i="65"/>
  <c r="Y177" i="67"/>
  <c r="Y177" i="66"/>
  <c r="Y177" i="65"/>
  <c r="Z177" i="67"/>
  <c r="Z177" i="66"/>
  <c r="Z177" i="65"/>
  <c r="AA177" i="67"/>
  <c r="AA177" i="66"/>
  <c r="AA177" i="65"/>
  <c r="AB177" i="67"/>
  <c r="AB177" i="66"/>
  <c r="AB177" i="65"/>
  <c r="AC177" i="67"/>
  <c r="AC177" i="66"/>
  <c r="AC177" i="65"/>
  <c r="AD177" i="67"/>
  <c r="AD177" i="66"/>
  <c r="AD177" i="65"/>
  <c r="AE177" i="67"/>
  <c r="AE177" i="66"/>
  <c r="AE177" i="65"/>
  <c r="AF177" i="67"/>
  <c r="AF177" i="66"/>
  <c r="AF177" i="65"/>
  <c r="AG177" i="67"/>
  <c r="AG177" i="66"/>
  <c r="AG177" i="65"/>
  <c r="AH177" i="67"/>
  <c r="AH177" i="66"/>
  <c r="AH177" i="65"/>
  <c r="AI177" i="67"/>
  <c r="AI177" i="66"/>
  <c r="AI177" i="65"/>
  <c r="AJ177" i="67"/>
  <c r="AJ177" i="66"/>
  <c r="AJ177" i="65"/>
  <c r="AK177" i="67"/>
  <c r="AK177" i="66"/>
  <c r="AK177" i="65"/>
  <c r="AL177" i="67"/>
  <c r="AL177" i="66"/>
  <c r="AL177" i="65"/>
  <c r="AM177" i="67"/>
  <c r="AM177" i="66"/>
  <c r="AM177" i="65"/>
  <c r="AN177" i="67"/>
  <c r="AN177" i="66"/>
  <c r="AN177" i="65"/>
  <c r="AO177" i="67"/>
  <c r="AO177" i="66"/>
  <c r="AO177" i="65"/>
  <c r="AP177" i="65"/>
  <c r="B2" i="67"/>
  <c r="L2" i="67"/>
  <c r="C2" i="67"/>
  <c r="B2" i="66"/>
  <c r="L2" i="66"/>
  <c r="C2" i="66"/>
  <c r="C2" i="65"/>
  <c r="D2" i="67"/>
  <c r="D2" i="66"/>
  <c r="D2" i="65"/>
  <c r="E2" i="67"/>
  <c r="E2" i="66"/>
  <c r="E2" i="65"/>
  <c r="F2" i="67"/>
  <c r="F2" i="66"/>
  <c r="F2" i="65"/>
  <c r="G2" i="67"/>
  <c r="G2" i="66"/>
  <c r="G2" i="65"/>
  <c r="H2" i="67"/>
  <c r="H2" i="66"/>
  <c r="H2" i="65"/>
  <c r="I2" i="67"/>
  <c r="I2" i="66"/>
  <c r="I2" i="65"/>
  <c r="J2" i="67"/>
  <c r="J2" i="66"/>
  <c r="J2" i="65"/>
  <c r="K2" i="67"/>
  <c r="K2" i="66"/>
  <c r="K2" i="65"/>
  <c r="L2" i="65"/>
  <c r="V2" i="67"/>
  <c r="M2" i="67"/>
  <c r="V2" i="66"/>
  <c r="M2" i="66"/>
  <c r="M2" i="65"/>
  <c r="N2" i="67"/>
  <c r="N2" i="66"/>
  <c r="N2" i="65"/>
  <c r="O2" i="67"/>
  <c r="O2" i="66"/>
  <c r="O2" i="65"/>
  <c r="P2" i="67"/>
  <c r="P2" i="66"/>
  <c r="P2" i="65"/>
  <c r="Q2" i="67"/>
  <c r="Q2" i="66"/>
  <c r="Q2" i="65"/>
  <c r="R2" i="67"/>
  <c r="R2" i="66"/>
  <c r="R2" i="65"/>
  <c r="S2" i="67"/>
  <c r="S2" i="66"/>
  <c r="S2" i="65"/>
  <c r="T2" i="67"/>
  <c r="T2" i="66"/>
  <c r="T2" i="65"/>
  <c r="U2" i="67"/>
  <c r="U2" i="66"/>
  <c r="U2" i="65"/>
  <c r="V2" i="65"/>
  <c r="AP2" i="67"/>
  <c r="W2" i="67"/>
  <c r="AP2" i="66"/>
  <c r="W2" i="66"/>
  <c r="W2" i="65"/>
  <c r="X2" i="67"/>
  <c r="X2" i="66"/>
  <c r="X2" i="65"/>
  <c r="Y2" i="67"/>
  <c r="Y2" i="66"/>
  <c r="Y2" i="65"/>
  <c r="Z2" i="67"/>
  <c r="Z2" i="66"/>
  <c r="Z2" i="65"/>
  <c r="AA2" i="67"/>
  <c r="AA2" i="66"/>
  <c r="AA2" i="65"/>
  <c r="AB2" i="67"/>
  <c r="AB2" i="66"/>
  <c r="AB2" i="65"/>
  <c r="AC2" i="67"/>
  <c r="AC2" i="66"/>
  <c r="AC2" i="65"/>
  <c r="AD2" i="67"/>
  <c r="AD2" i="66"/>
  <c r="AD2" i="65"/>
  <c r="AE2" i="67"/>
  <c r="AE2" i="66"/>
  <c r="AE2" i="65"/>
  <c r="AF2" i="67"/>
  <c r="AF2" i="66"/>
  <c r="AF2" i="65"/>
  <c r="AG2" i="67"/>
  <c r="AG2" i="66"/>
  <c r="AG2" i="65"/>
  <c r="AH2" i="67"/>
  <c r="AH2" i="66"/>
  <c r="AH2" i="65"/>
  <c r="AI2" i="67"/>
  <c r="AI2" i="66"/>
  <c r="AI2" i="65"/>
  <c r="AJ2" i="67"/>
  <c r="AJ2" i="66"/>
  <c r="AJ2" i="65"/>
  <c r="AK2" i="67"/>
  <c r="AK2" i="66"/>
  <c r="AK2" i="65"/>
  <c r="AL2" i="67"/>
  <c r="AL2" i="66"/>
  <c r="AL2" i="65"/>
  <c r="AM2" i="67"/>
  <c r="AM2" i="66"/>
  <c r="AM2" i="65"/>
  <c r="AN2" i="67"/>
  <c r="AN2" i="66"/>
  <c r="AN2" i="65"/>
  <c r="AO2" i="67"/>
  <c r="AO2" i="66"/>
  <c r="AO2" i="65"/>
  <c r="AP2" i="65"/>
  <c r="B2" i="65"/>
  <c r="E24" i="51"/>
  <c r="D24" i="51"/>
  <c r="B24" i="51"/>
  <c r="E20" i="51"/>
  <c r="D20" i="51"/>
  <c r="C20" i="51"/>
  <c r="B20" i="51"/>
  <c r="E16" i="51"/>
  <c r="D16" i="51"/>
  <c r="C16" i="51"/>
  <c r="B16" i="51"/>
  <c r="E12" i="51"/>
  <c r="D12" i="51"/>
  <c r="C12" i="51"/>
  <c r="B12" i="51"/>
  <c r="E4" i="51"/>
  <c r="D4" i="51"/>
  <c r="C4" i="51"/>
  <c r="B4" i="51"/>
  <c r="B23" i="51"/>
  <c r="E8" i="51"/>
  <c r="D8" i="51"/>
  <c r="C8" i="51"/>
  <c r="B8" i="51"/>
  <c r="B3" i="20"/>
  <c r="B3" i="51"/>
  <c r="B28" i="51"/>
  <c r="D3" i="51"/>
  <c r="D28" i="51"/>
  <c r="E28" i="51"/>
  <c r="D23" i="51"/>
  <c r="D19" i="51"/>
  <c r="C19" i="51"/>
  <c r="B19" i="51"/>
  <c r="D15" i="51"/>
  <c r="C15" i="51"/>
  <c r="B15" i="51"/>
  <c r="D11" i="51"/>
  <c r="C11" i="51"/>
  <c r="B11" i="51"/>
  <c r="D7" i="51"/>
  <c r="C7" i="51"/>
  <c r="B7" i="51"/>
  <c r="C3" i="51"/>
  <c r="D43" i="51"/>
  <c r="B43" i="51"/>
  <c r="D40" i="51"/>
  <c r="C40" i="51"/>
  <c r="B40" i="51"/>
  <c r="E37" i="51"/>
  <c r="D37" i="51"/>
  <c r="C37" i="51"/>
  <c r="B37" i="51"/>
  <c r="D34" i="51"/>
  <c r="C34" i="51"/>
  <c r="B34" i="51"/>
  <c r="D31" i="51"/>
  <c r="C31" i="51"/>
  <c r="B31" i="51"/>
  <c r="C28" i="51"/>
  <c r="E43" i="51"/>
  <c r="E40" i="51"/>
  <c r="E34" i="51"/>
  <c r="L49" i="26"/>
  <c r="L61" i="26"/>
  <c r="L80" i="26"/>
  <c r="L156" i="26"/>
  <c r="L5" i="25"/>
  <c r="L9" i="25"/>
  <c r="L13" i="25"/>
  <c r="L17" i="25"/>
  <c r="L21" i="25"/>
  <c r="L25" i="25"/>
  <c r="L29" i="25"/>
  <c r="L33" i="25"/>
  <c r="L37" i="25"/>
  <c r="L41" i="25"/>
  <c r="L47" i="25"/>
  <c r="L54" i="25"/>
  <c r="L58" i="25"/>
  <c r="L65" i="25"/>
  <c r="L70" i="25"/>
  <c r="L74" i="25"/>
  <c r="L79" i="25"/>
  <c r="L85" i="25"/>
  <c r="L89" i="25"/>
  <c r="L93" i="25"/>
  <c r="L97" i="25"/>
  <c r="L101" i="25"/>
  <c r="L107" i="25"/>
  <c r="L111" i="25"/>
  <c r="L115" i="25"/>
  <c r="L119" i="25"/>
  <c r="L123" i="25"/>
  <c r="L127" i="25"/>
  <c r="L131" i="25"/>
  <c r="L135" i="25"/>
  <c r="L139" i="25"/>
  <c r="L143" i="25"/>
  <c r="L147" i="25"/>
  <c r="L151" i="25"/>
  <c r="L155" i="25"/>
  <c r="L161" i="25"/>
  <c r="L50" i="26"/>
  <c r="L64" i="26"/>
  <c r="L83" i="26"/>
  <c r="L159" i="26"/>
  <c r="L6" i="25"/>
  <c r="L10" i="25"/>
  <c r="L14" i="25"/>
  <c r="L18" i="25"/>
  <c r="L22" i="25"/>
  <c r="L26" i="25"/>
  <c r="L30" i="25"/>
  <c r="L34" i="25"/>
  <c r="L38" i="25"/>
  <c r="L42" i="25"/>
  <c r="L48" i="25"/>
  <c r="L55" i="25"/>
  <c r="L60" i="25"/>
  <c r="L66" i="25"/>
  <c r="L71" i="25"/>
  <c r="L75" i="25"/>
  <c r="L81" i="25"/>
  <c r="L86" i="25"/>
  <c r="L90" i="25"/>
  <c r="L94" i="25"/>
  <c r="L98" i="25"/>
  <c r="L102" i="25"/>
  <c r="L108" i="25"/>
  <c r="L112" i="25"/>
  <c r="L116" i="25"/>
  <c r="L120" i="25"/>
  <c r="L124" i="25"/>
  <c r="L128" i="25"/>
  <c r="L132" i="25"/>
  <c r="L136" i="25"/>
  <c r="L140" i="25"/>
  <c r="L144" i="25"/>
  <c r="L148" i="25"/>
  <c r="L152" i="25"/>
  <c r="L157" i="25"/>
  <c r="L162" i="25"/>
  <c r="L43" i="26"/>
  <c r="L67" i="26"/>
  <c r="L164" i="26"/>
  <c r="L3" i="25"/>
  <c r="L11" i="25"/>
  <c r="L19" i="25"/>
  <c r="L27" i="25"/>
  <c r="L35" i="25"/>
  <c r="L44" i="25"/>
  <c r="L56" i="25"/>
  <c r="L68" i="25"/>
  <c r="L76" i="25"/>
  <c r="L87" i="25"/>
  <c r="L95" i="25"/>
  <c r="L103" i="25"/>
  <c r="L113" i="25"/>
  <c r="L121" i="25"/>
  <c r="L129" i="25"/>
  <c r="L137" i="25"/>
  <c r="L145" i="25"/>
  <c r="L153" i="25"/>
  <c r="L163" i="25"/>
  <c r="L168" i="25"/>
  <c r="L173" i="25"/>
  <c r="L177" i="25"/>
  <c r="L51" i="26"/>
  <c r="L104" i="26"/>
  <c r="L7" i="25"/>
  <c r="L15" i="25"/>
  <c r="L31" i="25"/>
  <c r="L62" i="25"/>
  <c r="L82" i="25"/>
  <c r="L99" i="25"/>
  <c r="L117" i="25"/>
  <c r="L133" i="25"/>
  <c r="L149" i="25"/>
  <c r="L170" i="25"/>
  <c r="L16" i="25"/>
  <c r="L32" i="25"/>
  <c r="L63" i="25"/>
  <c r="L73" i="25"/>
  <c r="L92" i="25"/>
  <c r="L110" i="25"/>
  <c r="L126" i="25"/>
  <c r="L150" i="25"/>
  <c r="L167" i="25"/>
  <c r="L172" i="25"/>
  <c r="L46" i="26"/>
  <c r="L78" i="26"/>
  <c r="L171" i="26"/>
  <c r="L4" i="25"/>
  <c r="L12" i="25"/>
  <c r="L20" i="25"/>
  <c r="L28" i="25"/>
  <c r="L36" i="25"/>
  <c r="L45" i="25"/>
  <c r="L57" i="25"/>
  <c r="L69" i="25"/>
  <c r="L77" i="25"/>
  <c r="L88" i="25"/>
  <c r="L96" i="25"/>
  <c r="L106" i="25"/>
  <c r="L114" i="25"/>
  <c r="L122" i="25"/>
  <c r="L130" i="25"/>
  <c r="L138" i="25"/>
  <c r="L146" i="25"/>
  <c r="L154" i="25"/>
  <c r="L165" i="25"/>
  <c r="L169" i="25"/>
  <c r="L174" i="25"/>
  <c r="L2" i="25"/>
  <c r="L23" i="25"/>
  <c r="L39" i="25"/>
  <c r="L52" i="25"/>
  <c r="L72" i="25"/>
  <c r="L91" i="25"/>
  <c r="L109" i="25"/>
  <c r="L125" i="25"/>
  <c r="L141" i="25"/>
  <c r="L158" i="25"/>
  <c r="L166" i="25"/>
  <c r="L175" i="25"/>
  <c r="L59" i="26"/>
  <c r="L105" i="26"/>
  <c r="L8" i="25"/>
  <c r="L24" i="25"/>
  <c r="L40" i="25"/>
  <c r="L53" i="25"/>
  <c r="L84" i="25"/>
  <c r="L100" i="25"/>
  <c r="L118" i="25"/>
  <c r="L134" i="25"/>
  <c r="L142" i="25"/>
  <c r="L160" i="25"/>
  <c r="L176" i="25"/>
  <c r="V43" i="26"/>
  <c r="V51" i="26"/>
  <c r="V67" i="26"/>
  <c r="AP67" i="26"/>
  <c r="V104" i="26"/>
  <c r="V164" i="26"/>
  <c r="V3" i="25"/>
  <c r="V7" i="25"/>
  <c r="AP7" i="25"/>
  <c r="V11" i="25"/>
  <c r="V15" i="25"/>
  <c r="V19" i="25"/>
  <c r="V23" i="25"/>
  <c r="AP23" i="25"/>
  <c r="V27" i="25"/>
  <c r="V31" i="25"/>
  <c r="V35" i="25"/>
  <c r="V39" i="25"/>
  <c r="AP39" i="25"/>
  <c r="V44" i="25"/>
  <c r="V52" i="25"/>
  <c r="V56" i="25"/>
  <c r="V62" i="25"/>
  <c r="AP62" i="25"/>
  <c r="V68" i="25"/>
  <c r="V72" i="25"/>
  <c r="V76" i="25"/>
  <c r="V82" i="25"/>
  <c r="AP82" i="25"/>
  <c r="V87" i="25"/>
  <c r="V91" i="25"/>
  <c r="V95" i="25"/>
  <c r="V99" i="25"/>
  <c r="AP99" i="25"/>
  <c r="V103" i="25"/>
  <c r="V109" i="25"/>
  <c r="V113" i="25"/>
  <c r="V117" i="25"/>
  <c r="AP117" i="25"/>
  <c r="V121" i="25"/>
  <c r="V125" i="25"/>
  <c r="V129" i="25"/>
  <c r="V133" i="25"/>
  <c r="AP133" i="25"/>
  <c r="V137" i="25"/>
  <c r="V141" i="25"/>
  <c r="V145" i="25"/>
  <c r="V149" i="25"/>
  <c r="AP149" i="25"/>
  <c r="V153" i="25"/>
  <c r="V158" i="25"/>
  <c r="V163" i="25"/>
  <c r="V168" i="25"/>
  <c r="AP168" i="25"/>
  <c r="V173" i="25"/>
  <c r="V177" i="25"/>
  <c r="V46" i="26"/>
  <c r="V59" i="26"/>
  <c r="AP59" i="26"/>
  <c r="V78" i="26"/>
  <c r="V105" i="26"/>
  <c r="V171" i="26"/>
  <c r="V4" i="25"/>
  <c r="AP4" i="25"/>
  <c r="V8" i="25"/>
  <c r="V12" i="25"/>
  <c r="V16" i="25"/>
  <c r="V20" i="25"/>
  <c r="AP20" i="25"/>
  <c r="V24" i="25"/>
  <c r="V28" i="25"/>
  <c r="V32" i="25"/>
  <c r="V36" i="25"/>
  <c r="AP36" i="25"/>
  <c r="V40" i="25"/>
  <c r="V45" i="25"/>
  <c r="V53" i="25"/>
  <c r="V57" i="25"/>
  <c r="AP57" i="25"/>
  <c r="V63" i="25"/>
  <c r="V69" i="25"/>
  <c r="V73" i="25"/>
  <c r="V77" i="25"/>
  <c r="AP77" i="25"/>
  <c r="V84" i="25"/>
  <c r="V88" i="25"/>
  <c r="V92" i="25"/>
  <c r="V96" i="25"/>
  <c r="AP96" i="25"/>
  <c r="V100" i="25"/>
  <c r="V106" i="25"/>
  <c r="V110" i="25"/>
  <c r="V114" i="25"/>
  <c r="AP114" i="25"/>
  <c r="V118" i="25"/>
  <c r="V122" i="25"/>
  <c r="V126" i="25"/>
  <c r="V130" i="25"/>
  <c r="AP130" i="25"/>
  <c r="V134" i="25"/>
  <c r="V138" i="25"/>
  <c r="V142" i="25"/>
  <c r="V146" i="25"/>
  <c r="AP146" i="25"/>
  <c r="V150" i="25"/>
  <c r="V154" i="25"/>
  <c r="V160" i="25"/>
  <c r="V165" i="25"/>
  <c r="AP165" i="25"/>
  <c r="V169" i="25"/>
  <c r="V174" i="25"/>
  <c r="V2" i="25"/>
  <c r="V49" i="26"/>
  <c r="AP49" i="26"/>
  <c r="V80" i="26"/>
  <c r="V9" i="25"/>
  <c r="V17" i="25"/>
  <c r="V25" i="25"/>
  <c r="AP25" i="25"/>
  <c r="V33" i="25"/>
  <c r="V41" i="25"/>
  <c r="V54" i="25"/>
  <c r="V65" i="25"/>
  <c r="AP65" i="25"/>
  <c r="V74" i="25"/>
  <c r="V85" i="25"/>
  <c r="V93" i="25"/>
  <c r="V101" i="25"/>
  <c r="AP101" i="25"/>
  <c r="V111" i="25"/>
  <c r="V119" i="25"/>
  <c r="V127" i="25"/>
  <c r="V135" i="25"/>
  <c r="AP135" i="25"/>
  <c r="V143" i="25"/>
  <c r="V151" i="25"/>
  <c r="V161" i="25"/>
  <c r="V170" i="25"/>
  <c r="AP170" i="25"/>
  <c r="V61" i="26"/>
  <c r="V156" i="26"/>
  <c r="V5" i="25"/>
  <c r="V13" i="25"/>
  <c r="AP13" i="25"/>
  <c r="V21" i="25"/>
  <c r="V29" i="25"/>
  <c r="V37" i="25"/>
  <c r="V47" i="25"/>
  <c r="AP47" i="25"/>
  <c r="V58" i="25"/>
  <c r="V70" i="25"/>
  <c r="V79" i="25"/>
  <c r="V89" i="25"/>
  <c r="AP89" i="25"/>
  <c r="V97" i="25"/>
  <c r="V107" i="25"/>
  <c r="V115" i="25"/>
  <c r="V123" i="25"/>
  <c r="AP123" i="25"/>
  <c r="V131" i="25"/>
  <c r="V139" i="25"/>
  <c r="V147" i="25"/>
  <c r="V155" i="25"/>
  <c r="AP155" i="25"/>
  <c r="V175" i="25"/>
  <c r="V22" i="25"/>
  <c r="V48" i="25"/>
  <c r="V71" i="25"/>
  <c r="AP71" i="25"/>
  <c r="V90" i="25"/>
  <c r="V108" i="25"/>
  <c r="V124" i="25"/>
  <c r="V140" i="25"/>
  <c r="AP140" i="25"/>
  <c r="V157" i="25"/>
  <c r="V176" i="25"/>
  <c r="V50" i="26"/>
  <c r="V83" i="26"/>
  <c r="AP83" i="26"/>
  <c r="V10" i="25"/>
  <c r="V18" i="25"/>
  <c r="V26" i="25"/>
  <c r="V34" i="25"/>
  <c r="AP34" i="25"/>
  <c r="V42" i="25"/>
  <c r="V55" i="25"/>
  <c r="V66" i="25"/>
  <c r="V75" i="25"/>
  <c r="AP75" i="25"/>
  <c r="V86" i="25"/>
  <c r="V94" i="25"/>
  <c r="V102" i="25"/>
  <c r="V112" i="25"/>
  <c r="AP112" i="25"/>
  <c r="V120" i="25"/>
  <c r="V128" i="25"/>
  <c r="V136" i="25"/>
  <c r="V144" i="25"/>
  <c r="AP144" i="25"/>
  <c r="V152" i="25"/>
  <c r="V162" i="25"/>
  <c r="V172" i="25"/>
  <c r="V166" i="25"/>
  <c r="AP166" i="25"/>
  <c r="V64" i="26"/>
  <c r="V159" i="26"/>
  <c r="V6" i="25"/>
  <c r="V14" i="25"/>
  <c r="AP14" i="25"/>
  <c r="V30" i="25"/>
  <c r="V38" i="25"/>
  <c r="V60" i="25"/>
  <c r="V81" i="25"/>
  <c r="AP81" i="25"/>
  <c r="V98" i="25"/>
  <c r="V116" i="25"/>
  <c r="V132" i="25"/>
  <c r="V148" i="25"/>
  <c r="AP148" i="25"/>
  <c r="V167" i="25"/>
  <c r="V3" i="24"/>
  <c r="AP3" i="24"/>
  <c r="V7" i="24"/>
  <c r="AP7" i="24"/>
  <c r="V11" i="24"/>
  <c r="AP11" i="24"/>
  <c r="V15" i="24"/>
  <c r="AP15" i="24"/>
  <c r="V19" i="24"/>
  <c r="AP19" i="24"/>
  <c r="V23" i="24"/>
  <c r="AP23" i="24"/>
  <c r="V27" i="24"/>
  <c r="AP27" i="24"/>
  <c r="V31" i="24"/>
  <c r="AP31" i="24"/>
  <c r="V35" i="24"/>
  <c r="AP35" i="24"/>
  <c r="V39" i="24"/>
  <c r="AP39" i="24"/>
  <c r="V43" i="24"/>
  <c r="AP43" i="24"/>
  <c r="V47" i="24"/>
  <c r="AP47" i="24"/>
  <c r="V51" i="24"/>
  <c r="AP51" i="24"/>
  <c r="V55" i="24"/>
  <c r="AP55" i="24"/>
  <c r="V60" i="24"/>
  <c r="AP60" i="24"/>
  <c r="V64" i="24"/>
  <c r="AP64" i="24"/>
  <c r="V68" i="24"/>
  <c r="AP68" i="24"/>
  <c r="V72" i="24"/>
  <c r="AP72" i="24"/>
  <c r="V76" i="24"/>
  <c r="AP76" i="24"/>
  <c r="V80" i="24"/>
  <c r="AP80" i="24"/>
  <c r="V84" i="24"/>
  <c r="AP84" i="24"/>
  <c r="V88" i="24"/>
  <c r="AP88" i="24"/>
  <c r="V92" i="24"/>
  <c r="AP92" i="24"/>
  <c r="V96" i="24"/>
  <c r="AP96" i="24"/>
  <c r="V100" i="24"/>
  <c r="AP100" i="24"/>
  <c r="V104" i="24"/>
  <c r="AP104" i="24"/>
  <c r="V108" i="24"/>
  <c r="AP108" i="24"/>
  <c r="V112" i="24"/>
  <c r="AP112" i="24"/>
  <c r="V116" i="24"/>
  <c r="AP116" i="24"/>
  <c r="V120" i="24"/>
  <c r="AP120" i="24"/>
  <c r="V124" i="24"/>
  <c r="AP124" i="24"/>
  <c r="V128" i="24"/>
  <c r="AP128" i="24"/>
  <c r="V132" i="24"/>
  <c r="AP132" i="24"/>
  <c r="V136" i="24"/>
  <c r="AP136" i="24"/>
  <c r="V140" i="24"/>
  <c r="AP140" i="24"/>
  <c r="V144" i="24"/>
  <c r="AP144" i="24"/>
  <c r="V148" i="24"/>
  <c r="AP148" i="24"/>
  <c r="V152" i="24"/>
  <c r="AP152" i="24"/>
  <c r="V156" i="24"/>
  <c r="AP156" i="24"/>
  <c r="V160" i="24"/>
  <c r="AP160" i="24"/>
  <c r="V164" i="24"/>
  <c r="AP164" i="24"/>
  <c r="V168" i="24"/>
  <c r="AP168" i="24"/>
  <c r="V172" i="24"/>
  <c r="AP172" i="24"/>
  <c r="V176" i="24"/>
  <c r="AP176" i="24"/>
  <c r="V4" i="24"/>
  <c r="AP4" i="24"/>
  <c r="V8" i="24"/>
  <c r="AP8" i="24"/>
  <c r="V12" i="24"/>
  <c r="AP12" i="24"/>
  <c r="V16" i="24"/>
  <c r="AP16" i="24"/>
  <c r="V20" i="24"/>
  <c r="AP20" i="24"/>
  <c r="V24" i="24"/>
  <c r="AP24" i="24"/>
  <c r="V28" i="24"/>
  <c r="AP28" i="24"/>
  <c r="V32" i="24"/>
  <c r="AP32" i="24"/>
  <c r="V36" i="24"/>
  <c r="AP36" i="24"/>
  <c r="V40" i="24"/>
  <c r="AP40" i="24"/>
  <c r="V44" i="24"/>
  <c r="AP44" i="24"/>
  <c r="V48" i="24"/>
  <c r="AP48" i="24"/>
  <c r="V52" i="24"/>
  <c r="AP52" i="24"/>
  <c r="V56" i="24"/>
  <c r="AP56" i="24"/>
  <c r="V61" i="24"/>
  <c r="AP61" i="24"/>
  <c r="V65" i="24"/>
  <c r="AP65" i="24"/>
  <c r="V69" i="24"/>
  <c r="AP69" i="24"/>
  <c r="V73" i="24"/>
  <c r="AP73" i="24"/>
  <c r="V77" i="24"/>
  <c r="AP77" i="24"/>
  <c r="V81" i="24"/>
  <c r="AP81" i="24"/>
  <c r="V85" i="24"/>
  <c r="AP85" i="24"/>
  <c r="V89" i="24"/>
  <c r="AP89" i="24"/>
  <c r="V93" i="24"/>
  <c r="AP93" i="24"/>
  <c r="V97" i="24"/>
  <c r="AP97" i="24"/>
  <c r="V101" i="24"/>
  <c r="AP101" i="24"/>
  <c r="V105" i="24"/>
  <c r="AP105" i="24"/>
  <c r="V109" i="24"/>
  <c r="AP109" i="24"/>
  <c r="V113" i="24"/>
  <c r="AP113" i="24"/>
  <c r="V117" i="24"/>
  <c r="AP117" i="24"/>
  <c r="V121" i="24"/>
  <c r="AP121" i="24"/>
  <c r="V125" i="24"/>
  <c r="AP125" i="24"/>
  <c r="V129" i="24"/>
  <c r="AP129" i="24"/>
  <c r="V133" i="24"/>
  <c r="AP133" i="24"/>
  <c r="V137" i="24"/>
  <c r="AP137" i="24"/>
  <c r="V141" i="24"/>
  <c r="AP141" i="24"/>
  <c r="V145" i="24"/>
  <c r="AP145" i="24"/>
  <c r="V149" i="24"/>
  <c r="AP149" i="24"/>
  <c r="V153" i="24"/>
  <c r="AP153" i="24"/>
  <c r="V157" i="24"/>
  <c r="AP157" i="24"/>
  <c r="V161" i="24"/>
  <c r="AP161" i="24"/>
  <c r="V165" i="24"/>
  <c r="AP165" i="24"/>
  <c r="V169" i="24"/>
  <c r="AP169" i="24"/>
  <c r="V173" i="24"/>
  <c r="AP173" i="24"/>
  <c r="V177" i="24"/>
  <c r="AP177" i="24"/>
  <c r="V5" i="24"/>
  <c r="AP5" i="24"/>
  <c r="V13" i="24"/>
  <c r="AP13" i="24"/>
  <c r="V21" i="24"/>
  <c r="AP21" i="24"/>
  <c r="V29" i="24"/>
  <c r="AP29" i="24"/>
  <c r="V37" i="24"/>
  <c r="AP37" i="24"/>
  <c r="V45" i="24"/>
  <c r="AP45" i="24"/>
  <c r="V53" i="24"/>
  <c r="AP53" i="24"/>
  <c r="V62" i="24"/>
  <c r="AP62" i="24"/>
  <c r="V70" i="24"/>
  <c r="AP70" i="24"/>
  <c r="V78" i="24"/>
  <c r="AP78" i="24"/>
  <c r="V86" i="24"/>
  <c r="AP86" i="24"/>
  <c r="V94" i="24"/>
  <c r="AP94" i="24"/>
  <c r="V102" i="24"/>
  <c r="AP102" i="24"/>
  <c r="V110" i="24"/>
  <c r="AP110" i="24"/>
  <c r="V118" i="24"/>
  <c r="AP118" i="24"/>
  <c r="V126" i="24"/>
  <c r="AP126" i="24"/>
  <c r="V134" i="24"/>
  <c r="AP134" i="24"/>
  <c r="V142" i="24"/>
  <c r="AP142" i="24"/>
  <c r="V150" i="24"/>
  <c r="AP150" i="24"/>
  <c r="V158" i="24"/>
  <c r="AP158" i="24"/>
  <c r="V166" i="24"/>
  <c r="AP166" i="24"/>
  <c r="V174" i="24"/>
  <c r="AP174" i="24"/>
  <c r="V58" i="23"/>
  <c r="AP58" i="23"/>
  <c r="V10" i="24"/>
  <c r="AP10" i="24"/>
  <c r="V18" i="24"/>
  <c r="AP18" i="24"/>
  <c r="V26" i="24"/>
  <c r="AP26" i="24"/>
  <c r="V34" i="24"/>
  <c r="AP34" i="24"/>
  <c r="V42" i="24"/>
  <c r="AP42" i="24"/>
  <c r="V50" i="24"/>
  <c r="AP50" i="24"/>
  <c r="V59" i="24"/>
  <c r="AP59" i="24"/>
  <c r="V67" i="24"/>
  <c r="AP67" i="24"/>
  <c r="V75" i="24"/>
  <c r="AP75" i="24"/>
  <c r="V83" i="24"/>
  <c r="AP83" i="24"/>
  <c r="V91" i="24"/>
  <c r="AP91" i="24"/>
  <c r="V99" i="24"/>
  <c r="AP99" i="24"/>
  <c r="V107" i="24"/>
  <c r="AP107" i="24"/>
  <c r="V123" i="24"/>
  <c r="AP123" i="24"/>
  <c r="V139" i="24"/>
  <c r="AP139" i="24"/>
  <c r="V155" i="24"/>
  <c r="AP155" i="24"/>
  <c r="V171" i="24"/>
  <c r="AP171" i="24"/>
  <c r="V6" i="24"/>
  <c r="AP6" i="24"/>
  <c r="V14" i="24"/>
  <c r="AP14" i="24"/>
  <c r="V22" i="24"/>
  <c r="AP22" i="24"/>
  <c r="V30" i="24"/>
  <c r="AP30" i="24"/>
  <c r="V38" i="24"/>
  <c r="AP38" i="24"/>
  <c r="V46" i="24"/>
  <c r="AP46" i="24"/>
  <c r="V54" i="24"/>
  <c r="AP54" i="24"/>
  <c r="V63" i="24"/>
  <c r="AP63" i="24"/>
  <c r="V71" i="24"/>
  <c r="AP71" i="24"/>
  <c r="V79" i="24"/>
  <c r="AP79" i="24"/>
  <c r="V87" i="24"/>
  <c r="AP87" i="24"/>
  <c r="V95" i="24"/>
  <c r="AP95" i="24"/>
  <c r="V103" i="24"/>
  <c r="AP103" i="24"/>
  <c r="V111" i="24"/>
  <c r="AP111" i="24"/>
  <c r="V119" i="24"/>
  <c r="AP119" i="24"/>
  <c r="V127" i="24"/>
  <c r="AP127" i="24"/>
  <c r="V135" i="24"/>
  <c r="AP135" i="24"/>
  <c r="V143" i="24"/>
  <c r="AP143" i="24"/>
  <c r="V151" i="24"/>
  <c r="AP151" i="24"/>
  <c r="V159" i="24"/>
  <c r="AP159" i="24"/>
  <c r="V167" i="24"/>
  <c r="AP167" i="24"/>
  <c r="V175" i="24"/>
  <c r="AP175" i="24"/>
  <c r="V9" i="24"/>
  <c r="AP9" i="24"/>
  <c r="V17" i="24"/>
  <c r="AP17" i="24"/>
  <c r="V25" i="24"/>
  <c r="AP25" i="24"/>
  <c r="V33" i="24"/>
  <c r="AP33" i="24"/>
  <c r="V41" i="24"/>
  <c r="AP41" i="24"/>
  <c r="V49" i="24"/>
  <c r="AP49" i="24"/>
  <c r="V57" i="24"/>
  <c r="AP57" i="24"/>
  <c r="V66" i="24"/>
  <c r="AP66" i="24"/>
  <c r="V74" i="24"/>
  <c r="AP74" i="24"/>
  <c r="V82" i="24"/>
  <c r="AP82" i="24"/>
  <c r="V90" i="24"/>
  <c r="AP90" i="24"/>
  <c r="V98" i="24"/>
  <c r="AP98" i="24"/>
  <c r="V106" i="24"/>
  <c r="AP106" i="24"/>
  <c r="V114" i="24"/>
  <c r="AP114" i="24"/>
  <c r="V122" i="24"/>
  <c r="AP122" i="24"/>
  <c r="V130" i="24"/>
  <c r="AP130" i="24"/>
  <c r="V138" i="24"/>
  <c r="AP138" i="24"/>
  <c r="V146" i="24"/>
  <c r="AP146" i="24"/>
  <c r="V154" i="24"/>
  <c r="AP154" i="24"/>
  <c r="V162" i="24"/>
  <c r="AP162" i="24"/>
  <c r="V170" i="24"/>
  <c r="AP170" i="24"/>
  <c r="V2" i="24"/>
  <c r="V115" i="24"/>
  <c r="AP115" i="24"/>
  <c r="V131" i="24"/>
  <c r="AP131" i="24"/>
  <c r="V147" i="24"/>
  <c r="AP147" i="24"/>
  <c r="V163" i="24"/>
  <c r="AP163" i="24"/>
  <c r="L4" i="24"/>
  <c r="L8" i="24"/>
  <c r="L12" i="24"/>
  <c r="L16" i="24"/>
  <c r="L20" i="24"/>
  <c r="L24" i="24"/>
  <c r="L28" i="24"/>
  <c r="L32" i="24"/>
  <c r="L36" i="24"/>
  <c r="L40" i="24"/>
  <c r="L44" i="24"/>
  <c r="L48" i="24"/>
  <c r="L52" i="24"/>
  <c r="L56" i="24"/>
  <c r="L61" i="24"/>
  <c r="L65" i="24"/>
  <c r="L69" i="24"/>
  <c r="L73" i="24"/>
  <c r="L77" i="24"/>
  <c r="L81" i="24"/>
  <c r="L85" i="24"/>
  <c r="L89" i="24"/>
  <c r="L93" i="24"/>
  <c r="L97" i="24"/>
  <c r="L101" i="24"/>
  <c r="L105" i="24"/>
  <c r="L109" i="24"/>
  <c r="L113" i="24"/>
  <c r="L117" i="24"/>
  <c r="L121" i="24"/>
  <c r="L125" i="24"/>
  <c r="L129" i="24"/>
  <c r="L133" i="24"/>
  <c r="L137" i="24"/>
  <c r="L141" i="24"/>
  <c r="L145" i="24"/>
  <c r="L149" i="24"/>
  <c r="L153" i="24"/>
  <c r="L157" i="24"/>
  <c r="L161" i="24"/>
  <c r="L165" i="24"/>
  <c r="L5" i="24"/>
  <c r="L9" i="24"/>
  <c r="L13" i="24"/>
  <c r="L17" i="24"/>
  <c r="L21" i="24"/>
  <c r="L25" i="24"/>
  <c r="L29" i="24"/>
  <c r="L33" i="24"/>
  <c r="L37" i="24"/>
  <c r="L41" i="24"/>
  <c r="L45" i="24"/>
  <c r="L49" i="24"/>
  <c r="L53" i="24"/>
  <c r="L57" i="24"/>
  <c r="L62" i="24"/>
  <c r="L66" i="24"/>
  <c r="L70" i="24"/>
  <c r="L74" i="24"/>
  <c r="L78" i="24"/>
  <c r="L82" i="24"/>
  <c r="L86" i="24"/>
  <c r="L90" i="24"/>
  <c r="L94" i="24"/>
  <c r="L98" i="24"/>
  <c r="L102" i="24"/>
  <c r="L106" i="24"/>
  <c r="L110" i="24"/>
  <c r="L114" i="24"/>
  <c r="L118" i="24"/>
  <c r="L122" i="24"/>
  <c r="L126" i="24"/>
  <c r="L130" i="24"/>
  <c r="L134" i="24"/>
  <c r="L138" i="24"/>
  <c r="L142" i="24"/>
  <c r="L146" i="24"/>
  <c r="L150" i="24"/>
  <c r="L154" i="24"/>
  <c r="L158" i="24"/>
  <c r="L162" i="24"/>
  <c r="L166" i="24"/>
  <c r="L6" i="24"/>
  <c r="L14" i="24"/>
  <c r="L22" i="24"/>
  <c r="L30" i="24"/>
  <c r="L38" i="24"/>
  <c r="L46" i="24"/>
  <c r="L54" i="24"/>
  <c r="L63" i="24"/>
  <c r="L71" i="24"/>
  <c r="L79" i="24"/>
  <c r="L87" i="24"/>
  <c r="L95" i="24"/>
  <c r="L103" i="24"/>
  <c r="L111" i="24"/>
  <c r="L119" i="24"/>
  <c r="L127" i="24"/>
  <c r="L135" i="24"/>
  <c r="L143" i="24"/>
  <c r="L151" i="24"/>
  <c r="L159" i="24"/>
  <c r="L167" i="24"/>
  <c r="L171" i="24"/>
  <c r="L175" i="24"/>
  <c r="L18" i="24"/>
  <c r="L42" i="24"/>
  <c r="L59" i="24"/>
  <c r="L83" i="24"/>
  <c r="L99" i="24"/>
  <c r="L115" i="24"/>
  <c r="L123" i="24"/>
  <c r="L147" i="24"/>
  <c r="L163" i="24"/>
  <c r="L173" i="24"/>
  <c r="L3" i="24"/>
  <c r="L27" i="24"/>
  <c r="L43" i="24"/>
  <c r="L60" i="24"/>
  <c r="L84" i="24"/>
  <c r="L100" i="24"/>
  <c r="L116" i="24"/>
  <c r="L132" i="24"/>
  <c r="L140" i="24"/>
  <c r="L156" i="24"/>
  <c r="L170" i="24"/>
  <c r="L2" i="24"/>
  <c r="L7" i="24"/>
  <c r="L15" i="24"/>
  <c r="L23" i="24"/>
  <c r="L31" i="24"/>
  <c r="L39" i="24"/>
  <c r="L47" i="24"/>
  <c r="L55" i="24"/>
  <c r="L64" i="24"/>
  <c r="L72" i="24"/>
  <c r="L80" i="24"/>
  <c r="L88" i="24"/>
  <c r="L96" i="24"/>
  <c r="L104" i="24"/>
  <c r="L112" i="24"/>
  <c r="L120" i="24"/>
  <c r="L128" i="24"/>
  <c r="L136" i="24"/>
  <c r="L144" i="24"/>
  <c r="L152" i="24"/>
  <c r="L160" i="24"/>
  <c r="L168" i="24"/>
  <c r="L172" i="24"/>
  <c r="L176" i="24"/>
  <c r="L58" i="23"/>
  <c r="L10" i="24"/>
  <c r="L26" i="24"/>
  <c r="L34" i="24"/>
  <c r="L50" i="24"/>
  <c r="L67" i="24"/>
  <c r="L75" i="24"/>
  <c r="L91" i="24"/>
  <c r="L107" i="24"/>
  <c r="L131" i="24"/>
  <c r="L139" i="24"/>
  <c r="L155" i="24"/>
  <c r="L169" i="24"/>
  <c r="L177" i="24"/>
  <c r="L11" i="24"/>
  <c r="L19" i="24"/>
  <c r="L35" i="24"/>
  <c r="L51" i="24"/>
  <c r="L68" i="24"/>
  <c r="L76" i="24"/>
  <c r="L92" i="24"/>
  <c r="L108" i="24"/>
  <c r="L124" i="24"/>
  <c r="L148" i="24"/>
  <c r="L164" i="24"/>
  <c r="L174" i="24"/>
  <c r="V3" i="21"/>
  <c r="AP3" i="21"/>
  <c r="V7" i="21"/>
  <c r="AP7" i="21"/>
  <c r="V11" i="21"/>
  <c r="AP11" i="21"/>
  <c r="V15" i="21"/>
  <c r="AP15" i="21"/>
  <c r="V19" i="21"/>
  <c r="AP19" i="21"/>
  <c r="V23" i="21"/>
  <c r="AP23" i="21"/>
  <c r="V27" i="21"/>
  <c r="AP27" i="21"/>
  <c r="V31" i="21"/>
  <c r="AP31" i="21"/>
  <c r="V35" i="21"/>
  <c r="AP35" i="21"/>
  <c r="V39" i="21"/>
  <c r="AP39" i="21"/>
  <c r="V43" i="21"/>
  <c r="AP43" i="21"/>
  <c r="V47" i="21"/>
  <c r="AP47" i="21"/>
  <c r="V51" i="21"/>
  <c r="AP51" i="21"/>
  <c r="V55" i="19"/>
  <c r="AP55" i="19"/>
  <c r="V59" i="19"/>
  <c r="AP59" i="19"/>
  <c r="V63" i="19"/>
  <c r="AP63" i="19"/>
  <c r="V67" i="19"/>
  <c r="AP67" i="19"/>
  <c r="V71" i="19"/>
  <c r="AP71" i="19"/>
  <c r="V75" i="19"/>
  <c r="AP75" i="19"/>
  <c r="V79" i="19"/>
  <c r="AP79" i="19"/>
  <c r="V83" i="19"/>
  <c r="AP83" i="19"/>
  <c r="V87" i="19"/>
  <c r="AP87" i="19"/>
  <c r="V91" i="19"/>
  <c r="AP91" i="19"/>
  <c r="V95" i="19"/>
  <c r="AP95" i="19"/>
  <c r="V99" i="19"/>
  <c r="AP99" i="19"/>
  <c r="V103" i="19"/>
  <c r="AP103" i="19"/>
  <c r="V107" i="19"/>
  <c r="AP107" i="19"/>
  <c r="V111" i="19"/>
  <c r="AP111" i="19"/>
  <c r="V115" i="19"/>
  <c r="AP115" i="19"/>
  <c r="V119" i="19"/>
  <c r="AP119" i="19"/>
  <c r="V123" i="19"/>
  <c r="AP123" i="19"/>
  <c r="V127" i="19"/>
  <c r="AP127" i="19"/>
  <c r="V131" i="19"/>
  <c r="AP131" i="19"/>
  <c r="V135" i="19"/>
  <c r="AP135" i="19"/>
  <c r="V139" i="19"/>
  <c r="AP139" i="19"/>
  <c r="V143" i="19"/>
  <c r="AP143" i="19"/>
  <c r="V147" i="19"/>
  <c r="AP147" i="19"/>
  <c r="V151" i="19"/>
  <c r="AP151" i="19"/>
  <c r="V155" i="19"/>
  <c r="AP155" i="19"/>
  <c r="V159" i="19"/>
  <c r="AP159" i="19"/>
  <c r="V163" i="19"/>
  <c r="AP163" i="19"/>
  <c r="V167" i="19"/>
  <c r="AP167" i="19"/>
  <c r="V171" i="19"/>
  <c r="AP171" i="19"/>
  <c r="V175" i="19"/>
  <c r="AP175" i="19"/>
  <c r="V4" i="21"/>
  <c r="AP4" i="21"/>
  <c r="V8" i="21"/>
  <c r="AP8" i="21"/>
  <c r="V12" i="21"/>
  <c r="AP12" i="21"/>
  <c r="V16" i="21"/>
  <c r="AP16" i="21"/>
  <c r="V20" i="21"/>
  <c r="AP20" i="21"/>
  <c r="V24" i="21"/>
  <c r="AP24" i="21"/>
  <c r="V28" i="21"/>
  <c r="AP28" i="21"/>
  <c r="V32" i="21"/>
  <c r="AP32" i="21"/>
  <c r="V36" i="21"/>
  <c r="AP36" i="21"/>
  <c r="V40" i="21"/>
  <c r="AP40" i="21"/>
  <c r="V44" i="21"/>
  <c r="AP44" i="21"/>
  <c r="V48" i="21"/>
  <c r="AP48" i="21"/>
  <c r="V52" i="21"/>
  <c r="AP52" i="21"/>
  <c r="V56" i="19"/>
  <c r="AP56" i="19"/>
  <c r="V60" i="19"/>
  <c r="AP60" i="19"/>
  <c r="V64" i="19"/>
  <c r="AP64" i="19"/>
  <c r="V68" i="19"/>
  <c r="AP68" i="19"/>
  <c r="V72" i="19"/>
  <c r="AP72" i="19"/>
  <c r="V76" i="19"/>
  <c r="AP76" i="19"/>
  <c r="V80" i="19"/>
  <c r="AP80" i="19"/>
  <c r="V84" i="19"/>
  <c r="AP84" i="19"/>
  <c r="V88" i="19"/>
  <c r="AP88" i="19"/>
  <c r="V92" i="19"/>
  <c r="AP92" i="19"/>
  <c r="V96" i="19"/>
  <c r="AP96" i="19"/>
  <c r="V100" i="19"/>
  <c r="AP100" i="19"/>
  <c r="V104" i="19"/>
  <c r="AP104" i="19"/>
  <c r="V108" i="19"/>
  <c r="AP108" i="19"/>
  <c r="V112" i="19"/>
  <c r="AP112" i="19"/>
  <c r="V116" i="19"/>
  <c r="AP116" i="19"/>
  <c r="V120" i="19"/>
  <c r="AP120" i="19"/>
  <c r="V124" i="19"/>
  <c r="AP124" i="19"/>
  <c r="V128" i="19"/>
  <c r="AP128" i="19"/>
  <c r="V132" i="19"/>
  <c r="AP132" i="19"/>
  <c r="V136" i="19"/>
  <c r="AP136" i="19"/>
  <c r="V140" i="19"/>
  <c r="AP140" i="19"/>
  <c r="V144" i="19"/>
  <c r="AP144" i="19"/>
  <c r="V148" i="19"/>
  <c r="AP148" i="19"/>
  <c r="V152" i="19"/>
  <c r="AP152" i="19"/>
  <c r="V156" i="19"/>
  <c r="AP156" i="19"/>
  <c r="V160" i="19"/>
  <c r="AP160" i="19"/>
  <c r="V164" i="19"/>
  <c r="AP164" i="19"/>
  <c r="V168" i="19"/>
  <c r="AP168" i="19"/>
  <c r="V172" i="19"/>
  <c r="AP172" i="19"/>
  <c r="V176" i="19"/>
  <c r="AP176" i="19"/>
  <c r="V5" i="21"/>
  <c r="AP5" i="21"/>
  <c r="V9" i="21"/>
  <c r="AP9" i="21"/>
  <c r="V13" i="21"/>
  <c r="AP13" i="21"/>
  <c r="V17" i="21"/>
  <c r="AP17" i="21"/>
  <c r="V21" i="21"/>
  <c r="AP21" i="21"/>
  <c r="V25" i="21"/>
  <c r="AP25" i="21"/>
  <c r="V29" i="21"/>
  <c r="AP29" i="21"/>
  <c r="V33" i="21"/>
  <c r="AP33" i="21"/>
  <c r="V37" i="21"/>
  <c r="AP37" i="21"/>
  <c r="V41" i="21"/>
  <c r="AP41" i="21"/>
  <c r="V45" i="21"/>
  <c r="AP45" i="21"/>
  <c r="V49" i="21"/>
  <c r="AP49" i="21"/>
  <c r="V2" i="21"/>
  <c r="V53" i="19"/>
  <c r="AP53" i="19"/>
  <c r="V57" i="19"/>
  <c r="AP57" i="19"/>
  <c r="V61" i="19"/>
  <c r="AP61" i="19"/>
  <c r="V65" i="19"/>
  <c r="AP65" i="19"/>
  <c r="V69" i="19"/>
  <c r="AP69" i="19"/>
  <c r="V73" i="19"/>
  <c r="AP73" i="19"/>
  <c r="V77" i="19"/>
  <c r="AP77" i="19"/>
  <c r="V81" i="19"/>
  <c r="AP81" i="19"/>
  <c r="V85" i="19"/>
  <c r="AP85" i="19"/>
  <c r="V89" i="19"/>
  <c r="AP89" i="19"/>
  <c r="V93" i="19"/>
  <c r="AP93" i="19"/>
  <c r="V97" i="19"/>
  <c r="AP97" i="19"/>
  <c r="V101" i="19"/>
  <c r="AP101" i="19"/>
  <c r="V105" i="19"/>
  <c r="AP105" i="19"/>
  <c r="V109" i="19"/>
  <c r="AP109" i="19"/>
  <c r="V113" i="19"/>
  <c r="AP113" i="19"/>
  <c r="V117" i="19"/>
  <c r="AP117" i="19"/>
  <c r="V121" i="19"/>
  <c r="AP121" i="19"/>
  <c r="V125" i="19"/>
  <c r="AP125" i="19"/>
  <c r="V129" i="19"/>
  <c r="AP129" i="19"/>
  <c r="V133" i="19"/>
  <c r="AP133" i="19"/>
  <c r="V137" i="19"/>
  <c r="AP137" i="19"/>
  <c r="V141" i="19"/>
  <c r="AP141" i="19"/>
  <c r="V145" i="19"/>
  <c r="AP145" i="19"/>
  <c r="V149" i="19"/>
  <c r="AP149" i="19"/>
  <c r="V153" i="19"/>
  <c r="AP153" i="19"/>
  <c r="V157" i="19"/>
  <c r="AP157" i="19"/>
  <c r="V161" i="19"/>
  <c r="AP161" i="19"/>
  <c r="V165" i="19"/>
  <c r="AP165" i="19"/>
  <c r="V169" i="19"/>
  <c r="AP169" i="19"/>
  <c r="V173" i="19"/>
  <c r="AP173" i="19"/>
  <c r="V177" i="19"/>
  <c r="AP177" i="19"/>
  <c r="V6" i="21"/>
  <c r="AP6" i="21"/>
  <c r="V22" i="21"/>
  <c r="AP22" i="21"/>
  <c r="V38" i="21"/>
  <c r="AP38" i="21"/>
  <c r="V66" i="19"/>
  <c r="AP66" i="19"/>
  <c r="V82" i="19"/>
  <c r="AP82" i="19"/>
  <c r="V98" i="19"/>
  <c r="AP98" i="19"/>
  <c r="V114" i="19"/>
  <c r="AP114" i="19"/>
  <c r="V130" i="19"/>
  <c r="AP130" i="19"/>
  <c r="V146" i="19"/>
  <c r="AP146" i="19"/>
  <c r="V162" i="19"/>
  <c r="AP162" i="19"/>
  <c r="V18" i="21"/>
  <c r="AP18" i="21"/>
  <c r="V62" i="19"/>
  <c r="AP62" i="19"/>
  <c r="V126" i="19"/>
  <c r="AP126" i="19"/>
  <c r="V158" i="19"/>
  <c r="AP158" i="19"/>
  <c r="V10" i="21"/>
  <c r="AP10" i="21"/>
  <c r="V26" i="21"/>
  <c r="AP26" i="21"/>
  <c r="V42" i="21"/>
  <c r="AP42" i="21"/>
  <c r="V54" i="19"/>
  <c r="AP54" i="19"/>
  <c r="V70" i="19"/>
  <c r="AP70" i="19"/>
  <c r="V86" i="19"/>
  <c r="AP86" i="19"/>
  <c r="V102" i="19"/>
  <c r="AP102" i="19"/>
  <c r="V118" i="19"/>
  <c r="AP118" i="19"/>
  <c r="V134" i="19"/>
  <c r="AP134" i="19"/>
  <c r="V150" i="19"/>
  <c r="AP150" i="19"/>
  <c r="V166" i="19"/>
  <c r="AP166" i="19"/>
  <c r="V50" i="21"/>
  <c r="AP50" i="21"/>
  <c r="V94" i="19"/>
  <c r="AP94" i="19"/>
  <c r="V174" i="19"/>
  <c r="AP174" i="19"/>
  <c r="V14" i="21"/>
  <c r="AP14" i="21"/>
  <c r="V30" i="21"/>
  <c r="AP30" i="21"/>
  <c r="V46" i="21"/>
  <c r="AP46" i="21"/>
  <c r="V58" i="19"/>
  <c r="AP58" i="19"/>
  <c r="V74" i="19"/>
  <c r="AP74" i="19"/>
  <c r="V90" i="19"/>
  <c r="AP90" i="19"/>
  <c r="V106" i="19"/>
  <c r="AP106" i="19"/>
  <c r="V122" i="19"/>
  <c r="AP122" i="19"/>
  <c r="V138" i="19"/>
  <c r="AP138" i="19"/>
  <c r="V154" i="19"/>
  <c r="AP154" i="19"/>
  <c r="V170" i="19"/>
  <c r="AP170" i="19"/>
  <c r="V34" i="21"/>
  <c r="AP34" i="21"/>
  <c r="V78" i="19"/>
  <c r="AP78" i="19"/>
  <c r="V110" i="19"/>
  <c r="AP110" i="19"/>
  <c r="V142" i="19"/>
  <c r="AP142" i="19"/>
  <c r="L4" i="21"/>
  <c r="L8" i="21"/>
  <c r="L12" i="21"/>
  <c r="L16" i="21"/>
  <c r="L20" i="21"/>
  <c r="L24" i="21"/>
  <c r="L28" i="21"/>
  <c r="L32" i="21"/>
  <c r="L36" i="21"/>
  <c r="L40" i="21"/>
  <c r="L44" i="21"/>
  <c r="L48" i="21"/>
  <c r="L52" i="21"/>
  <c r="L176" i="19"/>
  <c r="L172" i="19"/>
  <c r="L168" i="19"/>
  <c r="L164" i="19"/>
  <c r="L160" i="19"/>
  <c r="L156" i="19"/>
  <c r="L152" i="19"/>
  <c r="L148" i="19"/>
  <c r="L144" i="19"/>
  <c r="L140" i="19"/>
  <c r="L136" i="19"/>
  <c r="L132" i="19"/>
  <c r="L128" i="19"/>
  <c r="L124" i="19"/>
  <c r="L120" i="19"/>
  <c r="L116" i="19"/>
  <c r="L112" i="19"/>
  <c r="L108" i="19"/>
  <c r="L104" i="19"/>
  <c r="L100" i="19"/>
  <c r="L96" i="19"/>
  <c r="L92" i="19"/>
  <c r="L88" i="19"/>
  <c r="L84" i="19"/>
  <c r="L80" i="19"/>
  <c r="L76" i="19"/>
  <c r="L72" i="19"/>
  <c r="L68" i="19"/>
  <c r="L5" i="21"/>
  <c r="L9" i="21"/>
  <c r="L13" i="21"/>
  <c r="L17" i="21"/>
  <c r="L21" i="21"/>
  <c r="L25" i="21"/>
  <c r="L29" i="21"/>
  <c r="L33" i="21"/>
  <c r="L37" i="21"/>
  <c r="L41" i="21"/>
  <c r="L45" i="21"/>
  <c r="L49" i="21"/>
  <c r="L2" i="21"/>
  <c r="L175" i="19"/>
  <c r="L171" i="19"/>
  <c r="L167" i="19"/>
  <c r="L163" i="19"/>
  <c r="L159" i="19"/>
  <c r="L155" i="19"/>
  <c r="L151" i="19"/>
  <c r="L147" i="19"/>
  <c r="L143" i="19"/>
  <c r="L139" i="19"/>
  <c r="L135" i="19"/>
  <c r="L131" i="19"/>
  <c r="L127" i="19"/>
  <c r="L123" i="19"/>
  <c r="L119" i="19"/>
  <c r="L115" i="19"/>
  <c r="L111" i="19"/>
  <c r="L107" i="19"/>
  <c r="L103" i="19"/>
  <c r="L99" i="19"/>
  <c r="L95" i="19"/>
  <c r="L91" i="19"/>
  <c r="L87" i="19"/>
  <c r="L83" i="19"/>
  <c r="L79" i="19"/>
  <c r="L75" i="19"/>
  <c r="L71" i="19"/>
  <c r="L67" i="19"/>
  <c r="L6" i="21"/>
  <c r="L10" i="21"/>
  <c r="L14" i="21"/>
  <c r="L18" i="21"/>
  <c r="L22" i="21"/>
  <c r="L26" i="21"/>
  <c r="L30" i="21"/>
  <c r="L34" i="21"/>
  <c r="L38" i="21"/>
  <c r="L42" i="21"/>
  <c r="L46" i="21"/>
  <c r="L50" i="21"/>
  <c r="L174" i="19"/>
  <c r="L170" i="19"/>
  <c r="L166" i="19"/>
  <c r="L162" i="19"/>
  <c r="L158" i="19"/>
  <c r="L154" i="19"/>
  <c r="L150" i="19"/>
  <c r="L146" i="19"/>
  <c r="L142" i="19"/>
  <c r="L138" i="19"/>
  <c r="L134" i="19"/>
  <c r="L130" i="19"/>
  <c r="L126" i="19"/>
  <c r="L122" i="19"/>
  <c r="L118" i="19"/>
  <c r="L114" i="19"/>
  <c r="L110" i="19"/>
  <c r="L106" i="19"/>
  <c r="L102" i="19"/>
  <c r="L98" i="19"/>
  <c r="L94" i="19"/>
  <c r="L90" i="19"/>
  <c r="L86" i="19"/>
  <c r="L82" i="19"/>
  <c r="L78" i="19"/>
  <c r="L74" i="19"/>
  <c r="L70" i="19"/>
  <c r="L66" i="19"/>
  <c r="L3" i="21"/>
  <c r="L19" i="21"/>
  <c r="L35" i="21"/>
  <c r="L51" i="21"/>
  <c r="L177" i="19"/>
  <c r="L161" i="19"/>
  <c r="L145" i="19"/>
  <c r="L129" i="19"/>
  <c r="L113" i="19"/>
  <c r="L97" i="19"/>
  <c r="L81" i="19"/>
  <c r="L65" i="19"/>
  <c r="L61" i="19"/>
  <c r="L57" i="19"/>
  <c r="L53" i="19"/>
  <c r="L56" i="19"/>
  <c r="L15" i="21"/>
  <c r="L165" i="19"/>
  <c r="L117" i="19"/>
  <c r="L69" i="19"/>
  <c r="L7" i="21"/>
  <c r="L23" i="21"/>
  <c r="L39" i="21"/>
  <c r="L173" i="19"/>
  <c r="L157" i="19"/>
  <c r="L141" i="19"/>
  <c r="L125" i="19"/>
  <c r="L109" i="19"/>
  <c r="L93" i="19"/>
  <c r="L77" i="19"/>
  <c r="L64" i="19"/>
  <c r="L60" i="19"/>
  <c r="L47" i="21"/>
  <c r="L133" i="19"/>
  <c r="L85" i="19"/>
  <c r="L58" i="19"/>
  <c r="L11" i="21"/>
  <c r="L27" i="21"/>
  <c r="L43" i="21"/>
  <c r="L169" i="19"/>
  <c r="L153" i="19"/>
  <c r="L137" i="19"/>
  <c r="L121" i="19"/>
  <c r="L105" i="19"/>
  <c r="L89" i="19"/>
  <c r="L73" i="19"/>
  <c r="L63" i="19"/>
  <c r="L59" i="19"/>
  <c r="L55" i="19"/>
  <c r="L31" i="21"/>
  <c r="L149" i="19"/>
  <c r="L101" i="19"/>
  <c r="L62" i="19"/>
  <c r="L54" i="19"/>
  <c r="AP2" i="24"/>
  <c r="AP2" i="21"/>
  <c r="AP60" i="25"/>
  <c r="AP172" i="25"/>
  <c r="AP136" i="25"/>
  <c r="AP66" i="25"/>
  <c r="AP50" i="26"/>
  <c r="AP48" i="25"/>
  <c r="AP115" i="25"/>
  <c r="AP37" i="25"/>
  <c r="AP161" i="25"/>
  <c r="AP127" i="25"/>
  <c r="AP54" i="25"/>
  <c r="AP2" i="25"/>
  <c r="AP160" i="25"/>
  <c r="AP126" i="25"/>
  <c r="AP92" i="25"/>
  <c r="AP53" i="25"/>
  <c r="AP16" i="25"/>
  <c r="AP46" i="26"/>
  <c r="AP163" i="25"/>
  <c r="AP113" i="25"/>
  <c r="AP95" i="25"/>
  <c r="AP56" i="25"/>
  <c r="AP35" i="25"/>
  <c r="AP3" i="25"/>
  <c r="AP116" i="25"/>
  <c r="AP38" i="25"/>
  <c r="AP159" i="26"/>
  <c r="AP162" i="25"/>
  <c r="AP128" i="25"/>
  <c r="AP94" i="25"/>
  <c r="AP55" i="25"/>
  <c r="AP18" i="25"/>
  <c r="AP176" i="25"/>
  <c r="AP108" i="25"/>
  <c r="AP22" i="25"/>
  <c r="AP139" i="25"/>
  <c r="AP107" i="25"/>
  <c r="AP70" i="25"/>
  <c r="AP29" i="25"/>
  <c r="AP156" i="26"/>
  <c r="AP151" i="25"/>
  <c r="AP119" i="25"/>
  <c r="AP85" i="25"/>
  <c r="AP41" i="25"/>
  <c r="AP9" i="25"/>
  <c r="AP174" i="25"/>
  <c r="AP154" i="25"/>
  <c r="AP138" i="25"/>
  <c r="AP122" i="25"/>
  <c r="AP106" i="25"/>
  <c r="AP88" i="25"/>
  <c r="AP69" i="25"/>
  <c r="AP45" i="25"/>
  <c r="AP28" i="25"/>
  <c r="AP12" i="25"/>
  <c r="AP105" i="26"/>
  <c r="AP177" i="25"/>
  <c r="AP158" i="25"/>
  <c r="AP141" i="25"/>
  <c r="AP125" i="25"/>
  <c r="AP109" i="25"/>
  <c r="AP91" i="25"/>
  <c r="AP72" i="25"/>
  <c r="AP52" i="25"/>
  <c r="AP31" i="25"/>
  <c r="AP15" i="25"/>
  <c r="AP164" i="26"/>
  <c r="AP43" i="26"/>
  <c r="AP132" i="25"/>
  <c r="AP6" i="25"/>
  <c r="AP102" i="25"/>
  <c r="AP26" i="25"/>
  <c r="AP124" i="25"/>
  <c r="AP147" i="25"/>
  <c r="AP79" i="25"/>
  <c r="AP5" i="25"/>
  <c r="AP93" i="25"/>
  <c r="AP17" i="25"/>
  <c r="AP142" i="25"/>
  <c r="AP110" i="25"/>
  <c r="AP73" i="25"/>
  <c r="AP32" i="25"/>
  <c r="AP171" i="26"/>
  <c r="AP145" i="25"/>
  <c r="AP129" i="25"/>
  <c r="AP76" i="25"/>
  <c r="AP19" i="25"/>
  <c r="AP51" i="26"/>
  <c r="AP167" i="25"/>
  <c r="AP98" i="25"/>
  <c r="AP30" i="25"/>
  <c r="AP64" i="26"/>
  <c r="AP152" i="25"/>
  <c r="AP120" i="25"/>
  <c r="AP86" i="25"/>
  <c r="AP42" i="25"/>
  <c r="AP10" i="25"/>
  <c r="AP157" i="25"/>
  <c r="AP90" i="25"/>
  <c r="AP175" i="25"/>
  <c r="AP131" i="25"/>
  <c r="AP97" i="25"/>
  <c r="AP58" i="25"/>
  <c r="AP21" i="25"/>
  <c r="AP61" i="26"/>
  <c r="AP143" i="25"/>
  <c r="AP111" i="25"/>
  <c r="AP74" i="25"/>
  <c r="AP33" i="25"/>
  <c r="AP80" i="26"/>
  <c r="AP169" i="25"/>
  <c r="AP150" i="25"/>
  <c r="AP134" i="25"/>
  <c r="AP118" i="25"/>
  <c r="AP100" i="25"/>
  <c r="AP84" i="25"/>
  <c r="AP63" i="25"/>
  <c r="AP40" i="25"/>
  <c r="AP24" i="25"/>
  <c r="AP8" i="25"/>
  <c r="AP78" i="26"/>
  <c r="AP173" i="25"/>
  <c r="AP153" i="25"/>
  <c r="AP137" i="25"/>
  <c r="AP121" i="25"/>
  <c r="AP103" i="25"/>
  <c r="AP87" i="25"/>
  <c r="AP68" i="25"/>
  <c r="AP44" i="25"/>
  <c r="AP27" i="25"/>
  <c r="AP11" i="25"/>
  <c r="AP104" i="26"/>
  <c r="M64" i="26"/>
  <c r="M50" i="26"/>
  <c r="S46" i="26"/>
  <c r="Z9" i="21"/>
  <c r="AO97" i="1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AP55" i="29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N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S101" i="24"/>
  <c r="B102" i="24"/>
  <c r="B103" i="24"/>
  <c r="B104" i="24"/>
  <c r="B105" i="24"/>
  <c r="N105" i="24"/>
  <c r="B106" i="24"/>
  <c r="B107" i="24"/>
  <c r="O107" i="24"/>
  <c r="B108" i="24"/>
  <c r="B109" i="24"/>
  <c r="B110" i="24"/>
  <c r="B111" i="24"/>
  <c r="B112" i="24"/>
  <c r="B113" i="24"/>
  <c r="N113" i="24"/>
  <c r="B114" i="24"/>
  <c r="B115" i="24"/>
  <c r="B116" i="24"/>
  <c r="B117" i="24"/>
  <c r="B118" i="24"/>
  <c r="B119" i="24"/>
  <c r="B120" i="24"/>
  <c r="B121" i="24"/>
  <c r="B122" i="24"/>
  <c r="B123" i="24"/>
  <c r="N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Q135" i="24"/>
  <c r="B136" i="24"/>
  <c r="B137" i="24"/>
  <c r="B138" i="24"/>
  <c r="B139" i="24"/>
  <c r="O139" i="24"/>
  <c r="B140" i="24"/>
  <c r="B141" i="24"/>
  <c r="B142" i="24"/>
  <c r="B143" i="24"/>
  <c r="B144" i="24"/>
  <c r="B145" i="24"/>
  <c r="S145" i="24"/>
  <c r="B146" i="24"/>
  <c r="B147" i="24"/>
  <c r="Q147" i="24"/>
  <c r="B148" i="24"/>
  <c r="B149" i="24"/>
  <c r="B150" i="24"/>
  <c r="B151" i="24"/>
  <c r="B152" i="24"/>
  <c r="B153" i="24"/>
  <c r="B154" i="24"/>
  <c r="B155" i="24"/>
  <c r="B156" i="24"/>
  <c r="B157" i="24"/>
  <c r="S157" i="24"/>
  <c r="B158" i="24"/>
  <c r="B159" i="24"/>
  <c r="Q159" i="24"/>
  <c r="B160" i="24"/>
  <c r="B161" i="24"/>
  <c r="B162" i="24"/>
  <c r="B163" i="24"/>
  <c r="B164" i="24"/>
  <c r="B165" i="24"/>
  <c r="S165" i="24"/>
  <c r="B166" i="24"/>
  <c r="B167" i="24"/>
  <c r="Q167" i="24"/>
  <c r="B168" i="24"/>
  <c r="B169" i="24"/>
  <c r="B170" i="24"/>
  <c r="B171" i="24"/>
  <c r="B172" i="24"/>
  <c r="B173" i="24"/>
  <c r="B174" i="24"/>
  <c r="B175" i="24"/>
  <c r="B176" i="24"/>
  <c r="B177" i="24"/>
  <c r="B58" i="23"/>
  <c r="B43" i="26"/>
  <c r="B46" i="26"/>
  <c r="B49" i="26"/>
  <c r="B50" i="26"/>
  <c r="B51" i="26"/>
  <c r="B59" i="26"/>
  <c r="B61" i="26"/>
  <c r="B64" i="26"/>
  <c r="B67" i="26"/>
  <c r="B78" i="26"/>
  <c r="B80" i="26"/>
  <c r="B83" i="26"/>
  <c r="B104" i="26"/>
  <c r="B105" i="26"/>
  <c r="B156" i="26"/>
  <c r="B159" i="26"/>
  <c r="B164" i="26"/>
  <c r="B171" i="26"/>
  <c r="B3" i="25"/>
  <c r="B4" i="25"/>
  <c r="B5" i="25"/>
  <c r="B6" i="25"/>
  <c r="B7" i="25"/>
  <c r="S7" i="25"/>
  <c r="B8" i="25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4" i="25"/>
  <c r="B45" i="25"/>
  <c r="B47" i="25"/>
  <c r="B48" i="25"/>
  <c r="B52" i="25"/>
  <c r="B53" i="25"/>
  <c r="B54" i="25"/>
  <c r="B55" i="25"/>
  <c r="B56" i="25"/>
  <c r="B57" i="25"/>
  <c r="B58" i="25"/>
  <c r="B60" i="25"/>
  <c r="B62" i="25"/>
  <c r="B63" i="25"/>
  <c r="B65" i="25"/>
  <c r="B66" i="25"/>
  <c r="B68" i="25"/>
  <c r="B69" i="25"/>
  <c r="B70" i="25"/>
  <c r="B71" i="25"/>
  <c r="B72" i="25"/>
  <c r="B73" i="25"/>
  <c r="B74" i="25"/>
  <c r="B75" i="25"/>
  <c r="B76" i="25"/>
  <c r="B77" i="25"/>
  <c r="B79" i="25"/>
  <c r="B81" i="25"/>
  <c r="B82" i="25"/>
  <c r="B84" i="25"/>
  <c r="B85" i="25"/>
  <c r="B86" i="25"/>
  <c r="B87" i="25"/>
  <c r="B88" i="25"/>
  <c r="B89" i="25"/>
  <c r="B90" i="25"/>
  <c r="B91" i="25"/>
  <c r="B92" i="25"/>
  <c r="B93" i="25"/>
  <c r="B94" i="25"/>
  <c r="B95" i="25"/>
  <c r="B96" i="25"/>
  <c r="B97" i="25"/>
  <c r="B98" i="25"/>
  <c r="B99" i="25"/>
  <c r="B100" i="25"/>
  <c r="B101" i="25"/>
  <c r="B102" i="25"/>
  <c r="B103" i="25"/>
  <c r="B106" i="25"/>
  <c r="B107" i="25"/>
  <c r="S107" i="25"/>
  <c r="B108" i="25"/>
  <c r="B109" i="25"/>
  <c r="B110" i="25"/>
  <c r="B111" i="25"/>
  <c r="S111" i="25"/>
  <c r="B112" i="25"/>
  <c r="B113" i="25"/>
  <c r="N113" i="25"/>
  <c r="B114" i="25"/>
  <c r="B115" i="25"/>
  <c r="N115" i="25"/>
  <c r="B116" i="25"/>
  <c r="B117" i="25"/>
  <c r="O117" i="25"/>
  <c r="B118" i="25"/>
  <c r="B119" i="25"/>
  <c r="B120" i="25"/>
  <c r="B121" i="25"/>
  <c r="R121" i="25"/>
  <c r="B122" i="25"/>
  <c r="B123" i="25"/>
  <c r="U123" i="25"/>
  <c r="B124" i="25"/>
  <c r="B125" i="25"/>
  <c r="B126" i="25"/>
  <c r="B127" i="25"/>
  <c r="B128" i="25"/>
  <c r="B129" i="25"/>
  <c r="B130" i="25"/>
  <c r="B131" i="25"/>
  <c r="B132" i="25"/>
  <c r="B133" i="25"/>
  <c r="B134" i="25"/>
  <c r="B135" i="25"/>
  <c r="M135" i="25"/>
  <c r="B136" i="25"/>
  <c r="B137" i="25"/>
  <c r="B138" i="25"/>
  <c r="B139" i="25"/>
  <c r="B140" i="25"/>
  <c r="B141" i="25"/>
  <c r="O141" i="25"/>
  <c r="B142" i="25"/>
  <c r="B143" i="25"/>
  <c r="B144" i="25"/>
  <c r="B145" i="25"/>
  <c r="B146" i="25"/>
  <c r="B147" i="25"/>
  <c r="Q147" i="25"/>
  <c r="B148" i="25"/>
  <c r="B149" i="25"/>
  <c r="N149" i="25"/>
  <c r="B150" i="25"/>
  <c r="B151" i="25"/>
  <c r="B152" i="25"/>
  <c r="B153" i="25"/>
  <c r="S153" i="25"/>
  <c r="B154" i="25"/>
  <c r="B155" i="25"/>
  <c r="B157" i="25"/>
  <c r="B158" i="25"/>
  <c r="B160" i="25"/>
  <c r="B161" i="25"/>
  <c r="B162" i="25"/>
  <c r="B163" i="25"/>
  <c r="U163" i="25"/>
  <c r="B165" i="25"/>
  <c r="B166" i="25"/>
  <c r="N166" i="25"/>
  <c r="B167" i="25"/>
  <c r="B168" i="25"/>
  <c r="B169" i="25"/>
  <c r="B170" i="25"/>
  <c r="B172" i="25"/>
  <c r="B173" i="25"/>
  <c r="O173" i="25"/>
  <c r="B174" i="25"/>
  <c r="B175" i="25"/>
  <c r="B176" i="25"/>
  <c r="B177" i="25"/>
  <c r="S177" i="25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M52" i="21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R98" i="19"/>
  <c r="B99" i="19"/>
  <c r="B100" i="19"/>
  <c r="S100" i="19"/>
  <c r="B101" i="19"/>
  <c r="B102" i="19"/>
  <c r="M102" i="19"/>
  <c r="B103" i="19"/>
  <c r="B104" i="19"/>
  <c r="U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T2" i="24"/>
  <c r="B2" i="21"/>
  <c r="B2" i="25"/>
  <c r="B2" i="24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5" i="29"/>
  <c r="B11" i="30"/>
  <c r="C11" i="30"/>
  <c r="L166" i="40"/>
  <c r="L102" i="40"/>
  <c r="L38" i="40"/>
  <c r="L177" i="41"/>
  <c r="L156" i="41"/>
  <c r="L123" i="41"/>
  <c r="L109" i="42"/>
  <c r="L88" i="42"/>
  <c r="L106" i="40"/>
  <c r="L46" i="40"/>
  <c r="L167" i="40"/>
  <c r="L157" i="41"/>
  <c r="L136" i="41"/>
  <c r="L103" i="41"/>
  <c r="L89" i="42"/>
  <c r="L68" i="42"/>
  <c r="L145" i="40"/>
  <c r="L99" i="40"/>
  <c r="L68" i="41"/>
  <c r="L21" i="42"/>
  <c r="L27" i="42"/>
  <c r="V125" i="40"/>
  <c r="V44" i="40"/>
  <c r="V78" i="41"/>
  <c r="L141" i="40"/>
  <c r="L95" i="40"/>
  <c r="L64" i="41"/>
  <c r="L17" i="42"/>
  <c r="L23" i="42"/>
  <c r="V121" i="40"/>
  <c r="V40" i="40"/>
  <c r="V66" i="41"/>
  <c r="L153" i="40"/>
  <c r="L132" i="40"/>
  <c r="L107" i="40"/>
  <c r="L97" i="41"/>
  <c r="L76" i="41"/>
  <c r="L43" i="41"/>
  <c r="L29" i="42"/>
  <c r="L8" i="42"/>
  <c r="L133" i="40"/>
  <c r="L112" i="40"/>
  <c r="L87" i="40"/>
  <c r="L77" i="41"/>
  <c r="L56" i="41"/>
  <c r="L23" i="41"/>
  <c r="L9" i="42"/>
  <c r="L130" i="42"/>
  <c r="L126" i="40"/>
  <c r="L18" i="41"/>
  <c r="L131" i="41"/>
  <c r="L96" i="42"/>
  <c r="V126" i="40"/>
  <c r="V45" i="40"/>
  <c r="V139" i="40"/>
  <c r="V117" i="41"/>
  <c r="L114" i="40"/>
  <c r="L10" i="41"/>
  <c r="L127" i="41"/>
  <c r="L92" i="42"/>
  <c r="V122" i="40"/>
  <c r="V41" i="40"/>
  <c r="V135" i="40"/>
  <c r="V113" i="41"/>
  <c r="L116" i="40"/>
  <c r="L81" i="41"/>
  <c r="L27" i="41"/>
  <c r="L142" i="42"/>
  <c r="L96" i="40"/>
  <c r="L61" i="41"/>
  <c r="L7" i="41"/>
  <c r="L82" i="42"/>
  <c r="L153" i="41"/>
  <c r="L64" i="42"/>
  <c r="V29" i="40"/>
  <c r="V101" i="41"/>
  <c r="L149" i="41"/>
  <c r="L60" i="42"/>
  <c r="V25" i="40"/>
  <c r="V97" i="41"/>
  <c r="L165" i="41"/>
  <c r="L76" i="42"/>
  <c r="V33" i="40"/>
  <c r="V105" i="41"/>
  <c r="V32" i="41"/>
  <c r="V11" i="41"/>
  <c r="V162" i="42"/>
  <c r="V94" i="42"/>
  <c r="V83" i="25"/>
  <c r="V9" i="26"/>
  <c r="V163" i="26"/>
  <c r="L42" i="26"/>
  <c r="L144" i="26"/>
  <c r="L95" i="26"/>
  <c r="L170" i="23"/>
  <c r="L4" i="23"/>
  <c r="L73" i="41"/>
  <c r="L118" i="42"/>
  <c r="V164" i="40"/>
  <c r="V61" i="41"/>
  <c r="L100" i="40"/>
  <c r="L65" i="41"/>
  <c r="L11" i="41"/>
  <c r="L94" i="42"/>
  <c r="L80" i="40"/>
  <c r="L45" i="41"/>
  <c r="L162" i="42"/>
  <c r="L34" i="42"/>
  <c r="L121" i="41"/>
  <c r="L32" i="42"/>
  <c r="V13" i="40"/>
  <c r="V85" i="41"/>
  <c r="L117" i="41"/>
  <c r="L28" i="42"/>
  <c r="V9" i="40"/>
  <c r="V81" i="41"/>
  <c r="L101" i="41"/>
  <c r="L12" i="42"/>
  <c r="V176" i="40"/>
  <c r="V73" i="41"/>
  <c r="V16" i="41"/>
  <c r="V170" i="42"/>
  <c r="V110" i="42"/>
  <c r="V46" i="42"/>
  <c r="V43" i="25"/>
  <c r="V146" i="26"/>
  <c r="V143" i="26"/>
  <c r="L169" i="40"/>
  <c r="L148" i="40"/>
  <c r="L123" i="40"/>
  <c r="L113" i="41"/>
  <c r="L92" i="41"/>
  <c r="L59" i="41"/>
  <c r="L45" i="42"/>
  <c r="L24" i="42"/>
  <c r="L149" i="40"/>
  <c r="L128" i="40"/>
  <c r="L103" i="40"/>
  <c r="L93" i="41"/>
  <c r="L72" i="41"/>
  <c r="L39" i="41"/>
  <c r="L25" i="42"/>
  <c r="L4" i="42"/>
  <c r="L17" i="40"/>
  <c r="L102" i="41"/>
  <c r="L163" i="41"/>
  <c r="L128" i="42"/>
  <c r="V142" i="40"/>
  <c r="V61" i="40"/>
  <c r="V155" i="40"/>
  <c r="V133" i="41"/>
  <c r="L13" i="40"/>
  <c r="L90" i="41"/>
  <c r="L159" i="41"/>
  <c r="L124" i="42"/>
  <c r="V138" i="40"/>
  <c r="V57" i="40"/>
  <c r="V151" i="40"/>
  <c r="V129" i="41"/>
  <c r="L89" i="40"/>
  <c r="L68" i="40"/>
  <c r="L43" i="40"/>
  <c r="L33" i="41"/>
  <c r="L12" i="41"/>
  <c r="L126" i="42"/>
  <c r="L66" i="42"/>
  <c r="L171" i="42"/>
  <c r="L69" i="40"/>
  <c r="L48" i="40"/>
  <c r="L23" i="40"/>
  <c r="L13" i="41"/>
  <c r="L146" i="41"/>
  <c r="L62" i="42"/>
  <c r="L10" i="42"/>
  <c r="L151" i="42"/>
  <c r="L92" i="40"/>
  <c r="L57" i="41"/>
  <c r="L3" i="41"/>
  <c r="L70" i="42"/>
  <c r="V62" i="40"/>
  <c r="V156" i="40"/>
  <c r="V75" i="40"/>
  <c r="V53" i="41"/>
  <c r="L88" i="40"/>
  <c r="L53" i="41"/>
  <c r="L2" i="42"/>
  <c r="L58" i="42"/>
  <c r="V58" i="40"/>
  <c r="V152" i="40"/>
  <c r="V71" i="40"/>
  <c r="V49" i="41"/>
  <c r="L134" i="40"/>
  <c r="L30" i="41"/>
  <c r="L141" i="42"/>
  <c r="L91" i="42"/>
  <c r="L74" i="40"/>
  <c r="L168" i="41"/>
  <c r="L121" i="42"/>
  <c r="L94" i="40"/>
  <c r="L132" i="41"/>
  <c r="L59" i="42"/>
  <c r="V76" i="40"/>
  <c r="L82" i="40"/>
  <c r="L128" i="41"/>
  <c r="L55" i="42"/>
  <c r="V72" i="40"/>
  <c r="L130" i="40"/>
  <c r="L144" i="41"/>
  <c r="L63" i="42"/>
  <c r="V80" i="40"/>
  <c r="V130" i="41"/>
  <c r="V70" i="41"/>
  <c r="V30" i="42"/>
  <c r="V168" i="42"/>
  <c r="V139" i="42"/>
  <c r="V54" i="26"/>
  <c r="V160" i="26"/>
  <c r="V95" i="26"/>
  <c r="L129" i="26"/>
  <c r="L72" i="26"/>
  <c r="L11" i="26"/>
  <c r="L38" i="23"/>
  <c r="L129" i="40"/>
  <c r="L52" i="41"/>
  <c r="L19" i="42"/>
  <c r="V36" i="40"/>
  <c r="V74" i="41"/>
  <c r="L86" i="40"/>
  <c r="L172" i="41"/>
  <c r="L125" i="42"/>
  <c r="L154" i="40"/>
  <c r="L26" i="40"/>
  <c r="L152" i="41"/>
  <c r="L105" i="42"/>
  <c r="L177" i="40"/>
  <c r="L100" i="41"/>
  <c r="L43" i="42"/>
  <c r="V60" i="40"/>
  <c r="L173" i="40"/>
  <c r="L96" i="41"/>
  <c r="L39" i="42"/>
  <c r="V56" i="40"/>
  <c r="L157" i="40"/>
  <c r="L80" i="41"/>
  <c r="L31" i="42"/>
  <c r="V48" i="40"/>
  <c r="V82" i="41"/>
  <c r="V26" i="41"/>
  <c r="V173" i="42"/>
  <c r="V152" i="42"/>
  <c r="V123" i="42"/>
  <c r="V26" i="26"/>
  <c r="V140" i="26"/>
  <c r="V75" i="26"/>
  <c r="L105" i="40"/>
  <c r="L84" i="40"/>
  <c r="L59" i="40"/>
  <c r="L49" i="41"/>
  <c r="L28" i="41"/>
  <c r="L174" i="42"/>
  <c r="L110" i="42"/>
  <c r="L46" i="42"/>
  <c r="L85" i="40"/>
  <c r="L64" i="40"/>
  <c r="L39" i="40"/>
  <c r="L29" i="41"/>
  <c r="L8" i="41"/>
  <c r="L114" i="42"/>
  <c r="L54" i="42"/>
  <c r="L167" i="42"/>
  <c r="L124" i="40"/>
  <c r="L89" i="41"/>
  <c r="L35" i="41"/>
  <c r="L166" i="42"/>
  <c r="V78" i="40"/>
  <c r="V172" i="40"/>
  <c r="V91" i="40"/>
  <c r="V69" i="41"/>
  <c r="L120" i="40"/>
  <c r="L85" i="41"/>
  <c r="L31" i="41"/>
  <c r="L154" i="42"/>
  <c r="V74" i="40"/>
  <c r="V168" i="40"/>
  <c r="V87" i="40"/>
  <c r="V65" i="41"/>
  <c r="L25" i="40"/>
  <c r="L4" i="40"/>
  <c r="L130" i="41"/>
  <c r="L70" i="41"/>
  <c r="L171" i="41"/>
  <c r="L157" i="42"/>
  <c r="L136" i="42"/>
  <c r="L107" i="42"/>
  <c r="L5" i="40"/>
  <c r="L122" i="40"/>
  <c r="L66" i="41"/>
  <c r="L22" i="41"/>
  <c r="L151" i="41"/>
  <c r="L137" i="42"/>
  <c r="L116" i="42"/>
  <c r="L87" i="42"/>
  <c r="L62" i="40"/>
  <c r="L164" i="41"/>
  <c r="L117" i="42"/>
  <c r="L75" i="42"/>
  <c r="V173" i="40"/>
  <c r="V92" i="40"/>
  <c r="V11" i="40"/>
  <c r="L2" i="40"/>
  <c r="L50" i="40"/>
  <c r="L160" i="41"/>
  <c r="L113" i="42"/>
  <c r="L71" i="42"/>
  <c r="V169" i="40"/>
  <c r="V88" i="40"/>
  <c r="V7" i="40"/>
  <c r="L137" i="40"/>
  <c r="L91" i="40"/>
  <c r="L60" i="41"/>
  <c r="L13" i="42"/>
  <c r="L117" i="40"/>
  <c r="L71" i="40"/>
  <c r="L40" i="41"/>
  <c r="L146" i="42"/>
  <c r="L34" i="40"/>
  <c r="L99" i="41"/>
  <c r="V110" i="40"/>
  <c r="V123" i="40"/>
  <c r="L22" i="40"/>
  <c r="L95" i="41"/>
  <c r="V106" i="40"/>
  <c r="V119" i="40"/>
  <c r="L66" i="40"/>
  <c r="L111" i="41"/>
  <c r="V114" i="40"/>
  <c r="V127" i="40"/>
  <c r="V160" i="41"/>
  <c r="V139" i="41"/>
  <c r="V125" i="42"/>
  <c r="V104" i="42"/>
  <c r="V75" i="42"/>
  <c r="V149" i="26"/>
  <c r="V88" i="26"/>
  <c r="V11" i="26"/>
  <c r="L57" i="26"/>
  <c r="L4" i="26"/>
  <c r="L129" i="23"/>
  <c r="L132" i="23"/>
  <c r="L108" i="40"/>
  <c r="L19" i="41"/>
  <c r="V70" i="40"/>
  <c r="V83" i="40"/>
  <c r="L121" i="40"/>
  <c r="L75" i="40"/>
  <c r="L44" i="41"/>
  <c r="L158" i="42"/>
  <c r="L101" i="40"/>
  <c r="L55" i="40"/>
  <c r="L24" i="41"/>
  <c r="L98" i="42"/>
  <c r="L156" i="40"/>
  <c r="L67" i="41"/>
  <c r="V94" i="40"/>
  <c r="V107" i="40"/>
  <c r="L152" i="40"/>
  <c r="L63" i="41"/>
  <c r="V90" i="40"/>
  <c r="V103" i="40"/>
  <c r="L136" i="40"/>
  <c r="L47" i="41"/>
  <c r="V82" i="40"/>
  <c r="V95" i="40"/>
  <c r="V144" i="41"/>
  <c r="V123" i="41"/>
  <c r="V109" i="42"/>
  <c r="V88" i="42"/>
  <c r="V59" i="42"/>
  <c r="V133" i="26"/>
  <c r="V68" i="26"/>
  <c r="L41" i="40"/>
  <c r="L20" i="40"/>
  <c r="L174" i="41"/>
  <c r="L118" i="41"/>
  <c r="L62" i="41"/>
  <c r="L173" i="42"/>
  <c r="L152" i="42"/>
  <c r="L123" i="42"/>
  <c r="L21" i="40"/>
  <c r="L170" i="40"/>
  <c r="L114" i="41"/>
  <c r="L58" i="41"/>
  <c r="L167" i="41"/>
  <c r="L153" i="42"/>
  <c r="L132" i="42"/>
  <c r="L103" i="42"/>
  <c r="L158" i="40"/>
  <c r="L46" i="41"/>
  <c r="L149" i="42"/>
  <c r="L99" i="42"/>
  <c r="V14" i="40"/>
  <c r="V108" i="40"/>
  <c r="V27" i="40"/>
  <c r="V5" i="41"/>
  <c r="L146" i="40"/>
  <c r="L38" i="41"/>
  <c r="L145" i="42"/>
  <c r="L95" i="42"/>
  <c r="V10" i="40"/>
  <c r="V104" i="40"/>
  <c r="V23" i="40"/>
  <c r="L118" i="40"/>
  <c r="L54" i="40"/>
  <c r="L171" i="40"/>
  <c r="L161" i="41"/>
  <c r="L140" i="41"/>
  <c r="L107" i="41"/>
  <c r="L93" i="42"/>
  <c r="L72" i="42"/>
  <c r="L58" i="40"/>
  <c r="L176" i="40"/>
  <c r="L151" i="40"/>
  <c r="L141" i="41"/>
  <c r="L120" i="41"/>
  <c r="L87" i="41"/>
  <c r="L73" i="42"/>
  <c r="L52" i="42"/>
  <c r="L113" i="40"/>
  <c r="L67" i="40"/>
  <c r="L36" i="41"/>
  <c r="L134" i="42"/>
  <c r="L11" i="42"/>
  <c r="V109" i="40"/>
  <c r="V28" i="40"/>
  <c r="V14" i="41"/>
  <c r="L109" i="40"/>
  <c r="L63" i="40"/>
  <c r="L32" i="41"/>
  <c r="L122" i="42"/>
  <c r="L7" i="42"/>
  <c r="V105" i="40"/>
  <c r="V24" i="40"/>
  <c r="V177" i="41"/>
  <c r="L9" i="40"/>
  <c r="L78" i="41"/>
  <c r="L155" i="41"/>
  <c r="L120" i="42"/>
  <c r="L138" i="40"/>
  <c r="L26" i="41"/>
  <c r="L135" i="41"/>
  <c r="L100" i="42"/>
  <c r="L163" i="40"/>
  <c r="L85" i="42"/>
  <c r="V157" i="40"/>
  <c r="V166" i="41"/>
  <c r="L159" i="40"/>
  <c r="L81" i="42"/>
  <c r="V153" i="40"/>
  <c r="V154" i="41"/>
  <c r="L175" i="40"/>
  <c r="L97" i="42"/>
  <c r="V161" i="40"/>
  <c r="V2" i="41"/>
  <c r="V96" i="41"/>
  <c r="V75" i="41"/>
  <c r="V61" i="42"/>
  <c r="V40" i="42"/>
  <c r="V11" i="42"/>
  <c r="V81" i="26"/>
  <c r="V16" i="26"/>
  <c r="L83" i="25"/>
  <c r="L138" i="26"/>
  <c r="L163" i="26"/>
  <c r="L65" i="23"/>
  <c r="L68" i="23"/>
  <c r="L83" i="40"/>
  <c r="L5" i="42"/>
  <c r="V117" i="40"/>
  <c r="V54" i="41"/>
  <c r="L150" i="40"/>
  <c r="L34" i="41"/>
  <c r="L139" i="41"/>
  <c r="L104" i="42"/>
  <c r="L90" i="40"/>
  <c r="L173" i="41"/>
  <c r="L119" i="41"/>
  <c r="L84" i="42"/>
  <c r="L131" i="40"/>
  <c r="L53" i="42"/>
  <c r="V141" i="40"/>
  <c r="V126" i="41"/>
  <c r="L127" i="40"/>
  <c r="L49" i="42"/>
  <c r="V137" i="40"/>
  <c r="V114" i="41"/>
  <c r="L111" i="40"/>
  <c r="L33" i="42"/>
  <c r="V129" i="40"/>
  <c r="V90" i="41"/>
  <c r="V80" i="41"/>
  <c r="V59" i="41"/>
  <c r="V45" i="42"/>
  <c r="V24" i="42"/>
  <c r="V105" i="25"/>
  <c r="V65" i="26"/>
  <c r="V174" i="26"/>
  <c r="L61" i="25"/>
  <c r="L37" i="26"/>
  <c r="L134" i="26"/>
  <c r="L113" i="23"/>
  <c r="L116" i="23"/>
  <c r="L10" i="40"/>
  <c r="L91" i="41"/>
  <c r="L160" i="40"/>
  <c r="L71" i="41"/>
  <c r="L35" i="40"/>
  <c r="V93" i="40"/>
  <c r="L31" i="40"/>
  <c r="V89" i="40"/>
  <c r="L47" i="40"/>
  <c r="V97" i="40"/>
  <c r="V64" i="41"/>
  <c r="V29" i="42"/>
  <c r="V164" i="25"/>
  <c r="V122" i="26"/>
  <c r="L18" i="26"/>
  <c r="L33" i="23"/>
  <c r="L110" i="40"/>
  <c r="L48" i="42"/>
  <c r="V4" i="40"/>
  <c r="V124" i="41"/>
  <c r="V103" i="41"/>
  <c r="V89" i="42"/>
  <c r="V68" i="42"/>
  <c r="V39" i="42"/>
  <c r="V113" i="26"/>
  <c r="V44" i="26"/>
  <c r="L104" i="25"/>
  <c r="L17" i="26"/>
  <c r="L66" i="26"/>
  <c r="L93" i="23"/>
  <c r="L96" i="23"/>
  <c r="L176" i="41"/>
  <c r="V96" i="40"/>
  <c r="V98" i="41"/>
  <c r="V176" i="42"/>
  <c r="V70" i="26"/>
  <c r="V103" i="26"/>
  <c r="L84" i="26"/>
  <c r="L54" i="23"/>
  <c r="L87" i="23"/>
  <c r="V69" i="23"/>
  <c r="V48" i="23"/>
  <c r="V23" i="23"/>
  <c r="L86" i="21"/>
  <c r="L104" i="21"/>
  <c r="V29" i="19"/>
  <c r="V173" i="21"/>
  <c r="L148" i="41"/>
  <c r="V84" i="40"/>
  <c r="V86" i="41"/>
  <c r="V172" i="42"/>
  <c r="V62" i="26"/>
  <c r="V99" i="26"/>
  <c r="L76" i="26"/>
  <c r="L46" i="23"/>
  <c r="L83" i="23"/>
  <c r="V65" i="23"/>
  <c r="V44" i="23"/>
  <c r="V19" i="23"/>
  <c r="L74" i="21"/>
  <c r="L100" i="21"/>
  <c r="V25" i="19"/>
  <c r="V169" i="21"/>
  <c r="V86" i="40"/>
  <c r="L139" i="40"/>
  <c r="L61" i="42"/>
  <c r="L119" i="40"/>
  <c r="L41" i="42"/>
  <c r="L86" i="41"/>
  <c r="V171" i="40"/>
  <c r="L74" i="41"/>
  <c r="V167" i="40"/>
  <c r="L175" i="41"/>
  <c r="V159" i="40"/>
  <c r="V155" i="41"/>
  <c r="V120" i="42"/>
  <c r="V165" i="26"/>
  <c r="V27" i="26"/>
  <c r="L20" i="26"/>
  <c r="L148" i="23"/>
  <c r="L9" i="41"/>
  <c r="V134" i="40"/>
  <c r="V142" i="41"/>
  <c r="V44" i="41"/>
  <c r="V23" i="41"/>
  <c r="V9" i="42"/>
  <c r="V130" i="42"/>
  <c r="V50" i="25"/>
  <c r="V21" i="26"/>
  <c r="V38" i="26"/>
  <c r="L82" i="26"/>
  <c r="L160" i="26"/>
  <c r="L107" i="26"/>
  <c r="L13" i="23"/>
  <c r="L16" i="23"/>
  <c r="L170" i="42"/>
  <c r="V42" i="41"/>
  <c r="V51" i="41"/>
  <c r="V16" i="42"/>
  <c r="V53" i="26"/>
  <c r="L170" i="26"/>
  <c r="L135" i="26"/>
  <c r="L44" i="23"/>
  <c r="L7" i="23"/>
  <c r="V130" i="23"/>
  <c r="V70" i="23"/>
  <c r="L16" i="19"/>
  <c r="L109" i="21"/>
  <c r="L82" i="21"/>
  <c r="V16" i="19"/>
  <c r="V93" i="21"/>
  <c r="L86" i="42"/>
  <c r="V173" i="41"/>
  <c r="V47" i="41"/>
  <c r="V12" i="42"/>
  <c r="V45" i="26"/>
  <c r="L158" i="26"/>
  <c r="L131" i="26"/>
  <c r="L40" i="23"/>
  <c r="L3" i="23"/>
  <c r="V122" i="23"/>
  <c r="V50" i="23"/>
  <c r="L17" i="19"/>
  <c r="L43" i="25"/>
  <c r="L90" i="26"/>
  <c r="L143" i="26"/>
  <c r="L49" i="23"/>
  <c r="L52" i="23"/>
  <c r="L155" i="40"/>
  <c r="L77" i="42"/>
  <c r="L135" i="40"/>
  <c r="L57" i="42"/>
  <c r="L4" i="41"/>
  <c r="V12" i="40"/>
  <c r="L170" i="41"/>
  <c r="V8" i="40"/>
  <c r="L16" i="41"/>
  <c r="V16" i="40"/>
  <c r="V171" i="41"/>
  <c r="V136" i="42"/>
  <c r="V6" i="26"/>
  <c r="V47" i="26"/>
  <c r="L36" i="26"/>
  <c r="L164" i="23"/>
  <c r="L137" i="41"/>
  <c r="V166" i="40"/>
  <c r="V19" i="40"/>
  <c r="V60" i="41"/>
  <c r="V39" i="41"/>
  <c r="V25" i="42"/>
  <c r="V4" i="42"/>
  <c r="V156" i="25"/>
  <c r="V37" i="26"/>
  <c r="V110" i="26"/>
  <c r="L130" i="26"/>
  <c r="L14" i="26"/>
  <c r="L123" i="26"/>
  <c r="L29" i="23"/>
  <c r="L32" i="23"/>
  <c r="L129" i="42"/>
  <c r="V15" i="40"/>
  <c r="V83" i="41"/>
  <c r="V48" i="42"/>
  <c r="V89" i="26"/>
  <c r="L171" i="25"/>
  <c r="L175" i="26"/>
  <c r="L76" i="23"/>
  <c r="L23" i="23"/>
  <c r="V5" i="23"/>
  <c r="V118" i="23"/>
  <c r="L12" i="19"/>
  <c r="L125" i="21"/>
  <c r="L130" i="21"/>
  <c r="V32" i="19"/>
  <c r="V109" i="21"/>
  <c r="L101" i="42"/>
  <c r="V3" i="40"/>
  <c r="V79" i="41"/>
  <c r="V44" i="42"/>
  <c r="V85" i="26"/>
  <c r="L159" i="25"/>
  <c r="L167" i="26"/>
  <c r="L72" i="23"/>
  <c r="L19" i="23"/>
  <c r="V166" i="23"/>
  <c r="V106" i="23"/>
  <c r="L13" i="19"/>
  <c r="L121" i="21"/>
  <c r="L118" i="21"/>
  <c r="V28" i="19"/>
  <c r="V105" i="21"/>
  <c r="V99" i="40"/>
  <c r="L129" i="41"/>
  <c r="L40" i="42"/>
  <c r="L109" i="41"/>
  <c r="L20" i="42"/>
  <c r="L160" i="42"/>
  <c r="V149" i="41"/>
  <c r="L156" i="42"/>
  <c r="V145" i="41"/>
  <c r="L140" i="42"/>
  <c r="V137" i="41"/>
  <c r="V27" i="41"/>
  <c r="V142" i="42"/>
  <c r="V25" i="26"/>
  <c r="L94" i="26"/>
  <c r="L111" i="26"/>
  <c r="L20" i="23"/>
  <c r="L147" i="41"/>
  <c r="V149" i="40"/>
  <c r="V29" i="41"/>
  <c r="V106" i="41"/>
  <c r="V66" i="42"/>
  <c r="V10" i="42"/>
  <c r="V151" i="42"/>
  <c r="V82" i="26"/>
  <c r="V176" i="26"/>
  <c r="V107" i="26"/>
  <c r="L141" i="26"/>
  <c r="L88" i="26"/>
  <c r="L23" i="26"/>
  <c r="L62" i="23"/>
  <c r="L125" i="40"/>
  <c r="L15" i="42"/>
  <c r="V62" i="41"/>
  <c r="V165" i="42"/>
  <c r="V115" i="42"/>
  <c r="V132" i="26"/>
  <c r="L101" i="26"/>
  <c r="L169" i="23"/>
  <c r="L50" i="23"/>
  <c r="V14" i="23"/>
  <c r="V160" i="23"/>
  <c r="V135" i="23"/>
  <c r="L32" i="19"/>
  <c r="L162" i="21"/>
  <c r="L123" i="21"/>
  <c r="V19" i="19"/>
  <c r="L97" i="40"/>
  <c r="L3" i="42"/>
  <c r="V50" i="41"/>
  <c r="V161" i="42"/>
  <c r="V111" i="42"/>
  <c r="V128" i="26"/>
  <c r="L97" i="26"/>
  <c r="L165" i="23"/>
  <c r="L42" i="23"/>
  <c r="V177" i="23"/>
  <c r="V156" i="23"/>
  <c r="V131" i="23"/>
  <c r="L177" i="26"/>
  <c r="L128" i="26"/>
  <c r="L75" i="26"/>
  <c r="L138" i="23"/>
  <c r="L150" i="23"/>
  <c r="L145" i="41"/>
  <c r="L56" i="42"/>
  <c r="L125" i="41"/>
  <c r="L36" i="42"/>
  <c r="L42" i="42"/>
  <c r="V165" i="41"/>
  <c r="L30" i="42"/>
  <c r="V161" i="41"/>
  <c r="L74" i="42"/>
  <c r="V169" i="41"/>
  <c r="V43" i="41"/>
  <c r="V8" i="42"/>
  <c r="V41" i="26"/>
  <c r="L146" i="26"/>
  <c r="L127" i="26"/>
  <c r="L36" i="23"/>
  <c r="L134" i="41"/>
  <c r="V6" i="40"/>
  <c r="V93" i="41"/>
  <c r="V162" i="41"/>
  <c r="V114" i="42"/>
  <c r="V50" i="42"/>
  <c r="V167" i="42"/>
  <c r="V130" i="26"/>
  <c r="V90" i="26"/>
  <c r="V123" i="26"/>
  <c r="L157" i="26"/>
  <c r="L108" i="26"/>
  <c r="L39" i="26"/>
  <c r="L94" i="23"/>
  <c r="L110" i="23"/>
  <c r="L79" i="42"/>
  <c r="V158" i="41"/>
  <c r="V54" i="42"/>
  <c r="V147" i="42"/>
  <c r="V172" i="26"/>
  <c r="L137" i="26"/>
  <c r="L19" i="26"/>
  <c r="L90" i="23"/>
  <c r="V78" i="23"/>
  <c r="V176" i="23"/>
  <c r="V151" i="23"/>
  <c r="L28" i="19"/>
  <c r="L61" i="21"/>
  <c r="L139" i="21"/>
  <c r="V35" i="19"/>
  <c r="L142" i="40"/>
  <c r="L67" i="42"/>
  <c r="V146" i="41"/>
  <c r="V42" i="42"/>
  <c r="V143" i="42"/>
  <c r="V168" i="26"/>
  <c r="L133" i="26"/>
  <c r="L15" i="26"/>
  <c r="L82" i="23"/>
  <c r="V66" i="23"/>
  <c r="V172" i="23"/>
  <c r="V147" i="23"/>
  <c r="L29" i="19"/>
  <c r="L57" i="21"/>
  <c r="L135" i="21"/>
  <c r="V31" i="19"/>
  <c r="L140" i="40"/>
  <c r="L18" i="40"/>
  <c r="L108" i="41"/>
  <c r="L165" i="40"/>
  <c r="L88" i="41"/>
  <c r="L49" i="40"/>
  <c r="V158" i="40"/>
  <c r="L45" i="40"/>
  <c r="V154" i="40"/>
  <c r="L29" i="40"/>
  <c r="V146" i="40"/>
  <c r="V176" i="41"/>
  <c r="V141" i="42"/>
  <c r="V91" i="42"/>
  <c r="V108" i="26"/>
  <c r="L77" i="26"/>
  <c r="L145" i="23"/>
  <c r="L174" i="40"/>
  <c r="L69" i="42"/>
  <c r="V132" i="40"/>
  <c r="V172" i="41"/>
  <c r="V151" i="41"/>
  <c r="V137" i="42"/>
  <c r="V116" i="42"/>
  <c r="V87" i="42"/>
  <c r="V161" i="26"/>
  <c r="V100" i="26"/>
  <c r="V23" i="26"/>
  <c r="L73" i="26"/>
  <c r="L16" i="26"/>
  <c r="L141" i="23"/>
  <c r="L144" i="23"/>
  <c r="L79" i="40"/>
  <c r="V113" i="40"/>
  <c r="V72" i="41"/>
  <c r="V37" i="42"/>
  <c r="V49" i="25"/>
  <c r="V150" i="26"/>
  <c r="L62" i="26"/>
  <c r="L41" i="23"/>
  <c r="L135" i="23"/>
  <c r="V117" i="23"/>
  <c r="V96" i="23"/>
  <c r="V71" i="23"/>
  <c r="L48" i="19"/>
  <c r="L152" i="21"/>
  <c r="L59" i="21"/>
  <c r="V94" i="21"/>
  <c r="L51" i="40"/>
  <c r="V101" i="40"/>
  <c r="V68" i="41"/>
  <c r="V33" i="42"/>
  <c r="V46" i="25"/>
  <c r="V134" i="26"/>
  <c r="L38" i="26"/>
  <c r="L37" i="23"/>
  <c r="L131" i="23"/>
  <c r="V113" i="23"/>
  <c r="V92" i="23"/>
  <c r="V67" i="23"/>
  <c r="L113" i="26"/>
  <c r="L52" i="26"/>
  <c r="L177" i="23"/>
  <c r="L6" i="23"/>
  <c r="L70" i="40"/>
  <c r="L124" i="41"/>
  <c r="L6" i="40"/>
  <c r="L104" i="41"/>
  <c r="L81" i="40"/>
  <c r="V174" i="40"/>
  <c r="L77" i="40"/>
  <c r="V170" i="40"/>
  <c r="L93" i="40"/>
  <c r="V2" i="40"/>
  <c r="V38" i="41"/>
  <c r="V157" i="42"/>
  <c r="V107" i="42"/>
  <c r="V124" i="26"/>
  <c r="L93" i="26"/>
  <c r="L161" i="23"/>
  <c r="L65" i="40"/>
  <c r="L133" i="42"/>
  <c r="V21" i="40"/>
  <c r="V30" i="41"/>
  <c r="V167" i="41"/>
  <c r="V153" i="42"/>
  <c r="V132" i="42"/>
  <c r="V103" i="42"/>
  <c r="V177" i="26"/>
  <c r="V120" i="26"/>
  <c r="V39" i="26"/>
  <c r="L89" i="26"/>
  <c r="L32" i="26"/>
  <c r="L157" i="23"/>
  <c r="L160" i="23"/>
  <c r="L98" i="40"/>
  <c r="V177" i="40"/>
  <c r="V104" i="41"/>
  <c r="V69" i="42"/>
  <c r="V19" i="42"/>
  <c r="V24" i="26"/>
  <c r="L162" i="26"/>
  <c r="L73" i="23"/>
  <c r="L151" i="23"/>
  <c r="V133" i="23"/>
  <c r="V112" i="23"/>
  <c r="V87" i="23"/>
  <c r="L44" i="19"/>
  <c r="L168" i="21"/>
  <c r="L75" i="21"/>
  <c r="V114" i="21"/>
  <c r="L14" i="40"/>
  <c r="V165" i="40"/>
  <c r="V100" i="41"/>
  <c r="V65" i="42"/>
  <c r="V15" i="42"/>
  <c r="V20" i="26"/>
  <c r="L150" i="26"/>
  <c r="L69" i="23"/>
  <c r="L147" i="23"/>
  <c r="V129" i="23"/>
  <c r="V108" i="23"/>
  <c r="V83" i="23"/>
  <c r="L45" i="19"/>
  <c r="L164" i="21"/>
  <c r="L71" i="21"/>
  <c r="V106" i="21"/>
  <c r="L51" i="41"/>
  <c r="L164" i="40"/>
  <c r="L75" i="41"/>
  <c r="L144" i="40"/>
  <c r="L55" i="41"/>
  <c r="L3" i="40"/>
  <c r="V77" i="40"/>
  <c r="L2" i="41"/>
  <c r="V73" i="40"/>
  <c r="L142" i="41"/>
  <c r="V65" i="40"/>
  <c r="V48" i="41"/>
  <c r="V13" i="42"/>
  <c r="V64" i="25"/>
  <c r="V74" i="26"/>
  <c r="L168" i="26"/>
  <c r="L17" i="23"/>
  <c r="L147" i="40"/>
  <c r="L147" i="42"/>
  <c r="V147" i="40"/>
  <c r="V108" i="41"/>
  <c r="V87" i="41"/>
  <c r="V73" i="42"/>
  <c r="V52" i="42"/>
  <c r="V23" i="42"/>
  <c r="V93" i="26"/>
  <c r="V28" i="26"/>
  <c r="L50" i="25"/>
  <c r="L174" i="26"/>
  <c r="L10" i="26"/>
  <c r="L77" i="23"/>
  <c r="L80" i="23"/>
  <c r="L48" i="41"/>
  <c r="V32" i="40"/>
  <c r="V6" i="41"/>
  <c r="V144" i="42"/>
  <c r="V18" i="26"/>
  <c r="V63" i="26"/>
  <c r="L44" i="26"/>
  <c r="L172" i="23"/>
  <c r="L71" i="23"/>
  <c r="V53" i="23"/>
  <c r="V32" i="23"/>
  <c r="V7" i="23"/>
  <c r="L173" i="21"/>
  <c r="L88" i="21"/>
  <c r="V13" i="19"/>
  <c r="V157" i="21"/>
  <c r="L20" i="41"/>
  <c r="V20" i="40"/>
  <c r="V175" i="41"/>
  <c r="V140" i="42"/>
  <c r="V14" i="26"/>
  <c r="V55" i="26"/>
  <c r="L40" i="26"/>
  <c r="L168" i="23"/>
  <c r="L67" i="23"/>
  <c r="V49" i="23"/>
  <c r="V28" i="23"/>
  <c r="V3" i="23"/>
  <c r="L33" i="19"/>
  <c r="L154" i="21"/>
  <c r="L119" i="21"/>
  <c r="V15" i="19"/>
  <c r="L115" i="40"/>
  <c r="L52" i="40"/>
  <c r="L32" i="40"/>
  <c r="L25" i="41"/>
  <c r="L21" i="41"/>
  <c r="L37" i="41"/>
  <c r="V174" i="41"/>
  <c r="V142" i="26"/>
  <c r="L112" i="26"/>
  <c r="L19" i="40"/>
  <c r="V115" i="40"/>
  <c r="V71" i="41"/>
  <c r="V36" i="42"/>
  <c r="V77" i="26"/>
  <c r="L67" i="25"/>
  <c r="L155" i="26"/>
  <c r="L64" i="23"/>
  <c r="V143" i="40"/>
  <c r="V112" i="42"/>
  <c r="V19" i="26"/>
  <c r="L140" i="23"/>
  <c r="V37" i="23"/>
  <c r="L4" i="19"/>
  <c r="L72" i="21"/>
  <c r="V141" i="21"/>
  <c r="V131" i="40"/>
  <c r="V108" i="42"/>
  <c r="V15" i="26"/>
  <c r="L136" i="23"/>
  <c r="V33" i="23"/>
  <c r="L5" i="19"/>
  <c r="L68" i="21"/>
  <c r="V137" i="21"/>
  <c r="V127" i="41"/>
  <c r="V137" i="26"/>
  <c r="L142" i="26"/>
  <c r="L43" i="23"/>
  <c r="V4" i="23"/>
  <c r="L145" i="21"/>
  <c r="V52" i="19"/>
  <c r="V92" i="21"/>
  <c r="L14" i="41"/>
  <c r="V169" i="26"/>
  <c r="L59" i="23"/>
  <c r="L161" i="21"/>
  <c r="V100" i="21"/>
  <c r="V117" i="42"/>
  <c r="L172" i="42"/>
  <c r="L36" i="40"/>
  <c r="L16" i="40"/>
  <c r="L138" i="41"/>
  <c r="L126" i="41"/>
  <c r="L82" i="41"/>
  <c r="V122" i="41"/>
  <c r="V94" i="26"/>
  <c r="L92" i="26"/>
  <c r="L54" i="41"/>
  <c r="V51" i="40"/>
  <c r="V55" i="41"/>
  <c r="V20" i="42"/>
  <c r="V57" i="26"/>
  <c r="L2" i="26"/>
  <c r="L139" i="26"/>
  <c r="L48" i="23"/>
  <c r="V79" i="40"/>
  <c r="V80" i="42"/>
  <c r="L46" i="25"/>
  <c r="L108" i="23"/>
  <c r="V21" i="23"/>
  <c r="L8" i="19"/>
  <c r="L56" i="21"/>
  <c r="V125" i="21"/>
  <c r="V67" i="40"/>
  <c r="V76" i="42"/>
  <c r="L164" i="25"/>
  <c r="L104" i="23"/>
  <c r="V17" i="23"/>
  <c r="L9" i="19"/>
  <c r="L166" i="21"/>
  <c r="V121" i="21"/>
  <c r="V63" i="41"/>
  <c r="V69" i="26"/>
  <c r="L147" i="26"/>
  <c r="L11" i="23"/>
  <c r="V86" i="23"/>
  <c r="L113" i="21"/>
  <c r="V20" i="19"/>
  <c r="V76" i="21"/>
  <c r="L144" i="42"/>
  <c r="V29" i="26"/>
  <c r="V2" i="23"/>
  <c r="L97" i="21"/>
  <c r="V68" i="21"/>
  <c r="L49" i="19"/>
  <c r="L148" i="21"/>
  <c r="L55" i="21"/>
  <c r="V90" i="21"/>
  <c r="L37" i="42"/>
  <c r="L17" i="41"/>
  <c r="L154" i="41"/>
  <c r="L163" i="42"/>
  <c r="L159" i="42"/>
  <c r="L175" i="42"/>
  <c r="V126" i="42"/>
  <c r="V102" i="26"/>
  <c r="L47" i="26"/>
  <c r="L83" i="41"/>
  <c r="V170" i="41"/>
  <c r="V22" i="42"/>
  <c r="V135" i="42"/>
  <c r="V152" i="26"/>
  <c r="L125" i="26"/>
  <c r="L7" i="26"/>
  <c r="L162" i="40"/>
  <c r="V168" i="41"/>
  <c r="V83" i="42"/>
  <c r="L69" i="26"/>
  <c r="L14" i="23"/>
  <c r="V144" i="23"/>
  <c r="L36" i="19"/>
  <c r="L107" i="21"/>
  <c r="L78" i="40"/>
  <c r="V164" i="41"/>
  <c r="V79" i="42"/>
  <c r="L65" i="26"/>
  <c r="L10" i="23"/>
  <c r="V140" i="23"/>
  <c r="L37" i="19"/>
  <c r="L103" i="21"/>
  <c r="L105" i="41"/>
  <c r="V113" i="42"/>
  <c r="V72" i="26"/>
  <c r="L117" i="23"/>
  <c r="V153" i="23"/>
  <c r="V107" i="23"/>
  <c r="L78" i="21"/>
  <c r="V150" i="21"/>
  <c r="V130" i="21"/>
  <c r="V163" i="40"/>
  <c r="V115" i="26"/>
  <c r="V41" i="23"/>
  <c r="L76" i="21"/>
  <c r="V131" i="21"/>
  <c r="L143" i="40"/>
  <c r="V67" i="42"/>
  <c r="V81" i="40"/>
  <c r="L162" i="41"/>
  <c r="L106" i="41"/>
  <c r="L131" i="42"/>
  <c r="L127" i="42"/>
  <c r="L111" i="42"/>
  <c r="V78" i="42"/>
  <c r="V10" i="26"/>
  <c r="L27" i="26"/>
  <c r="L50" i="42"/>
  <c r="V118" i="41"/>
  <c r="V169" i="42"/>
  <c r="V119" i="42"/>
  <c r="V136" i="26"/>
  <c r="L109" i="26"/>
  <c r="L173" i="23"/>
  <c r="L104" i="40"/>
  <c r="V136" i="41"/>
  <c r="V51" i="42"/>
  <c r="L29" i="26"/>
  <c r="L167" i="23"/>
  <c r="V128" i="23"/>
  <c r="L40" i="19"/>
  <c r="L91" i="21"/>
  <c r="L76" i="40"/>
  <c r="V132" i="41"/>
  <c r="V47" i="42"/>
  <c r="L25" i="26"/>
  <c r="L163" i="23"/>
  <c r="V124" i="23"/>
  <c r="L41" i="19"/>
  <c r="L87" i="21"/>
  <c r="L84" i="41"/>
  <c r="V49" i="42"/>
  <c r="V4" i="26"/>
  <c r="L53" i="23"/>
  <c r="V121" i="23"/>
  <c r="V75" i="23"/>
  <c r="L156" i="21"/>
  <c r="V98" i="21"/>
  <c r="V171" i="21"/>
  <c r="V141" i="41"/>
  <c r="L64" i="25"/>
  <c r="V98" i="23"/>
  <c r="L175" i="21"/>
  <c r="V99" i="21"/>
  <c r="L169" i="21"/>
  <c r="L84" i="21"/>
  <c r="V9" i="19"/>
  <c r="V153" i="21"/>
  <c r="V133" i="40"/>
  <c r="L78" i="42"/>
  <c r="L18" i="42"/>
  <c r="V140" i="40"/>
  <c r="V136" i="40"/>
  <c r="V144" i="40"/>
  <c r="V62" i="42"/>
  <c r="V127" i="26"/>
  <c r="L102" i="23"/>
  <c r="L83" i="42"/>
  <c r="V92" i="41"/>
  <c r="V57" i="42"/>
  <c r="V7" i="42"/>
  <c r="V12" i="26"/>
  <c r="L126" i="26"/>
  <c r="L61" i="23"/>
  <c r="L143" i="41"/>
  <c r="V147" i="41"/>
  <c r="V157" i="26"/>
  <c r="L12" i="26"/>
  <c r="L55" i="23"/>
  <c r="V16" i="23"/>
  <c r="L157" i="21"/>
  <c r="V30" i="19"/>
  <c r="L115" i="41"/>
  <c r="V143" i="41"/>
  <c r="V153" i="26"/>
  <c r="L8" i="26"/>
  <c r="L51" i="23"/>
  <c r="V12" i="23"/>
  <c r="L153" i="21"/>
  <c r="V18" i="19"/>
  <c r="V5" i="40"/>
  <c r="V92" i="42"/>
  <c r="L105" i="25"/>
  <c r="L120" i="23"/>
  <c r="V25" i="23"/>
  <c r="L7" i="19"/>
  <c r="L60" i="21"/>
  <c r="V129" i="21"/>
  <c r="V123" i="21"/>
  <c r="V159" i="41"/>
  <c r="L24" i="26"/>
  <c r="V20" i="23"/>
  <c r="V42" i="19"/>
  <c r="V145" i="40"/>
  <c r="V76" i="26"/>
  <c r="V153" i="41"/>
  <c r="L26" i="42"/>
  <c r="L169" i="42"/>
  <c r="V124" i="40"/>
  <c r="V120" i="40"/>
  <c r="V112" i="40"/>
  <c r="V18" i="42"/>
  <c r="V111" i="26"/>
  <c r="L70" i="23"/>
  <c r="L51" i="42"/>
  <c r="V76" i="41"/>
  <c r="V41" i="42"/>
  <c r="V61" i="25"/>
  <c r="V162" i="26"/>
  <c r="L74" i="26"/>
  <c r="L45" i="23"/>
  <c r="L15" i="41"/>
  <c r="V115" i="41"/>
  <c r="V125" i="26"/>
  <c r="L110" i="26"/>
  <c r="L39" i="23"/>
  <c r="V170" i="23"/>
  <c r="L141" i="21"/>
  <c r="V48" i="19"/>
  <c r="L150" i="42"/>
  <c r="V111" i="41"/>
  <c r="V121" i="26"/>
  <c r="L98" i="26"/>
  <c r="L35" i="23"/>
  <c r="V158" i="23"/>
  <c r="L137" i="21"/>
  <c r="V44" i="19"/>
  <c r="V52" i="40"/>
  <c r="V28" i="42"/>
  <c r="L51" i="25"/>
  <c r="L56" i="23"/>
  <c r="V142" i="23"/>
  <c r="L15" i="19"/>
  <c r="L94" i="21"/>
  <c r="V97" i="21"/>
  <c r="V107" i="21"/>
  <c r="V31" i="41"/>
  <c r="L115" i="26"/>
  <c r="V26" i="23"/>
  <c r="V4" i="19"/>
  <c r="L105" i="21"/>
  <c r="L70" i="21"/>
  <c r="V12" i="19"/>
  <c r="V89" i="21"/>
  <c r="V102" i="41"/>
  <c r="L155" i="42"/>
  <c r="L135" i="42"/>
  <c r="V37" i="41"/>
  <c r="V33" i="41"/>
  <c r="V41" i="41"/>
  <c r="V171" i="42"/>
  <c r="L161" i="26"/>
  <c r="L118" i="23"/>
  <c r="V85" i="40"/>
  <c r="V58" i="41"/>
  <c r="V164" i="42"/>
  <c r="V42" i="26"/>
  <c r="V91" i="26"/>
  <c r="L68" i="26"/>
  <c r="L34" i="23"/>
  <c r="V130" i="40"/>
  <c r="V133" i="42"/>
  <c r="V96" i="26"/>
  <c r="L137" i="23"/>
  <c r="V165" i="23"/>
  <c r="V119" i="23"/>
  <c r="L114" i="21"/>
  <c r="V3" i="19"/>
  <c r="V118" i="40"/>
  <c r="V129" i="42"/>
  <c r="V92" i="26"/>
  <c r="L133" i="23"/>
  <c r="V161" i="23"/>
  <c r="V115" i="23"/>
  <c r="L102" i="21"/>
  <c r="V170" i="21"/>
  <c r="V148" i="41"/>
  <c r="V63" i="42"/>
  <c r="L41" i="26"/>
  <c r="L171" i="23"/>
  <c r="V132" i="23"/>
  <c r="L39" i="19"/>
  <c r="L95" i="21"/>
  <c r="V156" i="21"/>
  <c r="V59" i="21"/>
  <c r="V124" i="42"/>
  <c r="L152" i="23"/>
  <c r="L3" i="19"/>
  <c r="V145" i="21"/>
  <c r="V152" i="41"/>
  <c r="L15" i="40"/>
  <c r="V56" i="41"/>
  <c r="L139" i="42"/>
  <c r="L119" i="42"/>
  <c r="V21" i="41"/>
  <c r="V17" i="41"/>
  <c r="V9" i="41"/>
  <c r="V155" i="42"/>
  <c r="L145" i="26"/>
  <c r="L42" i="40"/>
  <c r="V53" i="40"/>
  <c r="V18" i="41"/>
  <c r="V148" i="42"/>
  <c r="V22" i="26"/>
  <c r="V71" i="26"/>
  <c r="L48" i="26"/>
  <c r="L176" i="23"/>
  <c r="V66" i="40"/>
  <c r="V101" i="42"/>
  <c r="V56" i="26"/>
  <c r="L105" i="23"/>
  <c r="V149" i="23"/>
  <c r="V103" i="23"/>
  <c r="L66" i="21"/>
  <c r="V142" i="21"/>
  <c r="V54" i="40"/>
  <c r="V97" i="42"/>
  <c r="V52" i="26"/>
  <c r="L101" i="23"/>
  <c r="V145" i="23"/>
  <c r="V99" i="23"/>
  <c r="L54" i="21"/>
  <c r="V134" i="21"/>
  <c r="V84" i="41"/>
  <c r="V78" i="25"/>
  <c r="L102" i="26"/>
  <c r="L139" i="23"/>
  <c r="V100" i="23"/>
  <c r="L47" i="19"/>
  <c r="L63" i="21"/>
  <c r="V140" i="21"/>
  <c r="B3" i="19"/>
  <c r="V154" i="42"/>
  <c r="L24" i="23"/>
  <c r="L19" i="19"/>
  <c r="V81" i="21"/>
  <c r="V64" i="40"/>
  <c r="V8" i="26"/>
  <c r="V25" i="41"/>
  <c r="L98" i="41"/>
  <c r="V42" i="40"/>
  <c r="V93" i="42"/>
  <c r="L97" i="23"/>
  <c r="V156" i="41"/>
  <c r="V71" i="42"/>
  <c r="L53" i="26"/>
  <c r="L42" i="41"/>
  <c r="V171" i="25"/>
  <c r="L119" i="23"/>
  <c r="L52" i="19"/>
  <c r="L169" i="41"/>
  <c r="V159" i="25"/>
  <c r="L115" i="23"/>
  <c r="L170" i="21"/>
  <c r="L16" i="42"/>
  <c r="V147" i="26"/>
  <c r="V89" i="23"/>
  <c r="L124" i="21"/>
  <c r="V155" i="21"/>
  <c r="V10" i="41"/>
  <c r="V148" i="23"/>
  <c r="V67" i="21"/>
  <c r="L65" i="42"/>
  <c r="V175" i="40"/>
  <c r="V163" i="42"/>
  <c r="L153" i="26"/>
  <c r="L106" i="23"/>
  <c r="V22" i="23"/>
  <c r="L26" i="19"/>
  <c r="L147" i="21"/>
  <c r="V57" i="21"/>
  <c r="V87" i="21"/>
  <c r="V26" i="42"/>
  <c r="L78" i="23"/>
  <c r="V27" i="23"/>
  <c r="V177" i="21"/>
  <c r="L30" i="40"/>
  <c r="V3" i="42"/>
  <c r="V143" i="23"/>
  <c r="L143" i="23"/>
  <c r="L6" i="19"/>
  <c r="V24" i="19"/>
  <c r="L85" i="21"/>
  <c r="L110" i="41"/>
  <c r="V30" i="40"/>
  <c r="V18" i="40"/>
  <c r="V32" i="26"/>
  <c r="L112" i="42"/>
  <c r="V105" i="42"/>
  <c r="V60" i="26"/>
  <c r="L109" i="23"/>
  <c r="V8" i="41"/>
  <c r="L120" i="26"/>
  <c r="V64" i="23"/>
  <c r="V45" i="19"/>
  <c r="V4" i="41"/>
  <c r="L116" i="26"/>
  <c r="V60" i="23"/>
  <c r="V41" i="19"/>
  <c r="V156" i="42"/>
  <c r="L18" i="23"/>
  <c r="V11" i="23"/>
  <c r="V161" i="21"/>
  <c r="L172" i="26"/>
  <c r="V46" i="19"/>
  <c r="V170" i="26"/>
  <c r="V149" i="42"/>
  <c r="V116" i="26"/>
  <c r="L153" i="23"/>
  <c r="V173" i="23"/>
  <c r="V127" i="23"/>
  <c r="L142" i="21"/>
  <c r="V11" i="19"/>
  <c r="V154" i="21"/>
  <c r="V24" i="41"/>
  <c r="L5" i="41"/>
  <c r="L73" i="40"/>
  <c r="L60" i="40"/>
  <c r="L72" i="40"/>
  <c r="V43" i="42"/>
  <c r="L172" i="40"/>
  <c r="V135" i="41"/>
  <c r="V145" i="26"/>
  <c r="L166" i="26"/>
  <c r="V49" i="40"/>
  <c r="V175" i="26"/>
  <c r="V101" i="23"/>
  <c r="L136" i="21"/>
  <c r="V37" i="40"/>
  <c r="V167" i="26"/>
  <c r="V97" i="23"/>
  <c r="L132" i="21"/>
  <c r="V20" i="41"/>
  <c r="L132" i="26"/>
  <c r="V68" i="23"/>
  <c r="V49" i="19"/>
  <c r="V95" i="42"/>
  <c r="L35" i="19"/>
  <c r="V131" i="41"/>
  <c r="V150" i="41"/>
  <c r="V118" i="26"/>
  <c r="L100" i="26"/>
  <c r="L95" i="23"/>
  <c r="V56" i="23"/>
  <c r="L110" i="21"/>
  <c r="V37" i="19"/>
  <c r="V120" i="21"/>
  <c r="L94" i="41"/>
  <c r="V106" i="26"/>
  <c r="L91" i="23"/>
  <c r="L98" i="21"/>
  <c r="V116" i="21"/>
  <c r="V98" i="40"/>
  <c r="V151" i="26"/>
  <c r="L53" i="21"/>
  <c r="L14" i="19"/>
  <c r="L111" i="23"/>
  <c r="V3" i="26"/>
  <c r="L64" i="21"/>
  <c r="V64" i="21"/>
  <c r="L37" i="40"/>
  <c r="L24" i="40"/>
  <c r="V112" i="41"/>
  <c r="L5" i="26"/>
  <c r="V68" i="40"/>
  <c r="V84" i="42"/>
  <c r="L49" i="25"/>
  <c r="L112" i="23"/>
  <c r="V90" i="42"/>
  <c r="L122" i="23"/>
  <c r="V39" i="23"/>
  <c r="V62" i="21"/>
  <c r="V74" i="42"/>
  <c r="L114" i="23"/>
  <c r="V35" i="23"/>
  <c r="V58" i="21"/>
  <c r="V30" i="26"/>
  <c r="L75" i="23"/>
  <c r="L177" i="21"/>
  <c r="V108" i="21"/>
  <c r="L150" i="41"/>
  <c r="L123" i="23"/>
  <c r="V132" i="21"/>
  <c r="L38" i="42"/>
  <c r="V128" i="42"/>
  <c r="V35" i="26"/>
  <c r="L156" i="23"/>
  <c r="V45" i="23"/>
  <c r="V58" i="24"/>
  <c r="L80" i="21"/>
  <c r="V149" i="21"/>
  <c r="V135" i="21"/>
  <c r="V138" i="42"/>
  <c r="L143" i="42"/>
  <c r="L158" i="41"/>
  <c r="V46" i="40"/>
  <c r="V50" i="40"/>
  <c r="V48" i="26"/>
  <c r="L176" i="42"/>
  <c r="V121" i="42"/>
  <c r="V84" i="26"/>
  <c r="L125" i="23"/>
  <c r="V40" i="41"/>
  <c r="L152" i="26"/>
  <c r="V80" i="23"/>
  <c r="V34" i="19"/>
  <c r="V36" i="41"/>
  <c r="L148" i="26"/>
  <c r="V76" i="23"/>
  <c r="V22" i="19"/>
  <c r="V122" i="42"/>
  <c r="L146" i="23"/>
  <c r="V43" i="23"/>
  <c r="V66" i="21"/>
  <c r="L149" i="26"/>
  <c r="L111" i="21"/>
  <c r="V141" i="26"/>
  <c r="V102" i="42"/>
  <c r="V66" i="26"/>
  <c r="L35" i="26"/>
  <c r="V102" i="23"/>
  <c r="V159" i="23"/>
  <c r="L69" i="21"/>
  <c r="V43" i="19"/>
  <c r="V56" i="21"/>
  <c r="V116" i="40"/>
  <c r="V31" i="26"/>
  <c r="V73" i="23"/>
  <c r="L108" i="21"/>
  <c r="V147" i="21"/>
  <c r="V88" i="41"/>
  <c r="L3" i="26"/>
  <c r="V27" i="19"/>
  <c r="V144" i="21"/>
  <c r="L158" i="21"/>
  <c r="L124" i="23"/>
  <c r="V133" i="21"/>
  <c r="L151" i="26"/>
  <c r="L50" i="41"/>
  <c r="V26" i="40"/>
  <c r="V77" i="42"/>
  <c r="L81" i="23"/>
  <c r="V140" i="41"/>
  <c r="V55" i="42"/>
  <c r="L33" i="26"/>
  <c r="L69" i="41"/>
  <c r="V166" i="26"/>
  <c r="L103" i="23"/>
  <c r="L134" i="21"/>
  <c r="L41" i="41"/>
  <c r="V154" i="26"/>
  <c r="L99" i="23"/>
  <c r="L122" i="21"/>
  <c r="L35" i="42"/>
  <c r="V79" i="26"/>
  <c r="V57" i="23"/>
  <c r="L92" i="21"/>
  <c r="V139" i="21"/>
  <c r="V52" i="41"/>
  <c r="V84" i="23"/>
  <c r="L47" i="42"/>
  <c r="V47" i="40"/>
  <c r="V99" i="42"/>
  <c r="L85" i="26"/>
  <c r="L30" i="23"/>
  <c r="V152" i="23"/>
  <c r="L34" i="19"/>
  <c r="L115" i="21"/>
  <c r="V168" i="21"/>
  <c r="V71" i="21"/>
  <c r="L112" i="41"/>
  <c r="V59" i="25"/>
  <c r="V128" i="40"/>
  <c r="L53" i="40"/>
  <c r="L56" i="40"/>
  <c r="V128" i="41"/>
  <c r="L21" i="26"/>
  <c r="V100" i="40"/>
  <c r="V100" i="42"/>
  <c r="V7" i="26"/>
  <c r="L128" i="23"/>
  <c r="V5" i="42"/>
  <c r="L9" i="23"/>
  <c r="V55" i="23"/>
  <c r="V78" i="21"/>
  <c r="V174" i="42"/>
  <c r="L5" i="23"/>
  <c r="V51" i="23"/>
  <c r="V74" i="21"/>
  <c r="V51" i="25"/>
  <c r="L107" i="23"/>
  <c r="L146" i="21"/>
  <c r="V124" i="21"/>
  <c r="L12" i="40"/>
  <c r="L22" i="23"/>
  <c r="V164" i="21"/>
  <c r="L122" i="41"/>
  <c r="V38" i="42"/>
  <c r="V119" i="26"/>
  <c r="L86" i="23"/>
  <c r="V77" i="23"/>
  <c r="V31" i="23"/>
  <c r="L112" i="21"/>
  <c r="V54" i="21"/>
  <c r="V151" i="21"/>
  <c r="V134" i="41"/>
  <c r="L96" i="26"/>
  <c r="V52" i="23"/>
  <c r="V33" i="19"/>
  <c r="V53" i="42"/>
  <c r="V54" i="23"/>
  <c r="V166" i="21"/>
  <c r="V128" i="21"/>
  <c r="V29" i="23"/>
  <c r="V127" i="21"/>
  <c r="V79" i="23"/>
  <c r="V150" i="23"/>
  <c r="L57" i="40"/>
  <c r="L28" i="40"/>
  <c r="L8" i="40"/>
  <c r="V27" i="42"/>
  <c r="L44" i="40"/>
  <c r="V119" i="41"/>
  <c r="V129" i="26"/>
  <c r="L122" i="26"/>
  <c r="V160" i="40"/>
  <c r="V135" i="26"/>
  <c r="V85" i="23"/>
  <c r="L120" i="21"/>
  <c r="V148" i="40"/>
  <c r="V131" i="26"/>
  <c r="V81" i="23"/>
  <c r="L116" i="21"/>
  <c r="V34" i="41"/>
  <c r="L56" i="26"/>
  <c r="V36" i="23"/>
  <c r="V17" i="19"/>
  <c r="V80" i="25"/>
  <c r="L51" i="19"/>
  <c r="V3" i="41"/>
  <c r="V163" i="41"/>
  <c r="V173" i="26"/>
  <c r="L28" i="26"/>
  <c r="L63" i="23"/>
  <c r="V24" i="23"/>
  <c r="L165" i="21"/>
  <c r="V5" i="19"/>
  <c r="V104" i="21"/>
  <c r="V55" i="40"/>
  <c r="L100" i="23"/>
  <c r="V67" i="25"/>
  <c r="L108" i="42"/>
  <c r="V174" i="23"/>
  <c r="L80" i="42"/>
  <c r="V162" i="23"/>
  <c r="V77" i="41"/>
  <c r="V46" i="23"/>
  <c r="V91" i="21"/>
  <c r="V145" i="42"/>
  <c r="V22" i="41"/>
  <c r="L13" i="26"/>
  <c r="V120" i="23"/>
  <c r="L83" i="21"/>
  <c r="V55" i="21"/>
  <c r="V31" i="42"/>
  <c r="V9" i="23"/>
  <c r="V39" i="19"/>
  <c r="V46" i="41"/>
  <c r="V168" i="23"/>
  <c r="L59" i="25"/>
  <c r="L128" i="21"/>
  <c r="L90" i="21"/>
  <c r="B5" i="19"/>
  <c r="L148" i="42"/>
  <c r="V56" i="42"/>
  <c r="V12" i="41"/>
  <c r="L124" i="26"/>
  <c r="V126" i="26"/>
  <c r="L77" i="21"/>
  <c r="V114" i="26"/>
  <c r="L73" i="21"/>
  <c r="L117" i="26"/>
  <c r="L127" i="21"/>
  <c r="V59" i="23"/>
  <c r="V89" i="41"/>
  <c r="V104" i="25"/>
  <c r="L127" i="23"/>
  <c r="L50" i="19"/>
  <c r="V136" i="21"/>
  <c r="V81" i="42"/>
  <c r="L27" i="23"/>
  <c r="L143" i="21"/>
  <c r="V67" i="41"/>
  <c r="V176" i="21"/>
  <c r="L45" i="26"/>
  <c r="L86" i="26"/>
  <c r="L91" i="26"/>
  <c r="V77" i="21"/>
  <c r="V73" i="21"/>
  <c r="V60" i="21"/>
  <c r="V146" i="21"/>
  <c r="V162" i="40"/>
  <c r="V146" i="23"/>
  <c r="L115" i="42"/>
  <c r="L11" i="19"/>
  <c r="V34" i="26"/>
  <c r="L106" i="21"/>
  <c r="V138" i="21"/>
  <c r="L163" i="21"/>
  <c r="L177" i="42"/>
  <c r="V34" i="42"/>
  <c r="L134" i="23"/>
  <c r="V30" i="23"/>
  <c r="V42" i="23"/>
  <c r="V36" i="26"/>
  <c r="L118" i="26"/>
  <c r="L58" i="21"/>
  <c r="V86" i="26"/>
  <c r="V36" i="19"/>
  <c r="V61" i="23"/>
  <c r="L96" i="21"/>
  <c r="L47" i="23"/>
  <c r="V117" i="26"/>
  <c r="L174" i="23"/>
  <c r="L171" i="21"/>
  <c r="L167" i="21"/>
  <c r="V14" i="19"/>
  <c r="L126" i="21"/>
  <c r="V96" i="42"/>
  <c r="L31" i="23"/>
  <c r="V117" i="21"/>
  <c r="V58" i="26"/>
  <c r="V113" i="21"/>
  <c r="V15" i="23"/>
  <c r="L161" i="42"/>
  <c r="V138" i="26"/>
  <c r="V38" i="23"/>
  <c r="L126" i="23"/>
  <c r="V139" i="23"/>
  <c r="V69" i="40"/>
  <c r="L119" i="26"/>
  <c r="V8" i="19"/>
  <c r="V159" i="42"/>
  <c r="V53" i="21"/>
  <c r="L30" i="19"/>
  <c r="V175" i="21"/>
  <c r="L22" i="42"/>
  <c r="V63" i="40"/>
  <c r="V102" i="40"/>
  <c r="V155" i="26"/>
  <c r="V19" i="41"/>
  <c r="V18" i="23"/>
  <c r="V15" i="41"/>
  <c r="V6" i="23"/>
  <c r="V58" i="42"/>
  <c r="L23" i="19"/>
  <c r="L149" i="23"/>
  <c r="V85" i="42"/>
  <c r="L89" i="23"/>
  <c r="V95" i="23"/>
  <c r="V126" i="21"/>
  <c r="L33" i="40"/>
  <c r="L106" i="26"/>
  <c r="V155" i="23"/>
  <c r="V148" i="21"/>
  <c r="V32" i="42"/>
  <c r="L62" i="21"/>
  <c r="V94" i="23"/>
  <c r="V160" i="21"/>
  <c r="V175" i="23"/>
  <c r="V43" i="40"/>
  <c r="L78" i="25"/>
  <c r="V98" i="42"/>
  <c r="L130" i="23"/>
  <c r="L63" i="26"/>
  <c r="V51" i="19"/>
  <c r="L55" i="26"/>
  <c r="V47" i="19"/>
  <c r="L66" i="23"/>
  <c r="V172" i="21"/>
  <c r="V82" i="21"/>
  <c r="L40" i="40"/>
  <c r="V98" i="26"/>
  <c r="V109" i="23"/>
  <c r="L144" i="21"/>
  <c r="V167" i="21"/>
  <c r="V101" i="26"/>
  <c r="V10" i="23"/>
  <c r="V118" i="21"/>
  <c r="V131" i="42"/>
  <c r="V93" i="23"/>
  <c r="V111" i="23"/>
  <c r="L27" i="40"/>
  <c r="L6" i="41"/>
  <c r="V121" i="41"/>
  <c r="V106" i="42"/>
  <c r="V158" i="26"/>
  <c r="V64" i="42"/>
  <c r="L133" i="21"/>
  <c r="V60" i="42"/>
  <c r="L79" i="21"/>
  <c r="L79" i="23"/>
  <c r="V101" i="21"/>
  <c r="V91" i="41"/>
  <c r="L173" i="26"/>
  <c r="L24" i="19"/>
  <c r="L151" i="21"/>
  <c r="L174" i="21"/>
  <c r="V105" i="23"/>
  <c r="L168" i="40"/>
  <c r="L28" i="23"/>
  <c r="V85" i="21"/>
  <c r="L34" i="26"/>
  <c r="V110" i="21"/>
  <c r="V21" i="19"/>
  <c r="L121" i="23"/>
  <c r="L57" i="23"/>
  <c r="V6" i="19"/>
  <c r="L99" i="21"/>
  <c r="L136" i="26"/>
  <c r="L7" i="40"/>
  <c r="V157" i="41"/>
  <c r="V118" i="42"/>
  <c r="V109" i="41"/>
  <c r="V2" i="42"/>
  <c r="V99" i="41"/>
  <c r="V13" i="23"/>
  <c r="V119" i="21"/>
  <c r="L88" i="23"/>
  <c r="L133" i="41"/>
  <c r="V112" i="21"/>
  <c r="L26" i="26"/>
  <c r="V157" i="23"/>
  <c r="V97" i="26"/>
  <c r="L71" i="26"/>
  <c r="L155" i="21"/>
  <c r="L25" i="19"/>
  <c r="V23" i="19"/>
  <c r="L140" i="21"/>
  <c r="V70" i="42"/>
  <c r="L58" i="24"/>
  <c r="V72" i="21"/>
  <c r="L98" i="23"/>
  <c r="L79" i="41"/>
  <c r="V143" i="21"/>
  <c r="L87" i="26"/>
  <c r="V136" i="23"/>
  <c r="L164" i="42"/>
  <c r="V72" i="42"/>
  <c r="V28" i="41"/>
  <c r="L140" i="26"/>
  <c r="V17" i="26"/>
  <c r="L93" i="21"/>
  <c r="V13" i="26"/>
  <c r="L89" i="21"/>
  <c r="L6" i="26"/>
  <c r="L159" i="21"/>
  <c r="V123" i="23"/>
  <c r="V111" i="40"/>
  <c r="V35" i="42"/>
  <c r="L159" i="23"/>
  <c r="L42" i="19"/>
  <c r="V152" i="21"/>
  <c r="V35" i="40"/>
  <c r="L31" i="26"/>
  <c r="L43" i="19"/>
  <c r="V115" i="21"/>
  <c r="V148" i="26"/>
  <c r="V165" i="21"/>
  <c r="V80" i="21"/>
  <c r="L175" i="23"/>
  <c r="L60" i="23"/>
  <c r="V69" i="21"/>
  <c r="V39" i="40"/>
  <c r="L84" i="23"/>
  <c r="V2" i="26"/>
  <c r="L106" i="42"/>
  <c r="V126" i="23"/>
  <c r="L14" i="42"/>
  <c r="V114" i="23"/>
  <c r="V94" i="41"/>
  <c r="V164" i="23"/>
  <c r="V75" i="21"/>
  <c r="V17" i="42"/>
  <c r="V120" i="41"/>
  <c r="L176" i="26"/>
  <c r="V88" i="23"/>
  <c r="V2" i="19"/>
  <c r="L165" i="42"/>
  <c r="L81" i="26"/>
  <c r="V91" i="23"/>
  <c r="V84" i="21"/>
  <c r="V87" i="26"/>
  <c r="L117" i="21"/>
  <c r="V96" i="21"/>
  <c r="L22" i="19"/>
  <c r="L90" i="42"/>
  <c r="V7" i="41"/>
  <c r="L12" i="23"/>
  <c r="L8" i="23"/>
  <c r="V138" i="23"/>
  <c r="V150" i="40"/>
  <c r="L80" i="25"/>
  <c r="V40" i="19"/>
  <c r="L9" i="26"/>
  <c r="V174" i="21"/>
  <c r="L131" i="21"/>
  <c r="L154" i="26"/>
  <c r="L22" i="26"/>
  <c r="L142" i="23"/>
  <c r="V45" i="41"/>
  <c r="V177" i="42"/>
  <c r="V162" i="21"/>
  <c r="V163" i="21"/>
  <c r="V34" i="40"/>
  <c r="V110" i="23"/>
  <c r="V103" i="21"/>
  <c r="V137" i="23"/>
  <c r="V110" i="41"/>
  <c r="V47" i="23"/>
  <c r="L149" i="21"/>
  <c r="V62" i="23"/>
  <c r="L2" i="19"/>
  <c r="V111" i="21"/>
  <c r="L15" i="23"/>
  <c r="V95" i="21"/>
  <c r="L102" i="42"/>
  <c r="V82" i="42"/>
  <c r="L70" i="26"/>
  <c r="L58" i="26"/>
  <c r="L79" i="26"/>
  <c r="V109" i="26"/>
  <c r="L10" i="19"/>
  <c r="V116" i="23"/>
  <c r="V6" i="42"/>
  <c r="V125" i="23"/>
  <c r="V70" i="21"/>
  <c r="V10" i="19"/>
  <c r="L166" i="23"/>
  <c r="L11" i="40"/>
  <c r="L116" i="41"/>
  <c r="V57" i="41"/>
  <c r="V61" i="21"/>
  <c r="L161" i="40"/>
  <c r="V35" i="41"/>
  <c r="V34" i="23"/>
  <c r="V134" i="23"/>
  <c r="V160" i="42"/>
  <c r="V104" i="23"/>
  <c r="V159" i="21"/>
  <c r="V158" i="21"/>
  <c r="V59" i="40"/>
  <c r="L156" i="25"/>
  <c r="V150" i="42"/>
  <c r="L162" i="23"/>
  <c r="L103" i="26"/>
  <c r="V50" i="19"/>
  <c r="L99" i="26"/>
  <c r="V38" i="19"/>
  <c r="L158" i="23"/>
  <c r="V65" i="21"/>
  <c r="V7" i="19"/>
  <c r="L61" i="40"/>
  <c r="V40" i="26"/>
  <c r="V141" i="23"/>
  <c r="L176" i="21"/>
  <c r="V122" i="21"/>
  <c r="V86" i="42"/>
  <c r="L155" i="23"/>
  <c r="L138" i="21"/>
  <c r="L44" i="42"/>
  <c r="L26" i="23"/>
  <c r="V79" i="21"/>
  <c r="L154" i="23"/>
  <c r="V8" i="23"/>
  <c r="L160" i="21"/>
  <c r="L168" i="42"/>
  <c r="V31" i="40"/>
  <c r="V38" i="40"/>
  <c r="V139" i="26"/>
  <c r="V146" i="42"/>
  <c r="V167" i="23"/>
  <c r="V134" i="42"/>
  <c r="V163" i="23"/>
  <c r="V127" i="42"/>
  <c r="L31" i="19"/>
  <c r="L21" i="23"/>
  <c r="V21" i="42"/>
  <c r="L25" i="23"/>
  <c r="V63" i="23"/>
  <c r="V86" i="21"/>
  <c r="V13" i="41"/>
  <c r="L85" i="23"/>
  <c r="L129" i="21"/>
  <c r="V83" i="21"/>
  <c r="V17" i="40"/>
  <c r="V40" i="23"/>
  <c r="L67" i="21"/>
  <c r="V107" i="41"/>
  <c r="V5" i="26"/>
  <c r="L20" i="19"/>
  <c r="L21" i="19"/>
  <c r="L81" i="21"/>
  <c r="V169" i="23"/>
  <c r="L92" i="23"/>
  <c r="V88" i="21"/>
  <c r="V90" i="23"/>
  <c r="V138" i="41"/>
  <c r="V72" i="23"/>
  <c r="L38" i="19"/>
  <c r="L166" i="41"/>
  <c r="V125" i="41"/>
  <c r="V14" i="42"/>
  <c r="L165" i="26"/>
  <c r="V144" i="26"/>
  <c r="V166" i="42"/>
  <c r="L18" i="19"/>
  <c r="V22" i="40"/>
  <c r="L27" i="19"/>
  <c r="V73" i="26"/>
  <c r="V102" i="21"/>
  <c r="V63" i="21"/>
  <c r="L46" i="19"/>
  <c r="L74" i="23"/>
  <c r="L138" i="42"/>
  <c r="L30" i="26"/>
  <c r="V82" i="23"/>
  <c r="V74" i="23"/>
  <c r="V171" i="23"/>
  <c r="V112" i="26"/>
  <c r="L54" i="26"/>
  <c r="L150" i="21"/>
  <c r="V116" i="41"/>
  <c r="L65" i="21"/>
  <c r="L121" i="26"/>
  <c r="V154" i="23"/>
  <c r="L6" i="42"/>
  <c r="V158" i="42"/>
  <c r="L169" i="26"/>
  <c r="V175" i="42"/>
  <c r="L2" i="23"/>
  <c r="V33" i="26"/>
  <c r="L101" i="21"/>
  <c r="V95" i="41"/>
  <c r="L172" i="21"/>
  <c r="L60" i="26"/>
  <c r="L114" i="26"/>
  <c r="V26" i="19"/>
  <c r="B93" i="42"/>
  <c r="B137" i="42"/>
  <c r="B162" i="42"/>
  <c r="B60" i="42"/>
  <c r="B104" i="42"/>
  <c r="B122" i="42"/>
  <c r="B20" i="42"/>
  <c r="B58" i="42"/>
  <c r="B80" i="42"/>
  <c r="B159" i="42"/>
  <c r="B171" i="42"/>
  <c r="B8" i="42"/>
  <c r="B36" i="42"/>
  <c r="B170" i="42"/>
  <c r="B72" i="42"/>
  <c r="B21" i="42"/>
  <c r="B76" i="42"/>
  <c r="B81" i="42"/>
  <c r="B38" i="42"/>
  <c r="B166" i="42"/>
  <c r="B28" i="42"/>
  <c r="B66" i="42"/>
  <c r="B86" i="42"/>
  <c r="B57" i="42"/>
  <c r="B101" i="42"/>
  <c r="B119" i="42"/>
  <c r="B10" i="42"/>
  <c r="B55" i="42"/>
  <c r="B78" i="42"/>
  <c r="B156" i="42"/>
  <c r="B3" i="42"/>
  <c r="B43" i="42"/>
  <c r="B100" i="42"/>
  <c r="B126" i="42"/>
  <c r="B167" i="42"/>
  <c r="B130" i="41"/>
  <c r="B112" i="42"/>
  <c r="B175" i="41"/>
  <c r="B95" i="42"/>
  <c r="B144" i="42"/>
  <c r="B51" i="42"/>
  <c r="B129" i="42"/>
  <c r="B168" i="42"/>
  <c r="B166" i="41"/>
  <c r="B79" i="42"/>
  <c r="B9" i="42"/>
  <c r="B142" i="42"/>
  <c r="B62" i="42"/>
  <c r="B125" i="42"/>
  <c r="B118" i="41"/>
  <c r="B121" i="42"/>
  <c r="B99" i="42"/>
  <c r="B139" i="42"/>
  <c r="B110" i="41"/>
  <c r="B91" i="42"/>
  <c r="B163" i="42"/>
  <c r="B122" i="41"/>
  <c r="B24" i="42"/>
  <c r="B117" i="42"/>
  <c r="B157" i="42"/>
  <c r="B90" i="41"/>
  <c r="B74" i="42"/>
  <c r="B118" i="42"/>
  <c r="B140" i="42"/>
  <c r="B114" i="41"/>
  <c r="B29" i="42"/>
  <c r="B59" i="42"/>
  <c r="B123" i="42"/>
  <c r="B134" i="42"/>
  <c r="B82" i="41"/>
  <c r="B176" i="41"/>
  <c r="B64" i="42"/>
  <c r="B26" i="42"/>
  <c r="B149" i="42"/>
  <c r="B92" i="42"/>
  <c r="B174" i="41"/>
  <c r="B50" i="42"/>
  <c r="B47" i="42"/>
  <c r="B109" i="42"/>
  <c r="B155" i="42"/>
  <c r="B78" i="41"/>
  <c r="B71" i="42"/>
  <c r="B115" i="42"/>
  <c r="B138" i="42"/>
  <c r="B33" i="42"/>
  <c r="B83" i="42"/>
  <c r="B96" i="42"/>
  <c r="B176" i="42"/>
  <c r="B146" i="41"/>
  <c r="B18" i="42"/>
  <c r="B52" i="42"/>
  <c r="B75" i="42"/>
  <c r="B40" i="42"/>
  <c r="B56" i="42"/>
  <c r="B124" i="42"/>
  <c r="B23" i="42"/>
  <c r="B90" i="42"/>
  <c r="B146" i="42"/>
  <c r="B66" i="41"/>
  <c r="B70" i="42"/>
  <c r="B98" i="41"/>
  <c r="B53" i="42"/>
  <c r="B41" i="42"/>
  <c r="B160" i="42"/>
  <c r="B102" i="42"/>
  <c r="B35" i="42"/>
  <c r="B86" i="41"/>
  <c r="B14" i="42"/>
  <c r="B49" i="42"/>
  <c r="B110" i="42"/>
  <c r="B177" i="42"/>
  <c r="B13" i="42"/>
  <c r="B48" i="42"/>
  <c r="B141" i="42"/>
  <c r="B177" i="41"/>
  <c r="B54" i="42"/>
  <c r="B97" i="42"/>
  <c r="B116" i="42"/>
  <c r="B130" i="42"/>
  <c r="B169" i="42"/>
  <c r="B152" i="42"/>
  <c r="B113" i="42"/>
  <c r="B30" i="42"/>
  <c r="B148" i="42"/>
  <c r="B85" i="42"/>
  <c r="B142" i="41"/>
  <c r="B106" i="41"/>
  <c r="B172" i="42"/>
  <c r="B17" i="42"/>
  <c r="B174" i="42"/>
  <c r="B11" i="42"/>
  <c r="B45" i="42"/>
  <c r="B135" i="42"/>
  <c r="B175" i="42"/>
  <c r="B150" i="41"/>
  <c r="B87" i="42"/>
  <c r="B131" i="42"/>
  <c r="B154" i="42"/>
  <c r="B5" i="42"/>
  <c r="B46" i="42"/>
  <c r="B68" i="42"/>
  <c r="B143" i="42"/>
  <c r="B65" i="42"/>
  <c r="B12" i="42"/>
  <c r="B32" i="42"/>
  <c r="B145" i="42"/>
  <c r="B134" i="41"/>
  <c r="B94" i="42"/>
  <c r="B173" i="42"/>
  <c r="B4" i="42"/>
  <c r="B74" i="41"/>
  <c r="B98" i="42"/>
  <c r="B165" i="42"/>
  <c r="B106" i="42"/>
  <c r="B37" i="42"/>
  <c r="B89" i="42"/>
  <c r="B103" i="42"/>
  <c r="B138" i="41"/>
  <c r="B39" i="42"/>
  <c r="B63" i="42"/>
  <c r="B136" i="42"/>
  <c r="B162" i="41"/>
  <c r="B27" i="42"/>
  <c r="B77" i="42"/>
  <c r="B107" i="42"/>
  <c r="B150" i="42"/>
  <c r="B70" i="41"/>
  <c r="B154" i="41"/>
  <c r="B82" i="42"/>
  <c r="B102" i="41"/>
  <c r="B120" i="42"/>
  <c r="B84" i="42"/>
  <c r="B127" i="42"/>
  <c r="B42" i="42"/>
  <c r="B111" i="42"/>
  <c r="B161" i="42"/>
  <c r="B158" i="42"/>
  <c r="B126" i="41"/>
  <c r="B34" i="42"/>
  <c r="B61" i="42"/>
  <c r="B132" i="42"/>
  <c r="B158" i="41"/>
  <c r="B25" i="42"/>
  <c r="B73" i="42"/>
  <c r="B153" i="42"/>
  <c r="B94" i="41"/>
  <c r="B15" i="42"/>
  <c r="B67" i="42"/>
  <c r="B108" i="42"/>
  <c r="B128" i="42"/>
  <c r="B69" i="42"/>
  <c r="B31" i="42"/>
  <c r="B105" i="42"/>
  <c r="B22" i="42"/>
  <c r="B7" i="42"/>
  <c r="B151" i="42"/>
  <c r="B44" i="42"/>
  <c r="B147" i="42"/>
  <c r="B164" i="42"/>
  <c r="B88" i="42"/>
  <c r="B19" i="42"/>
  <c r="B114" i="42"/>
  <c r="B16" i="42"/>
  <c r="B6" i="42"/>
  <c r="B170" i="41"/>
  <c r="B133" i="42"/>
  <c r="AP26" i="19"/>
  <c r="AP95" i="41"/>
  <c r="AP33" i="26"/>
  <c r="AP175" i="42"/>
  <c r="AP158" i="42"/>
  <c r="AP154" i="23"/>
  <c r="AP116" i="41"/>
  <c r="AP112" i="26"/>
  <c r="AP171" i="23"/>
  <c r="AP74" i="23"/>
  <c r="AP82" i="23"/>
  <c r="AP63" i="21"/>
  <c r="AP102" i="21"/>
  <c r="AP73" i="26"/>
  <c r="AP22" i="40"/>
  <c r="AP166" i="42"/>
  <c r="AP144" i="26"/>
  <c r="AP14" i="42"/>
  <c r="AP125" i="41"/>
  <c r="AP72" i="23"/>
  <c r="AP138" i="41"/>
  <c r="AP90" i="23"/>
  <c r="AP88" i="21"/>
  <c r="AP169" i="23"/>
  <c r="AP5" i="26"/>
  <c r="AP107" i="41"/>
  <c r="AP40" i="23"/>
  <c r="AP17" i="40"/>
  <c r="AP83" i="21"/>
  <c r="AP13" i="41"/>
  <c r="AP86" i="21"/>
  <c r="AP63" i="23"/>
  <c r="AP21" i="42"/>
  <c r="AP127" i="42"/>
  <c r="AP163" i="23"/>
  <c r="AP134" i="42"/>
  <c r="AP167" i="23"/>
  <c r="AP146" i="42"/>
  <c r="AP139" i="26"/>
  <c r="AP38" i="40"/>
  <c r="AP31" i="40"/>
  <c r="AP8" i="23"/>
  <c r="AP79" i="21"/>
  <c r="AP86" i="42"/>
  <c r="AP122" i="21"/>
  <c r="AP141" i="23"/>
  <c r="AP40" i="26"/>
  <c r="AP7" i="19"/>
  <c r="AP65" i="21"/>
  <c r="AP38" i="19"/>
  <c r="AP50" i="19"/>
  <c r="AP150" i="42"/>
  <c r="AP59" i="40"/>
  <c r="AP158" i="21"/>
  <c r="AP159" i="21"/>
  <c r="AP104" i="23"/>
  <c r="AP160" i="42"/>
  <c r="AP134" i="23"/>
  <c r="AP34" i="23"/>
  <c r="AP35" i="41"/>
  <c r="AP61" i="21"/>
  <c r="AP57" i="41"/>
  <c r="AP10" i="19"/>
  <c r="AP70" i="21"/>
  <c r="AP125" i="23"/>
  <c r="AP6" i="42"/>
  <c r="AP116" i="23"/>
  <c r="AP109" i="26"/>
  <c r="AP82" i="42"/>
  <c r="AP95" i="21"/>
  <c r="AP111" i="21"/>
  <c r="AP62" i="23"/>
  <c r="AP47" i="23"/>
  <c r="AP110" i="41"/>
  <c r="AP137" i="23"/>
  <c r="AP103" i="21"/>
  <c r="AP110" i="23"/>
  <c r="AP34" i="40"/>
  <c r="AP163" i="21"/>
  <c r="AP162" i="21"/>
  <c r="AP177" i="42"/>
  <c r="AP45" i="41"/>
  <c r="AP174" i="21"/>
  <c r="AP40" i="19"/>
  <c r="AP150" i="40"/>
  <c r="AP138" i="23"/>
  <c r="AP7" i="41"/>
  <c r="AP96" i="21"/>
  <c r="AP87" i="26"/>
  <c r="AP84" i="21"/>
  <c r="AP91" i="23"/>
  <c r="AP2" i="19"/>
  <c r="AP88" i="23"/>
  <c r="AP120" i="41"/>
  <c r="AP17" i="42"/>
  <c r="AP75" i="21"/>
  <c r="AP164" i="23"/>
  <c r="AP94" i="41"/>
  <c r="AP114" i="23"/>
  <c r="AP126" i="23"/>
  <c r="AP2" i="26"/>
  <c r="AP39" i="40"/>
  <c r="AP69" i="21"/>
  <c r="AP80" i="21"/>
  <c r="AP165" i="21"/>
  <c r="AP148" i="26"/>
  <c r="AP115" i="21"/>
  <c r="AP35" i="40"/>
  <c r="AP152" i="21"/>
  <c r="AP35" i="42"/>
  <c r="AP111" i="40"/>
  <c r="AP123" i="23"/>
  <c r="AP13" i="26"/>
  <c r="AP17" i="26"/>
  <c r="AP28" i="41"/>
  <c r="AP72" i="42"/>
  <c r="AP136" i="23"/>
  <c r="AP143" i="21"/>
  <c r="AP72" i="21"/>
  <c r="AP70" i="42"/>
  <c r="AP23" i="19"/>
  <c r="AP97" i="26"/>
  <c r="AP157" i="23"/>
  <c r="AP112" i="21"/>
  <c r="AP119" i="21"/>
  <c r="AP13" i="23"/>
  <c r="AP99" i="41"/>
  <c r="AP2" i="42"/>
  <c r="AP109" i="41"/>
  <c r="AP118" i="42"/>
  <c r="AP157" i="41"/>
  <c r="AP6" i="19"/>
  <c r="AP21" i="19"/>
  <c r="AP110" i="21"/>
  <c r="AP85" i="21"/>
  <c r="AP105" i="23"/>
  <c r="AP91" i="41"/>
  <c r="AP101" i="21"/>
  <c r="AP60" i="42"/>
  <c r="AP64" i="42"/>
  <c r="AP158" i="26"/>
  <c r="AP106" i="42"/>
  <c r="AP121" i="41"/>
  <c r="AP111" i="23"/>
  <c r="AP93" i="23"/>
  <c r="AP131" i="42"/>
  <c r="AP118" i="21"/>
  <c r="AP10" i="23"/>
  <c r="AP101" i="26"/>
  <c r="AP167" i="21"/>
  <c r="AP109" i="23"/>
  <c r="AP98" i="26"/>
  <c r="AP82" i="21"/>
  <c r="AP172" i="21"/>
  <c r="AP47" i="19"/>
  <c r="AP51" i="19"/>
  <c r="AP98" i="42"/>
  <c r="AP43" i="40"/>
  <c r="AP175" i="23"/>
  <c r="AP160" i="21"/>
  <c r="AP94" i="23"/>
  <c r="AP32" i="42"/>
  <c r="AP148" i="21"/>
  <c r="AP155" i="23"/>
  <c r="AP126" i="21"/>
  <c r="AP95" i="23"/>
  <c r="AP85" i="42"/>
  <c r="AP58" i="42"/>
  <c r="AP6" i="23"/>
  <c r="AP15" i="41"/>
  <c r="AP18" i="23"/>
  <c r="AP19" i="41"/>
  <c r="AP155" i="26"/>
  <c r="AP102" i="40"/>
  <c r="AP63" i="40"/>
  <c r="AP175" i="21"/>
  <c r="AP53" i="21"/>
  <c r="AP159" i="42"/>
  <c r="AP8" i="19"/>
  <c r="AP69" i="40"/>
  <c r="AP139" i="23"/>
  <c r="AP38" i="23"/>
  <c r="AP138" i="26"/>
  <c r="AP15" i="23"/>
  <c r="AP113" i="21"/>
  <c r="AP58" i="26"/>
  <c r="AP117" i="21"/>
  <c r="AP96" i="42"/>
  <c r="AP14" i="19"/>
  <c r="AP117" i="26"/>
  <c r="AP61" i="23"/>
  <c r="AP36" i="19"/>
  <c r="AP86" i="26"/>
  <c r="AP36" i="26"/>
  <c r="AP42" i="23"/>
  <c r="AP30" i="23"/>
  <c r="AP34" i="42"/>
  <c r="AP138" i="21"/>
  <c r="AP34" i="26"/>
  <c r="AP146" i="23"/>
  <c r="AP162" i="40"/>
  <c r="AP146" i="21"/>
  <c r="AP60" i="21"/>
  <c r="AP73" i="21"/>
  <c r="AP77" i="21"/>
  <c r="AP176" i="21"/>
  <c r="AP67" i="41"/>
  <c r="AP81" i="42"/>
  <c r="AP136" i="21"/>
  <c r="AP104" i="25"/>
  <c r="AP89" i="41"/>
  <c r="AP59" i="23"/>
  <c r="AP114" i="26"/>
  <c r="AP126" i="26"/>
  <c r="AP12" i="41"/>
  <c r="AP56" i="42"/>
  <c r="AP168" i="23"/>
  <c r="AP46" i="41"/>
  <c r="AP39" i="19"/>
  <c r="AP9" i="23"/>
  <c r="AP31" i="42"/>
  <c r="AP55" i="21"/>
  <c r="AP120" i="23"/>
  <c r="AP22" i="41"/>
  <c r="AP145" i="42"/>
  <c r="AP91" i="21"/>
  <c r="AP46" i="23"/>
  <c r="AP77" i="41"/>
  <c r="AP162" i="23"/>
  <c r="AP174" i="23"/>
  <c r="AP67" i="25"/>
  <c r="AP55" i="40"/>
  <c r="AP104" i="21"/>
  <c r="AP5" i="19"/>
  <c r="AP24" i="23"/>
  <c r="AP173" i="26"/>
  <c r="AP163" i="41"/>
  <c r="AP3" i="41"/>
  <c r="AP80" i="25"/>
  <c r="AP17" i="19"/>
  <c r="AP36" i="23"/>
  <c r="AP34" i="41"/>
  <c r="AP81" i="23"/>
  <c r="AP131" i="26"/>
  <c r="AP148" i="40"/>
  <c r="AP85" i="23"/>
  <c r="AP135" i="26"/>
  <c r="AP160" i="40"/>
  <c r="AP129" i="26"/>
  <c r="AP119" i="41"/>
  <c r="AP27" i="42"/>
  <c r="AP150" i="23"/>
  <c r="AP79" i="23"/>
  <c r="AP127" i="21"/>
  <c r="AP29" i="23"/>
  <c r="AP128" i="21"/>
  <c r="AP166" i="21"/>
  <c r="AP54" i="23"/>
  <c r="AP53" i="42"/>
  <c r="AP33" i="19"/>
  <c r="AP52" i="23"/>
  <c r="AP134" i="41"/>
  <c r="AP151" i="21"/>
  <c r="AP54" i="21"/>
  <c r="AP31" i="23"/>
  <c r="AP77" i="23"/>
  <c r="AP119" i="26"/>
  <c r="AP38" i="42"/>
  <c r="AP164" i="21"/>
  <c r="AP124" i="21"/>
  <c r="AP51" i="25"/>
  <c r="AP74" i="21"/>
  <c r="AP51" i="23"/>
  <c r="AP174" i="42"/>
  <c r="AP78" i="21"/>
  <c r="AP55" i="23"/>
  <c r="AP5" i="42"/>
  <c r="AP7" i="26"/>
  <c r="AP100" i="42"/>
  <c r="AP100" i="40"/>
  <c r="AP128" i="41"/>
  <c r="AP128" i="40"/>
  <c r="AP59" i="25"/>
  <c r="AP71" i="21"/>
  <c r="AP168" i="21"/>
  <c r="AP152" i="23"/>
  <c r="AP99" i="42"/>
  <c r="AP47" i="40"/>
  <c r="AP84" i="23"/>
  <c r="AP52" i="41"/>
  <c r="AP139" i="21"/>
  <c r="AP57" i="23"/>
  <c r="AP79" i="26"/>
  <c r="AP154" i="26"/>
  <c r="AP166" i="26"/>
  <c r="AP55" i="42"/>
  <c r="AP140" i="41"/>
  <c r="AP77" i="42"/>
  <c r="AP26" i="40"/>
  <c r="AP133" i="21"/>
  <c r="AP144" i="21"/>
  <c r="AP27" i="19"/>
  <c r="AP88" i="41"/>
  <c r="AP147" i="21"/>
  <c r="AP73" i="23"/>
  <c r="AP31" i="26"/>
  <c r="AP116" i="40"/>
  <c r="AP56" i="21"/>
  <c r="AP43" i="19"/>
  <c r="AP159" i="23"/>
  <c r="AP102" i="23"/>
  <c r="AP66" i="26"/>
  <c r="AP102" i="42"/>
  <c r="AP141" i="26"/>
  <c r="AP66" i="21"/>
  <c r="AP43" i="23"/>
  <c r="AP122" i="42"/>
  <c r="AP22" i="19"/>
  <c r="AP76" i="23"/>
  <c r="AP36" i="41"/>
  <c r="AP34" i="19"/>
  <c r="AP80" i="23"/>
  <c r="AP40" i="41"/>
  <c r="AP84" i="26"/>
  <c r="AP121" i="42"/>
  <c r="AP48" i="26"/>
  <c r="AP50" i="40"/>
  <c r="AP46" i="40"/>
  <c r="AP138" i="42"/>
  <c r="AP135" i="21"/>
  <c r="AP149" i="21"/>
  <c r="AP58" i="24"/>
  <c r="AP45" i="23"/>
  <c r="AP35" i="26"/>
  <c r="AP128" i="42"/>
  <c r="AP132" i="21"/>
  <c r="AP108" i="21"/>
  <c r="AP30" i="26"/>
  <c r="AP58" i="21"/>
  <c r="AP35" i="23"/>
  <c r="AP74" i="42"/>
  <c r="AP62" i="21"/>
  <c r="AP39" i="23"/>
  <c r="AP90" i="42"/>
  <c r="AP84" i="42"/>
  <c r="AP68" i="40"/>
  <c r="AP112" i="41"/>
  <c r="AP64" i="21"/>
  <c r="AP3" i="26"/>
  <c r="AP151" i="26"/>
  <c r="AP98" i="40"/>
  <c r="AP116" i="21"/>
  <c r="AP106" i="26"/>
  <c r="AP120" i="21"/>
  <c r="AP37" i="19"/>
  <c r="AP56" i="23"/>
  <c r="AP118" i="26"/>
  <c r="AP150" i="41"/>
  <c r="AP131" i="41"/>
  <c r="AP95" i="42"/>
  <c r="AP49" i="19"/>
  <c r="AP68" i="23"/>
  <c r="AP20" i="41"/>
  <c r="AP97" i="23"/>
  <c r="AP167" i="26"/>
  <c r="AP37" i="40"/>
  <c r="AP101" i="23"/>
  <c r="AP175" i="26"/>
  <c r="AP49" i="40"/>
  <c r="AP145" i="26"/>
  <c r="AP135" i="41"/>
  <c r="AP43" i="42"/>
  <c r="AP24" i="41"/>
  <c r="AP154" i="21"/>
  <c r="AP11" i="19"/>
  <c r="AP127" i="23"/>
  <c r="AP173" i="23"/>
  <c r="AP116" i="26"/>
  <c r="AP149" i="42"/>
  <c r="AP170" i="26"/>
  <c r="AP46" i="19"/>
  <c r="AP161" i="21"/>
  <c r="AP11" i="23"/>
  <c r="AP156" i="42"/>
  <c r="AP41" i="19"/>
  <c r="AP60" i="23"/>
  <c r="AP4" i="41"/>
  <c r="AP45" i="19"/>
  <c r="AP64" i="23"/>
  <c r="AP8" i="41"/>
  <c r="AP60" i="26"/>
  <c r="AP105" i="42"/>
  <c r="AP32" i="26"/>
  <c r="AP18" i="40"/>
  <c r="AP30" i="40"/>
  <c r="AP24" i="19"/>
  <c r="AP143" i="23"/>
  <c r="AP3" i="42"/>
  <c r="AP177" i="21"/>
  <c r="AP27" i="23"/>
  <c r="AP26" i="42"/>
  <c r="AP87" i="21"/>
  <c r="AP57" i="21"/>
  <c r="AP22" i="23"/>
  <c r="AP163" i="42"/>
  <c r="AP175" i="40"/>
  <c r="AP67" i="21"/>
  <c r="AP148" i="23"/>
  <c r="AP10" i="41"/>
  <c r="AP155" i="21"/>
  <c r="AP89" i="23"/>
  <c r="AP147" i="26"/>
  <c r="AP159" i="25"/>
  <c r="AP171" i="25"/>
  <c r="AP71" i="42"/>
  <c r="AP156" i="41"/>
  <c r="AP93" i="42"/>
  <c r="AP42" i="40"/>
  <c r="AP25" i="41"/>
  <c r="AP8" i="26"/>
  <c r="AP64" i="40"/>
  <c r="AP81" i="21"/>
  <c r="AP154" i="42"/>
  <c r="AP140" i="21"/>
  <c r="AP100" i="23"/>
  <c r="AP78" i="25"/>
  <c r="AP84" i="41"/>
  <c r="AP134" i="21"/>
  <c r="AP99" i="23"/>
  <c r="AP145" i="23"/>
  <c r="AP52" i="26"/>
  <c r="AP97" i="42"/>
  <c r="AP54" i="40"/>
  <c r="AP142" i="21"/>
  <c r="AP103" i="23"/>
  <c r="AP149" i="23"/>
  <c r="AP56" i="26"/>
  <c r="AP101" i="42"/>
  <c r="AP66" i="40"/>
  <c r="AP71" i="26"/>
  <c r="AP22" i="26"/>
  <c r="AP148" i="42"/>
  <c r="AP18" i="41"/>
  <c r="AP53" i="40"/>
  <c r="AP155" i="42"/>
  <c r="AP9" i="41"/>
  <c r="AP17" i="41"/>
  <c r="AP21" i="41"/>
  <c r="AP56" i="41"/>
  <c r="AP152" i="41"/>
  <c r="AP145" i="21"/>
  <c r="AP124" i="42"/>
  <c r="AP59" i="21"/>
  <c r="AP156" i="21"/>
  <c r="AP132" i="23"/>
  <c r="AP63" i="42"/>
  <c r="AP148" i="41"/>
  <c r="AP170" i="21"/>
  <c r="AP115" i="23"/>
  <c r="AP161" i="23"/>
  <c r="AP92" i="26"/>
  <c r="AP129" i="42"/>
  <c r="AP118" i="40"/>
  <c r="AP3" i="19"/>
  <c r="AP119" i="23"/>
  <c r="AP165" i="23"/>
  <c r="AP96" i="26"/>
  <c r="AP133" i="42"/>
  <c r="AP130" i="40"/>
  <c r="AP91" i="26"/>
  <c r="AP42" i="26"/>
  <c r="AP164" i="42"/>
  <c r="AP58" i="41"/>
  <c r="AP85" i="40"/>
  <c r="AP171" i="42"/>
  <c r="AP41" i="41"/>
  <c r="AP33" i="41"/>
  <c r="AP37" i="41"/>
  <c r="AP102" i="41"/>
  <c r="AP89" i="21"/>
  <c r="AP12" i="19"/>
  <c r="AP4" i="19"/>
  <c r="AP26" i="23"/>
  <c r="AP31" i="41"/>
  <c r="AP107" i="21"/>
  <c r="AP97" i="21"/>
  <c r="AP142" i="23"/>
  <c r="AP28" i="42"/>
  <c r="AP52" i="40"/>
  <c r="AP44" i="19"/>
  <c r="AP158" i="23"/>
  <c r="AP121" i="26"/>
  <c r="AP111" i="41"/>
  <c r="AP48" i="19"/>
  <c r="AP170" i="23"/>
  <c r="AP125" i="26"/>
  <c r="AP115" i="41"/>
  <c r="AP162" i="26"/>
  <c r="AP61" i="25"/>
  <c r="AP41" i="42"/>
  <c r="AP76" i="41"/>
  <c r="AP111" i="26"/>
  <c r="AP18" i="42"/>
  <c r="AP112" i="40"/>
  <c r="AP120" i="40"/>
  <c r="AP124" i="40"/>
  <c r="AP153" i="41"/>
  <c r="AP76" i="26"/>
  <c r="AP145" i="40"/>
  <c r="AP42" i="19"/>
  <c r="AP20" i="23"/>
  <c r="AP159" i="41"/>
  <c r="AP123" i="21"/>
  <c r="AP129" i="21"/>
  <c r="AP25" i="23"/>
  <c r="AP92" i="42"/>
  <c r="AP5" i="40"/>
  <c r="AP18" i="19"/>
  <c r="AP12" i="23"/>
  <c r="AP153" i="26"/>
  <c r="AP143" i="41"/>
  <c r="AP30" i="19"/>
  <c r="AP16" i="23"/>
  <c r="AP157" i="26"/>
  <c r="AP147" i="41"/>
  <c r="AP12" i="26"/>
  <c r="AP7" i="42"/>
  <c r="AP57" i="42"/>
  <c r="AP92" i="41"/>
  <c r="AP127" i="26"/>
  <c r="AP62" i="42"/>
  <c r="AP144" i="40"/>
  <c r="AP136" i="40"/>
  <c r="AP140" i="40"/>
  <c r="AP133" i="40"/>
  <c r="AP153" i="21"/>
  <c r="AP9" i="19"/>
  <c r="AP99" i="21"/>
  <c r="AP98" i="23"/>
  <c r="AP141" i="41"/>
  <c r="AP171" i="21"/>
  <c r="AP98" i="21"/>
  <c r="AP75" i="23"/>
  <c r="AP121" i="23"/>
  <c r="AP4" i="26"/>
  <c r="AP49" i="42"/>
  <c r="AP124" i="23"/>
  <c r="AP47" i="42"/>
  <c r="AP132" i="41"/>
  <c r="AP128" i="23"/>
  <c r="AP51" i="42"/>
  <c r="AP136" i="41"/>
  <c r="AP136" i="26"/>
  <c r="AP119" i="42"/>
  <c r="AP169" i="42"/>
  <c r="AP118" i="41"/>
  <c r="AP10" i="26"/>
  <c r="AP78" i="42"/>
  <c r="AP81" i="40"/>
  <c r="AP67" i="42"/>
  <c r="AP131" i="21"/>
  <c r="AP41" i="23"/>
  <c r="AP115" i="26"/>
  <c r="AP163" i="40"/>
  <c r="AP130" i="21"/>
  <c r="AP150" i="21"/>
  <c r="AP107" i="23"/>
  <c r="AP153" i="23"/>
  <c r="AP72" i="26"/>
  <c r="AP113" i="42"/>
  <c r="AP140" i="23"/>
  <c r="AP79" i="42"/>
  <c r="AP164" i="41"/>
  <c r="AP144" i="23"/>
  <c r="AP83" i="42"/>
  <c r="AP168" i="41"/>
  <c r="AP152" i="26"/>
  <c r="AP135" i="42"/>
  <c r="AP22" i="42"/>
  <c r="AP170" i="41"/>
  <c r="AP102" i="26"/>
  <c r="AP126" i="42"/>
  <c r="AP90" i="21"/>
  <c r="AP68" i="21"/>
  <c r="AP2" i="23"/>
  <c r="AP29" i="26"/>
  <c r="AP76" i="21"/>
  <c r="AP20" i="19"/>
  <c r="AP86" i="23"/>
  <c r="AP69" i="26"/>
  <c r="AP63" i="41"/>
  <c r="AP121" i="21"/>
  <c r="AP17" i="23"/>
  <c r="AP76" i="42"/>
  <c r="AP67" i="40"/>
  <c r="AP125" i="21"/>
  <c r="AP21" i="23"/>
  <c r="AP80" i="42"/>
  <c r="AP79" i="40"/>
  <c r="AP57" i="26"/>
  <c r="AP20" i="42"/>
  <c r="AP55" i="41"/>
  <c r="AP51" i="40"/>
  <c r="AP94" i="26"/>
  <c r="AP122" i="41"/>
  <c r="AP117" i="42"/>
  <c r="AP100" i="21"/>
  <c r="AP169" i="26"/>
  <c r="AP92" i="21"/>
  <c r="AP52" i="19"/>
  <c r="AP4" i="23"/>
  <c r="AP137" i="26"/>
  <c r="AP127" i="41"/>
  <c r="AP137" i="21"/>
  <c r="AP33" i="23"/>
  <c r="AP15" i="26"/>
  <c r="AP108" i="42"/>
  <c r="AP131" i="40"/>
  <c r="AP141" i="21"/>
  <c r="AP37" i="23"/>
  <c r="AP19" i="26"/>
  <c r="AP112" i="42"/>
  <c r="AP143" i="40"/>
  <c r="AP77" i="26"/>
  <c r="AP36" i="42"/>
  <c r="AP71" i="41"/>
  <c r="AP115" i="40"/>
  <c r="AP142" i="26"/>
  <c r="AP174" i="41"/>
  <c r="AP15" i="19"/>
  <c r="AP3" i="23"/>
  <c r="AP28" i="23"/>
  <c r="AP49" i="23"/>
  <c r="AP55" i="26"/>
  <c r="AP14" i="26"/>
  <c r="AP140" i="42"/>
  <c r="AP175" i="41"/>
  <c r="AP20" i="40"/>
  <c r="AP157" i="21"/>
  <c r="AP13" i="19"/>
  <c r="AP7" i="23"/>
  <c r="AP32" i="23"/>
  <c r="AP53" i="23"/>
  <c r="AP63" i="26"/>
  <c r="AP18" i="26"/>
  <c r="AP144" i="42"/>
  <c r="AP6" i="41"/>
  <c r="AP32" i="40"/>
  <c r="AP28" i="26"/>
  <c r="AP93" i="26"/>
  <c r="AP23" i="42"/>
  <c r="AP52" i="42"/>
  <c r="AP73" i="42"/>
  <c r="AP87" i="41"/>
  <c r="AP108" i="41"/>
  <c r="AP147" i="40"/>
  <c r="AP74" i="26"/>
  <c r="AP64" i="25"/>
  <c r="AP13" i="42"/>
  <c r="AP48" i="41"/>
  <c r="AP65" i="40"/>
  <c r="AP73" i="40"/>
  <c r="AP77" i="40"/>
  <c r="AP106" i="21"/>
  <c r="AP83" i="23"/>
  <c r="AP108" i="23"/>
  <c r="AP129" i="23"/>
  <c r="AP20" i="26"/>
  <c r="AP15" i="42"/>
  <c r="AP65" i="42"/>
  <c r="AP100" i="41"/>
  <c r="AP165" i="40"/>
  <c r="AP114" i="21"/>
  <c r="AP87" i="23"/>
  <c r="AP112" i="23"/>
  <c r="AP133" i="23"/>
  <c r="AP24" i="26"/>
  <c r="AP19" i="42"/>
  <c r="AP69" i="42"/>
  <c r="AP104" i="41"/>
  <c r="AP177" i="40"/>
  <c r="AP39" i="26"/>
  <c r="AP120" i="26"/>
  <c r="AP177" i="26"/>
  <c r="AP103" i="42"/>
  <c r="AP132" i="42"/>
  <c r="AP153" i="42"/>
  <c r="AP167" i="41"/>
  <c r="AP30" i="41"/>
  <c r="AP21" i="40"/>
  <c r="AP124" i="26"/>
  <c r="AP107" i="42"/>
  <c r="AP157" i="42"/>
  <c r="AP38" i="41"/>
  <c r="AP2" i="40"/>
  <c r="AP170" i="40"/>
  <c r="AP174" i="40"/>
  <c r="AP67" i="23"/>
  <c r="AP92" i="23"/>
  <c r="AP113" i="23"/>
  <c r="AP134" i="26"/>
  <c r="AP46" i="25"/>
  <c r="AP33" i="42"/>
  <c r="AP68" i="41"/>
  <c r="AP101" i="40"/>
  <c r="AP94" i="21"/>
  <c r="AP71" i="23"/>
  <c r="AP96" i="23"/>
  <c r="AP117" i="23"/>
  <c r="AP150" i="26"/>
  <c r="AP49" i="25"/>
  <c r="AP37" i="42"/>
  <c r="AP72" i="41"/>
  <c r="AP113" i="40"/>
  <c r="AP23" i="26"/>
  <c r="AP100" i="26"/>
  <c r="AP161" i="26"/>
  <c r="AP87" i="42"/>
  <c r="AP116" i="42"/>
  <c r="AP137" i="42"/>
  <c r="AP151" i="41"/>
  <c r="AP172" i="41"/>
  <c r="AP132" i="40"/>
  <c r="AP108" i="26"/>
  <c r="AP91" i="42"/>
  <c r="AP141" i="42"/>
  <c r="AP176" i="41"/>
  <c r="AP146" i="40"/>
  <c r="AP154" i="40"/>
  <c r="AP158" i="40"/>
  <c r="AP31" i="19"/>
  <c r="AP147" i="23"/>
  <c r="AP172" i="23"/>
  <c r="AP66" i="23"/>
  <c r="AP168" i="26"/>
  <c r="AP143" i="42"/>
  <c r="AP42" i="42"/>
  <c r="AP146" i="41"/>
  <c r="AP35" i="19"/>
  <c r="AP151" i="23"/>
  <c r="AP176" i="23"/>
  <c r="AP78" i="23"/>
  <c r="AP172" i="26"/>
  <c r="AP147" i="42"/>
  <c r="AP54" i="42"/>
  <c r="AP158" i="41"/>
  <c r="AP123" i="26"/>
  <c r="AP90" i="26"/>
  <c r="AP130" i="26"/>
  <c r="AP167" i="42"/>
  <c r="AP50" i="42"/>
  <c r="AP114" i="42"/>
  <c r="AP162" i="41"/>
  <c r="AP93" i="41"/>
  <c r="AP6" i="40"/>
  <c r="AP41" i="26"/>
  <c r="AP8" i="42"/>
  <c r="AP43" i="41"/>
  <c r="AP169" i="41"/>
  <c r="AP161" i="41"/>
  <c r="AP165" i="41"/>
  <c r="AP131" i="23"/>
  <c r="AP156" i="23"/>
  <c r="AP177" i="23"/>
  <c r="AP128" i="26"/>
  <c r="AP111" i="42"/>
  <c r="AP161" i="42"/>
  <c r="AP50" i="41"/>
  <c r="AP19" i="19"/>
  <c r="AP135" i="23"/>
  <c r="AP160" i="23"/>
  <c r="AP14" i="23"/>
  <c r="AP132" i="26"/>
  <c r="AP115" i="42"/>
  <c r="AP165" i="42"/>
  <c r="AP62" i="41"/>
  <c r="AP107" i="26"/>
  <c r="AP176" i="26"/>
  <c r="AP82" i="26"/>
  <c r="AP151" i="42"/>
  <c r="AP10" i="42"/>
  <c r="AP66" i="42"/>
  <c r="AP106" i="41"/>
  <c r="AP29" i="41"/>
  <c r="AP149" i="40"/>
  <c r="AP25" i="26"/>
  <c r="AP142" i="42"/>
  <c r="AP27" i="41"/>
  <c r="AP137" i="41"/>
  <c r="AP145" i="41"/>
  <c r="AP149" i="41"/>
  <c r="AP99" i="40"/>
  <c r="AP105" i="21"/>
  <c r="AP28" i="19"/>
  <c r="AP106" i="23"/>
  <c r="AP166" i="23"/>
  <c r="AP85" i="26"/>
  <c r="AP44" i="42"/>
  <c r="AP79" i="41"/>
  <c r="AP3" i="40"/>
  <c r="AP109" i="21"/>
  <c r="AP32" i="19"/>
  <c r="AP118" i="23"/>
  <c r="AP5" i="23"/>
  <c r="AP89" i="26"/>
  <c r="AP48" i="42"/>
  <c r="AP83" i="41"/>
  <c r="AP15" i="40"/>
  <c r="AP110" i="26"/>
  <c r="AP37" i="26"/>
  <c r="AP156" i="25"/>
  <c r="AP4" i="42"/>
  <c r="AP25" i="42"/>
  <c r="AP39" i="41"/>
  <c r="AP60" i="41"/>
  <c r="AP19" i="40"/>
  <c r="AP166" i="40"/>
  <c r="AP47" i="26"/>
  <c r="AP6" i="26"/>
  <c r="AP136" i="42"/>
  <c r="AP171" i="41"/>
  <c r="AP16" i="40"/>
  <c r="AP8" i="40"/>
  <c r="AP12" i="40"/>
  <c r="AP50" i="23"/>
  <c r="AP122" i="23"/>
  <c r="AP45" i="26"/>
  <c r="AP12" i="42"/>
  <c r="AP47" i="41"/>
  <c r="AP173" i="41"/>
  <c r="AP93" i="21"/>
  <c r="AP16" i="19"/>
  <c r="AP70" i="23"/>
  <c r="AP130" i="23"/>
  <c r="AP53" i="26"/>
  <c r="AP16" i="42"/>
  <c r="AP51" i="41"/>
  <c r="AP42" i="41"/>
  <c r="AP38" i="26"/>
  <c r="AP21" i="26"/>
  <c r="AP50" i="25"/>
  <c r="AP130" i="42"/>
  <c r="AP9" i="42"/>
  <c r="AP23" i="41"/>
  <c r="AP44" i="41"/>
  <c r="AP142" i="41"/>
  <c r="AP134" i="40"/>
  <c r="AP27" i="26"/>
  <c r="AP165" i="26"/>
  <c r="AP120" i="42"/>
  <c r="AP155" i="41"/>
  <c r="AP159" i="40"/>
  <c r="AP167" i="40"/>
  <c r="AP171" i="40"/>
  <c r="AP86" i="40"/>
  <c r="AP169" i="21"/>
  <c r="AP25" i="19"/>
  <c r="AP19" i="23"/>
  <c r="AP44" i="23"/>
  <c r="AP65" i="23"/>
  <c r="AP99" i="26"/>
  <c r="AP62" i="26"/>
  <c r="AP172" i="42"/>
  <c r="AP86" i="41"/>
  <c r="AP84" i="40"/>
  <c r="AP173" i="21"/>
  <c r="AP29" i="19"/>
  <c r="AP23" i="23"/>
  <c r="AP48" i="23"/>
  <c r="AP69" i="23"/>
  <c r="AP103" i="26"/>
  <c r="AP70" i="26"/>
  <c r="AP176" i="42"/>
  <c r="AP98" i="41"/>
  <c r="AP96" i="40"/>
  <c r="AP44" i="26"/>
  <c r="AP113" i="26"/>
  <c r="AP39" i="42"/>
  <c r="AP68" i="42"/>
  <c r="AP89" i="42"/>
  <c r="AP103" i="41"/>
  <c r="AP124" i="41"/>
  <c r="AP4" i="40"/>
  <c r="AP122" i="26"/>
  <c r="AP164" i="25"/>
  <c r="AP29" i="42"/>
  <c r="AP64" i="41"/>
  <c r="AP97" i="40"/>
  <c r="AP89" i="40"/>
  <c r="AP93" i="40"/>
  <c r="AP174" i="26"/>
  <c r="AP65" i="26"/>
  <c r="AP105" i="25"/>
  <c r="AP24" i="42"/>
  <c r="AP45" i="42"/>
  <c r="AP59" i="41"/>
  <c r="AP80" i="41"/>
  <c r="AP90" i="41"/>
  <c r="AP129" i="40"/>
  <c r="AP114" i="41"/>
  <c r="AP137" i="40"/>
  <c r="AP126" i="41"/>
  <c r="AP141" i="40"/>
  <c r="AP54" i="41"/>
  <c r="AP117" i="40"/>
  <c r="AP16" i="26"/>
  <c r="AP81" i="26"/>
  <c r="AP11" i="42"/>
  <c r="AP40" i="42"/>
  <c r="AP61" i="42"/>
  <c r="AP75" i="41"/>
  <c r="AP96" i="41"/>
  <c r="AP2" i="41"/>
  <c r="AP161" i="40"/>
  <c r="AP154" i="41"/>
  <c r="AP153" i="40"/>
  <c r="AP166" i="41"/>
  <c r="AP157" i="40"/>
  <c r="AP177" i="41"/>
  <c r="AP24" i="40"/>
  <c r="AP105" i="40"/>
  <c r="AP14" i="41"/>
  <c r="AP28" i="40"/>
  <c r="AP109" i="40"/>
  <c r="AP23" i="40"/>
  <c r="AP104" i="40"/>
  <c r="AP10" i="40"/>
  <c r="AP5" i="41"/>
  <c r="AP27" i="40"/>
  <c r="AP108" i="40"/>
  <c r="AP14" i="40"/>
  <c r="AP68" i="26"/>
  <c r="AP133" i="26"/>
  <c r="AP59" i="42"/>
  <c r="AP88" i="42"/>
  <c r="AP109" i="42"/>
  <c r="AP123" i="41"/>
  <c r="AP144" i="41"/>
  <c r="AP95" i="40"/>
  <c r="AP82" i="40"/>
  <c r="AP103" i="40"/>
  <c r="AP90" i="40"/>
  <c r="AP107" i="40"/>
  <c r="AP94" i="40"/>
  <c r="AP83" i="40"/>
  <c r="AP70" i="40"/>
  <c r="AP11" i="26"/>
  <c r="AP88" i="26"/>
  <c r="AP149" i="26"/>
  <c r="AP75" i="42"/>
  <c r="AP104" i="42"/>
  <c r="AP125" i="42"/>
  <c r="AP139" i="41"/>
  <c r="AP160" i="41"/>
  <c r="AP127" i="40"/>
  <c r="AP114" i="40"/>
  <c r="AP119" i="40"/>
  <c r="AP106" i="40"/>
  <c r="AP123" i="40"/>
  <c r="AP110" i="40"/>
  <c r="AP7" i="40"/>
  <c r="AP88" i="40"/>
  <c r="AP169" i="40"/>
  <c r="AP11" i="40"/>
  <c r="AP92" i="40"/>
  <c r="AP173" i="40"/>
  <c r="AP65" i="41"/>
  <c r="AP87" i="40"/>
  <c r="AP168" i="40"/>
  <c r="AP74" i="40"/>
  <c r="AP69" i="41"/>
  <c r="AP91" i="40"/>
  <c r="AP172" i="40"/>
  <c r="AP78" i="40"/>
  <c r="AP75" i="26"/>
  <c r="AP140" i="26"/>
  <c r="AP26" i="26"/>
  <c r="AP123" i="42"/>
  <c r="AP152" i="42"/>
  <c r="AP173" i="42"/>
  <c r="AP26" i="41"/>
  <c r="AP82" i="41"/>
  <c r="AP48" i="40"/>
  <c r="AP56" i="40"/>
  <c r="AP60" i="40"/>
  <c r="AP74" i="41"/>
  <c r="AP36" i="40"/>
  <c r="AP95" i="26"/>
  <c r="AP160" i="26"/>
  <c r="AP54" i="26"/>
  <c r="AP139" i="42"/>
  <c r="AP168" i="42"/>
  <c r="AP30" i="42"/>
  <c r="AP70" i="41"/>
  <c r="AP130" i="41"/>
  <c r="AP80" i="40"/>
  <c r="AP72" i="40"/>
  <c r="AP76" i="40"/>
  <c r="AP49" i="41"/>
  <c r="AP71" i="40"/>
  <c r="AP152" i="40"/>
  <c r="AP58" i="40"/>
  <c r="AP53" i="41"/>
  <c r="AP75" i="40"/>
  <c r="AP156" i="40"/>
  <c r="AP62" i="40"/>
  <c r="AP129" i="41"/>
  <c r="AP151" i="40"/>
  <c r="AP57" i="40"/>
  <c r="AP138" i="40"/>
  <c r="AP133" i="41"/>
  <c r="AP155" i="40"/>
  <c r="AP61" i="40"/>
  <c r="AP142" i="40"/>
  <c r="AP143" i="26"/>
  <c r="AP146" i="26"/>
  <c r="AP43" i="25"/>
  <c r="AP46" i="42"/>
  <c r="AP110" i="42"/>
  <c r="AP170" i="42"/>
  <c r="AP16" i="41"/>
  <c r="AP73" i="41"/>
  <c r="AP176" i="40"/>
  <c r="AP81" i="41"/>
  <c r="AP9" i="40"/>
  <c r="AP85" i="41"/>
  <c r="AP13" i="40"/>
  <c r="AP61" i="41"/>
  <c r="AP164" i="40"/>
  <c r="AP163" i="26"/>
  <c r="AP9" i="26"/>
  <c r="AP83" i="25"/>
  <c r="AP94" i="42"/>
  <c r="AP162" i="42"/>
  <c r="AP11" i="41"/>
  <c r="AP32" i="41"/>
  <c r="AP105" i="41"/>
  <c r="AP33" i="40"/>
  <c r="AP97" i="41"/>
  <c r="AP25" i="40"/>
  <c r="AP101" i="41"/>
  <c r="AP29" i="40"/>
  <c r="AP113" i="41"/>
  <c r="AP135" i="40"/>
  <c r="AP41" i="40"/>
  <c r="AP122" i="40"/>
  <c r="AP117" i="41"/>
  <c r="AP139" i="40"/>
  <c r="AP45" i="40"/>
  <c r="AP126" i="40"/>
  <c r="AP66" i="41"/>
  <c r="AP40" i="40"/>
  <c r="AP121" i="40"/>
  <c r="AP78" i="41"/>
  <c r="AP44" i="40"/>
  <c r="AP125" i="40"/>
  <c r="N73" i="24"/>
  <c r="R56" i="24"/>
  <c r="U50" i="24"/>
  <c r="S46" i="24"/>
  <c r="N44" i="24"/>
  <c r="Q42" i="24"/>
  <c r="S26" i="24"/>
  <c r="M22" i="24"/>
  <c r="R20" i="24"/>
  <c r="S14" i="24"/>
  <c r="S12" i="24"/>
  <c r="O8" i="24"/>
  <c r="S6" i="24"/>
  <c r="O66" i="24"/>
  <c r="AA99" i="25"/>
  <c r="AB143" i="25"/>
  <c r="AA6" i="24"/>
  <c r="AA8" i="24"/>
  <c r="W36" i="24"/>
  <c r="AN79" i="24"/>
  <c r="W167" i="24"/>
  <c r="F117" i="25"/>
  <c r="P175" i="19"/>
  <c r="P173" i="19"/>
  <c r="S171" i="19"/>
  <c r="N167" i="19"/>
  <c r="N163" i="19"/>
  <c r="M159" i="19"/>
  <c r="R153" i="19"/>
  <c r="S151" i="19"/>
  <c r="M149" i="19"/>
  <c r="P147" i="19"/>
  <c r="P145" i="19"/>
  <c r="M143" i="19"/>
  <c r="M141" i="19"/>
  <c r="R139" i="19"/>
  <c r="R137" i="19"/>
  <c r="N135" i="19"/>
  <c r="R133" i="19"/>
  <c r="R131" i="19"/>
  <c r="M129" i="19"/>
  <c r="Q127" i="19"/>
  <c r="M123" i="19"/>
  <c r="P121" i="19"/>
  <c r="S119" i="19"/>
  <c r="P117" i="19"/>
  <c r="Q113" i="19"/>
  <c r="S111" i="19"/>
  <c r="R97" i="19"/>
  <c r="R95" i="19"/>
  <c r="R93" i="19"/>
  <c r="M91" i="19"/>
  <c r="Q89" i="19"/>
  <c r="S87" i="19"/>
  <c r="Q85" i="19"/>
  <c r="S83" i="19"/>
  <c r="P81" i="19"/>
  <c r="R79" i="19"/>
  <c r="P77" i="19"/>
  <c r="M73" i="19"/>
  <c r="S71" i="19"/>
  <c r="M67" i="19"/>
  <c r="P65" i="19"/>
  <c r="R63" i="19"/>
  <c r="P61" i="19"/>
  <c r="U57" i="19"/>
  <c r="M55" i="19"/>
  <c r="P53" i="19"/>
  <c r="S35" i="21"/>
  <c r="O31" i="21"/>
  <c r="M29" i="21"/>
  <c r="M27" i="21"/>
  <c r="O15" i="21"/>
  <c r="M13" i="21"/>
  <c r="M11" i="21"/>
  <c r="S5" i="21"/>
  <c r="Q174" i="25"/>
  <c r="N172" i="25"/>
  <c r="M169" i="25"/>
  <c r="Q167" i="25"/>
  <c r="S165" i="25"/>
  <c r="S116" i="25"/>
  <c r="X107" i="19"/>
  <c r="AH94" i="25"/>
  <c r="AB150" i="25"/>
  <c r="AB64" i="24"/>
  <c r="AC68" i="24"/>
  <c r="AF84" i="24"/>
  <c r="AD94" i="24"/>
  <c r="AH122" i="24"/>
  <c r="AD134" i="24"/>
  <c r="AI29" i="21"/>
  <c r="Z90" i="25"/>
  <c r="AC102" i="25"/>
  <c r="AE124" i="25"/>
  <c r="AA160" i="25"/>
  <c r="Z98" i="24"/>
  <c r="Z162" i="24"/>
  <c r="E47" i="24"/>
  <c r="X106" i="19"/>
  <c r="D125" i="25"/>
  <c r="S117" i="25"/>
  <c r="O146" i="24"/>
  <c r="R144" i="24"/>
  <c r="R140" i="24"/>
  <c r="R108" i="24"/>
  <c r="AO117" i="19"/>
  <c r="AD87" i="24"/>
  <c r="AE141" i="24"/>
  <c r="AN143" i="24"/>
  <c r="AG155" i="24"/>
  <c r="AB163" i="24"/>
  <c r="AG167" i="24"/>
  <c r="O74" i="24"/>
  <c r="S89" i="24"/>
  <c r="M66" i="24"/>
  <c r="AM64" i="24"/>
  <c r="Y175" i="24"/>
  <c r="O2" i="25"/>
  <c r="M117" i="19"/>
  <c r="G11" i="21"/>
  <c r="R78" i="24"/>
  <c r="R76" i="24"/>
  <c r="R46" i="24"/>
  <c r="F15" i="24"/>
  <c r="J5" i="24"/>
  <c r="AF176" i="19"/>
  <c r="AL146" i="19"/>
  <c r="AJ118" i="19"/>
  <c r="AL106" i="19"/>
  <c r="AE2" i="21"/>
  <c r="T10" i="21"/>
  <c r="M107" i="19"/>
  <c r="Q88" i="25"/>
  <c r="U81" i="25"/>
  <c r="O77" i="25"/>
  <c r="R75" i="25"/>
  <c r="O69" i="25"/>
  <c r="S66" i="25"/>
  <c r="U63" i="25"/>
  <c r="U57" i="25"/>
  <c r="R45" i="25"/>
  <c r="S42" i="25"/>
  <c r="N28" i="25"/>
  <c r="Q22" i="25"/>
  <c r="Q18" i="25"/>
  <c r="N12" i="25"/>
  <c r="S49" i="26"/>
  <c r="U74" i="24"/>
  <c r="S70" i="24"/>
  <c r="R68" i="24"/>
  <c r="AA107" i="19"/>
  <c r="AD106" i="19"/>
  <c r="AN68" i="24"/>
  <c r="M171" i="19"/>
  <c r="T51" i="21"/>
  <c r="S49" i="21"/>
  <c r="R45" i="21"/>
  <c r="Q41" i="21"/>
  <c r="M37" i="21"/>
  <c r="M35" i="21"/>
  <c r="N6" i="25"/>
  <c r="AH57" i="25"/>
  <c r="Q82" i="19"/>
  <c r="D2" i="25"/>
  <c r="J115" i="25"/>
  <c r="J8" i="25"/>
  <c r="U13" i="25"/>
  <c r="Q65" i="25"/>
  <c r="AD71" i="24"/>
  <c r="Z79" i="24"/>
  <c r="AA173" i="24"/>
  <c r="S77" i="19"/>
  <c r="U76" i="19"/>
  <c r="S11" i="21"/>
  <c r="X30" i="25"/>
  <c r="AD86" i="25"/>
  <c r="AI68" i="24"/>
  <c r="S147" i="19"/>
  <c r="M77" i="19"/>
  <c r="G36" i="21"/>
  <c r="J130" i="25"/>
  <c r="M116" i="25"/>
  <c r="R120" i="25"/>
  <c r="R156" i="26"/>
  <c r="U130" i="24"/>
  <c r="U132" i="24"/>
  <c r="M156" i="24"/>
  <c r="Q166" i="24"/>
  <c r="AE176" i="24"/>
  <c r="R147" i="19"/>
  <c r="J9" i="21"/>
  <c r="S160" i="25"/>
  <c r="AO21" i="25"/>
  <c r="AG41" i="25"/>
  <c r="W172" i="24"/>
  <c r="Q54" i="19"/>
  <c r="J107" i="25"/>
  <c r="N164" i="26"/>
  <c r="H133" i="24"/>
  <c r="Y32" i="21"/>
  <c r="AA5" i="25"/>
  <c r="AC9" i="25"/>
  <c r="AH25" i="25"/>
  <c r="P162" i="19"/>
  <c r="P160" i="19"/>
  <c r="P158" i="19"/>
  <c r="P156" i="19"/>
  <c r="P154" i="19"/>
  <c r="P152" i="19"/>
  <c r="Q147" i="19"/>
  <c r="P105" i="19"/>
  <c r="S103" i="19"/>
  <c r="P101" i="19"/>
  <c r="S99" i="19"/>
  <c r="S97" i="19"/>
  <c r="S96" i="19"/>
  <c r="M94" i="19"/>
  <c r="U92" i="19"/>
  <c r="S88" i="19"/>
  <c r="R61" i="19"/>
  <c r="O11" i="21"/>
  <c r="R163" i="25"/>
  <c r="O156" i="26"/>
  <c r="M80" i="26"/>
  <c r="Q174" i="24"/>
  <c r="U136" i="24"/>
  <c r="N130" i="24"/>
  <c r="E111" i="24"/>
  <c r="U66" i="24"/>
  <c r="Q51" i="24"/>
  <c r="F40" i="24"/>
  <c r="F28" i="24"/>
  <c r="J4" i="24"/>
  <c r="AA171" i="19"/>
  <c r="AO165" i="19"/>
  <c r="AG157" i="19"/>
  <c r="AI143" i="19"/>
  <c r="AI131" i="19"/>
  <c r="AK129" i="19"/>
  <c r="AI83" i="19"/>
  <c r="AO65" i="19"/>
  <c r="AG61" i="19"/>
  <c r="AA13" i="21"/>
  <c r="Z15" i="21"/>
  <c r="X68" i="24"/>
  <c r="S162" i="25"/>
  <c r="F100" i="24"/>
  <c r="AL29" i="25"/>
  <c r="AJ39" i="25"/>
  <c r="P2" i="25"/>
  <c r="M147" i="19"/>
  <c r="O128" i="19"/>
  <c r="O120" i="19"/>
  <c r="M118" i="19"/>
  <c r="M97" i="19"/>
  <c r="M20" i="21"/>
  <c r="J8" i="21"/>
  <c r="N49" i="26"/>
  <c r="H58" i="23"/>
  <c r="R154" i="24"/>
  <c r="R146" i="24"/>
  <c r="Q139" i="24"/>
  <c r="Q116" i="24"/>
  <c r="R112" i="24"/>
  <c r="N81" i="24"/>
  <c r="S66" i="24"/>
  <c r="O56" i="24"/>
  <c r="J27" i="24"/>
  <c r="U15" i="24"/>
  <c r="Z24" i="21"/>
  <c r="AA26" i="21"/>
  <c r="AL29" i="21"/>
  <c r="AC37" i="21"/>
  <c r="AI47" i="21"/>
  <c r="AB8" i="25"/>
  <c r="AA12" i="25"/>
  <c r="AC14" i="25"/>
  <c r="AK30" i="25"/>
  <c r="Y20" i="24"/>
  <c r="W48" i="24"/>
  <c r="AL64" i="24"/>
  <c r="AG84" i="24"/>
  <c r="Z86" i="24"/>
  <c r="AK112" i="24"/>
  <c r="AD118" i="24"/>
  <c r="AL142" i="24"/>
  <c r="AK171" i="24"/>
  <c r="O19" i="21"/>
  <c r="T19" i="21"/>
  <c r="AL98" i="25"/>
  <c r="Z98" i="25"/>
  <c r="AK98" i="25"/>
  <c r="AG98" i="25"/>
  <c r="N40" i="21"/>
  <c r="M40" i="21"/>
  <c r="U40" i="21"/>
  <c r="O38" i="21"/>
  <c r="N170" i="25"/>
  <c r="Q170" i="25"/>
  <c r="N140" i="25"/>
  <c r="Q138" i="25"/>
  <c r="N136" i="25"/>
  <c r="S134" i="25"/>
  <c r="N126" i="25"/>
  <c r="S122" i="25"/>
  <c r="R85" i="25"/>
  <c r="R82" i="25"/>
  <c r="N74" i="25"/>
  <c r="Q72" i="25"/>
  <c r="R70" i="25"/>
  <c r="N68" i="25"/>
  <c r="Q26" i="25"/>
  <c r="S26" i="25"/>
  <c r="M124" i="24"/>
  <c r="S124" i="24"/>
  <c r="U124" i="24"/>
  <c r="AM17" i="21"/>
  <c r="AA17" i="21"/>
  <c r="AN17" i="21"/>
  <c r="W17" i="21"/>
  <c r="AI17" i="21"/>
  <c r="AM137" i="24"/>
  <c r="AA137" i="24"/>
  <c r="S119" i="25"/>
  <c r="N119" i="25"/>
  <c r="Q69" i="19"/>
  <c r="R69" i="19"/>
  <c r="O24" i="21"/>
  <c r="M24" i="21"/>
  <c r="R112" i="25"/>
  <c r="R166" i="24"/>
  <c r="Q71" i="24"/>
  <c r="N71" i="24"/>
  <c r="Q52" i="24"/>
  <c r="O52" i="24"/>
  <c r="U52" i="24"/>
  <c r="AD110" i="19"/>
  <c r="Q110" i="19"/>
  <c r="AC98" i="25"/>
  <c r="AJ46" i="26"/>
  <c r="R43" i="21"/>
  <c r="N43" i="21"/>
  <c r="S39" i="25"/>
  <c r="R37" i="25"/>
  <c r="R29" i="25"/>
  <c r="R21" i="25"/>
  <c r="M162" i="24"/>
  <c r="Q162" i="24"/>
  <c r="U162" i="24"/>
  <c r="AE17" i="21"/>
  <c r="P174" i="19"/>
  <c r="P172" i="19"/>
  <c r="P150" i="19"/>
  <c r="N148" i="19"/>
  <c r="P146" i="19"/>
  <c r="P144" i="19"/>
  <c r="M114" i="19"/>
  <c r="S112" i="19"/>
  <c r="E92" i="19"/>
  <c r="M86" i="19"/>
  <c r="U84" i="19"/>
  <c r="N72" i="19"/>
  <c r="M70" i="19"/>
  <c r="O50" i="21"/>
  <c r="T48" i="21"/>
  <c r="R46" i="21"/>
  <c r="P44" i="21"/>
  <c r="S10" i="21"/>
  <c r="J138" i="25"/>
  <c r="S98" i="25"/>
  <c r="S94" i="25"/>
  <c r="U3" i="25"/>
  <c r="I162" i="24"/>
  <c r="M130" i="24"/>
  <c r="R128" i="24"/>
  <c r="O122" i="24"/>
  <c r="H101" i="24"/>
  <c r="S85" i="24"/>
  <c r="N65" i="24"/>
  <c r="S43" i="24"/>
  <c r="N41" i="24"/>
  <c r="S37" i="24"/>
  <c r="Q35" i="24"/>
  <c r="N33" i="24"/>
  <c r="N31" i="24"/>
  <c r="F26" i="24"/>
  <c r="M25" i="21"/>
  <c r="Z93" i="25"/>
  <c r="AD174" i="25"/>
  <c r="AE176" i="25"/>
  <c r="W83" i="26"/>
  <c r="Z105" i="26"/>
  <c r="AA171" i="26"/>
  <c r="AA42" i="24"/>
  <c r="AG115" i="24"/>
  <c r="AB136" i="24"/>
  <c r="W161" i="24"/>
  <c r="O170" i="24"/>
  <c r="O2" i="21"/>
  <c r="S140" i="19"/>
  <c r="Q138" i="19"/>
  <c r="N136" i="19"/>
  <c r="R82" i="19"/>
  <c r="S80" i="19"/>
  <c r="M78" i="19"/>
  <c r="R73" i="19"/>
  <c r="N68" i="19"/>
  <c r="R66" i="19"/>
  <c r="S64" i="19"/>
  <c r="T42" i="21"/>
  <c r="T35" i="21"/>
  <c r="M23" i="21"/>
  <c r="M21" i="21"/>
  <c r="H176" i="25"/>
  <c r="E174" i="25"/>
  <c r="H172" i="25"/>
  <c r="J120" i="25"/>
  <c r="N116" i="25"/>
  <c r="O65" i="25"/>
  <c r="Q52" i="25"/>
  <c r="Q44" i="25"/>
  <c r="U25" i="25"/>
  <c r="N171" i="24"/>
  <c r="N166" i="24"/>
  <c r="M164" i="24"/>
  <c r="Q130" i="24"/>
  <c r="I130" i="24"/>
  <c r="F72" i="24"/>
  <c r="N66" i="24"/>
  <c r="H33" i="24"/>
  <c r="N23" i="24"/>
  <c r="AO125" i="19"/>
  <c r="AJ86" i="25"/>
  <c r="AI147" i="25"/>
  <c r="Z46" i="26"/>
  <c r="AK68" i="24"/>
  <c r="AH79" i="24"/>
  <c r="AG131" i="24"/>
  <c r="P170" i="19"/>
  <c r="P168" i="19"/>
  <c r="P166" i="19"/>
  <c r="P164" i="19"/>
  <c r="R130" i="19"/>
  <c r="E104" i="19"/>
  <c r="E100" i="19"/>
  <c r="S60" i="19"/>
  <c r="S56" i="19"/>
  <c r="O35" i="21"/>
  <c r="O32" i="21"/>
  <c r="R157" i="25"/>
  <c r="Q154" i="25"/>
  <c r="S150" i="25"/>
  <c r="Q146" i="25"/>
  <c r="N13" i="25"/>
  <c r="O130" i="24"/>
  <c r="Q82" i="24"/>
  <c r="R62" i="24"/>
  <c r="S57" i="24"/>
  <c r="N47" i="24"/>
  <c r="M13" i="24"/>
  <c r="S11" i="24"/>
  <c r="M9" i="24"/>
  <c r="Z23" i="21"/>
  <c r="Z52" i="21"/>
  <c r="AC85" i="25"/>
  <c r="AJ87" i="25"/>
  <c r="Z146" i="25"/>
  <c r="U5" i="24"/>
  <c r="AK23" i="24"/>
  <c r="AH51" i="24"/>
  <c r="W84" i="24"/>
  <c r="Z130" i="24"/>
  <c r="W164" i="24"/>
  <c r="S118" i="25"/>
  <c r="N118" i="25"/>
  <c r="O84" i="25"/>
  <c r="U84" i="25"/>
  <c r="M102" i="24"/>
  <c r="R102" i="24"/>
  <c r="S102" i="24"/>
  <c r="Z145" i="25"/>
  <c r="AL145" i="25"/>
  <c r="N147" i="19"/>
  <c r="N144" i="19"/>
  <c r="S121" i="19"/>
  <c r="E108" i="19"/>
  <c r="U100" i="19"/>
  <c r="N84" i="19"/>
  <c r="S79" i="19"/>
  <c r="U60" i="19"/>
  <c r="R53" i="19"/>
  <c r="R44" i="21"/>
  <c r="T38" i="21"/>
  <c r="H34" i="21"/>
  <c r="S114" i="25"/>
  <c r="N114" i="25"/>
  <c r="O101" i="25"/>
  <c r="M101" i="25"/>
  <c r="N101" i="25"/>
  <c r="R101" i="25"/>
  <c r="E36" i="25"/>
  <c r="N153" i="24"/>
  <c r="S153" i="24"/>
  <c r="D102" i="24"/>
  <c r="AA158" i="25"/>
  <c r="AK158" i="25"/>
  <c r="AI158" i="25"/>
  <c r="AJ52" i="24"/>
  <c r="R121" i="19"/>
  <c r="U88" i="19"/>
  <c r="N79" i="19"/>
  <c r="R78" i="19"/>
  <c r="M35" i="25"/>
  <c r="S35" i="25"/>
  <c r="O168" i="24"/>
  <c r="U168" i="24"/>
  <c r="Q158" i="24"/>
  <c r="N158" i="24"/>
  <c r="S30" i="21"/>
  <c r="N27" i="25"/>
  <c r="S27" i="25"/>
  <c r="AG106" i="25"/>
  <c r="AB106" i="25"/>
  <c r="O116" i="25"/>
  <c r="R116" i="25"/>
  <c r="AD58" i="23"/>
  <c r="X58" i="23"/>
  <c r="AO74" i="24"/>
  <c r="Q74" i="24"/>
  <c r="M74" i="24"/>
  <c r="R74" i="24"/>
  <c r="N74" i="24"/>
  <c r="S74" i="24"/>
  <c r="S100" i="24"/>
  <c r="O100" i="24"/>
  <c r="R100" i="24"/>
  <c r="AJ108" i="24"/>
  <c r="AM172" i="24"/>
  <c r="AE172" i="24"/>
  <c r="Q104" i="26"/>
  <c r="M104" i="26"/>
  <c r="R140" i="19"/>
  <c r="Q129" i="19"/>
  <c r="M121" i="19"/>
  <c r="R91" i="19"/>
  <c r="O88" i="19"/>
  <c r="M79" i="19"/>
  <c r="Q78" i="19"/>
  <c r="R77" i="19"/>
  <c r="S76" i="19"/>
  <c r="H38" i="21"/>
  <c r="O145" i="25"/>
  <c r="O78" i="26"/>
  <c r="R78" i="26"/>
  <c r="Y16" i="21"/>
  <c r="O16" i="21"/>
  <c r="AL51" i="21"/>
  <c r="AE51" i="21"/>
  <c r="W51" i="21"/>
  <c r="AC158" i="25"/>
  <c r="AE60" i="24"/>
  <c r="D149" i="25"/>
  <c r="I137" i="25"/>
  <c r="J126" i="25"/>
  <c r="Q112" i="25"/>
  <c r="R7" i="25"/>
  <c r="E159" i="26"/>
  <c r="S105" i="26"/>
  <c r="F168" i="24"/>
  <c r="N145" i="24"/>
  <c r="N139" i="24"/>
  <c r="Q127" i="24"/>
  <c r="S125" i="24"/>
  <c r="F120" i="24"/>
  <c r="O104" i="24"/>
  <c r="F50" i="24"/>
  <c r="AC149" i="19"/>
  <c r="AA139" i="19"/>
  <c r="X9" i="21"/>
  <c r="AD51" i="21"/>
  <c r="AC4" i="25"/>
  <c r="S36" i="25"/>
  <c r="AK38" i="25"/>
  <c r="AH60" i="25"/>
  <c r="AK74" i="25"/>
  <c r="AH97" i="25"/>
  <c r="AK130" i="25"/>
  <c r="AB138" i="25"/>
  <c r="Z153" i="25"/>
  <c r="AL177" i="25"/>
  <c r="AK11" i="24"/>
  <c r="AB17" i="24"/>
  <c r="AF56" i="24"/>
  <c r="AA120" i="24"/>
  <c r="X148" i="24"/>
  <c r="AH150" i="24"/>
  <c r="Z156" i="24"/>
  <c r="S14" i="21"/>
  <c r="C12" i="21"/>
  <c r="N108" i="25"/>
  <c r="S44" i="25"/>
  <c r="H49" i="26"/>
  <c r="F172" i="24"/>
  <c r="S133" i="24"/>
  <c r="S130" i="24"/>
  <c r="H125" i="24"/>
  <c r="F104" i="24"/>
  <c r="D54" i="24"/>
  <c r="H37" i="24"/>
  <c r="R177" i="19"/>
  <c r="S167" i="19"/>
  <c r="S159" i="19"/>
  <c r="Z7" i="21"/>
  <c r="AF9" i="21"/>
  <c r="AB24" i="25"/>
  <c r="AF26" i="25"/>
  <c r="AA28" i="25"/>
  <c r="Z30" i="25"/>
  <c r="AD74" i="25"/>
  <c r="Y86" i="25"/>
  <c r="AD129" i="25"/>
  <c r="Y60" i="24"/>
  <c r="AM105" i="24"/>
  <c r="AE121" i="24"/>
  <c r="S158" i="25"/>
  <c r="F135" i="25"/>
  <c r="R117" i="25"/>
  <c r="U116" i="25"/>
  <c r="S115" i="25"/>
  <c r="E108" i="25"/>
  <c r="S65" i="25"/>
  <c r="Q27" i="25"/>
  <c r="M13" i="25"/>
  <c r="F148" i="24"/>
  <c r="S139" i="24"/>
  <c r="M100" i="24"/>
  <c r="R94" i="24"/>
  <c r="H85" i="24"/>
  <c r="O72" i="24"/>
  <c r="Q66" i="24"/>
  <c r="J13" i="24"/>
  <c r="Q5" i="24"/>
  <c r="AL170" i="19"/>
  <c r="AF164" i="19"/>
  <c r="AD134" i="19"/>
  <c r="AF128" i="19"/>
  <c r="AF122" i="19"/>
  <c r="AL72" i="19"/>
  <c r="AI9" i="21"/>
  <c r="AO74" i="25"/>
  <c r="AM126" i="25"/>
  <c r="AF130" i="25"/>
  <c r="U135" i="25"/>
  <c r="R137" i="25"/>
  <c r="AG48" i="24"/>
  <c r="AK84" i="24"/>
  <c r="AH102" i="24"/>
  <c r="AL106" i="24"/>
  <c r="AN123" i="24"/>
  <c r="AE125" i="24"/>
  <c r="AI161" i="24"/>
  <c r="R105" i="19"/>
  <c r="R65" i="19"/>
  <c r="S27" i="21"/>
  <c r="S124" i="25"/>
  <c r="N124" i="25"/>
  <c r="O155" i="24"/>
  <c r="S155" i="24"/>
  <c r="Q126" i="24"/>
  <c r="N126" i="24"/>
  <c r="O83" i="24"/>
  <c r="N83" i="24"/>
  <c r="S83" i="24"/>
  <c r="S29" i="24"/>
  <c r="N29" i="24"/>
  <c r="AG95" i="24"/>
  <c r="Y95" i="24"/>
  <c r="R171" i="19"/>
  <c r="P171" i="19"/>
  <c r="M167" i="19"/>
  <c r="P161" i="19"/>
  <c r="P159" i="19"/>
  <c r="R157" i="19"/>
  <c r="S117" i="19"/>
  <c r="Q105" i="19"/>
  <c r="Q65" i="19"/>
  <c r="E50" i="21"/>
  <c r="O27" i="21"/>
  <c r="Q139" i="25"/>
  <c r="O109" i="25"/>
  <c r="M109" i="25"/>
  <c r="S109" i="25"/>
  <c r="N88" i="25"/>
  <c r="R88" i="25"/>
  <c r="U88" i="25"/>
  <c r="M23" i="25"/>
  <c r="S23" i="25"/>
  <c r="N9" i="25"/>
  <c r="U9" i="25"/>
  <c r="S6" i="25"/>
  <c r="Q6" i="25"/>
  <c r="M170" i="24"/>
  <c r="S170" i="24"/>
  <c r="Q164" i="24"/>
  <c r="N164" i="24"/>
  <c r="U164" i="24"/>
  <c r="O164" i="24"/>
  <c r="Q156" i="24"/>
  <c r="O156" i="24"/>
  <c r="S156" i="24"/>
  <c r="D126" i="24"/>
  <c r="N122" i="24"/>
  <c r="R122" i="24"/>
  <c r="S21" i="24"/>
  <c r="N21" i="24"/>
  <c r="AK34" i="25"/>
  <c r="AO34" i="25"/>
  <c r="AG34" i="25"/>
  <c r="AB34" i="25"/>
  <c r="R53" i="25"/>
  <c r="U53" i="25"/>
  <c r="AI26" i="24"/>
  <c r="U26" i="24"/>
  <c r="AN28" i="24"/>
  <c r="AF28" i="24"/>
  <c r="R28" i="24"/>
  <c r="U28" i="24"/>
  <c r="AI53" i="24"/>
  <c r="X53" i="24"/>
  <c r="AH147" i="24"/>
  <c r="Z147" i="24"/>
  <c r="M2" i="24"/>
  <c r="R175" i="19"/>
  <c r="Q171" i="19"/>
  <c r="E171" i="19"/>
  <c r="R167" i="19"/>
  <c r="P167" i="19"/>
  <c r="M165" i="19"/>
  <c r="R159" i="19"/>
  <c r="E159" i="19"/>
  <c r="M157" i="19"/>
  <c r="U138" i="19"/>
  <c r="S137" i="19"/>
  <c r="E124" i="19"/>
  <c r="Q121" i="19"/>
  <c r="R117" i="19"/>
  <c r="N105" i="19"/>
  <c r="S93" i="19"/>
  <c r="N65" i="19"/>
  <c r="R50" i="21"/>
  <c r="C24" i="21"/>
  <c r="H148" i="25"/>
  <c r="D141" i="25"/>
  <c r="F141" i="25"/>
  <c r="O129" i="25"/>
  <c r="R129" i="25"/>
  <c r="O119" i="25"/>
  <c r="Q119" i="25"/>
  <c r="S91" i="25"/>
  <c r="O91" i="25"/>
  <c r="Q53" i="25"/>
  <c r="O17" i="25"/>
  <c r="N17" i="25"/>
  <c r="R17" i="25"/>
  <c r="H173" i="24"/>
  <c r="O171" i="24"/>
  <c r="Q171" i="24"/>
  <c r="S171" i="24"/>
  <c r="S164" i="24"/>
  <c r="Q132" i="24"/>
  <c r="N132" i="24"/>
  <c r="R132" i="24"/>
  <c r="O123" i="24"/>
  <c r="S123" i="24"/>
  <c r="J51" i="24"/>
  <c r="H51" i="24"/>
  <c r="Q44" i="24"/>
  <c r="R44" i="24"/>
  <c r="U44" i="24"/>
  <c r="D38" i="24"/>
  <c r="R38" i="24"/>
  <c r="N34" i="24"/>
  <c r="R34" i="24"/>
  <c r="O32" i="24"/>
  <c r="O28" i="24"/>
  <c r="O26" i="24"/>
  <c r="H21" i="24"/>
  <c r="AH12" i="21"/>
  <c r="AD12" i="21"/>
  <c r="AN10" i="25"/>
  <c r="AL10" i="25"/>
  <c r="AG10" i="25"/>
  <c r="AB10" i="25"/>
  <c r="AO90" i="25"/>
  <c r="AN90" i="25"/>
  <c r="AH90" i="25"/>
  <c r="AC90" i="25"/>
  <c r="AL51" i="26"/>
  <c r="AJ51" i="26"/>
  <c r="AL7" i="24"/>
  <c r="AG7" i="24"/>
  <c r="O15" i="24"/>
  <c r="Q15" i="24"/>
  <c r="M15" i="24"/>
  <c r="S15" i="24"/>
  <c r="AK96" i="24"/>
  <c r="AM96" i="24"/>
  <c r="AF96" i="24"/>
  <c r="AA96" i="24"/>
  <c r="Z123" i="24"/>
  <c r="W168" i="24"/>
  <c r="AH174" i="24"/>
  <c r="AD174" i="24"/>
  <c r="Q143" i="25"/>
  <c r="U143" i="25"/>
  <c r="O79" i="25"/>
  <c r="R79" i="25"/>
  <c r="H44" i="25"/>
  <c r="J44" i="25"/>
  <c r="O163" i="24"/>
  <c r="S163" i="24"/>
  <c r="AO16" i="21"/>
  <c r="AK16" i="21"/>
  <c r="AC16" i="21"/>
  <c r="AO102" i="25"/>
  <c r="AN102" i="25"/>
  <c r="Y102" i="25"/>
  <c r="AJ102" i="25"/>
  <c r="AG102" i="25"/>
  <c r="Q135" i="25"/>
  <c r="R135" i="25"/>
  <c r="M169" i="19"/>
  <c r="P163" i="19"/>
  <c r="P151" i="19"/>
  <c r="S50" i="21"/>
  <c r="C36" i="21"/>
  <c r="G27" i="21"/>
  <c r="Q163" i="25"/>
  <c r="M163" i="25"/>
  <c r="N163" i="25"/>
  <c r="N150" i="25"/>
  <c r="Q150" i="25"/>
  <c r="H83" i="24"/>
  <c r="O51" i="24"/>
  <c r="N51" i="24"/>
  <c r="H29" i="24"/>
  <c r="AF118" i="25"/>
  <c r="AG118" i="25"/>
  <c r="AF126" i="25"/>
  <c r="AK24" i="24"/>
  <c r="X24" i="24"/>
  <c r="AN24" i="24"/>
  <c r="AI24" i="24"/>
  <c r="R2" i="24"/>
  <c r="N175" i="19"/>
  <c r="N171" i="19"/>
  <c r="Q167" i="19"/>
  <c r="E167" i="19"/>
  <c r="R163" i="19"/>
  <c r="Q159" i="19"/>
  <c r="P157" i="19"/>
  <c r="R155" i="19"/>
  <c r="M145" i="19"/>
  <c r="S139" i="19"/>
  <c r="O138" i="19"/>
  <c r="M137" i="19"/>
  <c r="E132" i="19"/>
  <c r="R123" i="19"/>
  <c r="N121" i="19"/>
  <c r="Q117" i="19"/>
  <c r="S105" i="19"/>
  <c r="M105" i="19"/>
  <c r="M93" i="19"/>
  <c r="M83" i="19"/>
  <c r="E76" i="19"/>
  <c r="S65" i="19"/>
  <c r="M65" i="19"/>
  <c r="S55" i="19"/>
  <c r="N50" i="21"/>
  <c r="E49" i="21"/>
  <c r="C40" i="21"/>
  <c r="M36" i="21"/>
  <c r="C35" i="21"/>
  <c r="C27" i="21"/>
  <c r="M15" i="21"/>
  <c r="C9" i="21"/>
  <c r="S163" i="25"/>
  <c r="M157" i="25"/>
  <c r="O143" i="25"/>
  <c r="O135" i="25"/>
  <c r="Q134" i="25"/>
  <c r="F129" i="25"/>
  <c r="U119" i="25"/>
  <c r="I84" i="25"/>
  <c r="E69" i="25"/>
  <c r="M53" i="25"/>
  <c r="E52" i="25"/>
  <c r="Q36" i="25"/>
  <c r="Q34" i="25"/>
  <c r="O172" i="24"/>
  <c r="R172" i="24"/>
  <c r="N165" i="24"/>
  <c r="R164" i="24"/>
  <c r="Q163" i="24"/>
  <c r="U156" i="24"/>
  <c r="N155" i="24"/>
  <c r="F132" i="24"/>
  <c r="Q124" i="24"/>
  <c r="N124" i="24"/>
  <c r="O124" i="24"/>
  <c r="N121" i="24"/>
  <c r="S121" i="24"/>
  <c r="Q115" i="24"/>
  <c r="H61" i="24"/>
  <c r="S54" i="24"/>
  <c r="M54" i="24"/>
  <c r="R54" i="24"/>
  <c r="S51" i="24"/>
  <c r="S45" i="24"/>
  <c r="N45" i="24"/>
  <c r="N28" i="24"/>
  <c r="AE171" i="19"/>
  <c r="AI163" i="19"/>
  <c r="AN148" i="19"/>
  <c r="AD148" i="19"/>
  <c r="AJ86" i="19"/>
  <c r="AD154" i="25"/>
  <c r="AC24" i="24"/>
  <c r="F173" i="25"/>
  <c r="N160" i="25"/>
  <c r="N135" i="25"/>
  <c r="M112" i="25"/>
  <c r="S90" i="25"/>
  <c r="F88" i="25"/>
  <c r="S82" i="25"/>
  <c r="U77" i="25"/>
  <c r="U68" i="25"/>
  <c r="N65" i="25"/>
  <c r="N53" i="25"/>
  <c r="Q48" i="25"/>
  <c r="Q42" i="25"/>
  <c r="N40" i="25"/>
  <c r="O31" i="25"/>
  <c r="I21" i="25"/>
  <c r="Q16" i="25"/>
  <c r="F7" i="25"/>
  <c r="R80" i="26"/>
  <c r="O49" i="26"/>
  <c r="J171" i="24"/>
  <c r="H165" i="24"/>
  <c r="F164" i="24"/>
  <c r="D158" i="24"/>
  <c r="F156" i="24"/>
  <c r="N146" i="24"/>
  <c r="J143" i="24"/>
  <c r="N133" i="24"/>
  <c r="F124" i="24"/>
  <c r="O116" i="24"/>
  <c r="E103" i="24"/>
  <c r="H99" i="24"/>
  <c r="E95" i="24"/>
  <c r="O50" i="24"/>
  <c r="S33" i="24"/>
  <c r="Q28" i="24"/>
  <c r="O24" i="24"/>
  <c r="AA5" i="21"/>
  <c r="AM9" i="21"/>
  <c r="AJ14" i="21"/>
  <c r="O43" i="21"/>
  <c r="AH8" i="25"/>
  <c r="AH30" i="25"/>
  <c r="AF30" i="25"/>
  <c r="AC30" i="25"/>
  <c r="AB70" i="25"/>
  <c r="AG77" i="25"/>
  <c r="AH81" i="25"/>
  <c r="AM88" i="25"/>
  <c r="AH88" i="25"/>
  <c r="AJ103" i="25"/>
  <c r="X103" i="25"/>
  <c r="AL142" i="25"/>
  <c r="AG142" i="25"/>
  <c r="AJ147" i="25"/>
  <c r="AA147" i="25"/>
  <c r="AO50" i="26"/>
  <c r="AM50" i="26"/>
  <c r="AE50" i="26"/>
  <c r="AI50" i="24"/>
  <c r="AD50" i="24"/>
  <c r="AB52" i="24"/>
  <c r="Y52" i="24"/>
  <c r="R90" i="24"/>
  <c r="Z135" i="24"/>
  <c r="Z138" i="24"/>
  <c r="AE144" i="24"/>
  <c r="AG163" i="24"/>
  <c r="D123" i="25"/>
  <c r="S22" i="25"/>
  <c r="I5" i="25"/>
  <c r="E175" i="24"/>
  <c r="N168" i="24"/>
  <c r="S113" i="24"/>
  <c r="J111" i="24"/>
  <c r="Q100" i="24"/>
  <c r="N57" i="24"/>
  <c r="F48" i="24"/>
  <c r="X123" i="19"/>
  <c r="AA123" i="19"/>
  <c r="AK79" i="19"/>
  <c r="AE79" i="19"/>
  <c r="AO9" i="21"/>
  <c r="AN9" i="21"/>
  <c r="AD9" i="21"/>
  <c r="AK9" i="21"/>
  <c r="AB9" i="21"/>
  <c r="AE26" i="21"/>
  <c r="AJ26" i="21"/>
  <c r="Z16" i="25"/>
  <c r="X58" i="25"/>
  <c r="AH58" i="25"/>
  <c r="AL102" i="25"/>
  <c r="AG133" i="25"/>
  <c r="AG158" i="25"/>
  <c r="Y158" i="25"/>
  <c r="AN158" i="25"/>
  <c r="AE158" i="25"/>
  <c r="W158" i="25"/>
  <c r="Z161" i="25"/>
  <c r="AH19" i="24"/>
  <c r="AL60" i="24"/>
  <c r="AO60" i="24"/>
  <c r="AJ60" i="24"/>
  <c r="AO62" i="24"/>
  <c r="AA65" i="24"/>
  <c r="AA100" i="24"/>
  <c r="AK111" i="24"/>
  <c r="W124" i="24"/>
  <c r="AM124" i="24"/>
  <c r="AB124" i="24"/>
  <c r="AK132" i="24"/>
  <c r="AN147" i="24"/>
  <c r="AA171" i="24"/>
  <c r="X171" i="24"/>
  <c r="I20" i="24"/>
  <c r="S8" i="24"/>
  <c r="W149" i="19"/>
  <c r="AL134" i="19"/>
  <c r="AB132" i="19"/>
  <c r="AC89" i="19"/>
  <c r="AI15" i="21"/>
  <c r="AH24" i="21"/>
  <c r="Z48" i="21"/>
  <c r="AL3" i="25"/>
  <c r="AL32" i="25"/>
  <c r="Z57" i="25"/>
  <c r="AI87" i="25"/>
  <c r="AH98" i="25"/>
  <c r="Z134" i="25"/>
  <c r="AE160" i="25"/>
  <c r="AD162" i="25"/>
  <c r="AM64" i="26"/>
  <c r="AI25" i="24"/>
  <c r="AM52" i="24"/>
  <c r="Z75" i="24"/>
  <c r="AM93" i="24"/>
  <c r="AH106" i="24"/>
  <c r="AO122" i="24"/>
  <c r="AO133" i="19"/>
  <c r="AL88" i="19"/>
  <c r="AC75" i="19"/>
  <c r="AA67" i="19"/>
  <c r="AH16" i="21"/>
  <c r="R13" i="25"/>
  <c r="Z82" i="25"/>
  <c r="AG122" i="25"/>
  <c r="AM158" i="25"/>
  <c r="AG3" i="24"/>
  <c r="AJ20" i="24"/>
  <c r="AE37" i="24"/>
  <c r="AA41" i="24"/>
  <c r="AD78" i="24"/>
  <c r="AN95" i="24"/>
  <c r="AD110" i="24"/>
  <c r="AK116" i="24"/>
  <c r="Z122" i="24"/>
  <c r="AI137" i="24"/>
  <c r="AI148" i="24"/>
  <c r="Y158" i="24"/>
  <c r="AJ160" i="24"/>
  <c r="S81" i="19"/>
  <c r="U68" i="19"/>
  <c r="M42" i="21"/>
  <c r="Q42" i="21"/>
  <c r="U42" i="21"/>
  <c r="O42" i="21"/>
  <c r="S42" i="21"/>
  <c r="S161" i="25"/>
  <c r="M161" i="25"/>
  <c r="N131" i="25"/>
  <c r="U131" i="25"/>
  <c r="E116" i="25"/>
  <c r="F116" i="25"/>
  <c r="N96" i="25"/>
  <c r="M96" i="25"/>
  <c r="U96" i="25"/>
  <c r="O96" i="25"/>
  <c r="Q96" i="25"/>
  <c r="U160" i="24"/>
  <c r="N160" i="24"/>
  <c r="O160" i="24"/>
  <c r="R160" i="24"/>
  <c r="O114" i="24"/>
  <c r="M114" i="24"/>
  <c r="S114" i="24"/>
  <c r="N114" i="24"/>
  <c r="Q114" i="24"/>
  <c r="M86" i="24"/>
  <c r="S86" i="24"/>
  <c r="AC59" i="19"/>
  <c r="AK59" i="19"/>
  <c r="W59" i="19"/>
  <c r="AE59" i="19"/>
  <c r="AM59" i="19"/>
  <c r="Y59" i="19"/>
  <c r="AG59" i="19"/>
  <c r="AO59" i="19"/>
  <c r="AA59" i="19"/>
  <c r="AI59" i="19"/>
  <c r="AI22" i="21"/>
  <c r="AJ22" i="21"/>
  <c r="AF22" i="21"/>
  <c r="AK41" i="21"/>
  <c r="AF41" i="21"/>
  <c r="AB41" i="21"/>
  <c r="X41" i="21"/>
  <c r="AO41" i="21"/>
  <c r="AJ41" i="21"/>
  <c r="AE41" i="21"/>
  <c r="AA41" i="21"/>
  <c r="W41" i="21"/>
  <c r="AN41" i="21"/>
  <c r="AH41" i="21"/>
  <c r="AD41" i="21"/>
  <c r="Z41" i="21"/>
  <c r="Y41" i="21"/>
  <c r="AL41" i="21"/>
  <c r="AG41" i="21"/>
  <c r="AI135" i="25"/>
  <c r="AA135" i="25"/>
  <c r="AE152" i="25"/>
  <c r="AA152" i="25"/>
  <c r="U2" i="24"/>
  <c r="S175" i="19"/>
  <c r="M175" i="19"/>
  <c r="E168" i="19"/>
  <c r="P165" i="19"/>
  <c r="S163" i="19"/>
  <c r="M163" i="19"/>
  <c r="S152" i="19"/>
  <c r="R151" i="19"/>
  <c r="M140" i="19"/>
  <c r="Q139" i="19"/>
  <c r="E139" i="19"/>
  <c r="M138" i="19"/>
  <c r="N129" i="19"/>
  <c r="N123" i="19"/>
  <c r="E120" i="19"/>
  <c r="R101" i="19"/>
  <c r="S95" i="19"/>
  <c r="N91" i="19"/>
  <c r="N88" i="19"/>
  <c r="E84" i="19"/>
  <c r="M82" i="19"/>
  <c r="R81" i="19"/>
  <c r="N77" i="19"/>
  <c r="S73" i="19"/>
  <c r="U72" i="19"/>
  <c r="E72" i="19"/>
  <c r="S68" i="19"/>
  <c r="Q61" i="19"/>
  <c r="Q53" i="19"/>
  <c r="M46" i="21"/>
  <c r="U43" i="21"/>
  <c r="Q43" i="21"/>
  <c r="M43" i="21"/>
  <c r="R42" i="21"/>
  <c r="I41" i="21"/>
  <c r="G35" i="21"/>
  <c r="C31" i="21"/>
  <c r="H22" i="21"/>
  <c r="G20" i="21"/>
  <c r="C20" i="21"/>
  <c r="M19" i="21"/>
  <c r="S19" i="21"/>
  <c r="U167" i="25"/>
  <c r="F167" i="25"/>
  <c r="N157" i="25"/>
  <c r="O157" i="25"/>
  <c r="I157" i="25"/>
  <c r="S157" i="25"/>
  <c r="M141" i="25"/>
  <c r="S141" i="25"/>
  <c r="N141" i="25"/>
  <c r="E138" i="25"/>
  <c r="N127" i="25"/>
  <c r="O127" i="25"/>
  <c r="S127" i="25"/>
  <c r="U127" i="25"/>
  <c r="N110" i="25"/>
  <c r="S110" i="25"/>
  <c r="J108" i="25"/>
  <c r="O108" i="25"/>
  <c r="F108" i="25"/>
  <c r="R108" i="25"/>
  <c r="M108" i="25"/>
  <c r="S108" i="25"/>
  <c r="O103" i="25"/>
  <c r="Q103" i="25"/>
  <c r="Q63" i="25"/>
  <c r="M63" i="25"/>
  <c r="N63" i="25"/>
  <c r="S63" i="25"/>
  <c r="Q60" i="25"/>
  <c r="N60" i="25"/>
  <c r="S60" i="25"/>
  <c r="Q39" i="25"/>
  <c r="M39" i="25"/>
  <c r="O39" i="25"/>
  <c r="R39" i="25"/>
  <c r="D166" i="24"/>
  <c r="I166" i="24"/>
  <c r="S93" i="24"/>
  <c r="N93" i="24"/>
  <c r="F88" i="24"/>
  <c r="D86" i="24"/>
  <c r="H77" i="24"/>
  <c r="O75" i="24"/>
  <c r="Q75" i="24"/>
  <c r="S75" i="24"/>
  <c r="H67" i="24"/>
  <c r="AF95" i="25"/>
  <c r="W95" i="25"/>
  <c r="U95" i="25"/>
  <c r="N175" i="25"/>
  <c r="U175" i="25"/>
  <c r="Q175" i="25"/>
  <c r="M151" i="25"/>
  <c r="Q151" i="25"/>
  <c r="S54" i="25"/>
  <c r="N54" i="25"/>
  <c r="Q54" i="25"/>
  <c r="O15" i="25"/>
  <c r="R15" i="25"/>
  <c r="Q11" i="25"/>
  <c r="M11" i="25"/>
  <c r="U11" i="25"/>
  <c r="N11" i="25"/>
  <c r="O11" i="25"/>
  <c r="Q84" i="24"/>
  <c r="M84" i="24"/>
  <c r="R84" i="24"/>
  <c r="S84" i="24"/>
  <c r="O67" i="24"/>
  <c r="N67" i="24"/>
  <c r="Q67" i="24"/>
  <c r="AC57" i="19"/>
  <c r="AG57" i="19"/>
  <c r="Q173" i="19"/>
  <c r="Q161" i="19"/>
  <c r="N151" i="19"/>
  <c r="N139" i="19"/>
  <c r="Q131" i="19"/>
  <c r="R107" i="19"/>
  <c r="N101" i="19"/>
  <c r="Q98" i="19"/>
  <c r="N95" i="19"/>
  <c r="R94" i="19"/>
  <c r="R89" i="19"/>
  <c r="R85" i="19"/>
  <c r="N81" i="19"/>
  <c r="S72" i="19"/>
  <c r="O68" i="19"/>
  <c r="S67" i="19"/>
  <c r="N61" i="19"/>
  <c r="Q57" i="19"/>
  <c r="N53" i="19"/>
  <c r="T43" i="21"/>
  <c r="P43" i="21"/>
  <c r="P42" i="21"/>
  <c r="U41" i="21"/>
  <c r="O14" i="21"/>
  <c r="M14" i="21"/>
  <c r="S175" i="25"/>
  <c r="N137" i="25"/>
  <c r="O137" i="25"/>
  <c r="F137" i="25"/>
  <c r="S137" i="25"/>
  <c r="S132" i="25"/>
  <c r="N132" i="25"/>
  <c r="M100" i="25"/>
  <c r="O100" i="25"/>
  <c r="U100" i="25"/>
  <c r="M73" i="25"/>
  <c r="Q73" i="25"/>
  <c r="R73" i="25"/>
  <c r="I57" i="25"/>
  <c r="O57" i="25"/>
  <c r="Q57" i="25"/>
  <c r="I55" i="25"/>
  <c r="S55" i="25"/>
  <c r="Q10" i="25"/>
  <c r="N10" i="25"/>
  <c r="S10" i="25"/>
  <c r="M46" i="26"/>
  <c r="U46" i="26"/>
  <c r="N46" i="26"/>
  <c r="O46" i="26"/>
  <c r="N154" i="24"/>
  <c r="M154" i="24"/>
  <c r="U154" i="24"/>
  <c r="O154" i="24"/>
  <c r="Q154" i="24"/>
  <c r="D139" i="24"/>
  <c r="J139" i="24"/>
  <c r="N87" i="24"/>
  <c r="Q87" i="24"/>
  <c r="Q36" i="24"/>
  <c r="S36" i="24"/>
  <c r="M36" i="24"/>
  <c r="R36" i="24"/>
  <c r="M30" i="24"/>
  <c r="R30" i="24"/>
  <c r="AH60" i="19"/>
  <c r="AL60" i="19"/>
  <c r="AC41" i="21"/>
  <c r="AI91" i="25"/>
  <c r="AA91" i="25"/>
  <c r="S101" i="19"/>
  <c r="O26" i="21"/>
  <c r="T26" i="21"/>
  <c r="M26" i="21"/>
  <c r="O22" i="21"/>
  <c r="T22" i="21"/>
  <c r="N167" i="25"/>
  <c r="R167" i="25"/>
  <c r="O167" i="25"/>
  <c r="N99" i="25"/>
  <c r="O99" i="25"/>
  <c r="N56" i="25"/>
  <c r="Q56" i="25"/>
  <c r="S77" i="24"/>
  <c r="N77" i="24"/>
  <c r="Q7" i="24"/>
  <c r="U7" i="24"/>
  <c r="M7" i="24"/>
  <c r="O7" i="24"/>
  <c r="N2" i="24"/>
  <c r="Q175" i="19"/>
  <c r="E175" i="19"/>
  <c r="M173" i="19"/>
  <c r="Q165" i="19"/>
  <c r="Q163" i="19"/>
  <c r="E163" i="19"/>
  <c r="M161" i="19"/>
  <c r="N159" i="19"/>
  <c r="Q158" i="19"/>
  <c r="Q157" i="19"/>
  <c r="S156" i="19"/>
  <c r="E152" i="19"/>
  <c r="M151" i="19"/>
  <c r="Q145" i="19"/>
  <c r="S144" i="19"/>
  <c r="M139" i="19"/>
  <c r="R138" i="19"/>
  <c r="I131" i="19"/>
  <c r="N117" i="19"/>
  <c r="N107" i="19"/>
  <c r="M101" i="19"/>
  <c r="M99" i="19"/>
  <c r="M98" i="19"/>
  <c r="M95" i="19"/>
  <c r="Q94" i="19"/>
  <c r="S92" i="19"/>
  <c r="S91" i="19"/>
  <c r="O84" i="19"/>
  <c r="M81" i="19"/>
  <c r="S61" i="19"/>
  <c r="M61" i="19"/>
  <c r="O57" i="19"/>
  <c r="S53" i="19"/>
  <c r="M53" i="19"/>
  <c r="S43" i="21"/>
  <c r="N42" i="21"/>
  <c r="P41" i="21"/>
  <c r="H39" i="21"/>
  <c r="M31" i="21"/>
  <c r="O30" i="21"/>
  <c r="M30" i="21"/>
  <c r="S26" i="21"/>
  <c r="M22" i="21"/>
  <c r="T18" i="21"/>
  <c r="C11" i="21"/>
  <c r="K9" i="21"/>
  <c r="T9" i="21"/>
  <c r="O175" i="25"/>
  <c r="M167" i="25"/>
  <c r="R161" i="25"/>
  <c r="R151" i="25"/>
  <c r="S147" i="25"/>
  <c r="S140" i="25"/>
  <c r="H132" i="25"/>
  <c r="M120" i="25"/>
  <c r="Q120" i="25"/>
  <c r="N111" i="25"/>
  <c r="U111" i="25"/>
  <c r="O111" i="25"/>
  <c r="Q111" i="25"/>
  <c r="U108" i="25"/>
  <c r="S106" i="25"/>
  <c r="N106" i="25"/>
  <c r="R96" i="25"/>
  <c r="O89" i="25"/>
  <c r="M89" i="25"/>
  <c r="N89" i="25"/>
  <c r="J84" i="25"/>
  <c r="Q84" i="25"/>
  <c r="E84" i="25"/>
  <c r="M84" i="25"/>
  <c r="R84" i="25"/>
  <c r="F84" i="25"/>
  <c r="N84" i="25"/>
  <c r="S84" i="25"/>
  <c r="Q62" i="25"/>
  <c r="N62" i="25"/>
  <c r="S62" i="25"/>
  <c r="Q45" i="25"/>
  <c r="M45" i="25"/>
  <c r="S45" i="25"/>
  <c r="N45" i="25"/>
  <c r="U45" i="25"/>
  <c r="O45" i="25"/>
  <c r="Q29" i="25"/>
  <c r="M29" i="25"/>
  <c r="S29" i="25"/>
  <c r="N29" i="25"/>
  <c r="U29" i="25"/>
  <c r="O29" i="25"/>
  <c r="S11" i="25"/>
  <c r="S171" i="26"/>
  <c r="H171" i="26"/>
  <c r="N171" i="26"/>
  <c r="Q171" i="26"/>
  <c r="Q148" i="24"/>
  <c r="O148" i="24"/>
  <c r="R148" i="24"/>
  <c r="R134" i="24"/>
  <c r="N134" i="24"/>
  <c r="Q134" i="24"/>
  <c r="N129" i="24"/>
  <c r="S129" i="24"/>
  <c r="R114" i="24"/>
  <c r="N98" i="24"/>
  <c r="M98" i="24"/>
  <c r="Q98" i="24"/>
  <c r="R98" i="24"/>
  <c r="Q76" i="24"/>
  <c r="M76" i="24"/>
  <c r="S76" i="24"/>
  <c r="N76" i="24"/>
  <c r="U76" i="24"/>
  <c r="O76" i="24"/>
  <c r="F74" i="24"/>
  <c r="I74" i="24"/>
  <c r="S67" i="24"/>
  <c r="Q60" i="24"/>
  <c r="M60" i="24"/>
  <c r="R60" i="24"/>
  <c r="S60" i="24"/>
  <c r="S53" i="24"/>
  <c r="N53" i="24"/>
  <c r="AA25" i="21"/>
  <c r="W25" i="21"/>
  <c r="AM25" i="21"/>
  <c r="AI25" i="21"/>
  <c r="AE25" i="21"/>
  <c r="AK7" i="25"/>
  <c r="AE7" i="25"/>
  <c r="Z7" i="25"/>
  <c r="E42" i="21"/>
  <c r="M38" i="21"/>
  <c r="H27" i="21"/>
  <c r="C19" i="21"/>
  <c r="G15" i="21"/>
  <c r="S3" i="21"/>
  <c r="F175" i="25"/>
  <c r="H168" i="25"/>
  <c r="F147" i="25"/>
  <c r="N134" i="25"/>
  <c r="F127" i="25"/>
  <c r="H124" i="25"/>
  <c r="U115" i="25"/>
  <c r="D115" i="25"/>
  <c r="F109" i="25"/>
  <c r="D107" i="25"/>
  <c r="E103" i="25"/>
  <c r="N91" i="25"/>
  <c r="M88" i="25"/>
  <c r="H84" i="25"/>
  <c r="N79" i="25"/>
  <c r="R65" i="25"/>
  <c r="M65" i="25"/>
  <c r="O53" i="25"/>
  <c r="N48" i="25"/>
  <c r="I45" i="25"/>
  <c r="N42" i="25"/>
  <c r="U27" i="25"/>
  <c r="M27" i="25"/>
  <c r="N26" i="25"/>
  <c r="N22" i="25"/>
  <c r="I15" i="25"/>
  <c r="S13" i="25"/>
  <c r="I11" i="25"/>
  <c r="E4" i="25"/>
  <c r="E171" i="26"/>
  <c r="I80" i="26"/>
  <c r="F46" i="26"/>
  <c r="U170" i="24"/>
  <c r="N170" i="24"/>
  <c r="E167" i="24"/>
  <c r="F160" i="24"/>
  <c r="H157" i="24"/>
  <c r="S146" i="24"/>
  <c r="M146" i="24"/>
  <c r="E143" i="24"/>
  <c r="E135" i="24"/>
  <c r="U122" i="24"/>
  <c r="M122" i="24"/>
  <c r="F116" i="24"/>
  <c r="N107" i="24"/>
  <c r="H93" i="24"/>
  <c r="E87" i="24"/>
  <c r="F76" i="24"/>
  <c r="S73" i="24"/>
  <c r="E71" i="24"/>
  <c r="S65" i="24"/>
  <c r="F56" i="24"/>
  <c r="H53" i="24"/>
  <c r="N52" i="24"/>
  <c r="D46" i="24"/>
  <c r="H45" i="24"/>
  <c r="S44" i="24"/>
  <c r="M44" i="24"/>
  <c r="O43" i="24"/>
  <c r="Q43" i="24"/>
  <c r="O27" i="24"/>
  <c r="N27" i="24"/>
  <c r="H27" i="24"/>
  <c r="S27" i="24"/>
  <c r="N25" i="24"/>
  <c r="S25" i="24"/>
  <c r="AD166" i="19"/>
  <c r="AL166" i="19"/>
  <c r="AA155" i="19"/>
  <c r="AE155" i="19"/>
  <c r="AJ144" i="19"/>
  <c r="AB144" i="19"/>
  <c r="AF144" i="19"/>
  <c r="AD136" i="19"/>
  <c r="AN136" i="19"/>
  <c r="W112" i="19"/>
  <c r="Z112" i="19"/>
  <c r="AH112" i="19"/>
  <c r="AG105" i="19"/>
  <c r="AO105" i="19"/>
  <c r="AH96" i="19"/>
  <c r="AL96" i="19"/>
  <c r="Z86" i="19"/>
  <c r="AB86" i="19"/>
  <c r="AH86" i="19"/>
  <c r="AK73" i="19"/>
  <c r="AG73" i="19"/>
  <c r="Y45" i="21"/>
  <c r="AL45" i="21"/>
  <c r="AG45" i="21"/>
  <c r="AM19" i="25"/>
  <c r="AB19" i="25"/>
  <c r="AE52" i="25"/>
  <c r="AF63" i="25"/>
  <c r="AN71" i="25"/>
  <c r="AJ71" i="25"/>
  <c r="AK93" i="25"/>
  <c r="AL93" i="25"/>
  <c r="AH93" i="25"/>
  <c r="AD93" i="25"/>
  <c r="AL114" i="25"/>
  <c r="AB114" i="25"/>
  <c r="AE132" i="25"/>
  <c r="AD132" i="25"/>
  <c r="AL163" i="25"/>
  <c r="AB163" i="25"/>
  <c r="AA168" i="25"/>
  <c r="AE168" i="25"/>
  <c r="AE170" i="25"/>
  <c r="AH173" i="25"/>
  <c r="Z173" i="25"/>
  <c r="AL49" i="26"/>
  <c r="AH49" i="26"/>
  <c r="Z49" i="26"/>
  <c r="AM2" i="24"/>
  <c r="W2" i="24"/>
  <c r="AE44" i="24"/>
  <c r="AM44" i="24"/>
  <c r="AB44" i="24"/>
  <c r="AJ44" i="24"/>
  <c r="Y44" i="24"/>
  <c r="AG44" i="24"/>
  <c r="W44" i="24"/>
  <c r="Q13" i="25"/>
  <c r="M38" i="24"/>
  <c r="S38" i="24"/>
  <c r="D20" i="24"/>
  <c r="U20" i="24"/>
  <c r="O20" i="24"/>
  <c r="S9" i="24"/>
  <c r="Q9" i="24"/>
  <c r="H9" i="24"/>
  <c r="AB164" i="19"/>
  <c r="X164" i="19"/>
  <c r="AH164" i="19"/>
  <c r="Z164" i="19"/>
  <c r="AL164" i="19"/>
  <c r="AD164" i="19"/>
  <c r="AN164" i="19"/>
  <c r="AA137" i="19"/>
  <c r="AG137" i="19"/>
  <c r="AB66" i="19"/>
  <c r="AH66" i="19"/>
  <c r="AO61" i="19"/>
  <c r="Y61" i="19"/>
  <c r="AC61" i="19"/>
  <c r="AD58" i="19"/>
  <c r="AL58" i="19"/>
  <c r="Z4" i="21"/>
  <c r="AH4" i="21"/>
  <c r="AD4" i="21"/>
  <c r="AG8" i="21"/>
  <c r="AH8" i="21"/>
  <c r="Z8" i="21"/>
  <c r="AJ21" i="21"/>
  <c r="AB21" i="21"/>
  <c r="AG94" i="25"/>
  <c r="Z94" i="25"/>
  <c r="AN94" i="25"/>
  <c r="AF94" i="25"/>
  <c r="X94" i="25"/>
  <c r="AL94" i="25"/>
  <c r="AC94" i="25"/>
  <c r="AG134" i="25"/>
  <c r="AB134" i="25"/>
  <c r="AN146" i="25"/>
  <c r="Y146" i="25"/>
  <c r="AK146" i="25"/>
  <c r="AJ146" i="25"/>
  <c r="AJ167" i="25"/>
  <c r="AF167" i="25"/>
  <c r="AA167" i="25"/>
  <c r="AE172" i="25"/>
  <c r="AI172" i="25"/>
  <c r="AA172" i="25"/>
  <c r="AC104" i="24"/>
  <c r="AN104" i="24"/>
  <c r="X104" i="24"/>
  <c r="AI104" i="24"/>
  <c r="W104" i="24"/>
  <c r="AG104" i="24"/>
  <c r="AO151" i="24"/>
  <c r="AH151" i="24"/>
  <c r="Z151" i="24"/>
  <c r="G31" i="21"/>
  <c r="C15" i="21"/>
  <c r="H11" i="21"/>
  <c r="C6" i="21"/>
  <c r="H152" i="25"/>
  <c r="F143" i="25"/>
  <c r="S135" i="25"/>
  <c r="E134" i="25"/>
  <c r="M117" i="25"/>
  <c r="J116" i="25"/>
  <c r="R109" i="25"/>
  <c r="N107" i="25"/>
  <c r="N95" i="25"/>
  <c r="U91" i="25"/>
  <c r="D84" i="25"/>
  <c r="S79" i="25"/>
  <c r="U65" i="25"/>
  <c r="N44" i="25"/>
  <c r="E44" i="25"/>
  <c r="Q32" i="25"/>
  <c r="I31" i="25"/>
  <c r="O27" i="25"/>
  <c r="I27" i="25"/>
  <c r="J26" i="25"/>
  <c r="Q17" i="25"/>
  <c r="O13" i="25"/>
  <c r="Q49" i="26"/>
  <c r="Q170" i="24"/>
  <c r="R168" i="24"/>
  <c r="O162" i="24"/>
  <c r="N156" i="24"/>
  <c r="Q146" i="24"/>
  <c r="H141" i="24"/>
  <c r="O132" i="24"/>
  <c r="R130" i="24"/>
  <c r="Q122" i="24"/>
  <c r="R116" i="24"/>
  <c r="N101" i="24"/>
  <c r="U100" i="24"/>
  <c r="N100" i="24"/>
  <c r="F92" i="24"/>
  <c r="Q83" i="24"/>
  <c r="H81" i="24"/>
  <c r="E79" i="24"/>
  <c r="H65" i="24"/>
  <c r="E63" i="24"/>
  <c r="N54" i="24"/>
  <c r="R52" i="24"/>
  <c r="F52" i="24"/>
  <c r="O44" i="24"/>
  <c r="F44" i="24"/>
  <c r="O34" i="24"/>
  <c r="M34" i="24"/>
  <c r="S34" i="24"/>
  <c r="Q34" i="24"/>
  <c r="Q27" i="24"/>
  <c r="F20" i="24"/>
  <c r="C15" i="24"/>
  <c r="H15" i="24"/>
  <c r="Q13" i="24"/>
  <c r="U13" i="24"/>
  <c r="AB156" i="19"/>
  <c r="AJ156" i="19"/>
  <c r="AN122" i="19"/>
  <c r="Z118" i="19"/>
  <c r="AB118" i="19"/>
  <c r="AH118" i="19"/>
  <c r="AL112" i="19"/>
  <c r="AA111" i="19"/>
  <c r="AM111" i="19"/>
  <c r="AF106" i="19"/>
  <c r="AN106" i="19"/>
  <c r="Z106" i="19"/>
  <c r="AH106" i="19"/>
  <c r="AB106" i="19"/>
  <c r="AJ106" i="19"/>
  <c r="Y97" i="19"/>
  <c r="AC97" i="19"/>
  <c r="Z31" i="21"/>
  <c r="AH31" i="21"/>
  <c r="AD31" i="21"/>
  <c r="AC45" i="21"/>
  <c r="AG52" i="21"/>
  <c r="Y52" i="21"/>
  <c r="AK52" i="21"/>
  <c r="AH52" i="21"/>
  <c r="W19" i="25"/>
  <c r="AA55" i="25"/>
  <c r="AB55" i="25"/>
  <c r="AB94" i="25"/>
  <c r="AF46" i="26"/>
  <c r="W46" i="26"/>
  <c r="AO46" i="26"/>
  <c r="AD46" i="26"/>
  <c r="AK46" i="26"/>
  <c r="AA46" i="26"/>
  <c r="AL16" i="24"/>
  <c r="Y16" i="24"/>
  <c r="AM16" i="24"/>
  <c r="AJ16" i="24"/>
  <c r="AB16" i="24"/>
  <c r="AH139" i="24"/>
  <c r="Z139" i="24"/>
  <c r="I26" i="24"/>
  <c r="H25" i="24"/>
  <c r="F12" i="24"/>
  <c r="J6" i="24"/>
  <c r="Z166" i="19"/>
  <c r="AH158" i="19"/>
  <c r="AL154" i="19"/>
  <c r="AC137" i="19"/>
  <c r="U120" i="19"/>
  <c r="AD118" i="19"/>
  <c r="AK105" i="19"/>
  <c r="AD86" i="19"/>
  <c r="W79" i="19"/>
  <c r="AG69" i="19"/>
  <c r="AD66" i="19"/>
  <c r="AL56" i="19"/>
  <c r="AJ6" i="21"/>
  <c r="W9" i="21"/>
  <c r="AA9" i="21"/>
  <c r="AE9" i="21"/>
  <c r="AJ9" i="21"/>
  <c r="Z16" i="21"/>
  <c r="X17" i="21"/>
  <c r="AF17" i="21"/>
  <c r="AJ17" i="21"/>
  <c r="W26" i="21"/>
  <c r="Z40" i="21"/>
  <c r="Z51" i="21"/>
  <c r="AF10" i="25"/>
  <c r="Y30" i="25"/>
  <c r="AD30" i="25"/>
  <c r="AN30" i="25"/>
  <c r="AJ31" i="25"/>
  <c r="AD34" i="25"/>
  <c r="AH36" i="25"/>
  <c r="AH45" i="25"/>
  <c r="AB54" i="25"/>
  <c r="AB66" i="25"/>
  <c r="AG69" i="25"/>
  <c r="AO70" i="25"/>
  <c r="Y74" i="25"/>
  <c r="AL76" i="25"/>
  <c r="AO77" i="25"/>
  <c r="Z81" i="25"/>
  <c r="AO86" i="25"/>
  <c r="AL88" i="25"/>
  <c r="X90" i="25"/>
  <c r="AF90" i="25"/>
  <c r="AM90" i="25"/>
  <c r="AE96" i="25"/>
  <c r="X98" i="25"/>
  <c r="AF98" i="25"/>
  <c r="AI99" i="25"/>
  <c r="AB102" i="25"/>
  <c r="AH102" i="25"/>
  <c r="AO109" i="25"/>
  <c r="AO114" i="25"/>
  <c r="AA119" i="25"/>
  <c r="Z125" i="25"/>
  <c r="AK126" i="25"/>
  <c r="AM130" i="25"/>
  <c r="AL132" i="25"/>
  <c r="AF134" i="25"/>
  <c r="AM135" i="25"/>
  <c r="AJ143" i="25"/>
  <c r="X147" i="25"/>
  <c r="AN147" i="25"/>
  <c r="AM152" i="25"/>
  <c r="X158" i="25"/>
  <c r="AB158" i="25"/>
  <c r="AF158" i="25"/>
  <c r="AJ158" i="25"/>
  <c r="AO158" i="25"/>
  <c r="AL162" i="25"/>
  <c r="Z165" i="25"/>
  <c r="AN167" i="25"/>
  <c r="Z169" i="25"/>
  <c r="AM172" i="25"/>
  <c r="W50" i="26"/>
  <c r="AL59" i="26"/>
  <c r="AB59" i="26"/>
  <c r="AL58" i="23"/>
  <c r="Z58" i="23"/>
  <c r="AJ58" i="23"/>
  <c r="AE58" i="23"/>
  <c r="AM28" i="24"/>
  <c r="AC28" i="24"/>
  <c r="AK28" i="24"/>
  <c r="AA28" i="24"/>
  <c r="AI28" i="24"/>
  <c r="X28" i="24"/>
  <c r="Z39" i="24"/>
  <c r="AC39" i="24"/>
  <c r="AC67" i="24"/>
  <c r="AE93" i="24"/>
  <c r="AI93" i="24"/>
  <c r="W93" i="24"/>
  <c r="Z103" i="24"/>
  <c r="Y103" i="24"/>
  <c r="AO103" i="24"/>
  <c r="AH103" i="24"/>
  <c r="AF116" i="24"/>
  <c r="AA116" i="24"/>
  <c r="AM121" i="24"/>
  <c r="AF132" i="24"/>
  <c r="AA132" i="24"/>
  <c r="AK135" i="24"/>
  <c r="AH135" i="24"/>
  <c r="AG135" i="24"/>
  <c r="AE157" i="24"/>
  <c r="Z157" i="24"/>
  <c r="AI165" i="24"/>
  <c r="AA165" i="24"/>
  <c r="AL168" i="24"/>
  <c r="AM168" i="24"/>
  <c r="AE168" i="24"/>
  <c r="AK8" i="24"/>
  <c r="X8" i="24"/>
  <c r="AI8" i="24"/>
  <c r="AF8" i="24"/>
  <c r="AO48" i="24"/>
  <c r="AE48" i="24"/>
  <c r="AM48" i="24"/>
  <c r="AB48" i="24"/>
  <c r="AJ48" i="24"/>
  <c r="Y48" i="24"/>
  <c r="AO71" i="24"/>
  <c r="Z71" i="24"/>
  <c r="AL71" i="24"/>
  <c r="AH71" i="24"/>
  <c r="AA77" i="24"/>
  <c r="AE77" i="24"/>
  <c r="AH83" i="24"/>
  <c r="AD83" i="24"/>
  <c r="AF108" i="24"/>
  <c r="AO108" i="24"/>
  <c r="AE108" i="24"/>
  <c r="AK108" i="24"/>
  <c r="AA108" i="24"/>
  <c r="AL124" i="24"/>
  <c r="AK124" i="24"/>
  <c r="AF124" i="24"/>
  <c r="AA124" i="24"/>
  <c r="AO124" i="24"/>
  <c r="AJ124" i="24"/>
  <c r="AE124" i="24"/>
  <c r="Y124" i="24"/>
  <c r="AN124" i="24"/>
  <c r="AI124" i="24"/>
  <c r="AC124" i="24"/>
  <c r="X124" i="24"/>
  <c r="AM140" i="24"/>
  <c r="W140" i="24"/>
  <c r="AL154" i="24"/>
  <c r="AK154" i="24"/>
  <c r="AC154" i="24"/>
  <c r="AI164" i="24"/>
  <c r="AA164" i="24"/>
  <c r="D27" i="24"/>
  <c r="N26" i="24"/>
  <c r="J12" i="24"/>
  <c r="D9" i="24"/>
  <c r="AK149" i="19"/>
  <c r="AA143" i="19"/>
  <c r="AH134" i="19"/>
  <c r="AG123" i="19"/>
  <c r="AG107" i="19"/>
  <c r="AG97" i="19"/>
  <c r="Z96" i="19"/>
  <c r="AH92" i="19"/>
  <c r="AH76" i="19"/>
  <c r="Y65" i="19"/>
  <c r="Z60" i="19"/>
  <c r="Y58" i="19"/>
  <c r="Y9" i="21"/>
  <c r="AC9" i="21"/>
  <c r="AG9" i="21"/>
  <c r="AL9" i="21"/>
  <c r="AG16" i="21"/>
  <c r="AB17" i="21"/>
  <c r="AH23" i="21"/>
  <c r="AI26" i="21"/>
  <c r="AE29" i="21"/>
  <c r="AD40" i="21"/>
  <c r="AM41" i="21"/>
  <c r="AJ50" i="21"/>
  <c r="AH51" i="21"/>
  <c r="AH4" i="25"/>
  <c r="AA6" i="25"/>
  <c r="AI8" i="25"/>
  <c r="Z10" i="25"/>
  <c r="AK10" i="25"/>
  <c r="AK14" i="25"/>
  <c r="AJ16" i="25"/>
  <c r="AK18" i="25"/>
  <c r="AA29" i="25"/>
  <c r="AB30" i="25"/>
  <c r="AO30" i="25"/>
  <c r="AE32" i="25"/>
  <c r="Y34" i="25"/>
  <c r="AJ34" i="25"/>
  <c r="AB35" i="25"/>
  <c r="AD37" i="25"/>
  <c r="AD57" i="25"/>
  <c r="AL70" i="25"/>
  <c r="AJ74" i="25"/>
  <c r="AK86" i="25"/>
  <c r="Z88" i="25"/>
  <c r="Z89" i="25"/>
  <c r="AB90" i="25"/>
  <c r="AK90" i="25"/>
  <c r="AI92" i="25"/>
  <c r="AM94" i="25"/>
  <c r="AM95" i="25"/>
  <c r="AB98" i="25"/>
  <c r="AO98" i="25"/>
  <c r="X102" i="25"/>
  <c r="AD102" i="25"/>
  <c r="AK102" i="25"/>
  <c r="AI103" i="25"/>
  <c r="AO106" i="25"/>
  <c r="AE108" i="25"/>
  <c r="AB110" i="25"/>
  <c r="AH112" i="25"/>
  <c r="AJ115" i="25"/>
  <c r="AJ119" i="25"/>
  <c r="AM124" i="25"/>
  <c r="Z126" i="25"/>
  <c r="Z130" i="25"/>
  <c r="AM132" i="25"/>
  <c r="AL134" i="25"/>
  <c r="AE140" i="25"/>
  <c r="AB142" i="25"/>
  <c r="AE144" i="25"/>
  <c r="AF147" i="25"/>
  <c r="AI152" i="25"/>
  <c r="Z158" i="25"/>
  <c r="AD158" i="25"/>
  <c r="AH158" i="25"/>
  <c r="AL158" i="25"/>
  <c r="AH162" i="25"/>
  <c r="AI167" i="25"/>
  <c r="AM46" i="26"/>
  <c r="AI50" i="26"/>
  <c r="AB51" i="26"/>
  <c r="AJ59" i="26"/>
  <c r="AJ12" i="24"/>
  <c r="Y12" i="24"/>
  <c r="AG36" i="24"/>
  <c r="AM36" i="24"/>
  <c r="AB36" i="24"/>
  <c r="AK40" i="24"/>
  <c r="AF40" i="24"/>
  <c r="AA40" i="24"/>
  <c r="AG76" i="24"/>
  <c r="AB76" i="24"/>
  <c r="AL94" i="24"/>
  <c r="Z94" i="24"/>
  <c r="AG103" i="24"/>
  <c r="Y108" i="24"/>
  <c r="AG124" i="24"/>
  <c r="AO144" i="24"/>
  <c r="AF144" i="24"/>
  <c r="AJ156" i="24"/>
  <c r="AE156" i="24"/>
  <c r="AM164" i="24"/>
  <c r="AL67" i="26"/>
  <c r="AE80" i="26"/>
  <c r="AO58" i="23"/>
  <c r="AJ13" i="24"/>
  <c r="AH15" i="24"/>
  <c r="X21" i="24"/>
  <c r="AF24" i="24"/>
  <c r="AM24" i="24"/>
  <c r="AA30" i="24"/>
  <c r="AE34" i="24"/>
  <c r="Z38" i="24"/>
  <c r="AL44" i="24"/>
  <c r="AL48" i="24"/>
  <c r="W60" i="24"/>
  <c r="AG60" i="24"/>
  <c r="W64" i="24"/>
  <c r="AF68" i="24"/>
  <c r="AM68" i="24"/>
  <c r="AL76" i="24"/>
  <c r="Z83" i="24"/>
  <c r="AO95" i="24"/>
  <c r="AB96" i="24"/>
  <c r="AG96" i="24"/>
  <c r="AL99" i="24"/>
  <c r="Y100" i="24"/>
  <c r="AE109" i="24"/>
  <c r="AF112" i="24"/>
  <c r="AK120" i="24"/>
  <c r="AL122" i="24"/>
  <c r="AO123" i="24"/>
  <c r="W125" i="24"/>
  <c r="AD126" i="24"/>
  <c r="AL135" i="24"/>
  <c r="W137" i="24"/>
  <c r="AE137" i="24"/>
  <c r="AM141" i="24"/>
  <c r="Y147" i="24"/>
  <c r="AO147" i="24"/>
  <c r="AF155" i="24"/>
  <c r="AK159" i="24"/>
  <c r="AG162" i="24"/>
  <c r="AM163" i="24"/>
  <c r="AM167" i="24"/>
  <c r="AM171" i="24"/>
  <c r="AC171" i="24"/>
  <c r="AI171" i="24"/>
  <c r="AI175" i="24"/>
  <c r="AG175" i="24"/>
  <c r="AB175" i="24"/>
  <c r="AA176" i="24"/>
  <c r="AM176" i="24"/>
  <c r="W176" i="24"/>
  <c r="AI176" i="24"/>
  <c r="AB67" i="26"/>
  <c r="AC3" i="24"/>
  <c r="AF5" i="24"/>
  <c r="AB7" i="24"/>
  <c r="AD11" i="24"/>
  <c r="AL14" i="24"/>
  <c r="Z19" i="24"/>
  <c r="AA24" i="24"/>
  <c r="AA25" i="24"/>
  <c r="AE33" i="24"/>
  <c r="AN41" i="24"/>
  <c r="AO44" i="24"/>
  <c r="AH50" i="24"/>
  <c r="AL52" i="24"/>
  <c r="AB60" i="24"/>
  <c r="AM60" i="24"/>
  <c r="AG64" i="24"/>
  <c r="AA68" i="24"/>
  <c r="AE69" i="24"/>
  <c r="AN71" i="24"/>
  <c r="AO78" i="24"/>
  <c r="AA81" i="24"/>
  <c r="Y84" i="24"/>
  <c r="Z95" i="24"/>
  <c r="AH95" i="24"/>
  <c r="AH99" i="24"/>
  <c r="AJ100" i="24"/>
  <c r="AI108" i="24"/>
  <c r="AL110" i="24"/>
  <c r="AG119" i="24"/>
  <c r="AD122" i="24"/>
  <c r="Y123" i="24"/>
  <c r="AI129" i="24"/>
  <c r="AE133" i="24"/>
  <c r="Y135" i="24"/>
  <c r="AO135" i="24"/>
  <c r="AB140" i="24"/>
  <c r="AM144" i="24"/>
  <c r="AG147" i="24"/>
  <c r="AL147" i="24"/>
  <c r="AK157" i="24"/>
  <c r="W163" i="24"/>
  <c r="AF171" i="24"/>
  <c r="AA172" i="24"/>
  <c r="AI172" i="24"/>
  <c r="AO171" i="24"/>
  <c r="AL174" i="24"/>
  <c r="AN175" i="24"/>
  <c r="AN171" i="24"/>
  <c r="AJ172" i="24"/>
  <c r="AI173" i="24"/>
  <c r="W175" i="24"/>
  <c r="AM175" i="24"/>
  <c r="AJ176" i="24"/>
  <c r="R134" i="19"/>
  <c r="U134" i="19"/>
  <c r="P125" i="19"/>
  <c r="M125" i="19"/>
  <c r="S125" i="19"/>
  <c r="N125" i="19"/>
  <c r="E116" i="19"/>
  <c r="N116" i="19"/>
  <c r="O116" i="19"/>
  <c r="M47" i="21"/>
  <c r="N47" i="21"/>
  <c r="S47" i="21"/>
  <c r="O47" i="21"/>
  <c r="T47" i="21"/>
  <c r="G28" i="21"/>
  <c r="M28" i="21"/>
  <c r="O28" i="21"/>
  <c r="S142" i="25"/>
  <c r="J142" i="25"/>
  <c r="M133" i="25"/>
  <c r="S133" i="25"/>
  <c r="I119" i="25"/>
  <c r="J119" i="25"/>
  <c r="D119" i="25"/>
  <c r="H112" i="25"/>
  <c r="E112" i="25"/>
  <c r="F112" i="25"/>
  <c r="O97" i="25"/>
  <c r="M97" i="25"/>
  <c r="N97" i="25"/>
  <c r="N92" i="25"/>
  <c r="M92" i="25"/>
  <c r="U92" i="25"/>
  <c r="O92" i="25"/>
  <c r="S87" i="25"/>
  <c r="N87" i="25"/>
  <c r="O87" i="25"/>
  <c r="F65" i="25"/>
  <c r="D65" i="25"/>
  <c r="I65" i="25"/>
  <c r="D42" i="25"/>
  <c r="E42" i="25"/>
  <c r="H42" i="25"/>
  <c r="J42" i="25"/>
  <c r="H38" i="25"/>
  <c r="N38" i="25"/>
  <c r="Q38" i="25"/>
  <c r="S38" i="25"/>
  <c r="E22" i="25"/>
  <c r="H22" i="25"/>
  <c r="Q19" i="25"/>
  <c r="N19" i="25"/>
  <c r="R19" i="25"/>
  <c r="M19" i="25"/>
  <c r="S19" i="25"/>
  <c r="S51" i="26"/>
  <c r="N51" i="26"/>
  <c r="O106" i="24"/>
  <c r="U106" i="24"/>
  <c r="Q106" i="24"/>
  <c r="M106" i="24"/>
  <c r="R106" i="24"/>
  <c r="N106" i="24"/>
  <c r="S106" i="24"/>
  <c r="AK109" i="19"/>
  <c r="Y109" i="19"/>
  <c r="AG109" i="19"/>
  <c r="AO109" i="19"/>
  <c r="AL90" i="19"/>
  <c r="X90" i="19"/>
  <c r="AN90" i="19"/>
  <c r="AD90" i="19"/>
  <c r="AF90" i="19"/>
  <c r="Y71" i="19"/>
  <c r="AO71" i="19"/>
  <c r="AA71" i="19"/>
  <c r="AG71" i="19"/>
  <c r="AI71" i="19"/>
  <c r="AM116" i="25"/>
  <c r="AD116" i="25"/>
  <c r="AA116" i="25"/>
  <c r="AI127" i="25"/>
  <c r="AA127" i="25"/>
  <c r="AG88" i="24"/>
  <c r="W88" i="24"/>
  <c r="O88" i="24"/>
  <c r="AB92" i="24"/>
  <c r="R92" i="24"/>
  <c r="N92" i="24"/>
  <c r="U92" i="24"/>
  <c r="O92" i="24"/>
  <c r="J2" i="25"/>
  <c r="H2" i="25"/>
  <c r="G2" i="25"/>
  <c r="U2" i="21"/>
  <c r="T2" i="21"/>
  <c r="P2" i="21"/>
  <c r="S155" i="19"/>
  <c r="P153" i="19"/>
  <c r="M153" i="19"/>
  <c r="Q153" i="19"/>
  <c r="P143" i="19"/>
  <c r="N143" i="19"/>
  <c r="Q143" i="19"/>
  <c r="R136" i="19"/>
  <c r="M136" i="19"/>
  <c r="S136" i="19"/>
  <c r="O132" i="19"/>
  <c r="R132" i="19"/>
  <c r="I116" i="19"/>
  <c r="P113" i="19"/>
  <c r="M113" i="19"/>
  <c r="S113" i="19"/>
  <c r="N113" i="19"/>
  <c r="R109" i="19"/>
  <c r="I88" i="19"/>
  <c r="E88" i="19"/>
  <c r="I68" i="19"/>
  <c r="E68" i="19"/>
  <c r="P52" i="21"/>
  <c r="Q52" i="21"/>
  <c r="O39" i="21"/>
  <c r="S39" i="21"/>
  <c r="T23" i="21"/>
  <c r="C23" i="21"/>
  <c r="G23" i="21"/>
  <c r="J7" i="21"/>
  <c r="T3" i="21"/>
  <c r="D177" i="25"/>
  <c r="F177" i="25"/>
  <c r="D165" i="25"/>
  <c r="F165" i="25"/>
  <c r="J154" i="25"/>
  <c r="F153" i="25"/>
  <c r="I153" i="25"/>
  <c r="Q142" i="25"/>
  <c r="O123" i="25"/>
  <c r="H123" i="25"/>
  <c r="Q123" i="25"/>
  <c r="H119" i="25"/>
  <c r="O113" i="25"/>
  <c r="S113" i="25"/>
  <c r="M113" i="25"/>
  <c r="I111" i="25"/>
  <c r="J111" i="25"/>
  <c r="D111" i="25"/>
  <c r="U87" i="25"/>
  <c r="N47" i="25"/>
  <c r="U47" i="25"/>
  <c r="O47" i="25"/>
  <c r="O41" i="25"/>
  <c r="S41" i="25"/>
  <c r="N41" i="25"/>
  <c r="U41" i="25"/>
  <c r="D13" i="25"/>
  <c r="I13" i="25"/>
  <c r="N5" i="25"/>
  <c r="S5" i="25"/>
  <c r="O5" i="25"/>
  <c r="U5" i="25"/>
  <c r="M5" i="25"/>
  <c r="Q5" i="25"/>
  <c r="H83" i="26"/>
  <c r="D155" i="24"/>
  <c r="E155" i="24"/>
  <c r="H155" i="24"/>
  <c r="J155" i="24"/>
  <c r="F106" i="24"/>
  <c r="O35" i="24"/>
  <c r="S35" i="24"/>
  <c r="N35" i="24"/>
  <c r="H34" i="24"/>
  <c r="F34" i="24"/>
  <c r="I34" i="24"/>
  <c r="AC169" i="19"/>
  <c r="AI169" i="19"/>
  <c r="Y169" i="19"/>
  <c r="AO169" i="19"/>
  <c r="AA169" i="19"/>
  <c r="AG169" i="19"/>
  <c r="W91" i="19"/>
  <c r="AE91" i="19"/>
  <c r="AM91" i="19"/>
  <c r="AA91" i="19"/>
  <c r="AI91" i="19"/>
  <c r="AC91" i="19"/>
  <c r="AK91" i="19"/>
  <c r="Y54" i="19"/>
  <c r="AJ54" i="19"/>
  <c r="AM54" i="19"/>
  <c r="AO44" i="21"/>
  <c r="AD44" i="21"/>
  <c r="AL44" i="21"/>
  <c r="AC44" i="21"/>
  <c r="AK44" i="21"/>
  <c r="Z44" i="21"/>
  <c r="AG44" i="21"/>
  <c r="Y44" i="21"/>
  <c r="C2" i="21"/>
  <c r="E176" i="19"/>
  <c r="E160" i="19"/>
  <c r="P148" i="19"/>
  <c r="S148" i="19"/>
  <c r="S143" i="19"/>
  <c r="P141" i="19"/>
  <c r="Q141" i="19"/>
  <c r="R141" i="19"/>
  <c r="U136" i="19"/>
  <c r="I136" i="19"/>
  <c r="E136" i="19"/>
  <c r="E135" i="19"/>
  <c r="I135" i="19"/>
  <c r="R125" i="19"/>
  <c r="M115" i="19"/>
  <c r="S115" i="19"/>
  <c r="Q109" i="19"/>
  <c r="S108" i="19"/>
  <c r="U108" i="19"/>
  <c r="P89" i="19"/>
  <c r="M89" i="19"/>
  <c r="S89" i="19"/>
  <c r="N89" i="19"/>
  <c r="P85" i="19"/>
  <c r="M85" i="19"/>
  <c r="S85" i="19"/>
  <c r="N85" i="19"/>
  <c r="P69" i="19"/>
  <c r="M69" i="19"/>
  <c r="S69" i="19"/>
  <c r="N69" i="19"/>
  <c r="E60" i="19"/>
  <c r="N55" i="19"/>
  <c r="R55" i="19"/>
  <c r="U52" i="21"/>
  <c r="N49" i="21"/>
  <c r="R49" i="21"/>
  <c r="R47" i="21"/>
  <c r="T39" i="21"/>
  <c r="C39" i="21"/>
  <c r="G39" i="21"/>
  <c r="G32" i="21"/>
  <c r="M32" i="21"/>
  <c r="C29" i="21"/>
  <c r="H19" i="21"/>
  <c r="C16" i="21"/>
  <c r="S15" i="21"/>
  <c r="H15" i="21"/>
  <c r="T15" i="21"/>
  <c r="M10" i="21"/>
  <c r="O10" i="21"/>
  <c r="O177" i="25"/>
  <c r="N176" i="25"/>
  <c r="S176" i="25"/>
  <c r="R173" i="25"/>
  <c r="Q166" i="25"/>
  <c r="O165" i="25"/>
  <c r="N161" i="25"/>
  <c r="U161" i="25"/>
  <c r="O161" i="25"/>
  <c r="R153" i="25"/>
  <c r="N152" i="25"/>
  <c r="S152" i="25"/>
  <c r="O149" i="25"/>
  <c r="N148" i="25"/>
  <c r="S148" i="25"/>
  <c r="U147" i="25"/>
  <c r="N147" i="25"/>
  <c r="N142" i="25"/>
  <c r="J134" i="25"/>
  <c r="U133" i="25"/>
  <c r="S125" i="25"/>
  <c r="U125" i="25"/>
  <c r="N123" i="25"/>
  <c r="N120" i="25"/>
  <c r="S120" i="25"/>
  <c r="O120" i="25"/>
  <c r="U120" i="25"/>
  <c r="E119" i="25"/>
  <c r="O115" i="25"/>
  <c r="H115" i="25"/>
  <c r="Q115" i="25"/>
  <c r="H113" i="25"/>
  <c r="F113" i="25"/>
  <c r="J112" i="25"/>
  <c r="H111" i="25"/>
  <c r="U107" i="25"/>
  <c r="S103" i="25"/>
  <c r="U103" i="25"/>
  <c r="N103" i="25"/>
  <c r="N100" i="25"/>
  <c r="Q100" i="25"/>
  <c r="R100" i="25"/>
  <c r="S99" i="25"/>
  <c r="Q99" i="25"/>
  <c r="U99" i="25"/>
  <c r="R92" i="25"/>
  <c r="Q87" i="25"/>
  <c r="E73" i="25"/>
  <c r="D73" i="25"/>
  <c r="F73" i="25"/>
  <c r="I73" i="25"/>
  <c r="I33" i="25"/>
  <c r="E6" i="25"/>
  <c r="H6" i="25"/>
  <c r="Q3" i="25"/>
  <c r="R3" i="25"/>
  <c r="M3" i="25"/>
  <c r="S3" i="25"/>
  <c r="N3" i="25"/>
  <c r="O3" i="25"/>
  <c r="O164" i="26"/>
  <c r="S164" i="26"/>
  <c r="U164" i="26"/>
  <c r="N64" i="26"/>
  <c r="Q64" i="26"/>
  <c r="R64" i="26"/>
  <c r="S64" i="26"/>
  <c r="S177" i="24"/>
  <c r="N177" i="24"/>
  <c r="M174" i="24"/>
  <c r="S174" i="24"/>
  <c r="N174" i="24"/>
  <c r="R174" i="24"/>
  <c r="N161" i="24"/>
  <c r="S161" i="24"/>
  <c r="N136" i="24"/>
  <c r="O136" i="24"/>
  <c r="R136" i="24"/>
  <c r="M110" i="24"/>
  <c r="S110" i="24"/>
  <c r="N110" i="24"/>
  <c r="Q110" i="24"/>
  <c r="R110" i="24"/>
  <c r="M92" i="24"/>
  <c r="M82" i="24"/>
  <c r="R82" i="24"/>
  <c r="N82" i="24"/>
  <c r="S82" i="24"/>
  <c r="O82" i="24"/>
  <c r="U82" i="24"/>
  <c r="H69" i="24"/>
  <c r="P155" i="19"/>
  <c r="N155" i="19"/>
  <c r="Q155" i="19"/>
  <c r="M126" i="19"/>
  <c r="Q126" i="19"/>
  <c r="R126" i="19"/>
  <c r="N111" i="19"/>
  <c r="R111" i="19"/>
  <c r="M75" i="19"/>
  <c r="N75" i="19"/>
  <c r="R75" i="19"/>
  <c r="M59" i="19"/>
  <c r="R59" i="19"/>
  <c r="S59" i="19"/>
  <c r="O23" i="21"/>
  <c r="S23" i="21"/>
  <c r="O18" i="21"/>
  <c r="M18" i="21"/>
  <c r="S18" i="21"/>
  <c r="O3" i="21"/>
  <c r="K3" i="21"/>
  <c r="E126" i="25"/>
  <c r="H126" i="25"/>
  <c r="O121" i="25"/>
  <c r="S121" i="25"/>
  <c r="M121" i="25"/>
  <c r="O93" i="25"/>
  <c r="N93" i="25"/>
  <c r="R93" i="25"/>
  <c r="D68" i="25"/>
  <c r="J68" i="25"/>
  <c r="F37" i="25"/>
  <c r="O37" i="25"/>
  <c r="U37" i="25"/>
  <c r="I37" i="25"/>
  <c r="Q37" i="25"/>
  <c r="D37" i="25"/>
  <c r="S37" i="25"/>
  <c r="M37" i="25"/>
  <c r="D26" i="25"/>
  <c r="E26" i="25"/>
  <c r="H26" i="25"/>
  <c r="S83" i="26"/>
  <c r="N83" i="26"/>
  <c r="H154" i="24"/>
  <c r="D154" i="24"/>
  <c r="F154" i="24"/>
  <c r="I154" i="24"/>
  <c r="R152" i="24"/>
  <c r="U152" i="24"/>
  <c r="M142" i="24"/>
  <c r="S142" i="24"/>
  <c r="N142" i="24"/>
  <c r="Q142" i="24"/>
  <c r="D123" i="24"/>
  <c r="E123" i="24"/>
  <c r="H123" i="24"/>
  <c r="J123" i="24"/>
  <c r="AN166" i="25"/>
  <c r="AH166" i="25"/>
  <c r="Z166" i="25"/>
  <c r="AO166" i="25"/>
  <c r="AG166" i="25"/>
  <c r="Y166" i="25"/>
  <c r="AL166" i="25"/>
  <c r="AD166" i="25"/>
  <c r="AK166" i="25"/>
  <c r="AC166" i="25"/>
  <c r="AK32" i="24"/>
  <c r="AF32" i="24"/>
  <c r="AA32" i="24"/>
  <c r="AD59" i="24"/>
  <c r="S59" i="24"/>
  <c r="N59" i="24"/>
  <c r="Q59" i="24"/>
  <c r="N90" i="24"/>
  <c r="S90" i="24"/>
  <c r="Q90" i="24"/>
  <c r="AA97" i="24"/>
  <c r="AI97" i="24"/>
  <c r="AE97" i="24"/>
  <c r="P176" i="19"/>
  <c r="N176" i="19"/>
  <c r="S176" i="19"/>
  <c r="E172" i="19"/>
  <c r="R135" i="19"/>
  <c r="M135" i="19"/>
  <c r="S135" i="19"/>
  <c r="Q114" i="19"/>
  <c r="R114" i="19"/>
  <c r="M63" i="19"/>
  <c r="N63" i="19"/>
  <c r="M54" i="19"/>
  <c r="R54" i="19"/>
  <c r="P46" i="21"/>
  <c r="N46" i="21"/>
  <c r="S46" i="21"/>
  <c r="O46" i="21"/>
  <c r="U46" i="21"/>
  <c r="O34" i="21"/>
  <c r="M34" i="21"/>
  <c r="S34" i="21"/>
  <c r="G16" i="21"/>
  <c r="M16" i="21"/>
  <c r="C13" i="21"/>
  <c r="O169" i="25"/>
  <c r="R169" i="25"/>
  <c r="S166" i="25"/>
  <c r="E150" i="25"/>
  <c r="J150" i="25"/>
  <c r="H142" i="25"/>
  <c r="S123" i="25"/>
  <c r="H121" i="25"/>
  <c r="F121" i="25"/>
  <c r="O85" i="25"/>
  <c r="M85" i="25"/>
  <c r="N85" i="25"/>
  <c r="O33" i="25"/>
  <c r="R33" i="25"/>
  <c r="M33" i="25"/>
  <c r="S33" i="25"/>
  <c r="N33" i="25"/>
  <c r="Q33" i="25"/>
  <c r="D29" i="25"/>
  <c r="I29" i="25"/>
  <c r="Q138" i="24"/>
  <c r="M138" i="24"/>
  <c r="R138" i="24"/>
  <c r="N138" i="24"/>
  <c r="S138" i="24"/>
  <c r="O138" i="24"/>
  <c r="U138" i="24"/>
  <c r="D134" i="24"/>
  <c r="I134" i="24"/>
  <c r="S69" i="24"/>
  <c r="N69" i="24"/>
  <c r="AL120" i="19"/>
  <c r="S120" i="19"/>
  <c r="K2" i="24"/>
  <c r="J2" i="24"/>
  <c r="E2" i="24"/>
  <c r="J2" i="21"/>
  <c r="K2" i="21"/>
  <c r="D2" i="21"/>
  <c r="U2" i="25"/>
  <c r="T2" i="25"/>
  <c r="N2" i="25"/>
  <c r="S2" i="25"/>
  <c r="P177" i="19"/>
  <c r="M177" i="19"/>
  <c r="Q177" i="19"/>
  <c r="Q169" i="19"/>
  <c r="E164" i="19"/>
  <c r="M155" i="19"/>
  <c r="P149" i="19"/>
  <c r="Q149" i="19"/>
  <c r="R149" i="19"/>
  <c r="Q146" i="19"/>
  <c r="R143" i="19"/>
  <c r="P142" i="19"/>
  <c r="Q142" i="19"/>
  <c r="P140" i="19"/>
  <c r="N140" i="19"/>
  <c r="U140" i="19"/>
  <c r="O140" i="19"/>
  <c r="O136" i="19"/>
  <c r="Q135" i="19"/>
  <c r="M134" i="19"/>
  <c r="O126" i="19"/>
  <c r="Q125" i="19"/>
  <c r="S124" i="19"/>
  <c r="U124" i="19"/>
  <c r="N120" i="19"/>
  <c r="S116" i="19"/>
  <c r="R113" i="19"/>
  <c r="M111" i="19"/>
  <c r="M110" i="19"/>
  <c r="R110" i="19"/>
  <c r="P109" i="19"/>
  <c r="M109" i="19"/>
  <c r="S109" i="19"/>
  <c r="N109" i="19"/>
  <c r="N104" i="19"/>
  <c r="S104" i="19"/>
  <c r="N100" i="19"/>
  <c r="O100" i="19"/>
  <c r="P97" i="19"/>
  <c r="N97" i="19"/>
  <c r="Q97" i="19"/>
  <c r="P93" i="19"/>
  <c r="N93" i="19"/>
  <c r="Q93" i="19"/>
  <c r="S75" i="19"/>
  <c r="P73" i="19"/>
  <c r="N73" i="19"/>
  <c r="Q73" i="19"/>
  <c r="M66" i="19"/>
  <c r="Q66" i="19"/>
  <c r="S63" i="19"/>
  <c r="M62" i="19"/>
  <c r="Q62" i="19"/>
  <c r="R62" i="19"/>
  <c r="N59" i="19"/>
  <c r="P57" i="19"/>
  <c r="M57" i="19"/>
  <c r="R57" i="19"/>
  <c r="N57" i="19"/>
  <c r="S57" i="19"/>
  <c r="T52" i="21"/>
  <c r="O51" i="21"/>
  <c r="P47" i="21"/>
  <c r="Q46" i="21"/>
  <c r="M44" i="21"/>
  <c r="N44" i="21"/>
  <c r="S44" i="21"/>
  <c r="O44" i="21"/>
  <c r="T44" i="21"/>
  <c r="O41" i="21"/>
  <c r="M41" i="21"/>
  <c r="R41" i="21"/>
  <c r="N41" i="21"/>
  <c r="T41" i="21"/>
  <c r="M39" i="21"/>
  <c r="H35" i="21"/>
  <c r="T34" i="21"/>
  <c r="C32" i="21"/>
  <c r="S31" i="21"/>
  <c r="H31" i="21"/>
  <c r="T31" i="21"/>
  <c r="C28" i="21"/>
  <c r="H23" i="21"/>
  <c r="G19" i="21"/>
  <c r="H18" i="21"/>
  <c r="G12" i="21"/>
  <c r="M12" i="21"/>
  <c r="O12" i="21"/>
  <c r="S6" i="21"/>
  <c r="O6" i="21"/>
  <c r="C3" i="21"/>
  <c r="N177" i="25"/>
  <c r="S169" i="25"/>
  <c r="N168" i="25"/>
  <c r="S168" i="25"/>
  <c r="E166" i="25"/>
  <c r="N165" i="25"/>
  <c r="H158" i="25"/>
  <c r="E154" i="25"/>
  <c r="O153" i="25"/>
  <c r="N151" i="25"/>
  <c r="S151" i="25"/>
  <c r="O151" i="25"/>
  <c r="U151" i="25"/>
  <c r="M143" i="25"/>
  <c r="R143" i="25"/>
  <c r="N143" i="25"/>
  <c r="S143" i="25"/>
  <c r="E142" i="25"/>
  <c r="S136" i="25"/>
  <c r="H134" i="25"/>
  <c r="D133" i="25"/>
  <c r="N129" i="25"/>
  <c r="S129" i="25"/>
  <c r="M129" i="25"/>
  <c r="Q127" i="25"/>
  <c r="M127" i="25"/>
  <c r="R127" i="25"/>
  <c r="Q126" i="25"/>
  <c r="S126" i="25"/>
  <c r="J123" i="25"/>
  <c r="N122" i="25"/>
  <c r="N121" i="25"/>
  <c r="H120" i="25"/>
  <c r="E120" i="25"/>
  <c r="F120" i="25"/>
  <c r="R113" i="25"/>
  <c r="N112" i="25"/>
  <c r="S112" i="25"/>
  <c r="O112" i="25"/>
  <c r="U112" i="25"/>
  <c r="E111" i="25"/>
  <c r="O107" i="25"/>
  <c r="H107" i="25"/>
  <c r="Q107" i="25"/>
  <c r="F100" i="25"/>
  <c r="J100" i="25"/>
  <c r="E99" i="25"/>
  <c r="H99" i="25"/>
  <c r="R97" i="25"/>
  <c r="S95" i="25"/>
  <c r="O95" i="25"/>
  <c r="Q95" i="25"/>
  <c r="M93" i="25"/>
  <c r="Q92" i="25"/>
  <c r="E87" i="25"/>
  <c r="N82" i="25"/>
  <c r="M82" i="25"/>
  <c r="F82" i="25"/>
  <c r="J82" i="25"/>
  <c r="O76" i="25"/>
  <c r="Q76" i="25"/>
  <c r="Q74" i="25"/>
  <c r="Q58" i="25"/>
  <c r="N58" i="25"/>
  <c r="S58" i="25"/>
  <c r="E38" i="25"/>
  <c r="N37" i="25"/>
  <c r="N21" i="25"/>
  <c r="S21" i="25"/>
  <c r="O21" i="25"/>
  <c r="U21" i="25"/>
  <c r="M21" i="25"/>
  <c r="Q21" i="25"/>
  <c r="U19" i="25"/>
  <c r="D10" i="25"/>
  <c r="E10" i="25"/>
  <c r="H10" i="25"/>
  <c r="J10" i="25"/>
  <c r="R5" i="25"/>
  <c r="I3" i="25"/>
  <c r="Q50" i="26"/>
  <c r="N50" i="26"/>
  <c r="U50" i="26"/>
  <c r="O50" i="26"/>
  <c r="R50" i="26"/>
  <c r="S50" i="26"/>
  <c r="J175" i="24"/>
  <c r="Q175" i="24"/>
  <c r="R142" i="24"/>
  <c r="H122" i="24"/>
  <c r="D122" i="24"/>
  <c r="F122" i="24"/>
  <c r="I122" i="24"/>
  <c r="R120" i="24"/>
  <c r="U120" i="24"/>
  <c r="Q108" i="24"/>
  <c r="M108" i="24"/>
  <c r="S108" i="24"/>
  <c r="N108" i="24"/>
  <c r="U108" i="24"/>
  <c r="O108" i="24"/>
  <c r="O99" i="24"/>
  <c r="N99" i="24"/>
  <c r="Q99" i="24"/>
  <c r="S99" i="24"/>
  <c r="M90" i="24"/>
  <c r="P169" i="19"/>
  <c r="E155" i="19"/>
  <c r="E148" i="19"/>
  <c r="E143" i="19"/>
  <c r="I140" i="19"/>
  <c r="I100" i="19"/>
  <c r="E46" i="21"/>
  <c r="E41" i="21"/>
  <c r="F6" i="21"/>
  <c r="F3" i="21"/>
  <c r="H166" i="25"/>
  <c r="H160" i="25"/>
  <c r="F151" i="25"/>
  <c r="F139" i="25"/>
  <c r="I123" i="25"/>
  <c r="I115" i="25"/>
  <c r="I107" i="25"/>
  <c r="F74" i="25"/>
  <c r="I72" i="25"/>
  <c r="H70" i="25"/>
  <c r="Q69" i="25"/>
  <c r="M69" i="25"/>
  <c r="S69" i="25"/>
  <c r="N69" i="25"/>
  <c r="U69" i="25"/>
  <c r="M66" i="25"/>
  <c r="R66" i="25"/>
  <c r="H52" i="25"/>
  <c r="N52" i="25"/>
  <c r="Q35" i="25"/>
  <c r="N35" i="25"/>
  <c r="R35" i="25"/>
  <c r="D21" i="25"/>
  <c r="F21" i="25"/>
  <c r="D5" i="25"/>
  <c r="F5" i="25"/>
  <c r="H105" i="26"/>
  <c r="N104" i="26"/>
  <c r="S104" i="26"/>
  <c r="O104" i="26"/>
  <c r="U104" i="26"/>
  <c r="N80" i="26"/>
  <c r="S80" i="26"/>
  <c r="O80" i="26"/>
  <c r="U80" i="26"/>
  <c r="Q78" i="26"/>
  <c r="M78" i="26"/>
  <c r="S78" i="26"/>
  <c r="N78" i="26"/>
  <c r="U78" i="26"/>
  <c r="N58" i="23"/>
  <c r="S58" i="23"/>
  <c r="O176" i="24"/>
  <c r="R176" i="24"/>
  <c r="F152" i="24"/>
  <c r="Q140" i="24"/>
  <c r="M140" i="24"/>
  <c r="S140" i="24"/>
  <c r="N140" i="24"/>
  <c r="U140" i="24"/>
  <c r="O140" i="24"/>
  <c r="O131" i="24"/>
  <c r="N131" i="24"/>
  <c r="Q131" i="24"/>
  <c r="S131" i="24"/>
  <c r="U128" i="24"/>
  <c r="N128" i="24"/>
  <c r="O128" i="24"/>
  <c r="N119" i="24"/>
  <c r="Q119" i="24"/>
  <c r="O115" i="24"/>
  <c r="S115" i="24"/>
  <c r="N115" i="24"/>
  <c r="H114" i="24"/>
  <c r="D114" i="24"/>
  <c r="I114" i="24"/>
  <c r="S109" i="24"/>
  <c r="N109" i="24"/>
  <c r="O91" i="24"/>
  <c r="N91" i="24"/>
  <c r="Q91" i="24"/>
  <c r="S91" i="24"/>
  <c r="O90" i="24"/>
  <c r="M70" i="24"/>
  <c r="R70" i="24"/>
  <c r="F17" i="24"/>
  <c r="D17" i="24"/>
  <c r="S17" i="24"/>
  <c r="H17" i="24"/>
  <c r="M17" i="24"/>
  <c r="Q17" i="24"/>
  <c r="AA127" i="19"/>
  <c r="AI127" i="19"/>
  <c r="W124" i="19"/>
  <c r="AH124" i="19"/>
  <c r="AL124" i="19"/>
  <c r="AJ82" i="19"/>
  <c r="Z82" i="19"/>
  <c r="AB82" i="19"/>
  <c r="AH82" i="19"/>
  <c r="AD62" i="19"/>
  <c r="AB62" i="19"/>
  <c r="AJ62" i="19"/>
  <c r="AH19" i="21"/>
  <c r="AA19" i="21"/>
  <c r="AM19" i="21"/>
  <c r="W19" i="21"/>
  <c r="AI19" i="21"/>
  <c r="AE19" i="21"/>
  <c r="Q2" i="24"/>
  <c r="R173" i="19"/>
  <c r="R169" i="19"/>
  <c r="R165" i="19"/>
  <c r="R161" i="19"/>
  <c r="E156" i="19"/>
  <c r="Q151" i="19"/>
  <c r="E151" i="19"/>
  <c r="U147" i="19"/>
  <c r="O147" i="19"/>
  <c r="E147" i="19"/>
  <c r="R145" i="19"/>
  <c r="E144" i="19"/>
  <c r="R129" i="19"/>
  <c r="S123" i="19"/>
  <c r="I120" i="19"/>
  <c r="S107" i="19"/>
  <c r="Q101" i="19"/>
  <c r="S84" i="19"/>
  <c r="I84" i="19"/>
  <c r="Q81" i="19"/>
  <c r="Q77" i="19"/>
  <c r="U53" i="19"/>
  <c r="O53" i="19"/>
  <c r="G40" i="21"/>
  <c r="S38" i="21"/>
  <c r="O36" i="21"/>
  <c r="T30" i="21"/>
  <c r="T27" i="21"/>
  <c r="G24" i="21"/>
  <c r="S22" i="21"/>
  <c r="O20" i="21"/>
  <c r="T14" i="21"/>
  <c r="T11" i="21"/>
  <c r="S9" i="21"/>
  <c r="K6" i="21"/>
  <c r="J3" i="21"/>
  <c r="S167" i="25"/>
  <c r="J166" i="25"/>
  <c r="U157" i="25"/>
  <c r="H157" i="25"/>
  <c r="U141" i="25"/>
  <c r="H140" i="25"/>
  <c r="M137" i="25"/>
  <c r="E123" i="25"/>
  <c r="N117" i="25"/>
  <c r="H117" i="25"/>
  <c r="Q116" i="25"/>
  <c r="H116" i="25"/>
  <c r="E115" i="25"/>
  <c r="N109" i="25"/>
  <c r="H109" i="25"/>
  <c r="Q108" i="25"/>
  <c r="H108" i="25"/>
  <c r="E107" i="25"/>
  <c r="Q91" i="25"/>
  <c r="R89" i="25"/>
  <c r="O88" i="25"/>
  <c r="F77" i="25"/>
  <c r="N73" i="25"/>
  <c r="S73" i="25"/>
  <c r="O73" i="25"/>
  <c r="U73" i="25"/>
  <c r="R71" i="25"/>
  <c r="S71" i="25"/>
  <c r="R69" i="25"/>
  <c r="J66" i="25"/>
  <c r="E60" i="25"/>
  <c r="H60" i="25"/>
  <c r="J60" i="25"/>
  <c r="E54" i="25"/>
  <c r="H54" i="25"/>
  <c r="S52" i="25"/>
  <c r="U35" i="25"/>
  <c r="Q23" i="25"/>
  <c r="O23" i="25"/>
  <c r="R23" i="25"/>
  <c r="E18" i="25"/>
  <c r="Q7" i="25"/>
  <c r="M7" i="25"/>
  <c r="O7" i="25"/>
  <c r="Q156" i="26"/>
  <c r="M156" i="26"/>
  <c r="S156" i="26"/>
  <c r="N156" i="26"/>
  <c r="U156" i="26"/>
  <c r="R104" i="26"/>
  <c r="Q80" i="26"/>
  <c r="D80" i="26"/>
  <c r="F80" i="26"/>
  <c r="F78" i="26"/>
  <c r="H43" i="26"/>
  <c r="S173" i="24"/>
  <c r="N173" i="24"/>
  <c r="Q172" i="24"/>
  <c r="M172" i="24"/>
  <c r="S172" i="24"/>
  <c r="N172" i="24"/>
  <c r="U172" i="24"/>
  <c r="N151" i="24"/>
  <c r="Q151" i="24"/>
  <c r="O147" i="24"/>
  <c r="S147" i="24"/>
  <c r="N147" i="24"/>
  <c r="H146" i="24"/>
  <c r="D146" i="24"/>
  <c r="I146" i="24"/>
  <c r="S141" i="24"/>
  <c r="N141" i="24"/>
  <c r="F128" i="24"/>
  <c r="H109" i="24"/>
  <c r="N103" i="24"/>
  <c r="Q103" i="24"/>
  <c r="N97" i="24"/>
  <c r="S97" i="24"/>
  <c r="F90" i="24"/>
  <c r="I90" i="24"/>
  <c r="D70" i="24"/>
  <c r="Q68" i="24"/>
  <c r="M68" i="24"/>
  <c r="S68" i="24"/>
  <c r="N68" i="24"/>
  <c r="U68" i="24"/>
  <c r="O68" i="24"/>
  <c r="Q50" i="24"/>
  <c r="M50" i="24"/>
  <c r="R50" i="24"/>
  <c r="N50" i="24"/>
  <c r="S50" i="24"/>
  <c r="M42" i="24"/>
  <c r="R42" i="24"/>
  <c r="N42" i="24"/>
  <c r="S42" i="24"/>
  <c r="O42" i="24"/>
  <c r="U42" i="24"/>
  <c r="O40" i="24"/>
  <c r="R40" i="24"/>
  <c r="AD102" i="19"/>
  <c r="AJ102" i="19"/>
  <c r="Z102" i="19"/>
  <c r="AB102" i="19"/>
  <c r="AH102" i="19"/>
  <c r="AB98" i="19"/>
  <c r="AJ98" i="19"/>
  <c r="AO87" i="19"/>
  <c r="Y87" i="19"/>
  <c r="AG87" i="19"/>
  <c r="AI87" i="19"/>
  <c r="AM18" i="21"/>
  <c r="W18" i="21"/>
  <c r="AE18" i="21"/>
  <c r="AB18" i="21"/>
  <c r="AM38" i="21"/>
  <c r="AB38" i="21"/>
  <c r="AJ38" i="21"/>
  <c r="AA38" i="21"/>
  <c r="AI38" i="21"/>
  <c r="W38" i="21"/>
  <c r="AE38" i="21"/>
  <c r="H161" i="24"/>
  <c r="D147" i="24"/>
  <c r="F144" i="24"/>
  <c r="F140" i="24"/>
  <c r="H138" i="24"/>
  <c r="F136" i="24"/>
  <c r="D115" i="24"/>
  <c r="F112" i="24"/>
  <c r="F108" i="24"/>
  <c r="H97" i="24"/>
  <c r="F68" i="24"/>
  <c r="S61" i="24"/>
  <c r="D35" i="24"/>
  <c r="C7" i="24"/>
  <c r="F7" i="24"/>
  <c r="H7" i="24"/>
  <c r="J3" i="24"/>
  <c r="S3" i="24"/>
  <c r="AA175" i="19"/>
  <c r="AI175" i="19"/>
  <c r="AJ160" i="19"/>
  <c r="X160" i="19"/>
  <c r="AL160" i="19"/>
  <c r="AB160" i="19"/>
  <c r="AC153" i="19"/>
  <c r="AI153" i="19"/>
  <c r="Y153" i="19"/>
  <c r="AO153" i="19"/>
  <c r="AA153" i="19"/>
  <c r="Y145" i="19"/>
  <c r="AC145" i="19"/>
  <c r="AK145" i="19"/>
  <c r="AA133" i="19"/>
  <c r="AC133" i="19"/>
  <c r="AK133" i="19"/>
  <c r="AG121" i="19"/>
  <c r="AO121" i="19"/>
  <c r="AL94" i="19"/>
  <c r="AD94" i="19"/>
  <c r="AJ94" i="19"/>
  <c r="W75" i="19"/>
  <c r="AE75" i="19"/>
  <c r="AM75" i="19"/>
  <c r="Y75" i="19"/>
  <c r="AG75" i="19"/>
  <c r="AO75" i="19"/>
  <c r="AA75" i="19"/>
  <c r="AI75" i="19"/>
  <c r="AD70" i="19"/>
  <c r="AL70" i="19"/>
  <c r="X70" i="19"/>
  <c r="AF70" i="19"/>
  <c r="AN70" i="19"/>
  <c r="Z70" i="19"/>
  <c r="AH70" i="19"/>
  <c r="AM5" i="21"/>
  <c r="W5" i="21"/>
  <c r="AI5" i="21"/>
  <c r="AE5" i="21"/>
  <c r="AE10" i="21"/>
  <c r="W10" i="21"/>
  <c r="AJ10" i="21"/>
  <c r="AI10" i="21"/>
  <c r="AM13" i="21"/>
  <c r="W13" i="21"/>
  <c r="AI13" i="21"/>
  <c r="AE13" i="21"/>
  <c r="Z28" i="21"/>
  <c r="AH28" i="21"/>
  <c r="AD28" i="21"/>
  <c r="AK32" i="21"/>
  <c r="AH32" i="21"/>
  <c r="Z32" i="21"/>
  <c r="AL33" i="21"/>
  <c r="AA33" i="21"/>
  <c r="AM33" i="21"/>
  <c r="W33" i="21"/>
  <c r="AI33" i="21"/>
  <c r="AH35" i="21"/>
  <c r="AI35" i="21"/>
  <c r="AE35" i="21"/>
  <c r="AE46" i="21"/>
  <c r="AI46" i="21"/>
  <c r="W46" i="21"/>
  <c r="AO48" i="21"/>
  <c r="AL48" i="21"/>
  <c r="Y48" i="21"/>
  <c r="AH48" i="21"/>
  <c r="AD48" i="21"/>
  <c r="AL49" i="21"/>
  <c r="AA49" i="21"/>
  <c r="AM49" i="21"/>
  <c r="W49" i="21"/>
  <c r="AI49" i="21"/>
  <c r="AL9" i="25"/>
  <c r="W9" i="25"/>
  <c r="AD9" i="25"/>
  <c r="AO101" i="25"/>
  <c r="AD101" i="25"/>
  <c r="AL101" i="25"/>
  <c r="AC101" i="25"/>
  <c r="AK101" i="25"/>
  <c r="Y101" i="25"/>
  <c r="AG101" i="25"/>
  <c r="AM156" i="26"/>
  <c r="AA156" i="26"/>
  <c r="W156" i="26"/>
  <c r="AH18" i="24"/>
  <c r="W18" i="24"/>
  <c r="AM18" i="24"/>
  <c r="AI18" i="24"/>
  <c r="AD18" i="24"/>
  <c r="E82" i="25"/>
  <c r="U79" i="25"/>
  <c r="M79" i="25"/>
  <c r="E56" i="25"/>
  <c r="E48" i="25"/>
  <c r="I41" i="25"/>
  <c r="E28" i="25"/>
  <c r="R27" i="25"/>
  <c r="D23" i="25"/>
  <c r="S17" i="25"/>
  <c r="M17" i="25"/>
  <c r="E12" i="25"/>
  <c r="R11" i="25"/>
  <c r="D7" i="25"/>
  <c r="I164" i="26"/>
  <c r="I104" i="26"/>
  <c r="H67" i="26"/>
  <c r="F50" i="26"/>
  <c r="R170" i="24"/>
  <c r="N163" i="24"/>
  <c r="S162" i="24"/>
  <c r="N162" i="24"/>
  <c r="R156" i="24"/>
  <c r="Q155" i="24"/>
  <c r="S154" i="24"/>
  <c r="U148" i="24"/>
  <c r="N148" i="24"/>
  <c r="J147" i="24"/>
  <c r="U146" i="24"/>
  <c r="Q143" i="24"/>
  <c r="S132" i="24"/>
  <c r="M132" i="24"/>
  <c r="H129" i="24"/>
  <c r="R124" i="24"/>
  <c r="Q123" i="24"/>
  <c r="S122" i="24"/>
  <c r="U116" i="24"/>
  <c r="N116" i="24"/>
  <c r="J115" i="24"/>
  <c r="U114" i="24"/>
  <c r="Q111" i="24"/>
  <c r="S107" i="24"/>
  <c r="I106" i="24"/>
  <c r="S105" i="24"/>
  <c r="U98" i="24"/>
  <c r="O98" i="24"/>
  <c r="S92" i="24"/>
  <c r="U90" i="24"/>
  <c r="R86" i="24"/>
  <c r="O84" i="24"/>
  <c r="F84" i="24"/>
  <c r="S81" i="24"/>
  <c r="N75" i="24"/>
  <c r="R66" i="24"/>
  <c r="O60" i="24"/>
  <c r="F60" i="24"/>
  <c r="O59" i="24"/>
  <c r="S52" i="24"/>
  <c r="M52" i="24"/>
  <c r="N43" i="24"/>
  <c r="S41" i="24"/>
  <c r="N38" i="24"/>
  <c r="O36" i="24"/>
  <c r="F36" i="24"/>
  <c r="J35" i="24"/>
  <c r="U34" i="24"/>
  <c r="S28" i="24"/>
  <c r="M28" i="24"/>
  <c r="R26" i="24"/>
  <c r="M26" i="24"/>
  <c r="H26" i="24"/>
  <c r="O16" i="24"/>
  <c r="S16" i="24"/>
  <c r="AD168" i="19"/>
  <c r="AN168" i="19"/>
  <c r="AA165" i="19"/>
  <c r="AK165" i="19"/>
  <c r="X150" i="19"/>
  <c r="Z150" i="19"/>
  <c r="AD150" i="19"/>
  <c r="AL150" i="19"/>
  <c r="AD138" i="19"/>
  <c r="AL138" i="19"/>
  <c r="W132" i="19"/>
  <c r="AD132" i="19"/>
  <c r="AL132" i="19"/>
  <c r="X132" i="19"/>
  <c r="AF132" i="19"/>
  <c r="AN132" i="19"/>
  <c r="Z132" i="19"/>
  <c r="AH132" i="19"/>
  <c r="X128" i="19"/>
  <c r="AJ128" i="19"/>
  <c r="AB128" i="19"/>
  <c r="AL128" i="19"/>
  <c r="AD128" i="19"/>
  <c r="AN128" i="19"/>
  <c r="AK125" i="19"/>
  <c r="Y125" i="19"/>
  <c r="AG125" i="19"/>
  <c r="AA119" i="19"/>
  <c r="AI119" i="19"/>
  <c r="W108" i="19"/>
  <c r="AH108" i="19"/>
  <c r="AL108" i="19"/>
  <c r="AC99" i="19"/>
  <c r="AK99" i="19"/>
  <c r="Y93" i="19"/>
  <c r="AG93" i="19"/>
  <c r="Y81" i="19"/>
  <c r="AO81" i="19"/>
  <c r="AJ70" i="19"/>
  <c r="AC63" i="19"/>
  <c r="AK63" i="19"/>
  <c r="AC53" i="19"/>
  <c r="AN53" i="19"/>
  <c r="AL7" i="21"/>
  <c r="AH7" i="21"/>
  <c r="AD7" i="21"/>
  <c r="AH20" i="21"/>
  <c r="Z20" i="21"/>
  <c r="AL21" i="21"/>
  <c r="AI21" i="21"/>
  <c r="AA21" i="21"/>
  <c r="AN21" i="21"/>
  <c r="AF21" i="21"/>
  <c r="X21" i="21"/>
  <c r="AM21" i="21"/>
  <c r="AE21" i="21"/>
  <c r="W21" i="21"/>
  <c r="Y37" i="21"/>
  <c r="AK37" i="21"/>
  <c r="AG37" i="21"/>
  <c r="AN42" i="21"/>
  <c r="AB42" i="21"/>
  <c r="AK5" i="25"/>
  <c r="AF5" i="25"/>
  <c r="AK22" i="25"/>
  <c r="AO22" i="25"/>
  <c r="AF22" i="25"/>
  <c r="AD22" i="25"/>
  <c r="AO62" i="25"/>
  <c r="AF62" i="25"/>
  <c r="AN62" i="25"/>
  <c r="AC62" i="25"/>
  <c r="AK62" i="25"/>
  <c r="Z62" i="25"/>
  <c r="AH62" i="25"/>
  <c r="X62" i="25"/>
  <c r="AM78" i="26"/>
  <c r="AH78" i="26"/>
  <c r="AD78" i="26"/>
  <c r="Z78" i="26"/>
  <c r="AM9" i="24"/>
  <c r="W9" i="24"/>
  <c r="AE9" i="24"/>
  <c r="AA9" i="24"/>
  <c r="AL72" i="24"/>
  <c r="W72" i="24"/>
  <c r="AM72" i="24"/>
  <c r="AG72" i="24"/>
  <c r="AB72" i="24"/>
  <c r="O63" i="25"/>
  <c r="I63" i="25"/>
  <c r="J171" i="26"/>
  <c r="R162" i="24"/>
  <c r="S148" i="24"/>
  <c r="M148" i="24"/>
  <c r="E147" i="24"/>
  <c r="I138" i="24"/>
  <c r="S116" i="24"/>
  <c r="M116" i="24"/>
  <c r="E115" i="24"/>
  <c r="Q107" i="24"/>
  <c r="S98" i="24"/>
  <c r="Q92" i="24"/>
  <c r="N85" i="24"/>
  <c r="U84" i="24"/>
  <c r="N84" i="24"/>
  <c r="N61" i="24"/>
  <c r="U60" i="24"/>
  <c r="N60" i="24"/>
  <c r="N37" i="24"/>
  <c r="U36" i="24"/>
  <c r="N36" i="24"/>
  <c r="H35" i="24"/>
  <c r="Q26" i="24"/>
  <c r="D4" i="24"/>
  <c r="F4" i="24"/>
  <c r="S4" i="24"/>
  <c r="AC177" i="19"/>
  <c r="AK177" i="19"/>
  <c r="AJ176" i="19"/>
  <c r="X176" i="19"/>
  <c r="AL176" i="19"/>
  <c r="AB176" i="19"/>
  <c r="AF160" i="19"/>
  <c r="AA159" i="19"/>
  <c r="AI159" i="19"/>
  <c r="AG153" i="19"/>
  <c r="AF148" i="19"/>
  <c r="X148" i="19"/>
  <c r="AH148" i="19"/>
  <c r="Z148" i="19"/>
  <c r="AL148" i="19"/>
  <c r="AJ132" i="19"/>
  <c r="X122" i="19"/>
  <c r="AH122" i="19"/>
  <c r="AJ122" i="19"/>
  <c r="AB122" i="19"/>
  <c r="AL122" i="19"/>
  <c r="X111" i="19"/>
  <c r="AE111" i="19"/>
  <c r="AO111" i="19"/>
  <c r="W111" i="19"/>
  <c r="AG111" i="19"/>
  <c r="Y111" i="19"/>
  <c r="AI111" i="19"/>
  <c r="Y77" i="19"/>
  <c r="AG77" i="19"/>
  <c r="AK75" i="19"/>
  <c r="AB70" i="19"/>
  <c r="AA10" i="21"/>
  <c r="AL25" i="21"/>
  <c r="AH25" i="21"/>
  <c r="AD25" i="21"/>
  <c r="Z25" i="21"/>
  <c r="AO25" i="21"/>
  <c r="AK25" i="21"/>
  <c r="AG25" i="21"/>
  <c r="AC25" i="21"/>
  <c r="Y25" i="21"/>
  <c r="AN25" i="21"/>
  <c r="AJ25" i="21"/>
  <c r="AF25" i="21"/>
  <c r="AB25" i="21"/>
  <c r="X25" i="21"/>
  <c r="AE33" i="21"/>
  <c r="AI34" i="21"/>
  <c r="AJ34" i="21"/>
  <c r="AB34" i="21"/>
  <c r="AO45" i="21"/>
  <c r="AJ45" i="21"/>
  <c r="AF45" i="21"/>
  <c r="AB45" i="21"/>
  <c r="X45" i="21"/>
  <c r="AN45" i="21"/>
  <c r="AI45" i="21"/>
  <c r="AE45" i="21"/>
  <c r="AA45" i="21"/>
  <c r="W45" i="21"/>
  <c r="AM45" i="21"/>
  <c r="AH45" i="21"/>
  <c r="AD45" i="21"/>
  <c r="Z45" i="21"/>
  <c r="AE49" i="21"/>
  <c r="AN159" i="26"/>
  <c r="AF159" i="26"/>
  <c r="X159" i="26"/>
  <c r="AM159" i="26"/>
  <c r="AE159" i="26"/>
  <c r="W159" i="26"/>
  <c r="AJ159" i="26"/>
  <c r="AB159" i="26"/>
  <c r="AI159" i="26"/>
  <c r="AA159" i="26"/>
  <c r="J14" i="24"/>
  <c r="J11" i="24"/>
  <c r="S7" i="24"/>
  <c r="M5" i="24"/>
  <c r="Y177" i="19"/>
  <c r="AD170" i="19"/>
  <c r="W165" i="19"/>
  <c r="AD154" i="19"/>
  <c r="AA149" i="19"/>
  <c r="AL144" i="19"/>
  <c r="X144" i="19"/>
  <c r="AC139" i="19"/>
  <c r="AO137" i="19"/>
  <c r="Y137" i="19"/>
  <c r="Z134" i="19"/>
  <c r="W133" i="19"/>
  <c r="W128" i="19"/>
  <c r="AO123" i="19"/>
  <c r="Y123" i="19"/>
  <c r="AD122" i="19"/>
  <c r="AK121" i="19"/>
  <c r="AO107" i="19"/>
  <c r="Y107" i="19"/>
  <c r="AK93" i="19"/>
  <c r="W92" i="19"/>
  <c r="X91" i="19"/>
  <c r="AG89" i="19"/>
  <c r="AN86" i="19"/>
  <c r="AF86" i="19"/>
  <c r="X86" i="19"/>
  <c r="AK77" i="19"/>
  <c r="W76" i="19"/>
  <c r="X75" i="19"/>
  <c r="AC73" i="19"/>
  <c r="X71" i="19"/>
  <c r="X67" i="19"/>
  <c r="Z66" i="19"/>
  <c r="W56" i="19"/>
  <c r="AA54" i="19"/>
  <c r="AB53" i="19"/>
  <c r="AI3" i="21"/>
  <c r="AL5" i="21"/>
  <c r="AK8" i="21"/>
  <c r="AL13" i="21"/>
  <c r="AI18" i="21"/>
  <c r="X22" i="21"/>
  <c r="AN22" i="21"/>
  <c r="W29" i="21"/>
  <c r="AM29" i="21"/>
  <c r="AJ30" i="21"/>
  <c r="AL31" i="21"/>
  <c r="AG32" i="21"/>
  <c r="AH40" i="21"/>
  <c r="AH44" i="21"/>
  <c r="AI51" i="21"/>
  <c r="AC52" i="21"/>
  <c r="AO52" i="21"/>
  <c r="AK4" i="25"/>
  <c r="AM7" i="25"/>
  <c r="AK9" i="25"/>
  <c r="AO9" i="25"/>
  <c r="AH9" i="25"/>
  <c r="AA9" i="25"/>
  <c r="AM9" i="25"/>
  <c r="AG9" i="25"/>
  <c r="Y9" i="25"/>
  <c r="AF15" i="25"/>
  <c r="AG15" i="25"/>
  <c r="W15" i="25"/>
  <c r="AK19" i="25"/>
  <c r="AF19" i="25"/>
  <c r="AA19" i="25"/>
  <c r="AO19" i="25"/>
  <c r="AJ19" i="25"/>
  <c r="AE19" i="25"/>
  <c r="Y19" i="25"/>
  <c r="AN19" i="25"/>
  <c r="AI19" i="25"/>
  <c r="AC19" i="25"/>
  <c r="X19" i="25"/>
  <c r="AM23" i="25"/>
  <c r="X23" i="25"/>
  <c r="AN26" i="25"/>
  <c r="AO26" i="25"/>
  <c r="AD26" i="25"/>
  <c r="AK26" i="25"/>
  <c r="Z26" i="25"/>
  <c r="AJ26" i="25"/>
  <c r="Y26" i="25"/>
  <c r="AL42" i="25"/>
  <c r="AG42" i="25"/>
  <c r="AB42" i="25"/>
  <c r="AH73" i="25"/>
  <c r="AC73" i="25"/>
  <c r="AN111" i="25"/>
  <c r="AJ111" i="25"/>
  <c r="AB111" i="25"/>
  <c r="AN154" i="25"/>
  <c r="Z154" i="25"/>
  <c r="AL154" i="25"/>
  <c r="AH154" i="25"/>
  <c r="AO170" i="25"/>
  <c r="AA170" i="25"/>
  <c r="AM170" i="25"/>
  <c r="W170" i="25"/>
  <c r="AI170" i="25"/>
  <c r="AN175" i="25"/>
  <c r="AI175" i="25"/>
  <c r="AA175" i="25"/>
  <c r="AJ83" i="26"/>
  <c r="AE83" i="26"/>
  <c r="AB83" i="26"/>
  <c r="AE156" i="26"/>
  <c r="AJ171" i="26"/>
  <c r="AI171" i="26"/>
  <c r="AB171" i="26"/>
  <c r="AH46" i="24"/>
  <c r="AL46" i="24"/>
  <c r="AD46" i="24"/>
  <c r="AN57" i="24"/>
  <c r="AI57" i="24"/>
  <c r="AA57" i="24"/>
  <c r="AO63" i="24"/>
  <c r="Z63" i="24"/>
  <c r="AL63" i="24"/>
  <c r="AH63" i="24"/>
  <c r="AO67" i="24"/>
  <c r="Y67" i="24"/>
  <c r="AG67" i="24"/>
  <c r="AL80" i="24"/>
  <c r="AG80" i="24"/>
  <c r="W80" i="24"/>
  <c r="AO80" i="24"/>
  <c r="AE80" i="24"/>
  <c r="AM80" i="24"/>
  <c r="AB80" i="24"/>
  <c r="AK91" i="24"/>
  <c r="AC91" i="24"/>
  <c r="D12" i="24"/>
  <c r="F9" i="24"/>
  <c r="AC171" i="19"/>
  <c r="X166" i="19"/>
  <c r="AC165" i="19"/>
  <c r="AD162" i="19"/>
  <c r="AC155" i="19"/>
  <c r="AO149" i="19"/>
  <c r="Z144" i="19"/>
  <c r="AG141" i="19"/>
  <c r="AE139" i="19"/>
  <c r="AI137" i="19"/>
  <c r="X134" i="19"/>
  <c r="AI123" i="19"/>
  <c r="Z122" i="19"/>
  <c r="AI107" i="19"/>
  <c r="AK97" i="19"/>
  <c r="W96" i="19"/>
  <c r="AC93" i="19"/>
  <c r="AL92" i="19"/>
  <c r="AO91" i="19"/>
  <c r="AG91" i="19"/>
  <c r="Y91" i="19"/>
  <c r="AL86" i="19"/>
  <c r="Y86" i="19"/>
  <c r="Z84" i="19"/>
  <c r="AC77" i="19"/>
  <c r="AL76" i="19"/>
  <c r="W72" i="19"/>
  <c r="AI67" i="19"/>
  <c r="AJ66" i="19"/>
  <c r="AK61" i="19"/>
  <c r="W60" i="19"/>
  <c r="X59" i="19"/>
  <c r="AK57" i="19"/>
  <c r="AB54" i="19"/>
  <c r="Y8" i="21"/>
  <c r="Z12" i="21"/>
  <c r="AL17" i="21"/>
  <c r="AJ18" i="21"/>
  <c r="AB22" i="21"/>
  <c r="AO24" i="21"/>
  <c r="AA29" i="21"/>
  <c r="AI31" i="21"/>
  <c r="AI39" i="21"/>
  <c r="AE6" i="25"/>
  <c r="AI9" i="25"/>
  <c r="AG19" i="25"/>
  <c r="AE40" i="25"/>
  <c r="AO58" i="25"/>
  <c r="AF58" i="25"/>
  <c r="AN58" i="25"/>
  <c r="AC58" i="25"/>
  <c r="AK58" i="25"/>
  <c r="Z58" i="25"/>
  <c r="AK82" i="25"/>
  <c r="AF82" i="25"/>
  <c r="AK85" i="25"/>
  <c r="AG85" i="25"/>
  <c r="AA148" i="25"/>
  <c r="AE148" i="25"/>
  <c r="AD14" i="24"/>
  <c r="AL20" i="24"/>
  <c r="AG20" i="24"/>
  <c r="W20" i="24"/>
  <c r="AO20" i="24"/>
  <c r="AE20" i="24"/>
  <c r="AM20" i="24"/>
  <c r="AB20" i="24"/>
  <c r="AJ29" i="24"/>
  <c r="AB29" i="24"/>
  <c r="W49" i="24"/>
  <c r="AB49" i="24"/>
  <c r="Z55" i="24"/>
  <c r="AC55" i="24"/>
  <c r="AM73" i="24"/>
  <c r="AI73" i="24"/>
  <c r="AA73" i="24"/>
  <c r="AN75" i="24"/>
  <c r="AL75" i="24"/>
  <c r="AH75" i="24"/>
  <c r="AD75" i="24"/>
  <c r="Y80" i="24"/>
  <c r="AC87" i="24"/>
  <c r="AL87" i="24"/>
  <c r="AK87" i="24"/>
  <c r="AD91" i="24"/>
  <c r="AN107" i="24"/>
  <c r="AG107" i="24"/>
  <c r="Z107" i="24"/>
  <c r="Z176" i="19"/>
  <c r="AG173" i="19"/>
  <c r="Z160" i="19"/>
  <c r="AB148" i="19"/>
  <c r="AD146" i="19"/>
  <c r="AC129" i="19"/>
  <c r="Y70" i="19"/>
  <c r="Z64" i="19"/>
  <c r="W63" i="19"/>
  <c r="AM2" i="21"/>
  <c r="AM37" i="21"/>
  <c r="AJ5" i="25"/>
  <c r="AL13" i="25"/>
  <c r="AA13" i="25"/>
  <c r="AH14" i="25"/>
  <c r="AB14" i="25"/>
  <c r="AN14" i="25"/>
  <c r="AG14" i="25"/>
  <c r="Z14" i="25"/>
  <c r="AL14" i="25"/>
  <c r="AF14" i="25"/>
  <c r="X14" i="25"/>
  <c r="AE20" i="25"/>
  <c r="AI20" i="25"/>
  <c r="X20" i="25"/>
  <c r="AL24" i="25"/>
  <c r="AI24" i="25"/>
  <c r="AC25" i="25"/>
  <c r="AO25" i="25"/>
  <c r="AA25" i="25"/>
  <c r="AI25" i="25"/>
  <c r="AN35" i="25"/>
  <c r="X35" i="25"/>
  <c r="AJ35" i="25"/>
  <c r="AF35" i="25"/>
  <c r="AB47" i="25"/>
  <c r="AI47" i="25"/>
  <c r="AA47" i="25"/>
  <c r="AO110" i="25"/>
  <c r="AL110" i="25"/>
  <c r="AG110" i="25"/>
  <c r="AK142" i="25"/>
  <c r="AF142" i="25"/>
  <c r="Z142" i="25"/>
  <c r="AO142" i="25"/>
  <c r="AJ142" i="25"/>
  <c r="AD142" i="25"/>
  <c r="Y142" i="25"/>
  <c r="AN142" i="25"/>
  <c r="AH142" i="25"/>
  <c r="AC142" i="25"/>
  <c r="X142" i="25"/>
  <c r="AL143" i="25"/>
  <c r="AI143" i="25"/>
  <c r="AA143" i="25"/>
  <c r="AN143" i="25"/>
  <c r="AF143" i="25"/>
  <c r="X143" i="25"/>
  <c r="AM143" i="25"/>
  <c r="AE143" i="25"/>
  <c r="W143" i="25"/>
  <c r="AN155" i="25"/>
  <c r="AI155" i="25"/>
  <c r="AA155" i="25"/>
  <c r="AN174" i="25"/>
  <c r="Z174" i="25"/>
  <c r="AL174" i="25"/>
  <c r="AH174" i="25"/>
  <c r="AL43" i="26"/>
  <c r="AJ43" i="26"/>
  <c r="AB43" i="26"/>
  <c r="AE104" i="26"/>
  <c r="AM104" i="26"/>
  <c r="W104" i="26"/>
  <c r="AJ25" i="24"/>
  <c r="AM25" i="24"/>
  <c r="W25" i="24"/>
  <c r="AE25" i="24"/>
  <c r="AL27" i="24"/>
  <c r="AH27" i="24"/>
  <c r="AC27" i="24"/>
  <c r="AK31" i="24"/>
  <c r="AC31" i="24"/>
  <c r="AI37" i="24"/>
  <c r="X37" i="24"/>
  <c r="AN37" i="24"/>
  <c r="AJ37" i="24"/>
  <c r="AL43" i="24"/>
  <c r="AD43" i="24"/>
  <c r="AO47" i="24"/>
  <c r="AH47" i="24"/>
  <c r="Z47" i="24"/>
  <c r="AO56" i="24"/>
  <c r="AK56" i="24"/>
  <c r="AA56" i="24"/>
  <c r="AD63" i="24"/>
  <c r="AO70" i="24"/>
  <c r="AD70" i="24"/>
  <c r="AJ80" i="24"/>
  <c r="X10" i="25"/>
  <c r="AC10" i="25"/>
  <c r="AH10" i="25"/>
  <c r="AO10" i="25"/>
  <c r="AE21" i="25"/>
  <c r="AK23" i="25"/>
  <c r="AO33" i="25"/>
  <c r="AI35" i="25"/>
  <c r="AJ47" i="25"/>
  <c r="AJ55" i="25"/>
  <c r="AL57" i="25"/>
  <c r="Z60" i="25"/>
  <c r="AH65" i="25"/>
  <c r="AE68" i="25"/>
  <c r="AN73" i="25"/>
  <c r="AG74" i="25"/>
  <c r="AE76" i="25"/>
  <c r="AN85" i="25"/>
  <c r="AG86" i="25"/>
  <c r="AH89" i="25"/>
  <c r="AM96" i="25"/>
  <c r="AN98" i="25"/>
  <c r="AN101" i="25"/>
  <c r="AL106" i="25"/>
  <c r="AJ107" i="25"/>
  <c r="AG109" i="25"/>
  <c r="AN113" i="25"/>
  <c r="AL116" i="25"/>
  <c r="AF122" i="25"/>
  <c r="AO129" i="25"/>
  <c r="Z133" i="25"/>
  <c r="Z136" i="25"/>
  <c r="AD146" i="25"/>
  <c r="AO146" i="25"/>
  <c r="W152" i="25"/>
  <c r="AL161" i="25"/>
  <c r="AM162" i="25"/>
  <c r="AJ163" i="25"/>
  <c r="AH165" i="25"/>
  <c r="X167" i="25"/>
  <c r="W172" i="25"/>
  <c r="AA50" i="26"/>
  <c r="AA64" i="26"/>
  <c r="AJ67" i="26"/>
  <c r="AL78" i="26"/>
  <c r="AL83" i="26"/>
  <c r="AL159" i="26"/>
  <c r="AL171" i="26"/>
  <c r="AA58" i="23"/>
  <c r="AF58" i="23"/>
  <c r="AN58" i="23"/>
  <c r="AC2" i="24"/>
  <c r="AN9" i="24"/>
  <c r="AB13" i="24"/>
  <c r="AO15" i="24"/>
  <c r="AE16" i="24"/>
  <c r="AO16" i="24"/>
  <c r="AJ21" i="24"/>
  <c r="AH23" i="24"/>
  <c r="AK27" i="24"/>
  <c r="AH38" i="24"/>
  <c r="AI41" i="24"/>
  <c r="AI42" i="24"/>
  <c r="AM50" i="24"/>
  <c r="AE52" i="24"/>
  <c r="AO52" i="24"/>
  <c r="AJ53" i="24"/>
  <c r="AL67" i="24"/>
  <c r="Z74" i="24"/>
  <c r="AO75" i="24"/>
  <c r="AM76" i="24"/>
  <c r="AM77" i="24"/>
  <c r="AI81" i="24"/>
  <c r="AL83" i="24"/>
  <c r="AK100" i="24"/>
  <c r="AO102" i="24"/>
  <c r="Z102" i="24"/>
  <c r="AL102" i="24"/>
  <c r="AL104" i="24"/>
  <c r="AK104" i="24"/>
  <c r="AF104" i="24"/>
  <c r="AA104" i="24"/>
  <c r="AO104" i="24"/>
  <c r="AJ104" i="24"/>
  <c r="AE104" i="24"/>
  <c r="Y104" i="24"/>
  <c r="AO107" i="24"/>
  <c r="AF120" i="24"/>
  <c r="AO127" i="24"/>
  <c r="AK127" i="24"/>
  <c r="AC127" i="24"/>
  <c r="AL166" i="24"/>
  <c r="AH166" i="24"/>
  <c r="Z166" i="24"/>
  <c r="AD166" i="24"/>
  <c r="Y10" i="25"/>
  <c r="AD10" i="25"/>
  <c r="AJ10" i="25"/>
  <c r="AM21" i="25"/>
  <c r="AE23" i="25"/>
  <c r="AA32" i="25"/>
  <c r="AK57" i="25"/>
  <c r="AK94" i="25"/>
  <c r="AO94" i="25"/>
  <c r="AF146" i="25"/>
  <c r="AM146" i="25"/>
  <c r="Z162" i="25"/>
  <c r="W58" i="23"/>
  <c r="AB58" i="23"/>
  <c r="AH58" i="23"/>
  <c r="AI9" i="24"/>
  <c r="AG12" i="24"/>
  <c r="Z15" i="24"/>
  <c r="W16" i="24"/>
  <c r="AG16" i="24"/>
  <c r="AC23" i="24"/>
  <c r="AO24" i="24"/>
  <c r="AN40" i="24"/>
  <c r="X41" i="24"/>
  <c r="W50" i="24"/>
  <c r="W52" i="24"/>
  <c r="AG52" i="24"/>
  <c r="Z66" i="24"/>
  <c r="AK67" i="24"/>
  <c r="AO68" i="24"/>
  <c r="W76" i="24"/>
  <c r="AN83" i="24"/>
  <c r="AB84" i="24"/>
  <c r="AA93" i="24"/>
  <c r="AO94" i="24"/>
  <c r="W96" i="24"/>
  <c r="AL96" i="24"/>
  <c r="AO96" i="24"/>
  <c r="AJ96" i="24"/>
  <c r="AE96" i="24"/>
  <c r="Y96" i="24"/>
  <c r="AN96" i="24"/>
  <c r="AI96" i="24"/>
  <c r="AC96" i="24"/>
  <c r="X96" i="24"/>
  <c r="AD102" i="24"/>
  <c r="AB104" i="24"/>
  <c r="AM104" i="24"/>
  <c r="AE105" i="24"/>
  <c r="W105" i="24"/>
  <c r="Z115" i="24"/>
  <c r="AO115" i="24"/>
  <c r="Y115" i="24"/>
  <c r="AH115" i="24"/>
  <c r="AM116" i="24"/>
  <c r="AG116" i="24"/>
  <c r="AB116" i="24"/>
  <c r="W116" i="24"/>
  <c r="Z118" i="24"/>
  <c r="AM128" i="24"/>
  <c r="AA128" i="24"/>
  <c r="Z131" i="24"/>
  <c r="AO131" i="24"/>
  <c r="Y131" i="24"/>
  <c r="AH131" i="24"/>
  <c r="AM132" i="24"/>
  <c r="AG132" i="24"/>
  <c r="AB132" i="24"/>
  <c r="W132" i="24"/>
  <c r="AL136" i="24"/>
  <c r="W136" i="24"/>
  <c r="AM136" i="24"/>
  <c r="AG136" i="24"/>
  <c r="AL148" i="24"/>
  <c r="AG148" i="24"/>
  <c r="W148" i="24"/>
  <c r="AN148" i="24"/>
  <c r="AC148" i="24"/>
  <c r="AM148" i="24"/>
  <c r="AB148" i="24"/>
  <c r="AK151" i="24"/>
  <c r="AC151" i="24"/>
  <c r="AL158" i="24"/>
  <c r="AK158" i="24"/>
  <c r="AD158" i="24"/>
  <c r="AH161" i="24"/>
  <c r="AE161" i="24"/>
  <c r="AM161" i="24"/>
  <c r="AD161" i="24"/>
  <c r="AL161" i="24"/>
  <c r="AA161" i="24"/>
  <c r="AO14" i="25"/>
  <c r="Z22" i="25"/>
  <c r="AM25" i="25"/>
  <c r="Y33" i="25"/>
  <c r="AL34" i="25"/>
  <c r="AM58" i="25"/>
  <c r="AM62" i="25"/>
  <c r="AG70" i="25"/>
  <c r="AB71" i="25"/>
  <c r="AL73" i="25"/>
  <c r="AB74" i="25"/>
  <c r="AL74" i="25"/>
  <c r="AM82" i="25"/>
  <c r="Y85" i="25"/>
  <c r="AO85" i="25"/>
  <c r="AB86" i="25"/>
  <c r="AL86" i="25"/>
  <c r="X87" i="25"/>
  <c r="AL108" i="25"/>
  <c r="AH113" i="25"/>
  <c r="AG114" i="25"/>
  <c r="AE116" i="25"/>
  <c r="AB119" i="25"/>
  <c r="Z141" i="25"/>
  <c r="AM154" i="25"/>
  <c r="AJ155" i="25"/>
  <c r="AM166" i="25"/>
  <c r="AM174" i="25"/>
  <c r="AJ175" i="25"/>
  <c r="Z61" i="26"/>
  <c r="AO43" i="24"/>
  <c r="AG47" i="24"/>
  <c r="AO59" i="24"/>
  <c r="AN63" i="24"/>
  <c r="AE73" i="24"/>
  <c r="AL90" i="24"/>
  <c r="AM92" i="24"/>
  <c r="AF100" i="24"/>
  <c r="AO100" i="24"/>
  <c r="AE100" i="24"/>
  <c r="Z119" i="24"/>
  <c r="AO119" i="24"/>
  <c r="Y119" i="24"/>
  <c r="AH119" i="24"/>
  <c r="AM120" i="24"/>
  <c r="AG120" i="24"/>
  <c r="AB120" i="24"/>
  <c r="W120" i="24"/>
  <c r="AG139" i="24"/>
  <c r="Y139" i="24"/>
  <c r="AO139" i="24"/>
  <c r="AD139" i="24"/>
  <c r="AL139" i="24"/>
  <c r="AC139" i="24"/>
  <c r="AM159" i="24"/>
  <c r="AA159" i="24"/>
  <c r="AL163" i="24"/>
  <c r="AK163" i="24"/>
  <c r="AF163" i="24"/>
  <c r="AA163" i="24"/>
  <c r="AO163" i="24"/>
  <c r="AJ163" i="24"/>
  <c r="AE163" i="24"/>
  <c r="Y163" i="24"/>
  <c r="AN163" i="24"/>
  <c r="AI163" i="24"/>
  <c r="AC163" i="24"/>
  <c r="X163" i="24"/>
  <c r="AM109" i="24"/>
  <c r="AL116" i="24"/>
  <c r="AO118" i="24"/>
  <c r="AL120" i="24"/>
  <c r="AO128" i="24"/>
  <c r="AL132" i="24"/>
  <c r="Z142" i="24"/>
  <c r="AL143" i="24"/>
  <c r="AE145" i="24"/>
  <c r="X152" i="24"/>
  <c r="AN103" i="24"/>
  <c r="AA105" i="24"/>
  <c r="Z106" i="24"/>
  <c r="AO106" i="24"/>
  <c r="AH107" i="24"/>
  <c r="W108" i="24"/>
  <c r="AB108" i="24"/>
  <c r="AG108" i="24"/>
  <c r="AM108" i="24"/>
  <c r="AL108" i="24"/>
  <c r="X116" i="24"/>
  <c r="AC116" i="24"/>
  <c r="AI116" i="24"/>
  <c r="AN116" i="24"/>
  <c r="AH118" i="24"/>
  <c r="X120" i="24"/>
  <c r="AC120" i="24"/>
  <c r="AI120" i="24"/>
  <c r="AN120" i="24"/>
  <c r="W121" i="24"/>
  <c r="AG123" i="24"/>
  <c r="AM125" i="24"/>
  <c r="AF128" i="24"/>
  <c r="X132" i="24"/>
  <c r="AC132" i="24"/>
  <c r="AI132" i="24"/>
  <c r="AN132" i="24"/>
  <c r="AC135" i="24"/>
  <c r="AO138" i="24"/>
  <c r="AL140" i="24"/>
  <c r="AI141" i="24"/>
  <c r="Z143" i="24"/>
  <c r="Y144" i="24"/>
  <c r="AJ144" i="24"/>
  <c r="AN144" i="24"/>
  <c r="AC147" i="24"/>
  <c r="AK147" i="24"/>
  <c r="AO150" i="24"/>
  <c r="AD151" i="24"/>
  <c r="AL151" i="24"/>
  <c r="AB152" i="24"/>
  <c r="AF159" i="24"/>
  <c r="AN164" i="24"/>
  <c r="AF164" i="24"/>
  <c r="X164" i="24"/>
  <c r="AJ164" i="24"/>
  <c r="AB164" i="24"/>
  <c r="AI167" i="24"/>
  <c r="X167" i="24"/>
  <c r="AM100" i="24"/>
  <c r="AD106" i="24"/>
  <c r="Y107" i="24"/>
  <c r="X108" i="24"/>
  <c r="AC108" i="24"/>
  <c r="AN108" i="24"/>
  <c r="W109" i="24"/>
  <c r="AN115" i="24"/>
  <c r="Y116" i="24"/>
  <c r="AE116" i="24"/>
  <c r="AJ116" i="24"/>
  <c r="AO116" i="24"/>
  <c r="AL118" i="24"/>
  <c r="AN119" i="24"/>
  <c r="Y120" i="24"/>
  <c r="AE120" i="24"/>
  <c r="AJ120" i="24"/>
  <c r="AO120" i="24"/>
  <c r="AA121" i="24"/>
  <c r="AH123" i="24"/>
  <c r="AL126" i="24"/>
  <c r="AK128" i="24"/>
  <c r="AN131" i="24"/>
  <c r="Y132" i="24"/>
  <c r="AE132" i="24"/>
  <c r="AJ132" i="24"/>
  <c r="AO132" i="24"/>
  <c r="AO134" i="24"/>
  <c r="AD135" i="24"/>
  <c r="AN139" i="24"/>
  <c r="AG140" i="24"/>
  <c r="W141" i="24"/>
  <c r="AD142" i="24"/>
  <c r="AH143" i="24"/>
  <c r="AA144" i="24"/>
  <c r="AK144" i="24"/>
  <c r="AI145" i="24"/>
  <c r="AD147" i="24"/>
  <c r="AD150" i="24"/>
  <c r="Y151" i="24"/>
  <c r="AG151" i="24"/>
  <c r="AF152" i="24"/>
  <c r="AE164" i="24"/>
  <c r="AB167" i="24"/>
  <c r="AN167" i="24"/>
  <c r="AC167" i="24"/>
  <c r="AB168" i="24"/>
  <c r="AL170" i="24"/>
  <c r="Y171" i="24"/>
  <c r="AE171" i="24"/>
  <c r="AJ171" i="24"/>
  <c r="X172" i="24"/>
  <c r="AF172" i="24"/>
  <c r="AN172" i="24"/>
  <c r="AE173" i="24"/>
  <c r="X175" i="24"/>
  <c r="AC175" i="24"/>
  <c r="X176" i="24"/>
  <c r="AF176" i="24"/>
  <c r="AN176" i="24"/>
  <c r="AE165" i="24"/>
  <c r="AL167" i="24"/>
  <c r="AJ168" i="24"/>
  <c r="W171" i="24"/>
  <c r="AB171" i="24"/>
  <c r="AG171" i="24"/>
  <c r="AL171" i="24"/>
  <c r="AB172" i="24"/>
  <c r="AL172" i="24"/>
  <c r="Z174" i="24"/>
  <c r="AA175" i="24"/>
  <c r="AL175" i="24"/>
  <c r="AB176" i="24"/>
  <c r="AL176" i="24"/>
  <c r="S172" i="19"/>
  <c r="Q154" i="19"/>
  <c r="N152" i="19"/>
  <c r="P133" i="19"/>
  <c r="O133" i="19"/>
  <c r="U133" i="19"/>
  <c r="P130" i="19"/>
  <c r="N130" i="19"/>
  <c r="S130" i="19"/>
  <c r="P128" i="19"/>
  <c r="Q128" i="19"/>
  <c r="P127" i="19"/>
  <c r="O127" i="19"/>
  <c r="U127" i="19"/>
  <c r="E123" i="19"/>
  <c r="I123" i="19"/>
  <c r="P122" i="19"/>
  <c r="N122" i="19"/>
  <c r="S122" i="19"/>
  <c r="O122" i="19"/>
  <c r="U122" i="19"/>
  <c r="P119" i="19"/>
  <c r="O119" i="19"/>
  <c r="U119" i="19"/>
  <c r="Q119" i="19"/>
  <c r="P112" i="19"/>
  <c r="Q112" i="19"/>
  <c r="M112" i="19"/>
  <c r="R112" i="19"/>
  <c r="E107" i="19"/>
  <c r="I107" i="19"/>
  <c r="P106" i="19"/>
  <c r="N106" i="19"/>
  <c r="S106" i="19"/>
  <c r="O106" i="19"/>
  <c r="U106" i="19"/>
  <c r="P103" i="19"/>
  <c r="O103" i="19"/>
  <c r="U103" i="19"/>
  <c r="Q103" i="19"/>
  <c r="P96" i="19"/>
  <c r="Q96" i="19"/>
  <c r="M96" i="19"/>
  <c r="R96" i="19"/>
  <c r="E91" i="19"/>
  <c r="I91" i="19"/>
  <c r="P90" i="19"/>
  <c r="N90" i="19"/>
  <c r="S90" i="19"/>
  <c r="O90" i="19"/>
  <c r="U90" i="19"/>
  <c r="P87" i="19"/>
  <c r="O87" i="19"/>
  <c r="U87" i="19"/>
  <c r="Q87" i="19"/>
  <c r="P80" i="19"/>
  <c r="Q80" i="19"/>
  <c r="M80" i="19"/>
  <c r="R80" i="19"/>
  <c r="E75" i="19"/>
  <c r="I75" i="19"/>
  <c r="P74" i="19"/>
  <c r="N74" i="19"/>
  <c r="S74" i="19"/>
  <c r="O74" i="19"/>
  <c r="U74" i="19"/>
  <c r="P71" i="19"/>
  <c r="O71" i="19"/>
  <c r="U71" i="19"/>
  <c r="Q71" i="19"/>
  <c r="P64" i="19"/>
  <c r="Q64" i="19"/>
  <c r="M64" i="19"/>
  <c r="R64" i="19"/>
  <c r="E59" i="19"/>
  <c r="I59" i="19"/>
  <c r="P58" i="19"/>
  <c r="N58" i="19"/>
  <c r="S58" i="19"/>
  <c r="O58" i="19"/>
  <c r="U58" i="19"/>
  <c r="P56" i="19"/>
  <c r="I56" i="19"/>
  <c r="Q56" i="19"/>
  <c r="M56" i="19"/>
  <c r="R56" i="19"/>
  <c r="M48" i="21"/>
  <c r="Q48" i="21"/>
  <c r="U48" i="21"/>
  <c r="N48" i="21"/>
  <c r="R48" i="21"/>
  <c r="O45" i="21"/>
  <c r="S45" i="21"/>
  <c r="P45" i="21"/>
  <c r="T45" i="21"/>
  <c r="O33" i="21"/>
  <c r="S33" i="21"/>
  <c r="H33" i="21"/>
  <c r="T33" i="21"/>
  <c r="C26" i="21"/>
  <c r="G26" i="21"/>
  <c r="O17" i="21"/>
  <c r="S17" i="21"/>
  <c r="H17" i="21"/>
  <c r="T17" i="21"/>
  <c r="M155" i="25"/>
  <c r="R155" i="25"/>
  <c r="S155" i="25"/>
  <c r="N155" i="25"/>
  <c r="U155" i="25"/>
  <c r="O155" i="25"/>
  <c r="N144" i="25"/>
  <c r="S144" i="25"/>
  <c r="D86" i="25"/>
  <c r="N86" i="25"/>
  <c r="S86" i="25"/>
  <c r="D53" i="25"/>
  <c r="F53" i="25"/>
  <c r="I53" i="25"/>
  <c r="D39" i="25"/>
  <c r="F39" i="25"/>
  <c r="I39" i="25"/>
  <c r="J20" i="25"/>
  <c r="H20" i="25"/>
  <c r="N20" i="25"/>
  <c r="E20" i="25"/>
  <c r="Q20" i="25"/>
  <c r="S20" i="25"/>
  <c r="O150" i="24"/>
  <c r="U150" i="24"/>
  <c r="Q150" i="24"/>
  <c r="R150" i="24"/>
  <c r="M150" i="24"/>
  <c r="S150" i="24"/>
  <c r="N150" i="24"/>
  <c r="O118" i="24"/>
  <c r="U118" i="24"/>
  <c r="Q118" i="24"/>
  <c r="R118" i="24"/>
  <c r="M118" i="24"/>
  <c r="S118" i="24"/>
  <c r="N118" i="24"/>
  <c r="N49" i="24"/>
  <c r="S49" i="24"/>
  <c r="O39" i="24"/>
  <c r="S39" i="24"/>
  <c r="J39" i="24"/>
  <c r="E39" i="24"/>
  <c r="N39" i="24"/>
  <c r="Q39" i="24"/>
  <c r="D19" i="24"/>
  <c r="M19" i="24"/>
  <c r="U19" i="24"/>
  <c r="O19" i="24"/>
  <c r="H19" i="24"/>
  <c r="Q19" i="24"/>
  <c r="J19" i="24"/>
  <c r="S19" i="24"/>
  <c r="Y95" i="19"/>
  <c r="W95" i="19"/>
  <c r="AG95" i="19"/>
  <c r="AO95" i="19"/>
  <c r="AA95" i="19"/>
  <c r="AI95" i="19"/>
  <c r="AC95" i="19"/>
  <c r="AK95" i="19"/>
  <c r="AE95" i="19"/>
  <c r="AM95" i="19"/>
  <c r="R176" i="19"/>
  <c r="M176" i="19"/>
  <c r="I175" i="19"/>
  <c r="U174" i="19"/>
  <c r="O174" i="19"/>
  <c r="R172" i="19"/>
  <c r="M172" i="19"/>
  <c r="I171" i="19"/>
  <c r="U170" i="19"/>
  <c r="O170" i="19"/>
  <c r="R168" i="19"/>
  <c r="M168" i="19"/>
  <c r="I167" i="19"/>
  <c r="U166" i="19"/>
  <c r="O166" i="19"/>
  <c r="R164" i="19"/>
  <c r="M164" i="19"/>
  <c r="I163" i="19"/>
  <c r="U162" i="19"/>
  <c r="O162" i="19"/>
  <c r="R160" i="19"/>
  <c r="M160" i="19"/>
  <c r="I159" i="19"/>
  <c r="U158" i="19"/>
  <c r="O158" i="19"/>
  <c r="R156" i="19"/>
  <c r="M156" i="19"/>
  <c r="I155" i="19"/>
  <c r="U154" i="19"/>
  <c r="O154" i="19"/>
  <c r="R152" i="19"/>
  <c r="M152" i="19"/>
  <c r="I151" i="19"/>
  <c r="U150" i="19"/>
  <c r="O150" i="19"/>
  <c r="R148" i="19"/>
  <c r="M148" i="19"/>
  <c r="I147" i="19"/>
  <c r="U146" i="19"/>
  <c r="O146" i="19"/>
  <c r="R144" i="19"/>
  <c r="M144" i="19"/>
  <c r="I143" i="19"/>
  <c r="U142" i="19"/>
  <c r="O142" i="19"/>
  <c r="P137" i="19"/>
  <c r="O137" i="19"/>
  <c r="U137" i="19"/>
  <c r="P134" i="19"/>
  <c r="N134" i="19"/>
  <c r="S134" i="19"/>
  <c r="Q133" i="19"/>
  <c r="P132" i="19"/>
  <c r="Q132" i="19"/>
  <c r="P131" i="19"/>
  <c r="O131" i="19"/>
  <c r="U131" i="19"/>
  <c r="Q130" i="19"/>
  <c r="U128" i="19"/>
  <c r="N128" i="19"/>
  <c r="I128" i="19"/>
  <c r="N127" i="19"/>
  <c r="E127" i="19"/>
  <c r="P124" i="19"/>
  <c r="Q124" i="19"/>
  <c r="M124" i="19"/>
  <c r="R124" i="19"/>
  <c r="R122" i="19"/>
  <c r="R119" i="19"/>
  <c r="E119" i="19"/>
  <c r="I119" i="19"/>
  <c r="P118" i="19"/>
  <c r="N118" i="19"/>
  <c r="S118" i="19"/>
  <c r="O118" i="19"/>
  <c r="U118" i="19"/>
  <c r="P115" i="19"/>
  <c r="O115" i="19"/>
  <c r="U115" i="19"/>
  <c r="Q115" i="19"/>
  <c r="O112" i="19"/>
  <c r="I112" i="19"/>
  <c r="P108" i="19"/>
  <c r="Q108" i="19"/>
  <c r="M108" i="19"/>
  <c r="R108" i="19"/>
  <c r="R106" i="19"/>
  <c r="R103" i="19"/>
  <c r="E103" i="19"/>
  <c r="I103" i="19"/>
  <c r="P102" i="19"/>
  <c r="N102" i="19"/>
  <c r="S102" i="19"/>
  <c r="O102" i="19"/>
  <c r="U102" i="19"/>
  <c r="P99" i="19"/>
  <c r="O99" i="19"/>
  <c r="U99" i="19"/>
  <c r="Q99" i="19"/>
  <c r="O96" i="19"/>
  <c r="I96" i="19"/>
  <c r="P92" i="19"/>
  <c r="Q92" i="19"/>
  <c r="M92" i="19"/>
  <c r="R92" i="19"/>
  <c r="R90" i="19"/>
  <c r="R87" i="19"/>
  <c r="E87" i="19"/>
  <c r="I87" i="19"/>
  <c r="P86" i="19"/>
  <c r="N86" i="19"/>
  <c r="S86" i="19"/>
  <c r="O86" i="19"/>
  <c r="U86" i="19"/>
  <c r="P83" i="19"/>
  <c r="O83" i="19"/>
  <c r="U83" i="19"/>
  <c r="Q83" i="19"/>
  <c r="O80" i="19"/>
  <c r="I80" i="19"/>
  <c r="P76" i="19"/>
  <c r="Q76" i="19"/>
  <c r="M76" i="19"/>
  <c r="R76" i="19"/>
  <c r="R74" i="19"/>
  <c r="R71" i="19"/>
  <c r="E71" i="19"/>
  <c r="I71" i="19"/>
  <c r="P70" i="19"/>
  <c r="N70" i="19"/>
  <c r="S70" i="19"/>
  <c r="O70" i="19"/>
  <c r="U70" i="19"/>
  <c r="P67" i="19"/>
  <c r="O67" i="19"/>
  <c r="U67" i="19"/>
  <c r="Q67" i="19"/>
  <c r="O64" i="19"/>
  <c r="I64" i="19"/>
  <c r="P60" i="19"/>
  <c r="Q60" i="19"/>
  <c r="M60" i="19"/>
  <c r="R60" i="19"/>
  <c r="R58" i="19"/>
  <c r="O56" i="19"/>
  <c r="M51" i="21"/>
  <c r="Q51" i="21"/>
  <c r="U51" i="21"/>
  <c r="N51" i="21"/>
  <c r="R51" i="21"/>
  <c r="S48" i="21"/>
  <c r="Q45" i="21"/>
  <c r="E45" i="21"/>
  <c r="I45" i="21"/>
  <c r="O37" i="21"/>
  <c r="S37" i="21"/>
  <c r="H37" i="21"/>
  <c r="T37" i="21"/>
  <c r="C33" i="21"/>
  <c r="C30" i="21"/>
  <c r="G30" i="21"/>
  <c r="O21" i="21"/>
  <c r="S21" i="21"/>
  <c r="H21" i="21"/>
  <c r="T21" i="21"/>
  <c r="C17" i="21"/>
  <c r="C14" i="21"/>
  <c r="G14" i="21"/>
  <c r="C10" i="21"/>
  <c r="G10" i="21"/>
  <c r="T7" i="21"/>
  <c r="O7" i="21"/>
  <c r="G7" i="21"/>
  <c r="P7" i="21"/>
  <c r="T5" i="21"/>
  <c r="K5" i="21"/>
  <c r="H170" i="25"/>
  <c r="E170" i="25"/>
  <c r="J170" i="25"/>
  <c r="H161" i="25"/>
  <c r="D161" i="25"/>
  <c r="F161" i="25"/>
  <c r="F155" i="25"/>
  <c r="H144" i="25"/>
  <c r="E118" i="25"/>
  <c r="H118" i="25"/>
  <c r="E110" i="25"/>
  <c r="H110" i="25"/>
  <c r="H96" i="25"/>
  <c r="E96" i="25"/>
  <c r="F96" i="25"/>
  <c r="J96" i="25"/>
  <c r="M81" i="25"/>
  <c r="R81" i="25"/>
  <c r="N81" i="25"/>
  <c r="S81" i="25"/>
  <c r="F81" i="25"/>
  <c r="O81" i="25"/>
  <c r="Q81" i="25"/>
  <c r="Q24" i="25"/>
  <c r="S24" i="25"/>
  <c r="N24" i="25"/>
  <c r="O61" i="26"/>
  <c r="S61" i="26"/>
  <c r="N61" i="26"/>
  <c r="E61" i="26"/>
  <c r="Q61" i="26"/>
  <c r="N172" i="19"/>
  <c r="Q170" i="19"/>
  <c r="S168" i="19"/>
  <c r="N168" i="19"/>
  <c r="Q162" i="19"/>
  <c r="Q150" i="19"/>
  <c r="F2" i="24"/>
  <c r="C2" i="25"/>
  <c r="K2" i="25"/>
  <c r="G2" i="21"/>
  <c r="R2" i="21"/>
  <c r="U177" i="19"/>
  <c r="O177" i="19"/>
  <c r="Q176" i="19"/>
  <c r="I176" i="19"/>
  <c r="U175" i="19"/>
  <c r="O175" i="19"/>
  <c r="S174" i="19"/>
  <c r="N174" i="19"/>
  <c r="U173" i="19"/>
  <c r="O173" i="19"/>
  <c r="Q172" i="19"/>
  <c r="I172" i="19"/>
  <c r="U171" i="19"/>
  <c r="O171" i="19"/>
  <c r="S170" i="19"/>
  <c r="N170" i="19"/>
  <c r="U169" i="19"/>
  <c r="O169" i="19"/>
  <c r="I169" i="19"/>
  <c r="Q168" i="19"/>
  <c r="I168" i="19"/>
  <c r="U167" i="19"/>
  <c r="O167" i="19"/>
  <c r="S166" i="19"/>
  <c r="N166" i="19"/>
  <c r="U165" i="19"/>
  <c r="O165" i="19"/>
  <c r="Q164" i="19"/>
  <c r="I164" i="19"/>
  <c r="U163" i="19"/>
  <c r="O163" i="19"/>
  <c r="S162" i="19"/>
  <c r="N162" i="19"/>
  <c r="U161" i="19"/>
  <c r="O161" i="19"/>
  <c r="E161" i="19"/>
  <c r="Q160" i="19"/>
  <c r="I160" i="19"/>
  <c r="U159" i="19"/>
  <c r="O159" i="19"/>
  <c r="S158" i="19"/>
  <c r="N158" i="19"/>
  <c r="U157" i="19"/>
  <c r="O157" i="19"/>
  <c r="Q156" i="19"/>
  <c r="I156" i="19"/>
  <c r="U155" i="19"/>
  <c r="O155" i="19"/>
  <c r="S154" i="19"/>
  <c r="N154" i="19"/>
  <c r="U153" i="19"/>
  <c r="O153" i="19"/>
  <c r="Q152" i="19"/>
  <c r="I152" i="19"/>
  <c r="U151" i="19"/>
  <c r="O151" i="19"/>
  <c r="S150" i="19"/>
  <c r="N150" i="19"/>
  <c r="U149" i="19"/>
  <c r="O149" i="19"/>
  <c r="I149" i="19"/>
  <c r="Q148" i="19"/>
  <c r="I148" i="19"/>
  <c r="S146" i="19"/>
  <c r="N146" i="19"/>
  <c r="U145" i="19"/>
  <c r="O145" i="19"/>
  <c r="Q144" i="19"/>
  <c r="I144" i="19"/>
  <c r="U143" i="19"/>
  <c r="O143" i="19"/>
  <c r="S142" i="19"/>
  <c r="N142" i="19"/>
  <c r="U141" i="19"/>
  <c r="O141" i="19"/>
  <c r="I141" i="19"/>
  <c r="Q140" i="19"/>
  <c r="E140" i="19"/>
  <c r="I139" i="19"/>
  <c r="P138" i="19"/>
  <c r="N138" i="19"/>
  <c r="S138" i="19"/>
  <c r="Q137" i="19"/>
  <c r="P136" i="19"/>
  <c r="Q136" i="19"/>
  <c r="P135" i="19"/>
  <c r="O135" i="19"/>
  <c r="U135" i="19"/>
  <c r="Q134" i="19"/>
  <c r="N133" i="19"/>
  <c r="U132" i="19"/>
  <c r="N132" i="19"/>
  <c r="I132" i="19"/>
  <c r="N131" i="19"/>
  <c r="E131" i="19"/>
  <c r="O130" i="19"/>
  <c r="S129" i="19"/>
  <c r="S128" i="19"/>
  <c r="M128" i="19"/>
  <c r="S127" i="19"/>
  <c r="M127" i="19"/>
  <c r="U126" i="19"/>
  <c r="O124" i="19"/>
  <c r="I124" i="19"/>
  <c r="Q122" i="19"/>
  <c r="P120" i="19"/>
  <c r="Q120" i="19"/>
  <c r="M120" i="19"/>
  <c r="R120" i="19"/>
  <c r="N119" i="19"/>
  <c r="R118" i="19"/>
  <c r="U116" i="19"/>
  <c r="R115" i="19"/>
  <c r="E115" i="19"/>
  <c r="I115" i="19"/>
  <c r="P114" i="19"/>
  <c r="N114" i="19"/>
  <c r="S114" i="19"/>
  <c r="O114" i="19"/>
  <c r="U114" i="19"/>
  <c r="N112" i="19"/>
  <c r="P111" i="19"/>
  <c r="O111" i="19"/>
  <c r="U111" i="19"/>
  <c r="Q111" i="19"/>
  <c r="O108" i="19"/>
  <c r="I108" i="19"/>
  <c r="Q106" i="19"/>
  <c r="P104" i="19"/>
  <c r="Q104" i="19"/>
  <c r="M104" i="19"/>
  <c r="R104" i="19"/>
  <c r="N103" i="19"/>
  <c r="R102" i="19"/>
  <c r="R99" i="19"/>
  <c r="E99" i="19"/>
  <c r="I99" i="19"/>
  <c r="P98" i="19"/>
  <c r="N98" i="19"/>
  <c r="S98" i="19"/>
  <c r="O98" i="19"/>
  <c r="U98" i="19"/>
  <c r="N96" i="19"/>
  <c r="P95" i="19"/>
  <c r="O95" i="19"/>
  <c r="U95" i="19"/>
  <c r="Q95" i="19"/>
  <c r="O92" i="19"/>
  <c r="I92" i="19"/>
  <c r="Q90" i="19"/>
  <c r="P88" i="19"/>
  <c r="Q88" i="19"/>
  <c r="M88" i="19"/>
  <c r="R88" i="19"/>
  <c r="N87" i="19"/>
  <c r="R86" i="19"/>
  <c r="R83" i="19"/>
  <c r="E83" i="19"/>
  <c r="I83" i="19"/>
  <c r="P82" i="19"/>
  <c r="N82" i="19"/>
  <c r="S82" i="19"/>
  <c r="O82" i="19"/>
  <c r="U82" i="19"/>
  <c r="N80" i="19"/>
  <c r="P79" i="19"/>
  <c r="O79" i="19"/>
  <c r="U79" i="19"/>
  <c r="Q79" i="19"/>
  <c r="O76" i="19"/>
  <c r="I76" i="19"/>
  <c r="Q74" i="19"/>
  <c r="P72" i="19"/>
  <c r="Q72" i="19"/>
  <c r="M72" i="19"/>
  <c r="R72" i="19"/>
  <c r="N71" i="19"/>
  <c r="R70" i="19"/>
  <c r="R67" i="19"/>
  <c r="E67" i="19"/>
  <c r="I67" i="19"/>
  <c r="P66" i="19"/>
  <c r="N66" i="19"/>
  <c r="S66" i="19"/>
  <c r="O66" i="19"/>
  <c r="U66" i="19"/>
  <c r="N64" i="19"/>
  <c r="P63" i="19"/>
  <c r="O63" i="19"/>
  <c r="U63" i="19"/>
  <c r="Q63" i="19"/>
  <c r="O60" i="19"/>
  <c r="I60" i="19"/>
  <c r="Q58" i="19"/>
  <c r="N56" i="19"/>
  <c r="P55" i="19"/>
  <c r="O55" i="19"/>
  <c r="U55" i="19"/>
  <c r="Q55" i="19"/>
  <c r="S51" i="21"/>
  <c r="I49" i="21"/>
  <c r="P49" i="21"/>
  <c r="T49" i="21"/>
  <c r="M49" i="21"/>
  <c r="Q49" i="21"/>
  <c r="U49" i="21"/>
  <c r="P48" i="21"/>
  <c r="N45" i="21"/>
  <c r="C37" i="21"/>
  <c r="C34" i="21"/>
  <c r="G34" i="21"/>
  <c r="H26" i="21"/>
  <c r="O25" i="21"/>
  <c r="S25" i="21"/>
  <c r="H25" i="21"/>
  <c r="T25" i="21"/>
  <c r="C21" i="21"/>
  <c r="C18" i="21"/>
  <c r="G18" i="21"/>
  <c r="C7" i="21"/>
  <c r="C5" i="21"/>
  <c r="N145" i="25"/>
  <c r="U145" i="25"/>
  <c r="R145" i="25"/>
  <c r="S145" i="25"/>
  <c r="M145" i="25"/>
  <c r="M139" i="25"/>
  <c r="R139" i="25"/>
  <c r="S139" i="25"/>
  <c r="N139" i="25"/>
  <c r="U139" i="25"/>
  <c r="O139" i="25"/>
  <c r="H76" i="25"/>
  <c r="I76" i="25"/>
  <c r="F71" i="25"/>
  <c r="I71" i="25"/>
  <c r="E40" i="25"/>
  <c r="H40" i="25"/>
  <c r="J40" i="25"/>
  <c r="E30" i="25"/>
  <c r="N30" i="25"/>
  <c r="F17" i="25"/>
  <c r="D17" i="25"/>
  <c r="I17" i="25"/>
  <c r="H170" i="24"/>
  <c r="D170" i="24"/>
  <c r="F170" i="24"/>
  <c r="I170" i="24"/>
  <c r="Q174" i="19"/>
  <c r="Q166" i="19"/>
  <c r="S164" i="19"/>
  <c r="N164" i="19"/>
  <c r="S160" i="19"/>
  <c r="N160" i="19"/>
  <c r="N156" i="19"/>
  <c r="I2" i="24"/>
  <c r="H2" i="21"/>
  <c r="R2" i="25"/>
  <c r="N2" i="21"/>
  <c r="S2" i="21"/>
  <c r="S177" i="19"/>
  <c r="N177" i="19"/>
  <c r="U176" i="19"/>
  <c r="O176" i="19"/>
  <c r="R174" i="19"/>
  <c r="M174" i="19"/>
  <c r="S173" i="19"/>
  <c r="N173" i="19"/>
  <c r="U172" i="19"/>
  <c r="O172" i="19"/>
  <c r="R170" i="19"/>
  <c r="M170" i="19"/>
  <c r="S169" i="19"/>
  <c r="N169" i="19"/>
  <c r="U168" i="19"/>
  <c r="O168" i="19"/>
  <c r="R166" i="19"/>
  <c r="M166" i="19"/>
  <c r="S165" i="19"/>
  <c r="N165" i="19"/>
  <c r="U164" i="19"/>
  <c r="O164" i="19"/>
  <c r="R162" i="19"/>
  <c r="M162" i="19"/>
  <c r="S161" i="19"/>
  <c r="N161" i="19"/>
  <c r="U160" i="19"/>
  <c r="O160" i="19"/>
  <c r="R158" i="19"/>
  <c r="M158" i="19"/>
  <c r="S157" i="19"/>
  <c r="N157" i="19"/>
  <c r="U156" i="19"/>
  <c r="O156" i="19"/>
  <c r="R154" i="19"/>
  <c r="M154" i="19"/>
  <c r="S153" i="19"/>
  <c r="N153" i="19"/>
  <c r="U152" i="19"/>
  <c r="O152" i="19"/>
  <c r="R150" i="19"/>
  <c r="M150" i="19"/>
  <c r="S149" i="19"/>
  <c r="N149" i="19"/>
  <c r="U148" i="19"/>
  <c r="O148" i="19"/>
  <c r="R146" i="19"/>
  <c r="M146" i="19"/>
  <c r="S145" i="19"/>
  <c r="N145" i="19"/>
  <c r="U144" i="19"/>
  <c r="O144" i="19"/>
  <c r="R142" i="19"/>
  <c r="M142" i="19"/>
  <c r="S141" i="19"/>
  <c r="N141" i="19"/>
  <c r="P139" i="19"/>
  <c r="O139" i="19"/>
  <c r="U139" i="19"/>
  <c r="N137" i="19"/>
  <c r="O134" i="19"/>
  <c r="S133" i="19"/>
  <c r="M133" i="19"/>
  <c r="S132" i="19"/>
  <c r="M132" i="19"/>
  <c r="S131" i="19"/>
  <c r="M131" i="19"/>
  <c r="U130" i="19"/>
  <c r="M130" i="19"/>
  <c r="P129" i="19"/>
  <c r="O129" i="19"/>
  <c r="U129" i="19"/>
  <c r="R128" i="19"/>
  <c r="E128" i="19"/>
  <c r="R127" i="19"/>
  <c r="I127" i="19"/>
  <c r="P126" i="19"/>
  <c r="N126" i="19"/>
  <c r="S126" i="19"/>
  <c r="N124" i="19"/>
  <c r="P123" i="19"/>
  <c r="O123" i="19"/>
  <c r="U123" i="19"/>
  <c r="Q123" i="19"/>
  <c r="M122" i="19"/>
  <c r="M119" i="19"/>
  <c r="Q118" i="19"/>
  <c r="P116" i="19"/>
  <c r="Q116" i="19"/>
  <c r="M116" i="19"/>
  <c r="R116" i="19"/>
  <c r="N115" i="19"/>
  <c r="U112" i="19"/>
  <c r="E112" i="19"/>
  <c r="E111" i="19"/>
  <c r="I111" i="19"/>
  <c r="P110" i="19"/>
  <c r="N110" i="19"/>
  <c r="S110" i="19"/>
  <c r="O110" i="19"/>
  <c r="U110" i="19"/>
  <c r="N108" i="19"/>
  <c r="P107" i="19"/>
  <c r="O107" i="19"/>
  <c r="U107" i="19"/>
  <c r="Q107" i="19"/>
  <c r="M106" i="19"/>
  <c r="O104" i="19"/>
  <c r="I104" i="19"/>
  <c r="M103" i="19"/>
  <c r="Q102" i="19"/>
  <c r="P100" i="19"/>
  <c r="Q100" i="19"/>
  <c r="M100" i="19"/>
  <c r="R100" i="19"/>
  <c r="N99" i="19"/>
  <c r="U96" i="19"/>
  <c r="E96" i="19"/>
  <c r="E95" i="19"/>
  <c r="I95" i="19"/>
  <c r="P94" i="19"/>
  <c r="N94" i="19"/>
  <c r="S94" i="19"/>
  <c r="O94" i="19"/>
  <c r="U94" i="19"/>
  <c r="N92" i="19"/>
  <c r="P91" i="19"/>
  <c r="O91" i="19"/>
  <c r="U91" i="19"/>
  <c r="Q91" i="19"/>
  <c r="M90" i="19"/>
  <c r="M87" i="19"/>
  <c r="Q86" i="19"/>
  <c r="P84" i="19"/>
  <c r="Q84" i="19"/>
  <c r="M84" i="19"/>
  <c r="R84" i="19"/>
  <c r="N83" i="19"/>
  <c r="U80" i="19"/>
  <c r="E80" i="19"/>
  <c r="E79" i="19"/>
  <c r="I79" i="19"/>
  <c r="P78" i="19"/>
  <c r="N78" i="19"/>
  <c r="S78" i="19"/>
  <c r="O78" i="19"/>
  <c r="U78" i="19"/>
  <c r="N76" i="19"/>
  <c r="P75" i="19"/>
  <c r="O75" i="19"/>
  <c r="U75" i="19"/>
  <c r="Q75" i="19"/>
  <c r="M74" i="19"/>
  <c r="O72" i="19"/>
  <c r="I72" i="19"/>
  <c r="M71" i="19"/>
  <c r="Q70" i="19"/>
  <c r="P68" i="19"/>
  <c r="Q68" i="19"/>
  <c r="M68" i="19"/>
  <c r="R68" i="19"/>
  <c r="N67" i="19"/>
  <c r="U64" i="19"/>
  <c r="E64" i="19"/>
  <c r="E63" i="19"/>
  <c r="I63" i="19"/>
  <c r="P62" i="19"/>
  <c r="N62" i="19"/>
  <c r="S62" i="19"/>
  <c r="O62" i="19"/>
  <c r="U62" i="19"/>
  <c r="N60" i="19"/>
  <c r="P59" i="19"/>
  <c r="O59" i="19"/>
  <c r="U59" i="19"/>
  <c r="Q59" i="19"/>
  <c r="M58" i="19"/>
  <c r="U56" i="19"/>
  <c r="E56" i="19"/>
  <c r="E55" i="19"/>
  <c r="I55" i="19"/>
  <c r="P54" i="19"/>
  <c r="N54" i="19"/>
  <c r="S54" i="19"/>
  <c r="O54" i="19"/>
  <c r="U54" i="19"/>
  <c r="N52" i="21"/>
  <c r="R52" i="21"/>
  <c r="O52" i="21"/>
  <c r="S52" i="21"/>
  <c r="P51" i="21"/>
  <c r="P50" i="21"/>
  <c r="T50" i="21"/>
  <c r="M50" i="21"/>
  <c r="Q50" i="21"/>
  <c r="U50" i="21"/>
  <c r="O49" i="21"/>
  <c r="O48" i="21"/>
  <c r="U45" i="21"/>
  <c r="M45" i="21"/>
  <c r="C38" i="21"/>
  <c r="G38" i="21"/>
  <c r="M33" i="21"/>
  <c r="H30" i="21"/>
  <c r="O29" i="21"/>
  <c r="S29" i="21"/>
  <c r="H29" i="21"/>
  <c r="T29" i="21"/>
  <c r="C25" i="21"/>
  <c r="C22" i="21"/>
  <c r="G22" i="21"/>
  <c r="M17" i="21"/>
  <c r="H14" i="21"/>
  <c r="O13" i="21"/>
  <c r="S13" i="21"/>
  <c r="H13" i="21"/>
  <c r="T13" i="21"/>
  <c r="H10" i="21"/>
  <c r="S7" i="21"/>
  <c r="H169" i="25"/>
  <c r="D169" i="25"/>
  <c r="F169" i="25"/>
  <c r="I169" i="25"/>
  <c r="D162" i="25"/>
  <c r="Q162" i="25"/>
  <c r="N162" i="25"/>
  <c r="I161" i="25"/>
  <c r="Q155" i="25"/>
  <c r="D146" i="25"/>
  <c r="S146" i="25"/>
  <c r="N146" i="25"/>
  <c r="N128" i="25"/>
  <c r="S128" i="25"/>
  <c r="D102" i="25"/>
  <c r="N102" i="25"/>
  <c r="S102" i="25"/>
  <c r="I95" i="25"/>
  <c r="D95" i="25"/>
  <c r="J95" i="25"/>
  <c r="E95" i="25"/>
  <c r="H95" i="25"/>
  <c r="H93" i="25"/>
  <c r="F93" i="25"/>
  <c r="E90" i="25"/>
  <c r="H90" i="25"/>
  <c r="D47" i="25"/>
  <c r="I47" i="25"/>
  <c r="F35" i="25"/>
  <c r="D35" i="25"/>
  <c r="I35" i="25"/>
  <c r="Q25" i="25"/>
  <c r="M25" i="25"/>
  <c r="R25" i="25"/>
  <c r="N25" i="25"/>
  <c r="O25" i="25"/>
  <c r="S25" i="25"/>
  <c r="H174" i="24"/>
  <c r="F174" i="24"/>
  <c r="D174" i="24"/>
  <c r="I174" i="24"/>
  <c r="H142" i="24"/>
  <c r="F142" i="24"/>
  <c r="D142" i="24"/>
  <c r="I142" i="24"/>
  <c r="H110" i="24"/>
  <c r="F110" i="24"/>
  <c r="D110" i="24"/>
  <c r="I110" i="24"/>
  <c r="D174" i="25"/>
  <c r="S174" i="25"/>
  <c r="N173" i="25"/>
  <c r="U173" i="25"/>
  <c r="E162" i="25"/>
  <c r="D158" i="25"/>
  <c r="Q158" i="25"/>
  <c r="I149" i="25"/>
  <c r="R149" i="25"/>
  <c r="H146" i="25"/>
  <c r="H145" i="25"/>
  <c r="D145" i="25"/>
  <c r="Q131" i="25"/>
  <c r="M131" i="25"/>
  <c r="R131" i="25"/>
  <c r="D130" i="25"/>
  <c r="Q130" i="25"/>
  <c r="S130" i="25"/>
  <c r="H128" i="25"/>
  <c r="F125" i="25"/>
  <c r="O125" i="25"/>
  <c r="I125" i="25"/>
  <c r="R125" i="25"/>
  <c r="E102" i="25"/>
  <c r="H102" i="25"/>
  <c r="D98" i="25"/>
  <c r="N98" i="25"/>
  <c r="H92" i="25"/>
  <c r="E92" i="25"/>
  <c r="I91" i="25"/>
  <c r="D91" i="25"/>
  <c r="J91" i="25"/>
  <c r="H89" i="25"/>
  <c r="F89" i="25"/>
  <c r="E86" i="25"/>
  <c r="H86" i="25"/>
  <c r="I79" i="25"/>
  <c r="F79" i="25"/>
  <c r="D62" i="25"/>
  <c r="E62" i="25"/>
  <c r="D58" i="25"/>
  <c r="E58" i="25"/>
  <c r="Q55" i="25"/>
  <c r="N55" i="25"/>
  <c r="U55" i="25"/>
  <c r="O55" i="25"/>
  <c r="H32" i="25"/>
  <c r="N32" i="25"/>
  <c r="I25" i="25"/>
  <c r="E24" i="25"/>
  <c r="H24" i="25"/>
  <c r="F19" i="25"/>
  <c r="D19" i="25"/>
  <c r="E14" i="25"/>
  <c r="N14" i="25"/>
  <c r="Q9" i="25"/>
  <c r="M9" i="25"/>
  <c r="R9" i="25"/>
  <c r="Q8" i="25"/>
  <c r="S8" i="25"/>
  <c r="J4" i="25"/>
  <c r="H4" i="25"/>
  <c r="N4" i="25"/>
  <c r="H64" i="26"/>
  <c r="F64" i="26"/>
  <c r="D64" i="26"/>
  <c r="N169" i="24"/>
  <c r="S169" i="24"/>
  <c r="D163" i="24"/>
  <c r="E163" i="24"/>
  <c r="H163" i="24"/>
  <c r="N137" i="24"/>
  <c r="S137" i="24"/>
  <c r="D131" i="24"/>
  <c r="E131" i="24"/>
  <c r="H131" i="24"/>
  <c r="D107" i="24"/>
  <c r="E107" i="24"/>
  <c r="H107" i="24"/>
  <c r="J107" i="24"/>
  <c r="Q96" i="24"/>
  <c r="M96" i="24"/>
  <c r="S96" i="24"/>
  <c r="N96" i="24"/>
  <c r="U96" i="24"/>
  <c r="F96" i="24"/>
  <c r="O96" i="24"/>
  <c r="R96" i="24"/>
  <c r="D91" i="24"/>
  <c r="E91" i="24"/>
  <c r="H91" i="24"/>
  <c r="J91" i="24"/>
  <c r="Q80" i="24"/>
  <c r="M80" i="24"/>
  <c r="S80" i="24"/>
  <c r="N80" i="24"/>
  <c r="U80" i="24"/>
  <c r="F80" i="24"/>
  <c r="O80" i="24"/>
  <c r="R80" i="24"/>
  <c r="D75" i="24"/>
  <c r="E75" i="24"/>
  <c r="H75" i="24"/>
  <c r="J75" i="24"/>
  <c r="Q64" i="24"/>
  <c r="M64" i="24"/>
  <c r="S64" i="24"/>
  <c r="N64" i="24"/>
  <c r="U64" i="24"/>
  <c r="F64" i="24"/>
  <c r="O64" i="24"/>
  <c r="R64" i="24"/>
  <c r="D59" i="24"/>
  <c r="E59" i="24"/>
  <c r="H59" i="24"/>
  <c r="J59" i="24"/>
  <c r="W161" i="19"/>
  <c r="AE161" i="19"/>
  <c r="AM161" i="19"/>
  <c r="AA161" i="19"/>
  <c r="AI161" i="19"/>
  <c r="AC161" i="19"/>
  <c r="AK161" i="19"/>
  <c r="W115" i="19"/>
  <c r="AE115" i="19"/>
  <c r="AM115" i="19"/>
  <c r="Y115" i="19"/>
  <c r="AG115" i="19"/>
  <c r="AO115" i="19"/>
  <c r="AA115" i="19"/>
  <c r="AI115" i="19"/>
  <c r="AC115" i="19"/>
  <c r="AK115" i="19"/>
  <c r="W104" i="19"/>
  <c r="Z104" i="19"/>
  <c r="AH104" i="19"/>
  <c r="AL104" i="19"/>
  <c r="U47" i="21"/>
  <c r="Q47" i="21"/>
  <c r="T46" i="21"/>
  <c r="U44" i="21"/>
  <c r="Q44" i="21"/>
  <c r="S41" i="21"/>
  <c r="R40" i="21"/>
  <c r="H40" i="21"/>
  <c r="G37" i="21"/>
  <c r="T36" i="21"/>
  <c r="H36" i="21"/>
  <c r="G33" i="21"/>
  <c r="T32" i="21"/>
  <c r="H32" i="21"/>
  <c r="G29" i="21"/>
  <c r="T28" i="21"/>
  <c r="H28" i="21"/>
  <c r="G25" i="21"/>
  <c r="T24" i="21"/>
  <c r="H24" i="21"/>
  <c r="G21" i="21"/>
  <c r="T20" i="21"/>
  <c r="H20" i="21"/>
  <c r="G17" i="21"/>
  <c r="T16" i="21"/>
  <c r="H16" i="21"/>
  <c r="G13" i="21"/>
  <c r="T12" i="21"/>
  <c r="H12" i="21"/>
  <c r="F7" i="21"/>
  <c r="T6" i="21"/>
  <c r="J6" i="21"/>
  <c r="J5" i="21"/>
  <c r="P3" i="21"/>
  <c r="G3" i="21"/>
  <c r="I177" i="25"/>
  <c r="R177" i="25"/>
  <c r="N174" i="25"/>
  <c r="H174" i="25"/>
  <c r="M173" i="25"/>
  <c r="H173" i="25"/>
  <c r="D173" i="25"/>
  <c r="I165" i="25"/>
  <c r="R165" i="25"/>
  <c r="J162" i="25"/>
  <c r="N158" i="25"/>
  <c r="E158" i="25"/>
  <c r="F157" i="25"/>
  <c r="D154" i="25"/>
  <c r="S154" i="25"/>
  <c r="N153" i="25"/>
  <c r="U153" i="25"/>
  <c r="H150" i="25"/>
  <c r="U149" i="25"/>
  <c r="M149" i="25"/>
  <c r="M147" i="25"/>
  <c r="R147" i="25"/>
  <c r="J146" i="25"/>
  <c r="I145" i="25"/>
  <c r="D138" i="25"/>
  <c r="S138" i="25"/>
  <c r="H136" i="25"/>
  <c r="F133" i="25"/>
  <c r="O133" i="25"/>
  <c r="I133" i="25"/>
  <c r="R133" i="25"/>
  <c r="S131" i="25"/>
  <c r="F131" i="25"/>
  <c r="E130" i="25"/>
  <c r="H130" i="25"/>
  <c r="H129" i="25"/>
  <c r="D129" i="25"/>
  <c r="N125" i="25"/>
  <c r="E122" i="25"/>
  <c r="H122" i="25"/>
  <c r="E114" i="25"/>
  <c r="H114" i="25"/>
  <c r="E106" i="25"/>
  <c r="H106" i="25"/>
  <c r="I103" i="25"/>
  <c r="D103" i="25"/>
  <c r="J103" i="25"/>
  <c r="H101" i="25"/>
  <c r="F101" i="25"/>
  <c r="E98" i="25"/>
  <c r="H98" i="25"/>
  <c r="D94" i="25"/>
  <c r="N94" i="25"/>
  <c r="J92" i="25"/>
  <c r="H91" i="25"/>
  <c r="H88" i="25"/>
  <c r="E88" i="25"/>
  <c r="I87" i="25"/>
  <c r="D87" i="25"/>
  <c r="J87" i="25"/>
  <c r="H85" i="25"/>
  <c r="F85" i="25"/>
  <c r="M77" i="25"/>
  <c r="R77" i="25"/>
  <c r="N77" i="25"/>
  <c r="S77" i="25"/>
  <c r="M75" i="25"/>
  <c r="O75" i="25"/>
  <c r="I69" i="25"/>
  <c r="D69" i="25"/>
  <c r="J69" i="25"/>
  <c r="J62" i="25"/>
  <c r="J58" i="25"/>
  <c r="M57" i="25"/>
  <c r="R57" i="25"/>
  <c r="N57" i="25"/>
  <c r="S57" i="25"/>
  <c r="R55" i="25"/>
  <c r="D55" i="25"/>
  <c r="F55" i="25"/>
  <c r="H34" i="25"/>
  <c r="N34" i="25"/>
  <c r="E32" i="25"/>
  <c r="Q31" i="25"/>
  <c r="M31" i="25"/>
  <c r="S31" i="25"/>
  <c r="N31" i="25"/>
  <c r="U31" i="25"/>
  <c r="I23" i="25"/>
  <c r="H16" i="25"/>
  <c r="N16" i="25"/>
  <c r="S9" i="25"/>
  <c r="I9" i="25"/>
  <c r="E8" i="25"/>
  <c r="H8" i="25"/>
  <c r="S4" i="25"/>
  <c r="H159" i="26"/>
  <c r="N159" i="26"/>
  <c r="Q159" i="26"/>
  <c r="J105" i="26"/>
  <c r="N105" i="26"/>
  <c r="D49" i="26"/>
  <c r="E49" i="26"/>
  <c r="Q176" i="24"/>
  <c r="M176" i="24"/>
  <c r="S176" i="24"/>
  <c r="U176" i="24"/>
  <c r="N176" i="24"/>
  <c r="D171" i="24"/>
  <c r="E171" i="24"/>
  <c r="H171" i="24"/>
  <c r="H169" i="24"/>
  <c r="D151" i="24"/>
  <c r="H151" i="24"/>
  <c r="E151" i="24"/>
  <c r="J151" i="24"/>
  <c r="S149" i="24"/>
  <c r="H149" i="24"/>
  <c r="N149" i="24"/>
  <c r="D119" i="24"/>
  <c r="H119" i="24"/>
  <c r="E119" i="24"/>
  <c r="J119" i="24"/>
  <c r="S117" i="24"/>
  <c r="H117" i="24"/>
  <c r="N117" i="24"/>
  <c r="O55" i="24"/>
  <c r="S55" i="24"/>
  <c r="J55" i="24"/>
  <c r="E55" i="24"/>
  <c r="N55" i="24"/>
  <c r="Q55" i="24"/>
  <c r="W147" i="19"/>
  <c r="AM147" i="19"/>
  <c r="AE147" i="19"/>
  <c r="AI147" i="19"/>
  <c r="W140" i="19"/>
  <c r="AD140" i="19"/>
  <c r="AL140" i="19"/>
  <c r="X140" i="19"/>
  <c r="AF140" i="19"/>
  <c r="AN140" i="19"/>
  <c r="Z140" i="19"/>
  <c r="AH140" i="19"/>
  <c r="AB140" i="19"/>
  <c r="AJ140" i="19"/>
  <c r="AA135" i="19"/>
  <c r="AI135" i="19"/>
  <c r="Y101" i="19"/>
  <c r="AG101" i="19"/>
  <c r="AO101" i="19"/>
  <c r="E137" i="19"/>
  <c r="E133" i="19"/>
  <c r="U125" i="19"/>
  <c r="O125" i="19"/>
  <c r="U121" i="19"/>
  <c r="O121" i="19"/>
  <c r="E121" i="19"/>
  <c r="U117" i="19"/>
  <c r="O117" i="19"/>
  <c r="U113" i="19"/>
  <c r="O113" i="19"/>
  <c r="U109" i="19"/>
  <c r="O109" i="19"/>
  <c r="E109" i="19"/>
  <c r="U105" i="19"/>
  <c r="O105" i="19"/>
  <c r="U101" i="19"/>
  <c r="O101" i="19"/>
  <c r="U97" i="19"/>
  <c r="O97" i="19"/>
  <c r="U93" i="19"/>
  <c r="O93" i="19"/>
  <c r="U89" i="19"/>
  <c r="O89" i="19"/>
  <c r="U85" i="19"/>
  <c r="O85" i="19"/>
  <c r="U81" i="19"/>
  <c r="O81" i="19"/>
  <c r="U77" i="19"/>
  <c r="O77" i="19"/>
  <c r="U73" i="19"/>
  <c r="O73" i="19"/>
  <c r="U69" i="19"/>
  <c r="O69" i="19"/>
  <c r="U65" i="19"/>
  <c r="O65" i="19"/>
  <c r="U61" i="19"/>
  <c r="O61" i="19"/>
  <c r="Q40" i="21"/>
  <c r="S36" i="21"/>
  <c r="S32" i="21"/>
  <c r="S28" i="21"/>
  <c r="S24" i="21"/>
  <c r="S20" i="21"/>
  <c r="S16" i="21"/>
  <c r="S12" i="21"/>
  <c r="K7" i="21"/>
  <c r="U177" i="25"/>
  <c r="M177" i="25"/>
  <c r="M175" i="25"/>
  <c r="R175" i="25"/>
  <c r="J174" i="25"/>
  <c r="S173" i="25"/>
  <c r="I173" i="25"/>
  <c r="S172" i="25"/>
  <c r="D170" i="25"/>
  <c r="S170" i="25"/>
  <c r="N169" i="25"/>
  <c r="U169" i="25"/>
  <c r="U165" i="25"/>
  <c r="M165" i="25"/>
  <c r="O163" i="25"/>
  <c r="F163" i="25"/>
  <c r="H162" i="25"/>
  <c r="J158" i="25"/>
  <c r="D157" i="25"/>
  <c r="N154" i="25"/>
  <c r="H154" i="25"/>
  <c r="M153" i="25"/>
  <c r="H153" i="25"/>
  <c r="D153" i="25"/>
  <c r="S149" i="25"/>
  <c r="F149" i="25"/>
  <c r="O147" i="25"/>
  <c r="E146" i="25"/>
  <c r="F145" i="25"/>
  <c r="I141" i="25"/>
  <c r="R141" i="25"/>
  <c r="N138" i="25"/>
  <c r="H138" i="25"/>
  <c r="H137" i="25"/>
  <c r="D137" i="25"/>
  <c r="N133" i="25"/>
  <c r="O131" i="25"/>
  <c r="N130" i="25"/>
  <c r="I129" i="25"/>
  <c r="M125" i="25"/>
  <c r="H103" i="25"/>
  <c r="H100" i="25"/>
  <c r="E100" i="25"/>
  <c r="I99" i="25"/>
  <c r="D99" i="25"/>
  <c r="J99" i="25"/>
  <c r="H97" i="25"/>
  <c r="F97" i="25"/>
  <c r="E94" i="25"/>
  <c r="H94" i="25"/>
  <c r="F92" i="25"/>
  <c r="E91" i="25"/>
  <c r="D90" i="25"/>
  <c r="N90" i="25"/>
  <c r="J88" i="25"/>
  <c r="H87" i="25"/>
  <c r="H79" i="25"/>
  <c r="Q77" i="25"/>
  <c r="I75" i="25"/>
  <c r="H75" i="25"/>
  <c r="H74" i="25"/>
  <c r="R74" i="25"/>
  <c r="M74" i="25"/>
  <c r="S74" i="25"/>
  <c r="M70" i="25"/>
  <c r="J70" i="25"/>
  <c r="Q70" i="25"/>
  <c r="F69" i="25"/>
  <c r="H68" i="25"/>
  <c r="E68" i="25"/>
  <c r="Q68" i="25"/>
  <c r="I68" i="25"/>
  <c r="S68" i="25"/>
  <c r="H62" i="25"/>
  <c r="H58" i="25"/>
  <c r="H56" i="25"/>
  <c r="S56" i="25"/>
  <c r="J56" i="25"/>
  <c r="M55" i="25"/>
  <c r="Q47" i="25"/>
  <c r="R47" i="25"/>
  <c r="M47" i="25"/>
  <c r="S47" i="25"/>
  <c r="Q41" i="25"/>
  <c r="M41" i="25"/>
  <c r="R41" i="25"/>
  <c r="Q40" i="25"/>
  <c r="S40" i="25"/>
  <c r="J36" i="25"/>
  <c r="H36" i="25"/>
  <c r="N36" i="25"/>
  <c r="E34" i="25"/>
  <c r="F33" i="25"/>
  <c r="D33" i="25"/>
  <c r="R31" i="25"/>
  <c r="J24" i="25"/>
  <c r="F23" i="25"/>
  <c r="I19" i="25"/>
  <c r="H18" i="25"/>
  <c r="N18" i="25"/>
  <c r="E16" i="25"/>
  <c r="Q15" i="25"/>
  <c r="M15" i="25"/>
  <c r="S15" i="25"/>
  <c r="N15" i="25"/>
  <c r="U15" i="25"/>
  <c r="O9" i="25"/>
  <c r="N8" i="25"/>
  <c r="I7" i="25"/>
  <c r="Q4" i="25"/>
  <c r="F3" i="25"/>
  <c r="D3" i="25"/>
  <c r="Q164" i="26"/>
  <c r="M164" i="26"/>
  <c r="R164" i="26"/>
  <c r="D156" i="26"/>
  <c r="I156" i="26"/>
  <c r="I64" i="26"/>
  <c r="J49" i="26"/>
  <c r="F176" i="24"/>
  <c r="O167" i="24"/>
  <c r="S167" i="24"/>
  <c r="N167" i="24"/>
  <c r="J163" i="24"/>
  <c r="H162" i="24"/>
  <c r="D162" i="24"/>
  <c r="F162" i="24"/>
  <c r="O159" i="24"/>
  <c r="S159" i="24"/>
  <c r="N159" i="24"/>
  <c r="Q144" i="24"/>
  <c r="M144" i="24"/>
  <c r="S144" i="24"/>
  <c r="U144" i="24"/>
  <c r="N144" i="24"/>
  <c r="O144" i="24"/>
  <c r="J131" i="24"/>
  <c r="H130" i="24"/>
  <c r="D130" i="24"/>
  <c r="F130" i="24"/>
  <c r="O127" i="24"/>
  <c r="S127" i="24"/>
  <c r="N127" i="24"/>
  <c r="Q112" i="24"/>
  <c r="M112" i="24"/>
  <c r="S112" i="24"/>
  <c r="U112" i="24"/>
  <c r="N112" i="24"/>
  <c r="O112" i="24"/>
  <c r="O94" i="24"/>
  <c r="U94" i="24"/>
  <c r="I94" i="24"/>
  <c r="Q94" i="24"/>
  <c r="D94" i="24"/>
  <c r="S94" i="24"/>
  <c r="M94" i="24"/>
  <c r="N94" i="24"/>
  <c r="O78" i="24"/>
  <c r="U78" i="24"/>
  <c r="I78" i="24"/>
  <c r="Q78" i="24"/>
  <c r="D78" i="24"/>
  <c r="S78" i="24"/>
  <c r="M78" i="24"/>
  <c r="N78" i="24"/>
  <c r="O62" i="24"/>
  <c r="U62" i="24"/>
  <c r="I62" i="24"/>
  <c r="Q62" i="24"/>
  <c r="D62" i="24"/>
  <c r="S62" i="24"/>
  <c r="M62" i="24"/>
  <c r="N62" i="24"/>
  <c r="H42" i="24"/>
  <c r="D42" i="24"/>
  <c r="F42" i="24"/>
  <c r="I42" i="24"/>
  <c r="W172" i="19"/>
  <c r="AD172" i="19"/>
  <c r="AL172" i="19"/>
  <c r="X172" i="19"/>
  <c r="AF172" i="19"/>
  <c r="AN172" i="19"/>
  <c r="Z172" i="19"/>
  <c r="AH172" i="19"/>
  <c r="AB172" i="19"/>
  <c r="AJ172" i="19"/>
  <c r="AA167" i="19"/>
  <c r="AI167" i="19"/>
  <c r="W152" i="19"/>
  <c r="AF152" i="19"/>
  <c r="X152" i="19"/>
  <c r="AJ152" i="19"/>
  <c r="AB152" i="19"/>
  <c r="AL152" i="19"/>
  <c r="AD152" i="19"/>
  <c r="AN152" i="19"/>
  <c r="Y126" i="19"/>
  <c r="X126" i="19"/>
  <c r="AF126" i="19"/>
  <c r="AN126" i="19"/>
  <c r="Z126" i="19"/>
  <c r="AH126" i="19"/>
  <c r="AB126" i="19"/>
  <c r="AJ126" i="19"/>
  <c r="AD126" i="19"/>
  <c r="AL126" i="19"/>
  <c r="AD116" i="19"/>
  <c r="Z116" i="19"/>
  <c r="AL116" i="19"/>
  <c r="X103" i="19"/>
  <c r="AC103" i="19"/>
  <c r="AK103" i="19"/>
  <c r="W103" i="19"/>
  <c r="AE103" i="19"/>
  <c r="AM103" i="19"/>
  <c r="Y103" i="19"/>
  <c r="AG103" i="19"/>
  <c r="AO103" i="19"/>
  <c r="AA103" i="19"/>
  <c r="AI103" i="19"/>
  <c r="D159" i="24"/>
  <c r="H159" i="24"/>
  <c r="O158" i="24"/>
  <c r="U158" i="24"/>
  <c r="Q152" i="24"/>
  <c r="M152" i="24"/>
  <c r="S152" i="24"/>
  <c r="H150" i="24"/>
  <c r="F150" i="24"/>
  <c r="H137" i="24"/>
  <c r="O135" i="24"/>
  <c r="S135" i="24"/>
  <c r="D127" i="24"/>
  <c r="H127" i="24"/>
  <c r="O126" i="24"/>
  <c r="U126" i="24"/>
  <c r="Q120" i="24"/>
  <c r="M120" i="24"/>
  <c r="S120" i="24"/>
  <c r="H118" i="24"/>
  <c r="F118" i="24"/>
  <c r="H98" i="24"/>
  <c r="D98" i="24"/>
  <c r="O95" i="24"/>
  <c r="S95" i="24"/>
  <c r="J95" i="24"/>
  <c r="H82" i="24"/>
  <c r="D82" i="24"/>
  <c r="O79" i="24"/>
  <c r="S79" i="24"/>
  <c r="J79" i="24"/>
  <c r="H66" i="24"/>
  <c r="D66" i="24"/>
  <c r="O63" i="24"/>
  <c r="S63" i="24"/>
  <c r="J63" i="24"/>
  <c r="H49" i="24"/>
  <c r="Q48" i="24"/>
  <c r="M48" i="24"/>
  <c r="S48" i="24"/>
  <c r="N48" i="24"/>
  <c r="U48" i="24"/>
  <c r="O46" i="24"/>
  <c r="U46" i="24"/>
  <c r="I46" i="24"/>
  <c r="Q46" i="24"/>
  <c r="D43" i="24"/>
  <c r="E43" i="24"/>
  <c r="O23" i="24"/>
  <c r="E23" i="24"/>
  <c r="Q23" i="24"/>
  <c r="S23" i="24"/>
  <c r="J23" i="24"/>
  <c r="D22" i="24"/>
  <c r="N22" i="24"/>
  <c r="S22" i="24"/>
  <c r="O22" i="24"/>
  <c r="U22" i="24"/>
  <c r="I22" i="24"/>
  <c r="Q22" i="24"/>
  <c r="J10" i="24"/>
  <c r="S10" i="24"/>
  <c r="F8" i="24"/>
  <c r="J8" i="24"/>
  <c r="AL174" i="19"/>
  <c r="Z174" i="19"/>
  <c r="AD174" i="19"/>
  <c r="AL162" i="19"/>
  <c r="Y161" i="19"/>
  <c r="Y157" i="19"/>
  <c r="AI157" i="19"/>
  <c r="AC157" i="19"/>
  <c r="AO157" i="19"/>
  <c r="AL142" i="19"/>
  <c r="Z142" i="19"/>
  <c r="AD142" i="19"/>
  <c r="W131" i="19"/>
  <c r="AM131" i="19"/>
  <c r="AA131" i="19"/>
  <c r="AE131" i="19"/>
  <c r="AD114" i="19"/>
  <c r="AL114" i="19"/>
  <c r="X114" i="19"/>
  <c r="AF114" i="19"/>
  <c r="AN114" i="19"/>
  <c r="Z114" i="19"/>
  <c r="AH114" i="19"/>
  <c r="Y110" i="19"/>
  <c r="X110" i="19"/>
  <c r="AF110" i="19"/>
  <c r="AN110" i="19"/>
  <c r="Z110" i="19"/>
  <c r="AH110" i="19"/>
  <c r="AB110" i="19"/>
  <c r="AJ110" i="19"/>
  <c r="AD78" i="19"/>
  <c r="AL78" i="19"/>
  <c r="X78" i="19"/>
  <c r="AF78" i="19"/>
  <c r="AN78" i="19"/>
  <c r="Z78" i="19"/>
  <c r="AH78" i="19"/>
  <c r="AB78" i="19"/>
  <c r="AJ78" i="19"/>
  <c r="H177" i="25"/>
  <c r="D166" i="25"/>
  <c r="H165" i="25"/>
  <c r="D150" i="25"/>
  <c r="H149" i="25"/>
  <c r="D142" i="25"/>
  <c r="H141" i="25"/>
  <c r="U137" i="25"/>
  <c r="D134" i="25"/>
  <c r="H133" i="25"/>
  <c r="U129" i="25"/>
  <c r="D126" i="25"/>
  <c r="H125" i="25"/>
  <c r="F123" i="25"/>
  <c r="F119" i="25"/>
  <c r="F115" i="25"/>
  <c r="F111" i="25"/>
  <c r="F107" i="25"/>
  <c r="S101" i="25"/>
  <c r="S100" i="25"/>
  <c r="S97" i="25"/>
  <c r="S96" i="25"/>
  <c r="S93" i="25"/>
  <c r="S92" i="25"/>
  <c r="S89" i="25"/>
  <c r="S88" i="25"/>
  <c r="S85" i="25"/>
  <c r="I81" i="25"/>
  <c r="I77" i="25"/>
  <c r="J74" i="25"/>
  <c r="J73" i="25"/>
  <c r="D72" i="25"/>
  <c r="E70" i="25"/>
  <c r="R63" i="25"/>
  <c r="S53" i="25"/>
  <c r="J52" i="25"/>
  <c r="U39" i="25"/>
  <c r="N39" i="25"/>
  <c r="J38" i="25"/>
  <c r="O35" i="25"/>
  <c r="U33" i="25"/>
  <c r="D31" i="25"/>
  <c r="U23" i="25"/>
  <c r="N23" i="25"/>
  <c r="J22" i="25"/>
  <c r="O19" i="25"/>
  <c r="U17" i="25"/>
  <c r="D15" i="25"/>
  <c r="U7" i="25"/>
  <c r="N7" i="25"/>
  <c r="J6" i="25"/>
  <c r="D105" i="26"/>
  <c r="D61" i="26"/>
  <c r="H61" i="26"/>
  <c r="Q46" i="26"/>
  <c r="R46" i="26"/>
  <c r="H177" i="24"/>
  <c r="O175" i="24"/>
  <c r="S175" i="24"/>
  <c r="D167" i="24"/>
  <c r="H167" i="24"/>
  <c r="O166" i="24"/>
  <c r="U166" i="24"/>
  <c r="Q160" i="24"/>
  <c r="M160" i="24"/>
  <c r="S160" i="24"/>
  <c r="J159" i="24"/>
  <c r="S158" i="24"/>
  <c r="M158" i="24"/>
  <c r="H158" i="24"/>
  <c r="F158" i="24"/>
  <c r="O152" i="24"/>
  <c r="I150" i="24"/>
  <c r="H145" i="24"/>
  <c r="O143" i="24"/>
  <c r="S143" i="24"/>
  <c r="H139" i="24"/>
  <c r="F138" i="24"/>
  <c r="N135" i="24"/>
  <c r="D135" i="24"/>
  <c r="H135" i="24"/>
  <c r="O134" i="24"/>
  <c r="U134" i="24"/>
  <c r="Q128" i="24"/>
  <c r="M128" i="24"/>
  <c r="S128" i="24"/>
  <c r="J127" i="24"/>
  <c r="S126" i="24"/>
  <c r="M126" i="24"/>
  <c r="H126" i="24"/>
  <c r="F126" i="24"/>
  <c r="O120" i="24"/>
  <c r="I118" i="24"/>
  <c r="H113" i="24"/>
  <c r="O111" i="24"/>
  <c r="S111" i="24"/>
  <c r="H105" i="24"/>
  <c r="Q104" i="24"/>
  <c r="M104" i="24"/>
  <c r="S104" i="24"/>
  <c r="N104" i="24"/>
  <c r="U104" i="24"/>
  <c r="O102" i="24"/>
  <c r="U102" i="24"/>
  <c r="I102" i="24"/>
  <c r="Q102" i="24"/>
  <c r="D99" i="24"/>
  <c r="E99" i="24"/>
  <c r="I98" i="24"/>
  <c r="Q95" i="24"/>
  <c r="H89" i="24"/>
  <c r="Q88" i="24"/>
  <c r="M88" i="24"/>
  <c r="S88" i="24"/>
  <c r="N88" i="24"/>
  <c r="U88" i="24"/>
  <c r="O86" i="24"/>
  <c r="U86" i="24"/>
  <c r="I86" i="24"/>
  <c r="Q86" i="24"/>
  <c r="D83" i="24"/>
  <c r="E83" i="24"/>
  <c r="I82" i="24"/>
  <c r="Q79" i="24"/>
  <c r="H73" i="24"/>
  <c r="Q72" i="24"/>
  <c r="M72" i="24"/>
  <c r="S72" i="24"/>
  <c r="N72" i="24"/>
  <c r="U72" i="24"/>
  <c r="O70" i="24"/>
  <c r="U70" i="24"/>
  <c r="I70" i="24"/>
  <c r="Q70" i="24"/>
  <c r="D67" i="24"/>
  <c r="E67" i="24"/>
  <c r="I66" i="24"/>
  <c r="Q63" i="24"/>
  <c r="H50" i="24"/>
  <c r="D50" i="24"/>
  <c r="R48" i="24"/>
  <c r="O47" i="24"/>
  <c r="S47" i="24"/>
  <c r="J47" i="24"/>
  <c r="N46" i="24"/>
  <c r="J43" i="24"/>
  <c r="O31" i="24"/>
  <c r="E31" i="24"/>
  <c r="Q31" i="24"/>
  <c r="S31" i="24"/>
  <c r="J31" i="24"/>
  <c r="D30" i="24"/>
  <c r="N30" i="24"/>
  <c r="S30" i="24"/>
  <c r="O30" i="24"/>
  <c r="U30" i="24"/>
  <c r="I30" i="24"/>
  <c r="Q30" i="24"/>
  <c r="Q24" i="24"/>
  <c r="F24" i="24"/>
  <c r="R24" i="24"/>
  <c r="M24" i="24"/>
  <c r="S24" i="24"/>
  <c r="N24" i="24"/>
  <c r="U24" i="24"/>
  <c r="J18" i="24"/>
  <c r="S18" i="24"/>
  <c r="F16" i="24"/>
  <c r="J16" i="24"/>
  <c r="C5" i="24"/>
  <c r="D5" i="24"/>
  <c r="H5" i="24"/>
  <c r="D3" i="24"/>
  <c r="M3" i="24"/>
  <c r="U3" i="24"/>
  <c r="O3" i="24"/>
  <c r="H3" i="24"/>
  <c r="Q3" i="24"/>
  <c r="W177" i="19"/>
  <c r="AE177" i="19"/>
  <c r="AM177" i="19"/>
  <c r="AA177" i="19"/>
  <c r="AI177" i="19"/>
  <c r="W168" i="19"/>
  <c r="AF168" i="19"/>
  <c r="X168" i="19"/>
  <c r="AJ168" i="19"/>
  <c r="AB168" i="19"/>
  <c r="AL168" i="19"/>
  <c r="W163" i="19"/>
  <c r="AM163" i="19"/>
  <c r="AE163" i="19"/>
  <c r="W156" i="19"/>
  <c r="AD156" i="19"/>
  <c r="AL156" i="19"/>
  <c r="X156" i="19"/>
  <c r="AF156" i="19"/>
  <c r="AN156" i="19"/>
  <c r="Z156" i="19"/>
  <c r="AH156" i="19"/>
  <c r="AA151" i="19"/>
  <c r="AI151" i="19"/>
  <c r="W145" i="19"/>
  <c r="AE145" i="19"/>
  <c r="AM145" i="19"/>
  <c r="AA145" i="19"/>
  <c r="AI145" i="19"/>
  <c r="W136" i="19"/>
  <c r="AF136" i="19"/>
  <c r="X136" i="19"/>
  <c r="AJ136" i="19"/>
  <c r="AB136" i="19"/>
  <c r="AL136" i="19"/>
  <c r="W120" i="19"/>
  <c r="Z120" i="19"/>
  <c r="AH120" i="19"/>
  <c r="X119" i="19"/>
  <c r="AC119" i="19"/>
  <c r="AK119" i="19"/>
  <c r="W119" i="19"/>
  <c r="AE119" i="19"/>
  <c r="AM119" i="19"/>
  <c r="Y119" i="19"/>
  <c r="AG119" i="19"/>
  <c r="AO119" i="19"/>
  <c r="AJ114" i="19"/>
  <c r="Y113" i="19"/>
  <c r="AG113" i="19"/>
  <c r="AO113" i="19"/>
  <c r="Z100" i="19"/>
  <c r="AH100" i="19"/>
  <c r="W99" i="19"/>
  <c r="AE99" i="19"/>
  <c r="AM99" i="19"/>
  <c r="AG99" i="19"/>
  <c r="AO99" i="19"/>
  <c r="AA99" i="19"/>
  <c r="AI99" i="19"/>
  <c r="AK85" i="19"/>
  <c r="Y85" i="19"/>
  <c r="AC85" i="19"/>
  <c r="AG85" i="19"/>
  <c r="AO85" i="19"/>
  <c r="Z80" i="19"/>
  <c r="AL80" i="19"/>
  <c r="AH80" i="19"/>
  <c r="D122" i="25"/>
  <c r="D118" i="25"/>
  <c r="D114" i="25"/>
  <c r="D110" i="25"/>
  <c r="D106" i="25"/>
  <c r="F103" i="25"/>
  <c r="F99" i="25"/>
  <c r="F95" i="25"/>
  <c r="F91" i="25"/>
  <c r="F87" i="25"/>
  <c r="H82" i="25"/>
  <c r="D76" i="25"/>
  <c r="D71" i="25"/>
  <c r="E66" i="25"/>
  <c r="J54" i="25"/>
  <c r="H48" i="25"/>
  <c r="O64" i="26"/>
  <c r="U64" i="26"/>
  <c r="J61" i="26"/>
  <c r="N175" i="24"/>
  <c r="D175" i="24"/>
  <c r="H175" i="24"/>
  <c r="O174" i="24"/>
  <c r="U174" i="24"/>
  <c r="Q168" i="24"/>
  <c r="M168" i="24"/>
  <c r="S168" i="24"/>
  <c r="J167" i="24"/>
  <c r="S166" i="24"/>
  <c r="M166" i="24"/>
  <c r="H166" i="24"/>
  <c r="F166" i="24"/>
  <c r="E159" i="24"/>
  <c r="R158" i="24"/>
  <c r="I158" i="24"/>
  <c r="N157" i="24"/>
  <c r="H153" i="24"/>
  <c r="N152" i="24"/>
  <c r="O151" i="24"/>
  <c r="S151" i="24"/>
  <c r="D150" i="24"/>
  <c r="H147" i="24"/>
  <c r="F146" i="24"/>
  <c r="N143" i="24"/>
  <c r="D143" i="24"/>
  <c r="H143" i="24"/>
  <c r="O142" i="24"/>
  <c r="U142" i="24"/>
  <c r="E139" i="24"/>
  <c r="D138" i="24"/>
  <c r="Q136" i="24"/>
  <c r="M136" i="24"/>
  <c r="S136" i="24"/>
  <c r="J135" i="24"/>
  <c r="S134" i="24"/>
  <c r="M134" i="24"/>
  <c r="H134" i="24"/>
  <c r="F134" i="24"/>
  <c r="E127" i="24"/>
  <c r="R126" i="24"/>
  <c r="I126" i="24"/>
  <c r="N125" i="24"/>
  <c r="H121" i="24"/>
  <c r="N120" i="24"/>
  <c r="O119" i="24"/>
  <c r="S119" i="24"/>
  <c r="D118" i="24"/>
  <c r="H115" i="24"/>
  <c r="F114" i="24"/>
  <c r="N111" i="24"/>
  <c r="D111" i="24"/>
  <c r="H111" i="24"/>
  <c r="O110" i="24"/>
  <c r="U110" i="24"/>
  <c r="H106" i="24"/>
  <c r="D106" i="24"/>
  <c r="R104" i="24"/>
  <c r="O103" i="24"/>
  <c r="S103" i="24"/>
  <c r="J103" i="24"/>
  <c r="N102" i="24"/>
  <c r="J99" i="24"/>
  <c r="F98" i="24"/>
  <c r="N95" i="24"/>
  <c r="H90" i="24"/>
  <c r="D90" i="24"/>
  <c r="R88" i="24"/>
  <c r="O87" i="24"/>
  <c r="S87" i="24"/>
  <c r="J87" i="24"/>
  <c r="N86" i="24"/>
  <c r="J83" i="24"/>
  <c r="F82" i="24"/>
  <c r="N79" i="24"/>
  <c r="H74" i="24"/>
  <c r="D74" i="24"/>
  <c r="R72" i="24"/>
  <c r="O71" i="24"/>
  <c r="S71" i="24"/>
  <c r="J71" i="24"/>
  <c r="N70" i="24"/>
  <c r="J67" i="24"/>
  <c r="F66" i="24"/>
  <c r="N63" i="24"/>
  <c r="H57" i="24"/>
  <c r="Q56" i="24"/>
  <c r="M56" i="24"/>
  <c r="S56" i="24"/>
  <c r="N56" i="24"/>
  <c r="U56" i="24"/>
  <c r="O54" i="24"/>
  <c r="U54" i="24"/>
  <c r="I54" i="24"/>
  <c r="Q54" i="24"/>
  <c r="D51" i="24"/>
  <c r="E51" i="24"/>
  <c r="I50" i="24"/>
  <c r="O48" i="24"/>
  <c r="Q47" i="24"/>
  <c r="M46" i="24"/>
  <c r="H43" i="24"/>
  <c r="H41" i="24"/>
  <c r="Q40" i="24"/>
  <c r="M40" i="24"/>
  <c r="S40" i="24"/>
  <c r="N40" i="24"/>
  <c r="U40" i="24"/>
  <c r="O38" i="24"/>
  <c r="U38" i="24"/>
  <c r="I38" i="24"/>
  <c r="Q38" i="24"/>
  <c r="Q32" i="24"/>
  <c r="F32" i="24"/>
  <c r="R32" i="24"/>
  <c r="M32" i="24"/>
  <c r="S32" i="24"/>
  <c r="N32" i="24"/>
  <c r="U32" i="24"/>
  <c r="R22" i="24"/>
  <c r="C13" i="24"/>
  <c r="D13" i="24"/>
  <c r="H13" i="24"/>
  <c r="D11" i="24"/>
  <c r="M11" i="24"/>
  <c r="U11" i="24"/>
  <c r="O11" i="24"/>
  <c r="H11" i="24"/>
  <c r="Q11" i="24"/>
  <c r="AH174" i="19"/>
  <c r="Y173" i="19"/>
  <c r="AI173" i="19"/>
  <c r="AC173" i="19"/>
  <c r="AO173" i="19"/>
  <c r="AL158" i="19"/>
  <c r="Z158" i="19"/>
  <c r="AD158" i="19"/>
  <c r="AH142" i="19"/>
  <c r="Y141" i="19"/>
  <c r="AI141" i="19"/>
  <c r="AC141" i="19"/>
  <c r="AO141" i="19"/>
  <c r="AD130" i="19"/>
  <c r="AL130" i="19"/>
  <c r="W129" i="19"/>
  <c r="AE129" i="19"/>
  <c r="AM129" i="19"/>
  <c r="Y129" i="19"/>
  <c r="AG129" i="19"/>
  <c r="AO129" i="19"/>
  <c r="AA129" i="19"/>
  <c r="AI129" i="19"/>
  <c r="AK117" i="19"/>
  <c r="Y117" i="19"/>
  <c r="AG117" i="19"/>
  <c r="AB114" i="19"/>
  <c r="AL110" i="19"/>
  <c r="AD98" i="19"/>
  <c r="AL98" i="19"/>
  <c r="X98" i="19"/>
  <c r="AF98" i="19"/>
  <c r="AN98" i="19"/>
  <c r="Z98" i="19"/>
  <c r="AH98" i="19"/>
  <c r="X83" i="19"/>
  <c r="W83" i="19"/>
  <c r="AE83" i="19"/>
  <c r="AM83" i="19"/>
  <c r="Y83" i="19"/>
  <c r="AG83" i="19"/>
  <c r="AO83" i="19"/>
  <c r="AK83" i="19"/>
  <c r="AA83" i="19"/>
  <c r="AC83" i="19"/>
  <c r="Y74" i="19"/>
  <c r="X74" i="19"/>
  <c r="AF74" i="19"/>
  <c r="AN74" i="19"/>
  <c r="Z74" i="19"/>
  <c r="AH74" i="19"/>
  <c r="AB74" i="19"/>
  <c r="AJ74" i="19"/>
  <c r="AD74" i="19"/>
  <c r="AL74" i="19"/>
  <c r="D103" i="24"/>
  <c r="H102" i="24"/>
  <c r="D95" i="24"/>
  <c r="H94" i="24"/>
  <c r="D87" i="24"/>
  <c r="H86" i="24"/>
  <c r="D79" i="24"/>
  <c r="H78" i="24"/>
  <c r="D71" i="24"/>
  <c r="H70" i="24"/>
  <c r="D63" i="24"/>
  <c r="H62" i="24"/>
  <c r="D55" i="24"/>
  <c r="H54" i="24"/>
  <c r="D47" i="24"/>
  <c r="H46" i="24"/>
  <c r="D39" i="24"/>
  <c r="H38" i="24"/>
  <c r="E35" i="24"/>
  <c r="D34" i="24"/>
  <c r="D31" i="24"/>
  <c r="H30" i="24"/>
  <c r="E27" i="24"/>
  <c r="D26" i="24"/>
  <c r="D23" i="24"/>
  <c r="H22" i="24"/>
  <c r="C19" i="24"/>
  <c r="D15" i="24"/>
  <c r="S13" i="24"/>
  <c r="C11" i="24"/>
  <c r="D7" i="24"/>
  <c r="S5" i="24"/>
  <c r="C3" i="24"/>
  <c r="W173" i="19"/>
  <c r="AM171" i="19"/>
  <c r="W171" i="19"/>
  <c r="AM169" i="19"/>
  <c r="AE169" i="19"/>
  <c r="W169" i="19"/>
  <c r="AI165" i="19"/>
  <c r="Y165" i="19"/>
  <c r="AC163" i="19"/>
  <c r="W157" i="19"/>
  <c r="AM155" i="19"/>
  <c r="W155" i="19"/>
  <c r="AM153" i="19"/>
  <c r="AE153" i="19"/>
  <c r="W153" i="19"/>
  <c r="AI149" i="19"/>
  <c r="Y149" i="19"/>
  <c r="AC147" i="19"/>
  <c r="W141" i="19"/>
  <c r="AM139" i="19"/>
  <c r="W139" i="19"/>
  <c r="AM137" i="19"/>
  <c r="AE137" i="19"/>
  <c r="W137" i="19"/>
  <c r="AI133" i="19"/>
  <c r="Y133" i="19"/>
  <c r="AC131" i="19"/>
  <c r="Z128" i="19"/>
  <c r="Z124" i="19"/>
  <c r="AM123" i="19"/>
  <c r="AE123" i="19"/>
  <c r="W123" i="19"/>
  <c r="Y122" i="19"/>
  <c r="Y121" i="19"/>
  <c r="AN118" i="19"/>
  <c r="AF118" i="19"/>
  <c r="X118" i="19"/>
  <c r="W116" i="19"/>
  <c r="X115" i="19"/>
  <c r="AK113" i="19"/>
  <c r="AD112" i="19"/>
  <c r="AK111" i="19"/>
  <c r="AC111" i="19"/>
  <c r="Z108" i="19"/>
  <c r="AM107" i="19"/>
  <c r="AE107" i="19"/>
  <c r="W107" i="19"/>
  <c r="Y106" i="19"/>
  <c r="Y105" i="19"/>
  <c r="AN102" i="19"/>
  <c r="AF102" i="19"/>
  <c r="X102" i="19"/>
  <c r="AK101" i="19"/>
  <c r="W100" i="19"/>
  <c r="X99" i="19"/>
  <c r="AB94" i="19"/>
  <c r="X87" i="19"/>
  <c r="AC87" i="19"/>
  <c r="AK87" i="19"/>
  <c r="W87" i="19"/>
  <c r="AE87" i="19"/>
  <c r="AM87" i="19"/>
  <c r="AC81" i="19"/>
  <c r="AG81" i="19"/>
  <c r="AC79" i="19"/>
  <c r="AK69" i="19"/>
  <c r="AO69" i="19"/>
  <c r="Y69" i="19"/>
  <c r="AC69" i="19"/>
  <c r="H80" i="26"/>
  <c r="H59" i="26"/>
  <c r="H103" i="24"/>
  <c r="F102" i="24"/>
  <c r="H95" i="24"/>
  <c r="F94" i="24"/>
  <c r="H87" i="24"/>
  <c r="F86" i="24"/>
  <c r="H79" i="24"/>
  <c r="F78" i="24"/>
  <c r="H71" i="24"/>
  <c r="F70" i="24"/>
  <c r="H63" i="24"/>
  <c r="F62" i="24"/>
  <c r="H55" i="24"/>
  <c r="F54" i="24"/>
  <c r="H47" i="24"/>
  <c r="F46" i="24"/>
  <c r="H39" i="24"/>
  <c r="F38" i="24"/>
  <c r="H31" i="24"/>
  <c r="F30" i="24"/>
  <c r="H23" i="24"/>
  <c r="F22" i="24"/>
  <c r="M20" i="24"/>
  <c r="F19" i="24"/>
  <c r="U17" i="24"/>
  <c r="J17" i="24"/>
  <c r="C17" i="24"/>
  <c r="J15" i="24"/>
  <c r="O12" i="24"/>
  <c r="F11" i="24"/>
  <c r="U9" i="24"/>
  <c r="J9" i="24"/>
  <c r="C9" i="24"/>
  <c r="J7" i="24"/>
  <c r="O4" i="24"/>
  <c r="F3" i="24"/>
  <c r="AO177" i="19"/>
  <c r="AG177" i="19"/>
  <c r="AN176" i="19"/>
  <c r="AD176" i="19"/>
  <c r="W176" i="19"/>
  <c r="AK173" i="19"/>
  <c r="AA173" i="19"/>
  <c r="AI171" i="19"/>
  <c r="AK169" i="19"/>
  <c r="AH166" i="19"/>
  <c r="AG165" i="19"/>
  <c r="AJ164" i="19"/>
  <c r="W164" i="19"/>
  <c r="AA163" i="19"/>
  <c r="AO161" i="19"/>
  <c r="AG161" i="19"/>
  <c r="AN160" i="19"/>
  <c r="AD160" i="19"/>
  <c r="W160" i="19"/>
  <c r="AK157" i="19"/>
  <c r="AA157" i="19"/>
  <c r="AI155" i="19"/>
  <c r="AK153" i="19"/>
  <c r="AH150" i="19"/>
  <c r="AG149" i="19"/>
  <c r="AJ148" i="19"/>
  <c r="W148" i="19"/>
  <c r="AA147" i="19"/>
  <c r="AO145" i="19"/>
  <c r="AG145" i="19"/>
  <c r="AN144" i="19"/>
  <c r="AD144" i="19"/>
  <c r="W144" i="19"/>
  <c r="AK141" i="19"/>
  <c r="AA141" i="19"/>
  <c r="AI139" i="19"/>
  <c r="AK137" i="19"/>
  <c r="AG133" i="19"/>
  <c r="AD124" i="19"/>
  <c r="AK123" i="19"/>
  <c r="AC123" i="19"/>
  <c r="AL118" i="19"/>
  <c r="Y118" i="19"/>
  <c r="AH116" i="19"/>
  <c r="AD108" i="19"/>
  <c r="AK107" i="19"/>
  <c r="AC107" i="19"/>
  <c r="AL102" i="19"/>
  <c r="Y102" i="19"/>
  <c r="AC101" i="19"/>
  <c r="AL100" i="19"/>
  <c r="Y99" i="19"/>
  <c r="Y94" i="19"/>
  <c r="Y90" i="19"/>
  <c r="Z90" i="19"/>
  <c r="AH90" i="19"/>
  <c r="AB90" i="19"/>
  <c r="AJ90" i="19"/>
  <c r="W88" i="19"/>
  <c r="AH88" i="19"/>
  <c r="AA87" i="19"/>
  <c r="W84" i="19"/>
  <c r="AH84" i="19"/>
  <c r="AL84" i="19"/>
  <c r="AD82" i="19"/>
  <c r="AL82" i="19"/>
  <c r="X82" i="19"/>
  <c r="AF82" i="19"/>
  <c r="AN82" i="19"/>
  <c r="AM79" i="19"/>
  <c r="D16" i="24"/>
  <c r="F13" i="24"/>
  <c r="D8" i="24"/>
  <c r="F5" i="24"/>
  <c r="X174" i="19"/>
  <c r="Z168" i="19"/>
  <c r="X158" i="19"/>
  <c r="Z152" i="19"/>
  <c r="X142" i="19"/>
  <c r="Z136" i="19"/>
  <c r="AD120" i="19"/>
  <c r="Y114" i="19"/>
  <c r="AD104" i="19"/>
  <c r="Y98" i="19"/>
  <c r="X94" i="19"/>
  <c r="AF94" i="19"/>
  <c r="AN94" i="19"/>
  <c r="Z94" i="19"/>
  <c r="AH94" i="19"/>
  <c r="AK89" i="19"/>
  <c r="AO89" i="19"/>
  <c r="Y89" i="19"/>
  <c r="Y79" i="19"/>
  <c r="AG79" i="19"/>
  <c r="AO79" i="19"/>
  <c r="AA79" i="19"/>
  <c r="AI79" i="19"/>
  <c r="W68" i="19"/>
  <c r="AH68" i="19"/>
  <c r="AL68" i="19"/>
  <c r="X95" i="19"/>
  <c r="AO93" i="19"/>
  <c r="Z92" i="19"/>
  <c r="AK81" i="19"/>
  <c r="W80" i="19"/>
  <c r="X79" i="19"/>
  <c r="AO77" i="19"/>
  <c r="Z76" i="19"/>
  <c r="Y73" i="19"/>
  <c r="AH72" i="19"/>
  <c r="AM71" i="19"/>
  <c r="AE71" i="19"/>
  <c r="W71" i="19"/>
  <c r="AO67" i="19"/>
  <c r="AG67" i="19"/>
  <c r="Y67" i="19"/>
  <c r="AN66" i="19"/>
  <c r="AF66" i="19"/>
  <c r="X66" i="19"/>
  <c r="AG65" i="19"/>
  <c r="AK65" i="19"/>
  <c r="W64" i="19"/>
  <c r="AI63" i="19"/>
  <c r="AA63" i="19"/>
  <c r="X63" i="19"/>
  <c r="AH62" i="19"/>
  <c r="Z62" i="19"/>
  <c r="AJ58" i="19"/>
  <c r="AB58" i="19"/>
  <c r="Y57" i="19"/>
  <c r="AH56" i="19"/>
  <c r="AG54" i="19"/>
  <c r="W54" i="19"/>
  <c r="AK53" i="19"/>
  <c r="Z53" i="19"/>
  <c r="W2" i="21"/>
  <c r="AI2" i="21"/>
  <c r="AL4" i="21"/>
  <c r="X5" i="21"/>
  <c r="AB5" i="21"/>
  <c r="AF5" i="21"/>
  <c r="AJ5" i="21"/>
  <c r="AN5" i="21"/>
  <c r="AB6" i="21"/>
  <c r="AI7" i="21"/>
  <c r="AC8" i="21"/>
  <c r="AO8" i="21"/>
  <c r="AB10" i="21"/>
  <c r="AM10" i="21"/>
  <c r="AL12" i="21"/>
  <c r="X13" i="21"/>
  <c r="AB13" i="21"/>
  <c r="AF13" i="21"/>
  <c r="AJ13" i="21"/>
  <c r="AN13" i="21"/>
  <c r="AB14" i="21"/>
  <c r="AD15" i="21"/>
  <c r="Y17" i="21"/>
  <c r="AC17" i="21"/>
  <c r="AG17" i="21"/>
  <c r="AK17" i="21"/>
  <c r="AO17" i="21"/>
  <c r="X18" i="21"/>
  <c r="AF18" i="21"/>
  <c r="AN18" i="21"/>
  <c r="Y21" i="21"/>
  <c r="AC21" i="21"/>
  <c r="AG21" i="21"/>
  <c r="AK21" i="21"/>
  <c r="AO21" i="21"/>
  <c r="AC24" i="21"/>
  <c r="AK24" i="21"/>
  <c r="AN24" i="21"/>
  <c r="AB26" i="21"/>
  <c r="AM26" i="21"/>
  <c r="AI27" i="21"/>
  <c r="AL28" i="21"/>
  <c r="X29" i="21"/>
  <c r="AB29" i="21"/>
  <c r="AF29" i="21"/>
  <c r="AJ29" i="21"/>
  <c r="AN29" i="21"/>
  <c r="AB30" i="21"/>
  <c r="AC32" i="21"/>
  <c r="AO32" i="21"/>
  <c r="X33" i="21"/>
  <c r="AB33" i="21"/>
  <c r="AF33" i="21"/>
  <c r="AJ33" i="21"/>
  <c r="AN33" i="21"/>
  <c r="W34" i="21"/>
  <c r="AE34" i="21"/>
  <c r="AM34" i="21"/>
  <c r="W35" i="21"/>
  <c r="AM35" i="21"/>
  <c r="Z37" i="21"/>
  <c r="AD37" i="21"/>
  <c r="AH37" i="21"/>
  <c r="AL37" i="21"/>
  <c r="AL40" i="21"/>
  <c r="AF42" i="21"/>
  <c r="AI42" i="21"/>
  <c r="AK45" i="21"/>
  <c r="AA46" i="21"/>
  <c r="AJ46" i="21"/>
  <c r="AA47" i="21"/>
  <c r="X49" i="21"/>
  <c r="AB49" i="21"/>
  <c r="AF49" i="21"/>
  <c r="AJ49" i="21"/>
  <c r="AN49" i="21"/>
  <c r="AD4" i="25"/>
  <c r="AL4" i="25"/>
  <c r="W5" i="25"/>
  <c r="AB5" i="25"/>
  <c r="AG5" i="25"/>
  <c r="AM5" i="25"/>
  <c r="AL5" i="25"/>
  <c r="AA7" i="25"/>
  <c r="AG7" i="25"/>
  <c r="AN7" i="25"/>
  <c r="W8" i="25"/>
  <c r="AD8" i="25"/>
  <c r="AL8" i="25"/>
  <c r="AJ8" i="25"/>
  <c r="AA15" i="25"/>
  <c r="AK15" i="25"/>
  <c r="Z20" i="25"/>
  <c r="AJ20" i="25"/>
  <c r="Y21" i="25"/>
  <c r="AI21" i="25"/>
  <c r="Y23" i="25"/>
  <c r="AG23" i="25"/>
  <c r="AN23" i="25"/>
  <c r="W24" i="25"/>
  <c r="AD24" i="25"/>
  <c r="AJ24" i="25"/>
  <c r="AG33" i="25"/>
  <c r="AM38" i="25"/>
  <c r="AN38" i="25"/>
  <c r="AH38" i="25"/>
  <c r="AC38" i="25"/>
  <c r="X38" i="25"/>
  <c r="AL38" i="25"/>
  <c r="AG38" i="25"/>
  <c r="AB38" i="25"/>
  <c r="AO38" i="25"/>
  <c r="AJ38" i="25"/>
  <c r="AD38" i="25"/>
  <c r="Y38" i="25"/>
  <c r="AO54" i="25"/>
  <c r="AJ54" i="25"/>
  <c r="AD54" i="25"/>
  <c r="Y54" i="25"/>
  <c r="AN54" i="25"/>
  <c r="AH54" i="25"/>
  <c r="AC54" i="25"/>
  <c r="X54" i="25"/>
  <c r="AK54" i="25"/>
  <c r="AF54" i="25"/>
  <c r="Z54" i="25"/>
  <c r="AM63" i="25"/>
  <c r="AB63" i="25"/>
  <c r="AJ63" i="25"/>
  <c r="X63" i="25"/>
  <c r="AN63" i="25"/>
  <c r="AE63" i="25"/>
  <c r="AO66" i="25"/>
  <c r="AJ66" i="25"/>
  <c r="AD66" i="25"/>
  <c r="Y66" i="25"/>
  <c r="AN66" i="25"/>
  <c r="AH66" i="25"/>
  <c r="AC66" i="25"/>
  <c r="X66" i="25"/>
  <c r="AK66" i="25"/>
  <c r="AF66" i="25"/>
  <c r="Z66" i="25"/>
  <c r="Z88" i="19"/>
  <c r="Y82" i="19"/>
  <c r="AO73" i="19"/>
  <c r="Z72" i="19"/>
  <c r="AK71" i="19"/>
  <c r="AC71" i="19"/>
  <c r="AM67" i="19"/>
  <c r="AE67" i="19"/>
  <c r="W67" i="19"/>
  <c r="AL66" i="19"/>
  <c r="Y66" i="19"/>
  <c r="AC65" i="19"/>
  <c r="AL64" i="19"/>
  <c r="AO63" i="19"/>
  <c r="AG63" i="19"/>
  <c r="Y63" i="19"/>
  <c r="AN62" i="19"/>
  <c r="AF62" i="19"/>
  <c r="X62" i="19"/>
  <c r="AH58" i="19"/>
  <c r="Z58" i="19"/>
  <c r="AO57" i="19"/>
  <c r="Z56" i="19"/>
  <c r="AO54" i="19"/>
  <c r="AE54" i="19"/>
  <c r="AH53" i="19"/>
  <c r="X53" i="19"/>
  <c r="AA2" i="21"/>
  <c r="AJ2" i="21"/>
  <c r="AA3" i="21"/>
  <c r="AO4" i="21"/>
  <c r="Y5" i="21"/>
  <c r="AC5" i="21"/>
  <c r="AG5" i="21"/>
  <c r="AK5" i="21"/>
  <c r="AO5" i="21"/>
  <c r="AO12" i="21"/>
  <c r="Y13" i="21"/>
  <c r="AC13" i="21"/>
  <c r="AG13" i="21"/>
  <c r="AK13" i="21"/>
  <c r="AO13" i="21"/>
  <c r="AH15" i="21"/>
  <c r="Z17" i="21"/>
  <c r="AD17" i="21"/>
  <c r="AH17" i="21"/>
  <c r="AA18" i="21"/>
  <c r="Z21" i="21"/>
  <c r="AD21" i="21"/>
  <c r="AH21" i="21"/>
  <c r="AD24" i="21"/>
  <c r="AL24" i="21"/>
  <c r="AO28" i="21"/>
  <c r="Y29" i="21"/>
  <c r="AC29" i="21"/>
  <c r="AG29" i="21"/>
  <c r="AK29" i="21"/>
  <c r="AO29" i="21"/>
  <c r="Y33" i="21"/>
  <c r="AC33" i="21"/>
  <c r="AG33" i="21"/>
  <c r="AK33" i="21"/>
  <c r="AO33" i="21"/>
  <c r="X34" i="21"/>
  <c r="AF34" i="21"/>
  <c r="AN34" i="21"/>
  <c r="AA35" i="21"/>
  <c r="W37" i="21"/>
  <c r="AA37" i="21"/>
  <c r="AE37" i="21"/>
  <c r="AI37" i="21"/>
  <c r="AN37" i="21"/>
  <c r="AO40" i="21"/>
  <c r="AJ42" i="21"/>
  <c r="AH43" i="21"/>
  <c r="AB46" i="21"/>
  <c r="AM46" i="21"/>
  <c r="Y49" i="21"/>
  <c r="AC49" i="21"/>
  <c r="AG49" i="21"/>
  <c r="AK49" i="21"/>
  <c r="AO49" i="21"/>
  <c r="Z3" i="25"/>
  <c r="Y4" i="25"/>
  <c r="AG4" i="25"/>
  <c r="AO4" i="25"/>
  <c r="X5" i="25"/>
  <c r="AC5" i="25"/>
  <c r="AI5" i="25"/>
  <c r="AN5" i="25"/>
  <c r="W7" i="25"/>
  <c r="AC7" i="25"/>
  <c r="AI7" i="25"/>
  <c r="AO7" i="25"/>
  <c r="X8" i="25"/>
  <c r="AF8" i="25"/>
  <c r="AM8" i="25"/>
  <c r="AB15" i="25"/>
  <c r="AM15" i="25"/>
  <c r="AE16" i="25"/>
  <c r="AD20" i="25"/>
  <c r="AN20" i="25"/>
  <c r="Z21" i="25"/>
  <c r="AK21" i="25"/>
  <c r="Y22" i="25"/>
  <c r="AJ22" i="25"/>
  <c r="AB23" i="25"/>
  <c r="AI23" i="25"/>
  <c r="AO23" i="25"/>
  <c r="X24" i="25"/>
  <c r="AF24" i="25"/>
  <c r="AM24" i="25"/>
  <c r="W25" i="25"/>
  <c r="AD25" i="25"/>
  <c r="AL25" i="25"/>
  <c r="AK25" i="25"/>
  <c r="AB26" i="25"/>
  <c r="AG26" i="25"/>
  <c r="AL26" i="25"/>
  <c r="AM30" i="25"/>
  <c r="AJ30" i="25"/>
  <c r="AL30" i="25"/>
  <c r="AG30" i="25"/>
  <c r="AM32" i="25"/>
  <c r="AD32" i="25"/>
  <c r="AI32" i="25"/>
  <c r="W32" i="25"/>
  <c r="Z38" i="25"/>
  <c r="AL40" i="25"/>
  <c r="AA40" i="25"/>
  <c r="AI40" i="25"/>
  <c r="W40" i="25"/>
  <c r="AM40" i="25"/>
  <c r="AD40" i="25"/>
  <c r="AO41" i="25"/>
  <c r="Y41" i="25"/>
  <c r="AH41" i="25"/>
  <c r="Z41" i="25"/>
  <c r="Z45" i="25"/>
  <c r="AM52" i="25"/>
  <c r="W52" i="25"/>
  <c r="AH52" i="25"/>
  <c r="Z52" i="25"/>
  <c r="AG54" i="25"/>
  <c r="AG66" i="25"/>
  <c r="Y78" i="19"/>
  <c r="Z68" i="19"/>
  <c r="AK67" i="19"/>
  <c r="AC67" i="19"/>
  <c r="AH64" i="19"/>
  <c r="AM63" i="19"/>
  <c r="AE63" i="19"/>
  <c r="AL62" i="19"/>
  <c r="Y62" i="19"/>
  <c r="AN58" i="19"/>
  <c r="AF58" i="19"/>
  <c r="X58" i="19"/>
  <c r="AF53" i="19"/>
  <c r="AB2" i="21"/>
  <c r="Z5" i="21"/>
  <c r="AD5" i="21"/>
  <c r="AH5" i="21"/>
  <c r="Z13" i="21"/>
  <c r="AD13" i="21"/>
  <c r="AH13" i="21"/>
  <c r="AL15" i="21"/>
  <c r="Y24" i="21"/>
  <c r="AG24" i="21"/>
  <c r="Z29" i="21"/>
  <c r="AD29" i="21"/>
  <c r="AH29" i="21"/>
  <c r="Z33" i="21"/>
  <c r="AD33" i="21"/>
  <c r="AH33" i="21"/>
  <c r="AA34" i="21"/>
  <c r="X37" i="21"/>
  <c r="AB37" i="21"/>
  <c r="AF37" i="21"/>
  <c r="AJ37" i="21"/>
  <c r="AO37" i="21"/>
  <c r="X42" i="21"/>
  <c r="Z49" i="21"/>
  <c r="AD49" i="21"/>
  <c r="AH49" i="21"/>
  <c r="Z4" i="25"/>
  <c r="AN4" i="25"/>
  <c r="Y5" i="25"/>
  <c r="AE5" i="25"/>
  <c r="AO5" i="25"/>
  <c r="Y7" i="25"/>
  <c r="AD7" i="25"/>
  <c r="AJ7" i="25"/>
  <c r="AA8" i="25"/>
  <c r="AN8" i="25"/>
  <c r="AM20" i="25"/>
  <c r="AD21" i="25"/>
  <c r="W23" i="25"/>
  <c r="AC23" i="25"/>
  <c r="AJ23" i="25"/>
  <c r="AA24" i="25"/>
  <c r="AH24" i="25"/>
  <c r="AN24" i="25"/>
  <c r="Y25" i="25"/>
  <c r="AG25" i="25"/>
  <c r="X26" i="25"/>
  <c r="AC26" i="25"/>
  <c r="AH26" i="25"/>
  <c r="AF38" i="25"/>
  <c r="AO42" i="25"/>
  <c r="AJ42" i="25"/>
  <c r="AD42" i="25"/>
  <c r="Y42" i="25"/>
  <c r="AN42" i="25"/>
  <c r="AH42" i="25"/>
  <c r="AC42" i="25"/>
  <c r="X42" i="25"/>
  <c r="AK42" i="25"/>
  <c r="AF42" i="25"/>
  <c r="Z42" i="25"/>
  <c r="AL54" i="25"/>
  <c r="W63" i="25"/>
  <c r="AL66" i="25"/>
  <c r="AL68" i="25"/>
  <c r="AA68" i="25"/>
  <c r="AI68" i="25"/>
  <c r="W68" i="25"/>
  <c r="AM68" i="25"/>
  <c r="AD68" i="25"/>
  <c r="AO69" i="25"/>
  <c r="Y69" i="25"/>
  <c r="AH69" i="25"/>
  <c r="Z69" i="25"/>
  <c r="Z33" i="25"/>
  <c r="AH33" i="25"/>
  <c r="AO37" i="25"/>
  <c r="AK37" i="25"/>
  <c r="Z37" i="25"/>
  <c r="AH37" i="25"/>
  <c r="AL37" i="25"/>
  <c r="AC37" i="25"/>
  <c r="AL45" i="25"/>
  <c r="AD45" i="25"/>
  <c r="AK45" i="25"/>
  <c r="AC45" i="25"/>
  <c r="AO45" i="25"/>
  <c r="AG45" i="25"/>
  <c r="Y45" i="25"/>
  <c r="AH53" i="25"/>
  <c r="Z53" i="25"/>
  <c r="AH32" i="25"/>
  <c r="X34" i="25"/>
  <c r="AC34" i="25"/>
  <c r="AH34" i="25"/>
  <c r="AN34" i="25"/>
  <c r="W35" i="25"/>
  <c r="AE35" i="25"/>
  <c r="AM35" i="25"/>
  <c r="AM42" i="25"/>
  <c r="AL52" i="25"/>
  <c r="AM54" i="25"/>
  <c r="AI55" i="25"/>
  <c r="AC57" i="25"/>
  <c r="AN57" i="25"/>
  <c r="AB58" i="25"/>
  <c r="AG58" i="25"/>
  <c r="AL58" i="25"/>
  <c r="AB62" i="25"/>
  <c r="AG62" i="25"/>
  <c r="AL62" i="25"/>
  <c r="AM66" i="25"/>
  <c r="Z70" i="25"/>
  <c r="AF70" i="25"/>
  <c r="AK70" i="25"/>
  <c r="AM70" i="25"/>
  <c r="AA71" i="25"/>
  <c r="AI71" i="25"/>
  <c r="Z73" i="25"/>
  <c r="AK73" i="25"/>
  <c r="X74" i="25"/>
  <c r="AC74" i="25"/>
  <c r="AH74" i="25"/>
  <c r="AN74" i="25"/>
  <c r="AD76" i="25"/>
  <c r="AM76" i="25"/>
  <c r="Z77" i="25"/>
  <c r="Y81" i="25"/>
  <c r="AO81" i="25"/>
  <c r="Y82" i="25"/>
  <c r="AD82" i="25"/>
  <c r="AJ82" i="25"/>
  <c r="AO82" i="25"/>
  <c r="AD85" i="25"/>
  <c r="AL85" i="25"/>
  <c r="X86" i="25"/>
  <c r="AC86" i="25"/>
  <c r="AH86" i="25"/>
  <c r="AN86" i="25"/>
  <c r="W87" i="25"/>
  <c r="AF87" i="25"/>
  <c r="AE88" i="25"/>
  <c r="AG90" i="25"/>
  <c r="AL90" i="25"/>
  <c r="AJ91" i="25"/>
  <c r="AC93" i="25"/>
  <c r="AN93" i="25"/>
  <c r="AE95" i="25"/>
  <c r="AN95" i="25"/>
  <c r="Z96" i="25"/>
  <c r="AL96" i="25"/>
  <c r="AJ99" i="25"/>
  <c r="W103" i="25"/>
  <c r="AF103" i="25"/>
  <c r="Z106" i="25"/>
  <c r="AF106" i="25"/>
  <c r="AK106" i="25"/>
  <c r="AM106" i="25"/>
  <c r="AD108" i="25"/>
  <c r="AM108" i="25"/>
  <c r="Z109" i="25"/>
  <c r="Z110" i="25"/>
  <c r="AF110" i="25"/>
  <c r="AK110" i="25"/>
  <c r="AM110" i="25"/>
  <c r="AA111" i="25"/>
  <c r="AI111" i="25"/>
  <c r="AD113" i="25"/>
  <c r="AO113" i="25"/>
  <c r="Z114" i="25"/>
  <c r="AF114" i="25"/>
  <c r="AK114" i="25"/>
  <c r="AM114" i="25"/>
  <c r="AM118" i="25"/>
  <c r="AI119" i="25"/>
  <c r="AO121" i="25"/>
  <c r="AM122" i="25"/>
  <c r="AD124" i="25"/>
  <c r="AL124" i="25"/>
  <c r="AH125" i="25"/>
  <c r="AO125" i="25"/>
  <c r="Y125" i="25"/>
  <c r="AG126" i="25"/>
  <c r="AN126" i="25"/>
  <c r="AH126" i="25"/>
  <c r="AC126" i="25"/>
  <c r="X126" i="25"/>
  <c r="AO126" i="25"/>
  <c r="AJ126" i="25"/>
  <c r="AD126" i="25"/>
  <c r="Y126" i="25"/>
  <c r="AJ127" i="25"/>
  <c r="Z128" i="25"/>
  <c r="AH128" i="25"/>
  <c r="AN129" i="25"/>
  <c r="AK129" i="25"/>
  <c r="Z129" i="25"/>
  <c r="AL129" i="25"/>
  <c r="AC129" i="25"/>
  <c r="AG130" i="25"/>
  <c r="AN130" i="25"/>
  <c r="AH130" i="25"/>
  <c r="AC130" i="25"/>
  <c r="X130" i="25"/>
  <c r="AO130" i="25"/>
  <c r="AJ130" i="25"/>
  <c r="AD130" i="25"/>
  <c r="Y130" i="25"/>
  <c r="AK134" i="25"/>
  <c r="AN137" i="25"/>
  <c r="AL137" i="25"/>
  <c r="AC137" i="25"/>
  <c r="AK137" i="25"/>
  <c r="Z137" i="25"/>
  <c r="AD137" i="25"/>
  <c r="AN149" i="25"/>
  <c r="AL149" i="25"/>
  <c r="AH149" i="25"/>
  <c r="Z149" i="25"/>
  <c r="AH117" i="25"/>
  <c r="AO117" i="25"/>
  <c r="Y117" i="25"/>
  <c r="AN118" i="25"/>
  <c r="AH118" i="25"/>
  <c r="AC118" i="25"/>
  <c r="X118" i="25"/>
  <c r="AO118" i="25"/>
  <c r="AJ118" i="25"/>
  <c r="AD118" i="25"/>
  <c r="Y118" i="25"/>
  <c r="Z120" i="25"/>
  <c r="AH120" i="25"/>
  <c r="AN121" i="25"/>
  <c r="AK121" i="25"/>
  <c r="Z121" i="25"/>
  <c r="AL121" i="25"/>
  <c r="AC121" i="25"/>
  <c r="AN122" i="25"/>
  <c r="AH122" i="25"/>
  <c r="AC122" i="25"/>
  <c r="X122" i="25"/>
  <c r="AO122" i="25"/>
  <c r="AJ122" i="25"/>
  <c r="AD122" i="25"/>
  <c r="Y122" i="25"/>
  <c r="AO138" i="25"/>
  <c r="AJ138" i="25"/>
  <c r="AD138" i="25"/>
  <c r="Y138" i="25"/>
  <c r="AN138" i="25"/>
  <c r="AH138" i="25"/>
  <c r="AC138" i="25"/>
  <c r="X138" i="25"/>
  <c r="AK138" i="25"/>
  <c r="AF138" i="25"/>
  <c r="Z138" i="25"/>
  <c r="AI140" i="25"/>
  <c r="W140" i="25"/>
  <c r="AO150" i="25"/>
  <c r="AJ150" i="25"/>
  <c r="AD150" i="25"/>
  <c r="Y150" i="25"/>
  <c r="AN150" i="25"/>
  <c r="AH150" i="25"/>
  <c r="AC150" i="25"/>
  <c r="X150" i="25"/>
  <c r="AK150" i="25"/>
  <c r="AF150" i="25"/>
  <c r="Z150" i="25"/>
  <c r="AL151" i="25"/>
  <c r="AN151" i="25"/>
  <c r="AF151" i="25"/>
  <c r="X151" i="25"/>
  <c r="AM151" i="25"/>
  <c r="AE151" i="25"/>
  <c r="W151" i="25"/>
  <c r="AI151" i="25"/>
  <c r="AA151" i="25"/>
  <c r="Z34" i="25"/>
  <c r="AF34" i="25"/>
  <c r="AM34" i="25"/>
  <c r="AA35" i="25"/>
  <c r="AN37" i="25"/>
  <c r="AH40" i="25"/>
  <c r="AN45" i="25"/>
  <c r="Y57" i="25"/>
  <c r="AG57" i="25"/>
  <c r="AO57" i="25"/>
  <c r="Y58" i="25"/>
  <c r="AD58" i="25"/>
  <c r="AJ58" i="25"/>
  <c r="Y62" i="25"/>
  <c r="AD62" i="25"/>
  <c r="AJ62" i="25"/>
  <c r="AI63" i="25"/>
  <c r="AH68" i="25"/>
  <c r="X70" i="25"/>
  <c r="AC70" i="25"/>
  <c r="AH70" i="25"/>
  <c r="AN70" i="25"/>
  <c r="W71" i="25"/>
  <c r="AE71" i="25"/>
  <c r="AM71" i="25"/>
  <c r="AD73" i="25"/>
  <c r="AO73" i="25"/>
  <c r="Z74" i="25"/>
  <c r="AF74" i="25"/>
  <c r="AM74" i="25"/>
  <c r="W76" i="25"/>
  <c r="AI76" i="25"/>
  <c r="AH76" i="25"/>
  <c r="AH77" i="25"/>
  <c r="AG81" i="25"/>
  <c r="AB82" i="25"/>
  <c r="AG82" i="25"/>
  <c r="AL82" i="25"/>
  <c r="Z85" i="25"/>
  <c r="AH85" i="25"/>
  <c r="Z86" i="25"/>
  <c r="AF86" i="25"/>
  <c r="AM86" i="25"/>
  <c r="AB87" i="25"/>
  <c r="AM87" i="25"/>
  <c r="W88" i="25"/>
  <c r="Y90" i="25"/>
  <c r="AD90" i="25"/>
  <c r="AJ90" i="25"/>
  <c r="AB91" i="25"/>
  <c r="Y93" i="25"/>
  <c r="AG93" i="25"/>
  <c r="AO93" i="25"/>
  <c r="Y94" i="25"/>
  <c r="AD94" i="25"/>
  <c r="AJ94" i="25"/>
  <c r="X95" i="25"/>
  <c r="AJ95" i="25"/>
  <c r="AI95" i="25"/>
  <c r="AH96" i="25"/>
  <c r="Y98" i="25"/>
  <c r="AD98" i="25"/>
  <c r="AJ98" i="25"/>
  <c r="AB99" i="25"/>
  <c r="Z101" i="25"/>
  <c r="AH101" i="25"/>
  <c r="Z102" i="25"/>
  <c r="AF102" i="25"/>
  <c r="AM102" i="25"/>
  <c r="AB103" i="25"/>
  <c r="AM103" i="25"/>
  <c r="X106" i="25"/>
  <c r="AC106" i="25"/>
  <c r="AH106" i="25"/>
  <c r="AN106" i="25"/>
  <c r="AB107" i="25"/>
  <c r="W108" i="25"/>
  <c r="AI108" i="25"/>
  <c r="AH108" i="25"/>
  <c r="AH109" i="25"/>
  <c r="X110" i="25"/>
  <c r="AC110" i="25"/>
  <c r="AH110" i="25"/>
  <c r="AN110" i="25"/>
  <c r="W111" i="25"/>
  <c r="AE111" i="25"/>
  <c r="AM111" i="25"/>
  <c r="Z112" i="25"/>
  <c r="Z113" i="25"/>
  <c r="AK113" i="25"/>
  <c r="X114" i="25"/>
  <c r="AC114" i="25"/>
  <c r="AH114" i="25"/>
  <c r="AN114" i="25"/>
  <c r="AB115" i="25"/>
  <c r="W116" i="25"/>
  <c r="AI116" i="25"/>
  <c r="Z117" i="25"/>
  <c r="Z118" i="25"/>
  <c r="AK118" i="25"/>
  <c r="AD121" i="25"/>
  <c r="Z122" i="25"/>
  <c r="AK122" i="25"/>
  <c r="AG125" i="25"/>
  <c r="AB126" i="25"/>
  <c r="AL126" i="25"/>
  <c r="AB127" i="25"/>
  <c r="AM127" i="25"/>
  <c r="AE127" i="25"/>
  <c r="W127" i="25"/>
  <c r="AN127" i="25"/>
  <c r="AF127" i="25"/>
  <c r="X127" i="25"/>
  <c r="AH129" i="25"/>
  <c r="AB130" i="25"/>
  <c r="AL130" i="25"/>
  <c r="AB131" i="25"/>
  <c r="AJ131" i="25"/>
  <c r="AI132" i="25"/>
  <c r="W132" i="25"/>
  <c r="AA132" i="25"/>
  <c r="AM134" i="25"/>
  <c r="AJ135" i="25"/>
  <c r="AB135" i="25"/>
  <c r="AH137" i="25"/>
  <c r="AG138" i="25"/>
  <c r="AM140" i="25"/>
  <c r="AD149" i="25"/>
  <c r="AG150" i="25"/>
  <c r="AB151" i="25"/>
  <c r="Y70" i="25"/>
  <c r="AD70" i="25"/>
  <c r="AJ70" i="25"/>
  <c r="X71" i="25"/>
  <c r="AF71" i="25"/>
  <c r="AA76" i="25"/>
  <c r="Y77" i="25"/>
  <c r="X82" i="25"/>
  <c r="AC82" i="25"/>
  <c r="AH82" i="25"/>
  <c r="AN82" i="25"/>
  <c r="AE87" i="25"/>
  <c r="AN87" i="25"/>
  <c r="AB95" i="25"/>
  <c r="W96" i="25"/>
  <c r="AM98" i="25"/>
  <c r="AE103" i="25"/>
  <c r="AN103" i="25"/>
  <c r="Y106" i="25"/>
  <c r="AD106" i="25"/>
  <c r="AJ106" i="25"/>
  <c r="AA108" i="25"/>
  <c r="Y109" i="25"/>
  <c r="Y110" i="25"/>
  <c r="AD110" i="25"/>
  <c r="AJ110" i="25"/>
  <c r="X111" i="25"/>
  <c r="AF111" i="25"/>
  <c r="AC113" i="25"/>
  <c r="AL113" i="25"/>
  <c r="Y114" i="25"/>
  <c r="AD114" i="25"/>
  <c r="AJ114" i="25"/>
  <c r="AG117" i="25"/>
  <c r="AB118" i="25"/>
  <c r="AL118" i="25"/>
  <c r="AM119" i="25"/>
  <c r="AE119" i="25"/>
  <c r="W119" i="25"/>
  <c r="AN119" i="25"/>
  <c r="AF119" i="25"/>
  <c r="X119" i="25"/>
  <c r="AH121" i="25"/>
  <c r="AB122" i="25"/>
  <c r="AL122" i="25"/>
  <c r="AB123" i="25"/>
  <c r="AJ123" i="25"/>
  <c r="AI124" i="25"/>
  <c r="W124" i="25"/>
  <c r="AA124" i="25"/>
  <c r="AH133" i="25"/>
  <c r="AO133" i="25"/>
  <c r="Y133" i="25"/>
  <c r="AN134" i="25"/>
  <c r="AH134" i="25"/>
  <c r="AC134" i="25"/>
  <c r="X134" i="25"/>
  <c r="AO134" i="25"/>
  <c r="AJ134" i="25"/>
  <c r="AD134" i="25"/>
  <c r="Y134" i="25"/>
  <c r="AL138" i="25"/>
  <c r="AJ139" i="25"/>
  <c r="AB139" i="25"/>
  <c r="AL150" i="25"/>
  <c r="AJ151" i="25"/>
  <c r="AH153" i="25"/>
  <c r="AD153" i="25"/>
  <c r="X135" i="25"/>
  <c r="AF135" i="25"/>
  <c r="AN135" i="25"/>
  <c r="AH136" i="25"/>
  <c r="AO137" i="25"/>
  <c r="AM138" i="25"/>
  <c r="AD140" i="25"/>
  <c r="X146" i="25"/>
  <c r="AC146" i="25"/>
  <c r="AH146" i="25"/>
  <c r="W147" i="25"/>
  <c r="AE147" i="25"/>
  <c r="AM147" i="25"/>
  <c r="AM150" i="25"/>
  <c r="AL153" i="25"/>
  <c r="Y154" i="25"/>
  <c r="AC154" i="25"/>
  <c r="AG154" i="25"/>
  <c r="AK154" i="25"/>
  <c r="AO154" i="25"/>
  <c r="X155" i="25"/>
  <c r="AF155" i="25"/>
  <c r="Y162" i="25"/>
  <c r="AC162" i="25"/>
  <c r="AG162" i="25"/>
  <c r="AK162" i="25"/>
  <c r="AA163" i="25"/>
  <c r="AI163" i="25"/>
  <c r="AL165" i="25"/>
  <c r="X166" i="25"/>
  <c r="AB166" i="25"/>
  <c r="AF166" i="25"/>
  <c r="AJ166" i="25"/>
  <c r="W167" i="25"/>
  <c r="AE167" i="25"/>
  <c r="AM167" i="25"/>
  <c r="W168" i="25"/>
  <c r="Z170" i="25"/>
  <c r="AD170" i="25"/>
  <c r="AH170" i="25"/>
  <c r="AL170" i="25"/>
  <c r="AL173" i="25"/>
  <c r="Y174" i="25"/>
  <c r="AC174" i="25"/>
  <c r="AG174" i="25"/>
  <c r="AK174" i="25"/>
  <c r="AO174" i="25"/>
  <c r="X175" i="25"/>
  <c r="AF175" i="25"/>
  <c r="AA43" i="26"/>
  <c r="AI43" i="26"/>
  <c r="Y46" i="26"/>
  <c r="AC46" i="26"/>
  <c r="AH46" i="26"/>
  <c r="AN46" i="26"/>
  <c r="Z50" i="26"/>
  <c r="AD50" i="26"/>
  <c r="AH50" i="26"/>
  <c r="AL50" i="26"/>
  <c r="AA51" i="26"/>
  <c r="AI51" i="26"/>
  <c r="AA59" i="26"/>
  <c r="AI59" i="26"/>
  <c r="W64" i="26"/>
  <c r="AA67" i="26"/>
  <c r="AI67" i="26"/>
  <c r="Y78" i="26"/>
  <c r="AC78" i="26"/>
  <c r="AG78" i="26"/>
  <c r="AK78" i="26"/>
  <c r="AA83" i="26"/>
  <c r="AI83" i="26"/>
  <c r="AI104" i="26"/>
  <c r="X171" i="26"/>
  <c r="AF171" i="26"/>
  <c r="AN171" i="26"/>
  <c r="AF7" i="24"/>
  <c r="AK7" i="24"/>
  <c r="Z7" i="24"/>
  <c r="AE8" i="24"/>
  <c r="Y8" i="24"/>
  <c r="AM8" i="24"/>
  <c r="AG8" i="24"/>
  <c r="AB8" i="24"/>
  <c r="W8" i="24"/>
  <c r="W12" i="24"/>
  <c r="AH14" i="24"/>
  <c r="AI14" i="24"/>
  <c r="AA14" i="24"/>
  <c r="AJ17" i="24"/>
  <c r="AE17" i="24"/>
  <c r="AH31" i="24"/>
  <c r="Z31" i="24"/>
  <c r="AO31" i="24"/>
  <c r="AG31" i="24"/>
  <c r="Y31" i="24"/>
  <c r="AL31" i="24"/>
  <c r="AD31" i="24"/>
  <c r="AJ32" i="24"/>
  <c r="AE32" i="24"/>
  <c r="Y32" i="24"/>
  <c r="AN32" i="24"/>
  <c r="AI32" i="24"/>
  <c r="AC32" i="24"/>
  <c r="X32" i="24"/>
  <c r="AM32" i="24"/>
  <c r="AG32" i="24"/>
  <c r="AB32" i="24"/>
  <c r="W32" i="24"/>
  <c r="AI33" i="24"/>
  <c r="AB33" i="24"/>
  <c r="AM33" i="24"/>
  <c r="W33" i="24"/>
  <c r="AJ33" i="24"/>
  <c r="AL3" i="24"/>
  <c r="AF3" i="24"/>
  <c r="X3" i="24"/>
  <c r="AH3" i="24"/>
  <c r="AB3" i="24"/>
  <c r="W4" i="24"/>
  <c r="AG4" i="24"/>
  <c r="AL12" i="24"/>
  <c r="AK12" i="24"/>
  <c r="AF12" i="24"/>
  <c r="AA12" i="24"/>
  <c r="AN12" i="24"/>
  <c r="AI12" i="24"/>
  <c r="AC12" i="24"/>
  <c r="X12" i="24"/>
  <c r="AH22" i="24"/>
  <c r="Z22" i="24"/>
  <c r="AH140" i="25"/>
  <c r="W154" i="25"/>
  <c r="AA154" i="25"/>
  <c r="AE154" i="25"/>
  <c r="AI154" i="25"/>
  <c r="AB155" i="25"/>
  <c r="AL155" i="25"/>
  <c r="AH161" i="25"/>
  <c r="W162" i="25"/>
  <c r="AA162" i="25"/>
  <c r="AE162" i="25"/>
  <c r="AI162" i="25"/>
  <c r="AN162" i="25"/>
  <c r="W163" i="25"/>
  <c r="AE163" i="25"/>
  <c r="AM163" i="25"/>
  <c r="AI168" i="25"/>
  <c r="X170" i="25"/>
  <c r="AB170" i="25"/>
  <c r="AF170" i="25"/>
  <c r="AJ170" i="25"/>
  <c r="AN170" i="25"/>
  <c r="AD173" i="25"/>
  <c r="W174" i="25"/>
  <c r="AA174" i="25"/>
  <c r="AE174" i="25"/>
  <c r="AI174" i="25"/>
  <c r="AB175" i="25"/>
  <c r="AL175" i="25"/>
  <c r="Z177" i="25"/>
  <c r="W43" i="26"/>
  <c r="AE43" i="26"/>
  <c r="AM43" i="26"/>
  <c r="X50" i="26"/>
  <c r="AB50" i="26"/>
  <c r="AF50" i="26"/>
  <c r="AJ50" i="26"/>
  <c r="AN50" i="26"/>
  <c r="W51" i="26"/>
  <c r="AE51" i="26"/>
  <c r="AM51" i="26"/>
  <c r="W59" i="26"/>
  <c r="AE59" i="26"/>
  <c r="AM59" i="26"/>
  <c r="AE64" i="26"/>
  <c r="W67" i="26"/>
  <c r="AE67" i="26"/>
  <c r="AM67" i="26"/>
  <c r="W78" i="26"/>
  <c r="AA78" i="26"/>
  <c r="AE78" i="26"/>
  <c r="AI78" i="26"/>
  <c r="AN78" i="26"/>
  <c r="AA80" i="26"/>
  <c r="AM83" i="26"/>
  <c r="AK2" i="24"/>
  <c r="AL2" i="24"/>
  <c r="AA2" i="24"/>
  <c r="AG2" i="24"/>
  <c r="AK3" i="24"/>
  <c r="AB4" i="24"/>
  <c r="AO11" i="24"/>
  <c r="AH11" i="24"/>
  <c r="AL11" i="24"/>
  <c r="AC11" i="24"/>
  <c r="AB12" i="24"/>
  <c r="AM12" i="24"/>
  <c r="AD34" i="24"/>
  <c r="AL34" i="24"/>
  <c r="AA34" i="24"/>
  <c r="AI34" i="24"/>
  <c r="W34" i="24"/>
  <c r="AH116" i="25"/>
  <c r="AH124" i="25"/>
  <c r="AH132" i="25"/>
  <c r="W135" i="25"/>
  <c r="AE135" i="25"/>
  <c r="AA140" i="25"/>
  <c r="AL140" i="25"/>
  <c r="AM142" i="25"/>
  <c r="AB146" i="25"/>
  <c r="AG146" i="25"/>
  <c r="AL146" i="25"/>
  <c r="AB147" i="25"/>
  <c r="AL147" i="25"/>
  <c r="X154" i="25"/>
  <c r="AB154" i="25"/>
  <c r="AF154" i="25"/>
  <c r="AJ154" i="25"/>
  <c r="W155" i="25"/>
  <c r="AE155" i="25"/>
  <c r="AM155" i="25"/>
  <c r="X162" i="25"/>
  <c r="AB162" i="25"/>
  <c r="AF162" i="25"/>
  <c r="AJ162" i="25"/>
  <c r="AO162" i="25"/>
  <c r="X163" i="25"/>
  <c r="AF163" i="25"/>
  <c r="AN163" i="25"/>
  <c r="W166" i="25"/>
  <c r="AA166" i="25"/>
  <c r="AE166" i="25"/>
  <c r="AI166" i="25"/>
  <c r="AB167" i="25"/>
  <c r="AL167" i="25"/>
  <c r="AM168" i="25"/>
  <c r="Y170" i="25"/>
  <c r="AC170" i="25"/>
  <c r="AG170" i="25"/>
  <c r="AK170" i="25"/>
  <c r="X174" i="25"/>
  <c r="AB174" i="25"/>
  <c r="AF174" i="25"/>
  <c r="AJ174" i="25"/>
  <c r="W175" i="25"/>
  <c r="AE175" i="25"/>
  <c r="AM175" i="25"/>
  <c r="X43" i="26"/>
  <c r="AF43" i="26"/>
  <c r="AN43" i="26"/>
  <c r="X46" i="26"/>
  <c r="AB46" i="26"/>
  <c r="AG46" i="26"/>
  <c r="AL46" i="26"/>
  <c r="Y50" i="26"/>
  <c r="AC50" i="26"/>
  <c r="AG50" i="26"/>
  <c r="AK50" i="26"/>
  <c r="X51" i="26"/>
  <c r="AF51" i="26"/>
  <c r="AN51" i="26"/>
  <c r="X59" i="26"/>
  <c r="AF59" i="26"/>
  <c r="AN59" i="26"/>
  <c r="X67" i="26"/>
  <c r="AF67" i="26"/>
  <c r="AN67" i="26"/>
  <c r="X78" i="26"/>
  <c r="AB78" i="26"/>
  <c r="AF78" i="26"/>
  <c r="AJ78" i="26"/>
  <c r="AO78" i="26"/>
  <c r="X83" i="26"/>
  <c r="AF83" i="26"/>
  <c r="AN83" i="26"/>
  <c r="AA104" i="26"/>
  <c r="W171" i="26"/>
  <c r="AE171" i="26"/>
  <c r="AM171" i="26"/>
  <c r="AC58" i="23"/>
  <c r="Y58" i="23"/>
  <c r="AM58" i="23"/>
  <c r="AI58" i="23"/>
  <c r="AH2" i="24"/>
  <c r="Z3" i="24"/>
  <c r="AN3" i="24"/>
  <c r="AM4" i="24"/>
  <c r="AL5" i="24"/>
  <c r="AA5" i="24"/>
  <c r="AC8" i="24"/>
  <c r="AN8" i="24"/>
  <c r="AF9" i="24"/>
  <c r="X9" i="24"/>
  <c r="AJ9" i="24"/>
  <c r="AB9" i="24"/>
  <c r="Z11" i="24"/>
  <c r="AE12" i="24"/>
  <c r="AO12" i="24"/>
  <c r="AL15" i="24"/>
  <c r="AD15" i="24"/>
  <c r="AK15" i="24"/>
  <c r="AC15" i="24"/>
  <c r="AI21" i="24"/>
  <c r="AF21" i="24"/>
  <c r="W21" i="24"/>
  <c r="AN21" i="24"/>
  <c r="AE21" i="24"/>
  <c r="AM21" i="24"/>
  <c r="AB21" i="24"/>
  <c r="AI30" i="24"/>
  <c r="AD30" i="24"/>
  <c r="AL36" i="24"/>
  <c r="AK36" i="24"/>
  <c r="AF36" i="24"/>
  <c r="AA36" i="24"/>
  <c r="AO36" i="24"/>
  <c r="AJ36" i="24"/>
  <c r="AE36" i="24"/>
  <c r="Y36" i="24"/>
  <c r="AN36" i="24"/>
  <c r="AI36" i="24"/>
  <c r="AC36" i="24"/>
  <c r="X36" i="24"/>
  <c r="AL88" i="24"/>
  <c r="AN88" i="24"/>
  <c r="AI88" i="24"/>
  <c r="AC88" i="24"/>
  <c r="X88" i="24"/>
  <c r="AO88" i="24"/>
  <c r="AJ88" i="24"/>
  <c r="AE88" i="24"/>
  <c r="Y88" i="24"/>
  <c r="AM89" i="24"/>
  <c r="W89" i="24"/>
  <c r="AA89" i="24"/>
  <c r="AO3" i="24"/>
  <c r="AL8" i="24"/>
  <c r="AA16" i="24"/>
  <c r="AF16" i="24"/>
  <c r="AK16" i="24"/>
  <c r="AI17" i="24"/>
  <c r="AE18" i="24"/>
  <c r="AA20" i="24"/>
  <c r="AF20" i="24"/>
  <c r="AK20" i="24"/>
  <c r="Z23" i="24"/>
  <c r="AO23" i="24"/>
  <c r="Y24" i="24"/>
  <c r="AE24" i="24"/>
  <c r="AJ24" i="24"/>
  <c r="X25" i="24"/>
  <c r="AF25" i="24"/>
  <c r="AN25" i="24"/>
  <c r="AD27" i="24"/>
  <c r="AO27" i="24"/>
  <c r="Y28" i="24"/>
  <c r="AE28" i="24"/>
  <c r="AJ28" i="24"/>
  <c r="AO28" i="24"/>
  <c r="AH30" i="24"/>
  <c r="AL32" i="24"/>
  <c r="AH34" i="24"/>
  <c r="W37" i="24"/>
  <c r="AF37" i="24"/>
  <c r="AH39" i="24"/>
  <c r="W40" i="24"/>
  <c r="AB40" i="24"/>
  <c r="AG40" i="24"/>
  <c r="AM40" i="24"/>
  <c r="AL40" i="24"/>
  <c r="AB41" i="24"/>
  <c r="AJ41" i="24"/>
  <c r="AH43" i="24"/>
  <c r="AA44" i="24"/>
  <c r="AF44" i="24"/>
  <c r="AK44" i="24"/>
  <c r="AA46" i="24"/>
  <c r="AC47" i="24"/>
  <c r="AK47" i="24"/>
  <c r="AA48" i="24"/>
  <c r="AF48" i="24"/>
  <c r="AK48" i="24"/>
  <c r="AE49" i="24"/>
  <c r="AI49" i="24"/>
  <c r="AE50" i="24"/>
  <c r="AA52" i="24"/>
  <c r="AF52" i="24"/>
  <c r="AK52" i="24"/>
  <c r="AB53" i="24"/>
  <c r="AM53" i="24"/>
  <c r="AH55" i="24"/>
  <c r="W56" i="24"/>
  <c r="AB56" i="24"/>
  <c r="AG56" i="24"/>
  <c r="AM56" i="24"/>
  <c r="AL56" i="24"/>
  <c r="AB57" i="24"/>
  <c r="AJ57" i="24"/>
  <c r="AH59" i="24"/>
  <c r="AA60" i="24"/>
  <c r="AF60" i="24"/>
  <c r="AK60" i="24"/>
  <c r="AA62" i="24"/>
  <c r="Y63" i="24"/>
  <c r="AG63" i="24"/>
  <c r="X64" i="24"/>
  <c r="AC64" i="24"/>
  <c r="AI64" i="24"/>
  <c r="AN64" i="24"/>
  <c r="AE65" i="24"/>
  <c r="Z67" i="24"/>
  <c r="AH67" i="24"/>
  <c r="AN67" i="24"/>
  <c r="Y68" i="24"/>
  <c r="AE68" i="24"/>
  <c r="AJ68" i="24"/>
  <c r="AH70" i="24"/>
  <c r="Y71" i="24"/>
  <c r="AG71" i="24"/>
  <c r="X72" i="24"/>
  <c r="AC72" i="24"/>
  <c r="AI72" i="24"/>
  <c r="AN72" i="24"/>
  <c r="W73" i="24"/>
  <c r="AD74" i="24"/>
  <c r="Y75" i="24"/>
  <c r="AG75" i="24"/>
  <c r="X76" i="24"/>
  <c r="AC76" i="24"/>
  <c r="AI76" i="24"/>
  <c r="AN76" i="24"/>
  <c r="W77" i="24"/>
  <c r="AL78" i="24"/>
  <c r="AC79" i="24"/>
  <c r="AK79" i="24"/>
  <c r="AA80" i="24"/>
  <c r="AF80" i="24"/>
  <c r="AK80" i="24"/>
  <c r="Y83" i="24"/>
  <c r="AG83" i="24"/>
  <c r="AO83" i="24"/>
  <c r="X84" i="24"/>
  <c r="AC84" i="24"/>
  <c r="AM84" i="24"/>
  <c r="AO86" i="24"/>
  <c r="AH86" i="24"/>
  <c r="AL86" i="24"/>
  <c r="AA88" i="24"/>
  <c r="AK88" i="24"/>
  <c r="AE89" i="24"/>
  <c r="Z90" i="24"/>
  <c r="AO91" i="24"/>
  <c r="AG91" i="24"/>
  <c r="Y91" i="24"/>
  <c r="AH91" i="24"/>
  <c r="Z91" i="24"/>
  <c r="AF92" i="24"/>
  <c r="AO92" i="24"/>
  <c r="AN99" i="24"/>
  <c r="AK99" i="24"/>
  <c r="AC99" i="24"/>
  <c r="AE101" i="24"/>
  <c r="AI113" i="24"/>
  <c r="AK39" i="24"/>
  <c r="X40" i="24"/>
  <c r="AC40" i="24"/>
  <c r="AI40" i="24"/>
  <c r="W41" i="24"/>
  <c r="AE41" i="24"/>
  <c r="AM41" i="24"/>
  <c r="Z43" i="24"/>
  <c r="AK43" i="24"/>
  <c r="AD47" i="24"/>
  <c r="AL47" i="24"/>
  <c r="AJ49" i="24"/>
  <c r="AE53" i="24"/>
  <c r="AN53" i="24"/>
  <c r="AK55" i="24"/>
  <c r="X56" i="24"/>
  <c r="AC56" i="24"/>
  <c r="AI56" i="24"/>
  <c r="AN56" i="24"/>
  <c r="W57" i="24"/>
  <c r="AE57" i="24"/>
  <c r="AM57" i="24"/>
  <c r="Z59" i="24"/>
  <c r="AK59" i="24"/>
  <c r="AD62" i="24"/>
  <c r="Y64" i="24"/>
  <c r="AE64" i="24"/>
  <c r="AJ64" i="24"/>
  <c r="AO64" i="24"/>
  <c r="AI65" i="24"/>
  <c r="AL70" i="24"/>
  <c r="Y72" i="24"/>
  <c r="AE72" i="24"/>
  <c r="AJ72" i="24"/>
  <c r="AO72" i="24"/>
  <c r="AH74" i="24"/>
  <c r="Y76" i="24"/>
  <c r="AE76" i="24"/>
  <c r="AJ76" i="24"/>
  <c r="AO76" i="24"/>
  <c r="AD79" i="24"/>
  <c r="AL79" i="24"/>
  <c r="AB88" i="24"/>
  <c r="AM88" i="24"/>
  <c r="AI89" i="24"/>
  <c r="W92" i="24"/>
  <c r="AG92" i="24"/>
  <c r="AO111" i="24"/>
  <c r="AG111" i="24"/>
  <c r="Y111" i="24"/>
  <c r="AL111" i="24"/>
  <c r="AD111" i="24"/>
  <c r="AH111" i="24"/>
  <c r="Z111" i="24"/>
  <c r="AM112" i="24"/>
  <c r="AG112" i="24"/>
  <c r="AB112" i="24"/>
  <c r="W112" i="24"/>
  <c r="AG58" i="23"/>
  <c r="AK58" i="23"/>
  <c r="AO7" i="24"/>
  <c r="AJ8" i="24"/>
  <c r="AO8" i="24"/>
  <c r="Y15" i="24"/>
  <c r="AG15" i="24"/>
  <c r="X16" i="24"/>
  <c r="AC16" i="24"/>
  <c r="AI16" i="24"/>
  <c r="AN16" i="24"/>
  <c r="W17" i="24"/>
  <c r="AM17" i="24"/>
  <c r="AA18" i="24"/>
  <c r="AL18" i="24"/>
  <c r="X20" i="24"/>
  <c r="AC20" i="24"/>
  <c r="AI20" i="24"/>
  <c r="AN20" i="24"/>
  <c r="W24" i="24"/>
  <c r="AB24" i="24"/>
  <c r="AG24" i="24"/>
  <c r="AL24" i="24"/>
  <c r="AB25" i="24"/>
  <c r="Z27" i="24"/>
  <c r="W28" i="24"/>
  <c r="AB28" i="24"/>
  <c r="AG28" i="24"/>
  <c r="AL28" i="24"/>
  <c r="AL30" i="24"/>
  <c r="AO32" i="24"/>
  <c r="AM34" i="24"/>
  <c r="AB37" i="24"/>
  <c r="AM37" i="24"/>
  <c r="AO39" i="24"/>
  <c r="Y40" i="24"/>
  <c r="AE40" i="24"/>
  <c r="AJ40" i="24"/>
  <c r="AO40" i="24"/>
  <c r="AF41" i="24"/>
  <c r="AC43" i="24"/>
  <c r="X44" i="24"/>
  <c r="AC44" i="24"/>
  <c r="AI44" i="24"/>
  <c r="AN44" i="24"/>
  <c r="AI46" i="24"/>
  <c r="Y47" i="24"/>
  <c r="X48" i="24"/>
  <c r="AC48" i="24"/>
  <c r="AI48" i="24"/>
  <c r="AN48" i="24"/>
  <c r="AM49" i="24"/>
  <c r="AA50" i="24"/>
  <c r="AL50" i="24"/>
  <c r="X52" i="24"/>
  <c r="AC52" i="24"/>
  <c r="AI52" i="24"/>
  <c r="AN52" i="24"/>
  <c r="W53" i="24"/>
  <c r="AF53" i="24"/>
  <c r="AO55" i="24"/>
  <c r="Y56" i="24"/>
  <c r="AE56" i="24"/>
  <c r="AJ56" i="24"/>
  <c r="X57" i="24"/>
  <c r="AF57" i="24"/>
  <c r="AC59" i="24"/>
  <c r="AL59" i="24"/>
  <c r="X60" i="24"/>
  <c r="AC60" i="24"/>
  <c r="AI60" i="24"/>
  <c r="AN60" i="24"/>
  <c r="AL62" i="24"/>
  <c r="AC63" i="24"/>
  <c r="AK63" i="24"/>
  <c r="AA64" i="24"/>
  <c r="AF64" i="24"/>
  <c r="AK64" i="24"/>
  <c r="AD67" i="24"/>
  <c r="W68" i="24"/>
  <c r="AB68" i="24"/>
  <c r="AG68" i="24"/>
  <c r="AL68" i="24"/>
  <c r="Z70" i="24"/>
  <c r="AC71" i="24"/>
  <c r="AK71" i="24"/>
  <c r="AA72" i="24"/>
  <c r="AF72" i="24"/>
  <c r="AK72" i="24"/>
  <c r="AL74" i="24"/>
  <c r="AC75" i="24"/>
  <c r="AK75" i="24"/>
  <c r="AA76" i="24"/>
  <c r="AF76" i="24"/>
  <c r="AK76" i="24"/>
  <c r="AI77" i="24"/>
  <c r="Z78" i="24"/>
  <c r="Y79" i="24"/>
  <c r="AG79" i="24"/>
  <c r="AO79" i="24"/>
  <c r="X80" i="24"/>
  <c r="AC80" i="24"/>
  <c r="AI80" i="24"/>
  <c r="AN80" i="24"/>
  <c r="AE81" i="24"/>
  <c r="AC83" i="24"/>
  <c r="AK83" i="24"/>
  <c r="AA84" i="24"/>
  <c r="AL84" i="24"/>
  <c r="AN84" i="24"/>
  <c r="AI84" i="24"/>
  <c r="AO84" i="24"/>
  <c r="AJ84" i="24"/>
  <c r="AE84" i="24"/>
  <c r="AD86" i="24"/>
  <c r="AO87" i="24"/>
  <c r="AG87" i="24"/>
  <c r="Y87" i="24"/>
  <c r="AH87" i="24"/>
  <c r="Z87" i="24"/>
  <c r="AF88" i="24"/>
  <c r="AO90" i="24"/>
  <c r="AD90" i="24"/>
  <c r="AH90" i="24"/>
  <c r="AL91" i="24"/>
  <c r="AA92" i="24"/>
  <c r="AK92" i="24"/>
  <c r="Z99" i="24"/>
  <c r="AC111" i="24"/>
  <c r="AA112" i="24"/>
  <c r="AO112" i="24"/>
  <c r="AN87" i="24"/>
  <c r="AN91" i="24"/>
  <c r="Y92" i="24"/>
  <c r="AE92" i="24"/>
  <c r="AJ92" i="24"/>
  <c r="AD95" i="24"/>
  <c r="AL95" i="24"/>
  <c r="Y99" i="24"/>
  <c r="AG99" i="24"/>
  <c r="AO99" i="24"/>
  <c r="X100" i="24"/>
  <c r="AC100" i="24"/>
  <c r="AI100" i="24"/>
  <c r="AN100" i="24"/>
  <c r="AD103" i="24"/>
  <c r="AL103" i="24"/>
  <c r="AI105" i="24"/>
  <c r="AD107" i="24"/>
  <c r="AL107" i="24"/>
  <c r="AN111" i="24"/>
  <c r="Y112" i="24"/>
  <c r="AE112" i="24"/>
  <c r="AJ112" i="24"/>
  <c r="AD115" i="24"/>
  <c r="AL115" i="24"/>
  <c r="AD119" i="24"/>
  <c r="AL119" i="24"/>
  <c r="AI121" i="24"/>
  <c r="AD123" i="24"/>
  <c r="AL123" i="24"/>
  <c r="Z127" i="24"/>
  <c r="AH127" i="24"/>
  <c r="AN127" i="24"/>
  <c r="Y128" i="24"/>
  <c r="AE128" i="24"/>
  <c r="AJ128" i="24"/>
  <c r="AD131" i="24"/>
  <c r="AL131" i="24"/>
  <c r="Z134" i="24"/>
  <c r="AA136" i="24"/>
  <c r="AF136" i="24"/>
  <c r="AK136" i="24"/>
  <c r="AL138" i="24"/>
  <c r="AK139" i="24"/>
  <c r="AA140" i="24"/>
  <c r="AF140" i="24"/>
  <c r="AK140" i="24"/>
  <c r="Y143" i="24"/>
  <c r="AG143" i="24"/>
  <c r="AO143" i="24"/>
  <c r="X144" i="24"/>
  <c r="AC144" i="24"/>
  <c r="AI144" i="24"/>
  <c r="AA148" i="24"/>
  <c r="AF148" i="24"/>
  <c r="AK148" i="24"/>
  <c r="Z150" i="24"/>
  <c r="Z154" i="24"/>
  <c r="AG154" i="24"/>
  <c r="AN154" i="24"/>
  <c r="AA155" i="24"/>
  <c r="AK155" i="24"/>
  <c r="AB158" i="24"/>
  <c r="AG158" i="24"/>
  <c r="AO158" i="24"/>
  <c r="X159" i="24"/>
  <c r="AC159" i="24"/>
  <c r="AI159" i="24"/>
  <c r="AN159" i="24"/>
  <c r="AB160" i="24"/>
  <c r="AH162" i="24"/>
  <c r="AL164" i="24"/>
  <c r="AA167" i="24"/>
  <c r="AF167" i="24"/>
  <c r="AK167" i="24"/>
  <c r="AA168" i="24"/>
  <c r="AI168" i="24"/>
  <c r="Z170" i="24"/>
  <c r="AF175" i="24"/>
  <c r="AK175" i="24"/>
  <c r="AB154" i="24"/>
  <c r="AH154" i="24"/>
  <c r="AO154" i="24"/>
  <c r="AB155" i="24"/>
  <c r="AM155" i="24"/>
  <c r="X158" i="24"/>
  <c r="AC158" i="24"/>
  <c r="AH158" i="24"/>
  <c r="Y159" i="24"/>
  <c r="AE159" i="24"/>
  <c r="AJ159" i="24"/>
  <c r="AO159" i="24"/>
  <c r="Y162" i="24"/>
  <c r="AO162" i="24"/>
  <c r="W165" i="24"/>
  <c r="AM165" i="24"/>
  <c r="W173" i="24"/>
  <c r="AM173" i="24"/>
  <c r="AL92" i="24"/>
  <c r="AA109" i="24"/>
  <c r="AO110" i="24"/>
  <c r="AL112" i="24"/>
  <c r="AA113" i="24"/>
  <c r="AA125" i="24"/>
  <c r="AO126" i="24"/>
  <c r="AD127" i="24"/>
  <c r="AL127" i="24"/>
  <c r="W128" i="24"/>
  <c r="AB128" i="24"/>
  <c r="AG128" i="24"/>
  <c r="AL128" i="24"/>
  <c r="AA129" i="24"/>
  <c r="AH134" i="24"/>
  <c r="X136" i="24"/>
  <c r="AC136" i="24"/>
  <c r="AI136" i="24"/>
  <c r="AN136" i="24"/>
  <c r="AD138" i="24"/>
  <c r="X140" i="24"/>
  <c r="AC140" i="24"/>
  <c r="AI140" i="24"/>
  <c r="AN140" i="24"/>
  <c r="AC143" i="24"/>
  <c r="AK143" i="24"/>
  <c r="X92" i="24"/>
  <c r="AC92" i="24"/>
  <c r="AI92" i="24"/>
  <c r="AN92" i="24"/>
  <c r="AC95" i="24"/>
  <c r="AK95" i="24"/>
  <c r="AD99" i="24"/>
  <c r="W100" i="24"/>
  <c r="AB100" i="24"/>
  <c r="AG100" i="24"/>
  <c r="AL100" i="24"/>
  <c r="AC103" i="24"/>
  <c r="AK103" i="24"/>
  <c r="AC107" i="24"/>
  <c r="AK107" i="24"/>
  <c r="AI109" i="24"/>
  <c r="Z110" i="24"/>
  <c r="X112" i="24"/>
  <c r="AC112" i="24"/>
  <c r="AI112" i="24"/>
  <c r="AN112" i="24"/>
  <c r="AE113" i="24"/>
  <c r="AC115" i="24"/>
  <c r="AK115" i="24"/>
  <c r="AC119" i="24"/>
  <c r="AK119" i="24"/>
  <c r="AC123" i="24"/>
  <c r="AK123" i="24"/>
  <c r="AI125" i="24"/>
  <c r="Z126" i="24"/>
  <c r="Y127" i="24"/>
  <c r="AG127" i="24"/>
  <c r="X128" i="24"/>
  <c r="AC128" i="24"/>
  <c r="AI128" i="24"/>
  <c r="AN128" i="24"/>
  <c r="AE129" i="24"/>
  <c r="AC131" i="24"/>
  <c r="AK131" i="24"/>
  <c r="AL134" i="24"/>
  <c r="AN135" i="24"/>
  <c r="Y136" i="24"/>
  <c r="AE136" i="24"/>
  <c r="AJ136" i="24"/>
  <c r="AO136" i="24"/>
  <c r="AH138" i="24"/>
  <c r="Y140" i="24"/>
  <c r="AE140" i="24"/>
  <c r="AJ140" i="24"/>
  <c r="AO140" i="24"/>
  <c r="AA141" i="24"/>
  <c r="AO142" i="24"/>
  <c r="AD143" i="24"/>
  <c r="W144" i="24"/>
  <c r="AB144" i="24"/>
  <c r="AG144" i="24"/>
  <c r="AL144" i="24"/>
  <c r="AA145" i="24"/>
  <c r="Y148" i="24"/>
  <c r="AE148" i="24"/>
  <c r="AJ148" i="24"/>
  <c r="AO148" i="24"/>
  <c r="AL150" i="24"/>
  <c r="AN151" i="24"/>
  <c r="X154" i="24"/>
  <c r="AF154" i="24"/>
  <c r="W155" i="24"/>
  <c r="Z158" i="24"/>
  <c r="AF158" i="24"/>
  <c r="W159" i="24"/>
  <c r="AB159" i="24"/>
  <c r="AG159" i="24"/>
  <c r="AL159" i="24"/>
  <c r="Y167" i="24"/>
  <c r="AE167" i="24"/>
  <c r="AJ167" i="24"/>
  <c r="AO167" i="24"/>
  <c r="X168" i="24"/>
  <c r="AF168" i="24"/>
  <c r="AN168" i="24"/>
  <c r="AE169" i="24"/>
  <c r="AE175" i="24"/>
  <c r="AJ175" i="24"/>
  <c r="AO175" i="24"/>
  <c r="F177" i="19"/>
  <c r="J177" i="19"/>
  <c r="C177" i="19"/>
  <c r="G177" i="19"/>
  <c r="K177" i="19"/>
  <c r="D177" i="19"/>
  <c r="H177" i="19"/>
  <c r="F157" i="19"/>
  <c r="J157" i="19"/>
  <c r="C157" i="19"/>
  <c r="G157" i="19"/>
  <c r="K157" i="19"/>
  <c r="D157" i="19"/>
  <c r="H157" i="19"/>
  <c r="F153" i="19"/>
  <c r="J153" i="19"/>
  <c r="C153" i="19"/>
  <c r="G153" i="19"/>
  <c r="K153" i="19"/>
  <c r="D153" i="19"/>
  <c r="H153" i="19"/>
  <c r="F145" i="19"/>
  <c r="J145" i="19"/>
  <c r="C145" i="19"/>
  <c r="G145" i="19"/>
  <c r="K145" i="19"/>
  <c r="D145" i="19"/>
  <c r="H145" i="19"/>
  <c r="F129" i="19"/>
  <c r="J129" i="19"/>
  <c r="C129" i="19"/>
  <c r="G129" i="19"/>
  <c r="K129" i="19"/>
  <c r="D129" i="19"/>
  <c r="H129" i="19"/>
  <c r="F125" i="19"/>
  <c r="J125" i="19"/>
  <c r="C125" i="19"/>
  <c r="G125" i="19"/>
  <c r="K125" i="19"/>
  <c r="D125" i="19"/>
  <c r="H125" i="19"/>
  <c r="F113" i="19"/>
  <c r="J113" i="19"/>
  <c r="C113" i="19"/>
  <c r="G113" i="19"/>
  <c r="K113" i="19"/>
  <c r="D113" i="19"/>
  <c r="H113" i="19"/>
  <c r="F105" i="19"/>
  <c r="J105" i="19"/>
  <c r="C105" i="19"/>
  <c r="G105" i="19"/>
  <c r="K105" i="19"/>
  <c r="D105" i="19"/>
  <c r="H105" i="19"/>
  <c r="F101" i="19"/>
  <c r="J101" i="19"/>
  <c r="C101" i="19"/>
  <c r="G101" i="19"/>
  <c r="K101" i="19"/>
  <c r="D101" i="19"/>
  <c r="H101" i="19"/>
  <c r="F97" i="19"/>
  <c r="J97" i="19"/>
  <c r="C97" i="19"/>
  <c r="G97" i="19"/>
  <c r="K97" i="19"/>
  <c r="D97" i="19"/>
  <c r="H97" i="19"/>
  <c r="F93" i="19"/>
  <c r="J93" i="19"/>
  <c r="C93" i="19"/>
  <c r="G93" i="19"/>
  <c r="K93" i="19"/>
  <c r="D93" i="19"/>
  <c r="H93" i="19"/>
  <c r="F89" i="19"/>
  <c r="J89" i="19"/>
  <c r="C89" i="19"/>
  <c r="G89" i="19"/>
  <c r="K89" i="19"/>
  <c r="D89" i="19"/>
  <c r="H89" i="19"/>
  <c r="F85" i="19"/>
  <c r="J85" i="19"/>
  <c r="C85" i="19"/>
  <c r="G85" i="19"/>
  <c r="K85" i="19"/>
  <c r="D85" i="19"/>
  <c r="H85" i="19"/>
  <c r="F81" i="19"/>
  <c r="J81" i="19"/>
  <c r="C81" i="19"/>
  <c r="G81" i="19"/>
  <c r="K81" i="19"/>
  <c r="D81" i="19"/>
  <c r="H81" i="19"/>
  <c r="F77" i="19"/>
  <c r="J77" i="19"/>
  <c r="C77" i="19"/>
  <c r="G77" i="19"/>
  <c r="K77" i="19"/>
  <c r="D77" i="19"/>
  <c r="H77" i="19"/>
  <c r="F73" i="19"/>
  <c r="J73" i="19"/>
  <c r="C73" i="19"/>
  <c r="G73" i="19"/>
  <c r="K73" i="19"/>
  <c r="D73" i="19"/>
  <c r="H73" i="19"/>
  <c r="F69" i="19"/>
  <c r="J69" i="19"/>
  <c r="C69" i="19"/>
  <c r="G69" i="19"/>
  <c r="K69" i="19"/>
  <c r="D69" i="19"/>
  <c r="H69" i="19"/>
  <c r="F65" i="19"/>
  <c r="J65" i="19"/>
  <c r="C65" i="19"/>
  <c r="G65" i="19"/>
  <c r="K65" i="19"/>
  <c r="D65" i="19"/>
  <c r="H65" i="19"/>
  <c r="F61" i="19"/>
  <c r="J61" i="19"/>
  <c r="C61" i="19"/>
  <c r="G61" i="19"/>
  <c r="K61" i="19"/>
  <c r="D61" i="19"/>
  <c r="H61" i="19"/>
  <c r="F57" i="19"/>
  <c r="J57" i="19"/>
  <c r="C57" i="19"/>
  <c r="G57" i="19"/>
  <c r="K57" i="19"/>
  <c r="D57" i="19"/>
  <c r="H57" i="19"/>
  <c r="F53" i="19"/>
  <c r="J53" i="19"/>
  <c r="C53" i="19"/>
  <c r="G53" i="19"/>
  <c r="K53" i="19"/>
  <c r="D53" i="19"/>
  <c r="H53" i="19"/>
  <c r="F52" i="21"/>
  <c r="J52" i="21"/>
  <c r="C52" i="21"/>
  <c r="G52" i="21"/>
  <c r="K52" i="21"/>
  <c r="D52" i="21"/>
  <c r="H52" i="21"/>
  <c r="F48" i="21"/>
  <c r="J48" i="21"/>
  <c r="C48" i="21"/>
  <c r="G48" i="21"/>
  <c r="K48" i="21"/>
  <c r="D48" i="21"/>
  <c r="H48" i="21"/>
  <c r="F44" i="21"/>
  <c r="J44" i="21"/>
  <c r="C44" i="21"/>
  <c r="G44" i="21"/>
  <c r="K44" i="21"/>
  <c r="D44" i="21"/>
  <c r="H44" i="21"/>
  <c r="D4" i="21"/>
  <c r="H4" i="21"/>
  <c r="M4" i="21"/>
  <c r="Q4" i="21"/>
  <c r="U4" i="21"/>
  <c r="E4" i="21"/>
  <c r="I4" i="21"/>
  <c r="N4" i="21"/>
  <c r="R4" i="21"/>
  <c r="C4" i="21"/>
  <c r="K4" i="21"/>
  <c r="T4" i="21"/>
  <c r="F4" i="21"/>
  <c r="O4" i="21"/>
  <c r="G4" i="21"/>
  <c r="P4" i="21"/>
  <c r="F173" i="19"/>
  <c r="J173" i="19"/>
  <c r="C173" i="19"/>
  <c r="G173" i="19"/>
  <c r="K173" i="19"/>
  <c r="D173" i="19"/>
  <c r="H173" i="19"/>
  <c r="F165" i="19"/>
  <c r="J165" i="19"/>
  <c r="C165" i="19"/>
  <c r="G165" i="19"/>
  <c r="K165" i="19"/>
  <c r="D165" i="19"/>
  <c r="H165" i="19"/>
  <c r="F117" i="19"/>
  <c r="J117" i="19"/>
  <c r="C117" i="19"/>
  <c r="G117" i="19"/>
  <c r="K117" i="19"/>
  <c r="D117" i="19"/>
  <c r="H117" i="19"/>
  <c r="I177" i="19"/>
  <c r="F174" i="19"/>
  <c r="J174" i="19"/>
  <c r="C174" i="19"/>
  <c r="G174" i="19"/>
  <c r="K174" i="19"/>
  <c r="D174" i="19"/>
  <c r="H174" i="19"/>
  <c r="I173" i="19"/>
  <c r="F170" i="19"/>
  <c r="J170" i="19"/>
  <c r="C170" i="19"/>
  <c r="G170" i="19"/>
  <c r="K170" i="19"/>
  <c r="D170" i="19"/>
  <c r="H170" i="19"/>
  <c r="F166" i="19"/>
  <c r="J166" i="19"/>
  <c r="C166" i="19"/>
  <c r="G166" i="19"/>
  <c r="K166" i="19"/>
  <c r="D166" i="19"/>
  <c r="H166" i="19"/>
  <c r="I165" i="19"/>
  <c r="F162" i="19"/>
  <c r="J162" i="19"/>
  <c r="C162" i="19"/>
  <c r="G162" i="19"/>
  <c r="K162" i="19"/>
  <c r="D162" i="19"/>
  <c r="H162" i="19"/>
  <c r="I161" i="19"/>
  <c r="F158" i="19"/>
  <c r="J158" i="19"/>
  <c r="C158" i="19"/>
  <c r="G158" i="19"/>
  <c r="K158" i="19"/>
  <c r="D158" i="19"/>
  <c r="H158" i="19"/>
  <c r="I157" i="19"/>
  <c r="F154" i="19"/>
  <c r="J154" i="19"/>
  <c r="C154" i="19"/>
  <c r="G154" i="19"/>
  <c r="K154" i="19"/>
  <c r="D154" i="19"/>
  <c r="H154" i="19"/>
  <c r="I153" i="19"/>
  <c r="F150" i="19"/>
  <c r="J150" i="19"/>
  <c r="C150" i="19"/>
  <c r="G150" i="19"/>
  <c r="K150" i="19"/>
  <c r="D150" i="19"/>
  <c r="H150" i="19"/>
  <c r="F146" i="19"/>
  <c r="J146" i="19"/>
  <c r="C146" i="19"/>
  <c r="G146" i="19"/>
  <c r="K146" i="19"/>
  <c r="D146" i="19"/>
  <c r="H146" i="19"/>
  <c r="I145" i="19"/>
  <c r="F142" i="19"/>
  <c r="J142" i="19"/>
  <c r="C142" i="19"/>
  <c r="G142" i="19"/>
  <c r="K142" i="19"/>
  <c r="D142" i="19"/>
  <c r="H142" i="19"/>
  <c r="F138" i="19"/>
  <c r="J138" i="19"/>
  <c r="C138" i="19"/>
  <c r="G138" i="19"/>
  <c r="K138" i="19"/>
  <c r="D138" i="19"/>
  <c r="H138" i="19"/>
  <c r="I137" i="19"/>
  <c r="F134" i="19"/>
  <c r="J134" i="19"/>
  <c r="C134" i="19"/>
  <c r="G134" i="19"/>
  <c r="K134" i="19"/>
  <c r="D134" i="19"/>
  <c r="H134" i="19"/>
  <c r="I133" i="19"/>
  <c r="F130" i="19"/>
  <c r="J130" i="19"/>
  <c r="C130" i="19"/>
  <c r="G130" i="19"/>
  <c r="K130" i="19"/>
  <c r="D130" i="19"/>
  <c r="H130" i="19"/>
  <c r="I129" i="19"/>
  <c r="F126" i="19"/>
  <c r="J126" i="19"/>
  <c r="C126" i="19"/>
  <c r="G126" i="19"/>
  <c r="K126" i="19"/>
  <c r="D126" i="19"/>
  <c r="H126" i="19"/>
  <c r="I125" i="19"/>
  <c r="F122" i="19"/>
  <c r="J122" i="19"/>
  <c r="C122" i="19"/>
  <c r="G122" i="19"/>
  <c r="K122" i="19"/>
  <c r="D122" i="19"/>
  <c r="H122" i="19"/>
  <c r="I121" i="19"/>
  <c r="F118" i="19"/>
  <c r="J118" i="19"/>
  <c r="C118" i="19"/>
  <c r="G118" i="19"/>
  <c r="K118" i="19"/>
  <c r="D118" i="19"/>
  <c r="H118" i="19"/>
  <c r="I117" i="19"/>
  <c r="F114" i="19"/>
  <c r="J114" i="19"/>
  <c r="C114" i="19"/>
  <c r="G114" i="19"/>
  <c r="K114" i="19"/>
  <c r="D114" i="19"/>
  <c r="H114" i="19"/>
  <c r="I113" i="19"/>
  <c r="F110" i="19"/>
  <c r="J110" i="19"/>
  <c r="C110" i="19"/>
  <c r="G110" i="19"/>
  <c r="K110" i="19"/>
  <c r="D110" i="19"/>
  <c r="H110" i="19"/>
  <c r="I109" i="19"/>
  <c r="F106" i="19"/>
  <c r="J106" i="19"/>
  <c r="C106" i="19"/>
  <c r="G106" i="19"/>
  <c r="K106" i="19"/>
  <c r="D106" i="19"/>
  <c r="H106" i="19"/>
  <c r="I105" i="19"/>
  <c r="F102" i="19"/>
  <c r="J102" i="19"/>
  <c r="C102" i="19"/>
  <c r="G102" i="19"/>
  <c r="K102" i="19"/>
  <c r="D102" i="19"/>
  <c r="H102" i="19"/>
  <c r="I101" i="19"/>
  <c r="F98" i="19"/>
  <c r="J98" i="19"/>
  <c r="C98" i="19"/>
  <c r="G98" i="19"/>
  <c r="K98" i="19"/>
  <c r="D98" i="19"/>
  <c r="H98" i="19"/>
  <c r="I97" i="19"/>
  <c r="F94" i="19"/>
  <c r="J94" i="19"/>
  <c r="C94" i="19"/>
  <c r="G94" i="19"/>
  <c r="K94" i="19"/>
  <c r="D94" i="19"/>
  <c r="H94" i="19"/>
  <c r="I93" i="19"/>
  <c r="F90" i="19"/>
  <c r="J90" i="19"/>
  <c r="C90" i="19"/>
  <c r="G90" i="19"/>
  <c r="K90" i="19"/>
  <c r="D90" i="19"/>
  <c r="H90" i="19"/>
  <c r="I89" i="19"/>
  <c r="F86" i="19"/>
  <c r="J86" i="19"/>
  <c r="C86" i="19"/>
  <c r="G86" i="19"/>
  <c r="K86" i="19"/>
  <c r="D86" i="19"/>
  <c r="H86" i="19"/>
  <c r="I85" i="19"/>
  <c r="F82" i="19"/>
  <c r="J82" i="19"/>
  <c r="C82" i="19"/>
  <c r="G82" i="19"/>
  <c r="K82" i="19"/>
  <c r="D82" i="19"/>
  <c r="H82" i="19"/>
  <c r="I81" i="19"/>
  <c r="F78" i="19"/>
  <c r="J78" i="19"/>
  <c r="C78" i="19"/>
  <c r="G78" i="19"/>
  <c r="K78" i="19"/>
  <c r="D78" i="19"/>
  <c r="H78" i="19"/>
  <c r="I77" i="19"/>
  <c r="F74" i="19"/>
  <c r="J74" i="19"/>
  <c r="C74" i="19"/>
  <c r="G74" i="19"/>
  <c r="K74" i="19"/>
  <c r="D74" i="19"/>
  <c r="H74" i="19"/>
  <c r="I73" i="19"/>
  <c r="F70" i="19"/>
  <c r="J70" i="19"/>
  <c r="C70" i="19"/>
  <c r="G70" i="19"/>
  <c r="K70" i="19"/>
  <c r="D70" i="19"/>
  <c r="H70" i="19"/>
  <c r="I69" i="19"/>
  <c r="F66" i="19"/>
  <c r="J66" i="19"/>
  <c r="C66" i="19"/>
  <c r="G66" i="19"/>
  <c r="K66" i="19"/>
  <c r="D66" i="19"/>
  <c r="H66" i="19"/>
  <c r="I65" i="19"/>
  <c r="F62" i="19"/>
  <c r="J62" i="19"/>
  <c r="C62" i="19"/>
  <c r="G62" i="19"/>
  <c r="K62" i="19"/>
  <c r="D62" i="19"/>
  <c r="H62" i="19"/>
  <c r="I61" i="19"/>
  <c r="F58" i="19"/>
  <c r="J58" i="19"/>
  <c r="C58" i="19"/>
  <c r="G58" i="19"/>
  <c r="K58" i="19"/>
  <c r="D58" i="19"/>
  <c r="H58" i="19"/>
  <c r="I57" i="19"/>
  <c r="F54" i="19"/>
  <c r="J54" i="19"/>
  <c r="C54" i="19"/>
  <c r="G54" i="19"/>
  <c r="K54" i="19"/>
  <c r="D54" i="19"/>
  <c r="H54" i="19"/>
  <c r="I53" i="19"/>
  <c r="I52" i="21"/>
  <c r="F51" i="21"/>
  <c r="J51" i="21"/>
  <c r="C51" i="21"/>
  <c r="G51" i="21"/>
  <c r="K51" i="21"/>
  <c r="D51" i="21"/>
  <c r="H51" i="21"/>
  <c r="I48" i="21"/>
  <c r="F47" i="21"/>
  <c r="J47" i="21"/>
  <c r="C47" i="21"/>
  <c r="G47" i="21"/>
  <c r="K47" i="21"/>
  <c r="D47" i="21"/>
  <c r="H47" i="21"/>
  <c r="I44" i="21"/>
  <c r="F43" i="21"/>
  <c r="J43" i="21"/>
  <c r="C43" i="21"/>
  <c r="G43" i="21"/>
  <c r="K43" i="21"/>
  <c r="D43" i="21"/>
  <c r="H43" i="21"/>
  <c r="D8" i="21"/>
  <c r="H8" i="21"/>
  <c r="M8" i="21"/>
  <c r="Q8" i="21"/>
  <c r="U8" i="21"/>
  <c r="E8" i="21"/>
  <c r="I8" i="21"/>
  <c r="N8" i="21"/>
  <c r="R8" i="21"/>
  <c r="C8" i="21"/>
  <c r="K8" i="21"/>
  <c r="T8" i="21"/>
  <c r="F8" i="21"/>
  <c r="O8" i="21"/>
  <c r="G8" i="21"/>
  <c r="P8" i="21"/>
  <c r="F169" i="19"/>
  <c r="J169" i="19"/>
  <c r="C169" i="19"/>
  <c r="G169" i="19"/>
  <c r="K169" i="19"/>
  <c r="D169" i="19"/>
  <c r="H169" i="19"/>
  <c r="F149" i="19"/>
  <c r="J149" i="19"/>
  <c r="C149" i="19"/>
  <c r="G149" i="19"/>
  <c r="K149" i="19"/>
  <c r="D149" i="19"/>
  <c r="H149" i="19"/>
  <c r="F141" i="19"/>
  <c r="J141" i="19"/>
  <c r="C141" i="19"/>
  <c r="G141" i="19"/>
  <c r="K141" i="19"/>
  <c r="D141" i="19"/>
  <c r="H141" i="19"/>
  <c r="E177" i="19"/>
  <c r="F175" i="19"/>
  <c r="J175" i="19"/>
  <c r="C175" i="19"/>
  <c r="G175" i="19"/>
  <c r="K175" i="19"/>
  <c r="D175" i="19"/>
  <c r="H175" i="19"/>
  <c r="I174" i="19"/>
  <c r="E173" i="19"/>
  <c r="F171" i="19"/>
  <c r="J171" i="19"/>
  <c r="C171" i="19"/>
  <c r="G171" i="19"/>
  <c r="K171" i="19"/>
  <c r="D171" i="19"/>
  <c r="H171" i="19"/>
  <c r="I170" i="19"/>
  <c r="E169" i="19"/>
  <c r="F167" i="19"/>
  <c r="J167" i="19"/>
  <c r="C167" i="19"/>
  <c r="G167" i="19"/>
  <c r="K167" i="19"/>
  <c r="D167" i="19"/>
  <c r="H167" i="19"/>
  <c r="I166" i="19"/>
  <c r="E165" i="19"/>
  <c r="F163" i="19"/>
  <c r="J163" i="19"/>
  <c r="C163" i="19"/>
  <c r="G163" i="19"/>
  <c r="K163" i="19"/>
  <c r="D163" i="19"/>
  <c r="H163" i="19"/>
  <c r="I162" i="19"/>
  <c r="F159" i="19"/>
  <c r="J159" i="19"/>
  <c r="C159" i="19"/>
  <c r="G159" i="19"/>
  <c r="K159" i="19"/>
  <c r="D159" i="19"/>
  <c r="H159" i="19"/>
  <c r="I158" i="19"/>
  <c r="E157" i="19"/>
  <c r="F155" i="19"/>
  <c r="J155" i="19"/>
  <c r="C155" i="19"/>
  <c r="G155" i="19"/>
  <c r="K155" i="19"/>
  <c r="D155" i="19"/>
  <c r="H155" i="19"/>
  <c r="I154" i="19"/>
  <c r="E153" i="19"/>
  <c r="F151" i="19"/>
  <c r="J151" i="19"/>
  <c r="C151" i="19"/>
  <c r="G151" i="19"/>
  <c r="K151" i="19"/>
  <c r="D151" i="19"/>
  <c r="H151" i="19"/>
  <c r="I150" i="19"/>
  <c r="E149" i="19"/>
  <c r="F147" i="19"/>
  <c r="J147" i="19"/>
  <c r="C147" i="19"/>
  <c r="G147" i="19"/>
  <c r="K147" i="19"/>
  <c r="D147" i="19"/>
  <c r="H147" i="19"/>
  <c r="I146" i="19"/>
  <c r="E145" i="19"/>
  <c r="F143" i="19"/>
  <c r="J143" i="19"/>
  <c r="C143" i="19"/>
  <c r="G143" i="19"/>
  <c r="K143" i="19"/>
  <c r="D143" i="19"/>
  <c r="H143" i="19"/>
  <c r="I142" i="19"/>
  <c r="E141" i="19"/>
  <c r="F139" i="19"/>
  <c r="J139" i="19"/>
  <c r="C139" i="19"/>
  <c r="G139" i="19"/>
  <c r="K139" i="19"/>
  <c r="D139" i="19"/>
  <c r="H139" i="19"/>
  <c r="I138" i="19"/>
  <c r="F135" i="19"/>
  <c r="J135" i="19"/>
  <c r="C135" i="19"/>
  <c r="G135" i="19"/>
  <c r="K135" i="19"/>
  <c r="D135" i="19"/>
  <c r="H135" i="19"/>
  <c r="I134" i="19"/>
  <c r="F131" i="19"/>
  <c r="J131" i="19"/>
  <c r="C131" i="19"/>
  <c r="G131" i="19"/>
  <c r="K131" i="19"/>
  <c r="D131" i="19"/>
  <c r="H131" i="19"/>
  <c r="I130" i="19"/>
  <c r="E129" i="19"/>
  <c r="F127" i="19"/>
  <c r="J127" i="19"/>
  <c r="C127" i="19"/>
  <c r="G127" i="19"/>
  <c r="K127" i="19"/>
  <c r="D127" i="19"/>
  <c r="H127" i="19"/>
  <c r="I126" i="19"/>
  <c r="E125" i="19"/>
  <c r="F123" i="19"/>
  <c r="J123" i="19"/>
  <c r="C123" i="19"/>
  <c r="G123" i="19"/>
  <c r="K123" i="19"/>
  <c r="D123" i="19"/>
  <c r="H123" i="19"/>
  <c r="I122" i="19"/>
  <c r="F119" i="19"/>
  <c r="J119" i="19"/>
  <c r="C119" i="19"/>
  <c r="G119" i="19"/>
  <c r="K119" i="19"/>
  <c r="D119" i="19"/>
  <c r="H119" i="19"/>
  <c r="I118" i="19"/>
  <c r="E117" i="19"/>
  <c r="F115" i="19"/>
  <c r="J115" i="19"/>
  <c r="C115" i="19"/>
  <c r="G115" i="19"/>
  <c r="K115" i="19"/>
  <c r="D115" i="19"/>
  <c r="H115" i="19"/>
  <c r="I114" i="19"/>
  <c r="E113" i="19"/>
  <c r="F111" i="19"/>
  <c r="J111" i="19"/>
  <c r="C111" i="19"/>
  <c r="G111" i="19"/>
  <c r="K111" i="19"/>
  <c r="D111" i="19"/>
  <c r="H111" i="19"/>
  <c r="I110" i="19"/>
  <c r="F107" i="19"/>
  <c r="J107" i="19"/>
  <c r="C107" i="19"/>
  <c r="G107" i="19"/>
  <c r="K107" i="19"/>
  <c r="D107" i="19"/>
  <c r="H107" i="19"/>
  <c r="I106" i="19"/>
  <c r="E105" i="19"/>
  <c r="F103" i="19"/>
  <c r="J103" i="19"/>
  <c r="C103" i="19"/>
  <c r="G103" i="19"/>
  <c r="K103" i="19"/>
  <c r="D103" i="19"/>
  <c r="H103" i="19"/>
  <c r="I102" i="19"/>
  <c r="E101" i="19"/>
  <c r="F99" i="19"/>
  <c r="J99" i="19"/>
  <c r="C99" i="19"/>
  <c r="G99" i="19"/>
  <c r="K99" i="19"/>
  <c r="D99" i="19"/>
  <c r="H99" i="19"/>
  <c r="I98" i="19"/>
  <c r="E97" i="19"/>
  <c r="F95" i="19"/>
  <c r="J95" i="19"/>
  <c r="C95" i="19"/>
  <c r="G95" i="19"/>
  <c r="K95" i="19"/>
  <c r="D95" i="19"/>
  <c r="H95" i="19"/>
  <c r="I94" i="19"/>
  <c r="E93" i="19"/>
  <c r="F91" i="19"/>
  <c r="J91" i="19"/>
  <c r="C91" i="19"/>
  <c r="G91" i="19"/>
  <c r="K91" i="19"/>
  <c r="D91" i="19"/>
  <c r="H91" i="19"/>
  <c r="I90" i="19"/>
  <c r="E89" i="19"/>
  <c r="F87" i="19"/>
  <c r="J87" i="19"/>
  <c r="C87" i="19"/>
  <c r="G87" i="19"/>
  <c r="K87" i="19"/>
  <c r="D87" i="19"/>
  <c r="H87" i="19"/>
  <c r="I86" i="19"/>
  <c r="E85" i="19"/>
  <c r="F83" i="19"/>
  <c r="J83" i="19"/>
  <c r="C83" i="19"/>
  <c r="G83" i="19"/>
  <c r="K83" i="19"/>
  <c r="D83" i="19"/>
  <c r="H83" i="19"/>
  <c r="I82" i="19"/>
  <c r="E81" i="19"/>
  <c r="F79" i="19"/>
  <c r="J79" i="19"/>
  <c r="C79" i="19"/>
  <c r="G79" i="19"/>
  <c r="K79" i="19"/>
  <c r="D79" i="19"/>
  <c r="H79" i="19"/>
  <c r="I78" i="19"/>
  <c r="E77" i="19"/>
  <c r="F75" i="19"/>
  <c r="J75" i="19"/>
  <c r="C75" i="19"/>
  <c r="G75" i="19"/>
  <c r="K75" i="19"/>
  <c r="D75" i="19"/>
  <c r="H75" i="19"/>
  <c r="I74" i="19"/>
  <c r="E73" i="19"/>
  <c r="F71" i="19"/>
  <c r="J71" i="19"/>
  <c r="C71" i="19"/>
  <c r="G71" i="19"/>
  <c r="K71" i="19"/>
  <c r="D71" i="19"/>
  <c r="H71" i="19"/>
  <c r="I70" i="19"/>
  <c r="E69" i="19"/>
  <c r="F67" i="19"/>
  <c r="J67" i="19"/>
  <c r="C67" i="19"/>
  <c r="G67" i="19"/>
  <c r="K67" i="19"/>
  <c r="D67" i="19"/>
  <c r="H67" i="19"/>
  <c r="I66" i="19"/>
  <c r="E65" i="19"/>
  <c r="F63" i="19"/>
  <c r="J63" i="19"/>
  <c r="C63" i="19"/>
  <c r="G63" i="19"/>
  <c r="K63" i="19"/>
  <c r="D63" i="19"/>
  <c r="H63" i="19"/>
  <c r="I62" i="19"/>
  <c r="E61" i="19"/>
  <c r="F59" i="19"/>
  <c r="J59" i="19"/>
  <c r="C59" i="19"/>
  <c r="G59" i="19"/>
  <c r="K59" i="19"/>
  <c r="D59" i="19"/>
  <c r="H59" i="19"/>
  <c r="I58" i="19"/>
  <c r="E57" i="19"/>
  <c r="F55" i="19"/>
  <c r="J55" i="19"/>
  <c r="C55" i="19"/>
  <c r="G55" i="19"/>
  <c r="K55" i="19"/>
  <c r="D55" i="19"/>
  <c r="H55" i="19"/>
  <c r="I54" i="19"/>
  <c r="E53" i="19"/>
  <c r="E52" i="21"/>
  <c r="I51" i="21"/>
  <c r="F50" i="21"/>
  <c r="J50" i="21"/>
  <c r="C50" i="21"/>
  <c r="G50" i="21"/>
  <c r="K50" i="21"/>
  <c r="D50" i="21"/>
  <c r="H50" i="21"/>
  <c r="E48" i="21"/>
  <c r="I47" i="21"/>
  <c r="F46" i="21"/>
  <c r="J46" i="21"/>
  <c r="C46" i="21"/>
  <c r="G46" i="21"/>
  <c r="K46" i="21"/>
  <c r="D46" i="21"/>
  <c r="H46" i="21"/>
  <c r="E44" i="21"/>
  <c r="I43" i="21"/>
  <c r="F42" i="21"/>
  <c r="J42" i="21"/>
  <c r="C42" i="21"/>
  <c r="G42" i="21"/>
  <c r="K42" i="21"/>
  <c r="D42" i="21"/>
  <c r="H42" i="21"/>
  <c r="S4" i="21"/>
  <c r="F161" i="19"/>
  <c r="J161" i="19"/>
  <c r="C161" i="19"/>
  <c r="G161" i="19"/>
  <c r="K161" i="19"/>
  <c r="D161" i="19"/>
  <c r="H161" i="19"/>
  <c r="F137" i="19"/>
  <c r="J137" i="19"/>
  <c r="C137" i="19"/>
  <c r="G137" i="19"/>
  <c r="K137" i="19"/>
  <c r="D137" i="19"/>
  <c r="H137" i="19"/>
  <c r="F133" i="19"/>
  <c r="J133" i="19"/>
  <c r="C133" i="19"/>
  <c r="G133" i="19"/>
  <c r="K133" i="19"/>
  <c r="D133" i="19"/>
  <c r="H133" i="19"/>
  <c r="F121" i="19"/>
  <c r="J121" i="19"/>
  <c r="C121" i="19"/>
  <c r="G121" i="19"/>
  <c r="K121" i="19"/>
  <c r="D121" i="19"/>
  <c r="H121" i="19"/>
  <c r="F109" i="19"/>
  <c r="J109" i="19"/>
  <c r="C109" i="19"/>
  <c r="G109" i="19"/>
  <c r="K109" i="19"/>
  <c r="D109" i="19"/>
  <c r="H109" i="19"/>
  <c r="F176" i="19"/>
  <c r="J176" i="19"/>
  <c r="C176" i="19"/>
  <c r="G176" i="19"/>
  <c r="K176" i="19"/>
  <c r="D176" i="19"/>
  <c r="H176" i="19"/>
  <c r="E174" i="19"/>
  <c r="F172" i="19"/>
  <c r="J172" i="19"/>
  <c r="C172" i="19"/>
  <c r="G172" i="19"/>
  <c r="K172" i="19"/>
  <c r="D172" i="19"/>
  <c r="H172" i="19"/>
  <c r="E170" i="19"/>
  <c r="F168" i="19"/>
  <c r="J168" i="19"/>
  <c r="C168" i="19"/>
  <c r="G168" i="19"/>
  <c r="K168" i="19"/>
  <c r="D168" i="19"/>
  <c r="H168" i="19"/>
  <c r="E166" i="19"/>
  <c r="F164" i="19"/>
  <c r="J164" i="19"/>
  <c r="C164" i="19"/>
  <c r="G164" i="19"/>
  <c r="K164" i="19"/>
  <c r="D164" i="19"/>
  <c r="H164" i="19"/>
  <c r="E162" i="19"/>
  <c r="F160" i="19"/>
  <c r="J160" i="19"/>
  <c r="C160" i="19"/>
  <c r="G160" i="19"/>
  <c r="K160" i="19"/>
  <c r="D160" i="19"/>
  <c r="H160" i="19"/>
  <c r="E158" i="19"/>
  <c r="F156" i="19"/>
  <c r="J156" i="19"/>
  <c r="C156" i="19"/>
  <c r="G156" i="19"/>
  <c r="K156" i="19"/>
  <c r="D156" i="19"/>
  <c r="H156" i="19"/>
  <c r="E154" i="19"/>
  <c r="F152" i="19"/>
  <c r="J152" i="19"/>
  <c r="C152" i="19"/>
  <c r="G152" i="19"/>
  <c r="K152" i="19"/>
  <c r="D152" i="19"/>
  <c r="H152" i="19"/>
  <c r="E150" i="19"/>
  <c r="F148" i="19"/>
  <c r="J148" i="19"/>
  <c r="C148" i="19"/>
  <c r="G148" i="19"/>
  <c r="K148" i="19"/>
  <c r="D148" i="19"/>
  <c r="H148" i="19"/>
  <c r="E146" i="19"/>
  <c r="F144" i="19"/>
  <c r="J144" i="19"/>
  <c r="C144" i="19"/>
  <c r="G144" i="19"/>
  <c r="K144" i="19"/>
  <c r="D144" i="19"/>
  <c r="H144" i="19"/>
  <c r="E142" i="19"/>
  <c r="F140" i="19"/>
  <c r="J140" i="19"/>
  <c r="C140" i="19"/>
  <c r="G140" i="19"/>
  <c r="K140" i="19"/>
  <c r="D140" i="19"/>
  <c r="H140" i="19"/>
  <c r="E138" i="19"/>
  <c r="F136" i="19"/>
  <c r="J136" i="19"/>
  <c r="C136" i="19"/>
  <c r="G136" i="19"/>
  <c r="K136" i="19"/>
  <c r="D136" i="19"/>
  <c r="H136" i="19"/>
  <c r="E134" i="19"/>
  <c r="F132" i="19"/>
  <c r="J132" i="19"/>
  <c r="C132" i="19"/>
  <c r="G132" i="19"/>
  <c r="K132" i="19"/>
  <c r="D132" i="19"/>
  <c r="H132" i="19"/>
  <c r="E130" i="19"/>
  <c r="F128" i="19"/>
  <c r="J128" i="19"/>
  <c r="C128" i="19"/>
  <c r="G128" i="19"/>
  <c r="K128" i="19"/>
  <c r="D128" i="19"/>
  <c r="H128" i="19"/>
  <c r="E126" i="19"/>
  <c r="F124" i="19"/>
  <c r="J124" i="19"/>
  <c r="C124" i="19"/>
  <c r="G124" i="19"/>
  <c r="K124" i="19"/>
  <c r="D124" i="19"/>
  <c r="H124" i="19"/>
  <c r="E122" i="19"/>
  <c r="F120" i="19"/>
  <c r="J120" i="19"/>
  <c r="C120" i="19"/>
  <c r="G120" i="19"/>
  <c r="K120" i="19"/>
  <c r="D120" i="19"/>
  <c r="H120" i="19"/>
  <c r="E118" i="19"/>
  <c r="F116" i="19"/>
  <c r="J116" i="19"/>
  <c r="C116" i="19"/>
  <c r="G116" i="19"/>
  <c r="K116" i="19"/>
  <c r="D116" i="19"/>
  <c r="H116" i="19"/>
  <c r="E114" i="19"/>
  <c r="F112" i="19"/>
  <c r="J112" i="19"/>
  <c r="C112" i="19"/>
  <c r="G112" i="19"/>
  <c r="K112" i="19"/>
  <c r="D112" i="19"/>
  <c r="H112" i="19"/>
  <c r="E110" i="19"/>
  <c r="F108" i="19"/>
  <c r="J108" i="19"/>
  <c r="C108" i="19"/>
  <c r="G108" i="19"/>
  <c r="K108" i="19"/>
  <c r="D108" i="19"/>
  <c r="H108" i="19"/>
  <c r="E106" i="19"/>
  <c r="F104" i="19"/>
  <c r="J104" i="19"/>
  <c r="C104" i="19"/>
  <c r="G104" i="19"/>
  <c r="K104" i="19"/>
  <c r="D104" i="19"/>
  <c r="H104" i="19"/>
  <c r="E102" i="19"/>
  <c r="F100" i="19"/>
  <c r="J100" i="19"/>
  <c r="C100" i="19"/>
  <c r="G100" i="19"/>
  <c r="K100" i="19"/>
  <c r="D100" i="19"/>
  <c r="H100" i="19"/>
  <c r="E98" i="19"/>
  <c r="F96" i="19"/>
  <c r="J96" i="19"/>
  <c r="C96" i="19"/>
  <c r="G96" i="19"/>
  <c r="K96" i="19"/>
  <c r="D96" i="19"/>
  <c r="H96" i="19"/>
  <c r="E94" i="19"/>
  <c r="F92" i="19"/>
  <c r="J92" i="19"/>
  <c r="C92" i="19"/>
  <c r="G92" i="19"/>
  <c r="K92" i="19"/>
  <c r="D92" i="19"/>
  <c r="H92" i="19"/>
  <c r="E90" i="19"/>
  <c r="F88" i="19"/>
  <c r="J88" i="19"/>
  <c r="C88" i="19"/>
  <c r="G88" i="19"/>
  <c r="K88" i="19"/>
  <c r="D88" i="19"/>
  <c r="H88" i="19"/>
  <c r="E86" i="19"/>
  <c r="F84" i="19"/>
  <c r="J84" i="19"/>
  <c r="C84" i="19"/>
  <c r="G84" i="19"/>
  <c r="K84" i="19"/>
  <c r="D84" i="19"/>
  <c r="H84" i="19"/>
  <c r="E82" i="19"/>
  <c r="F80" i="19"/>
  <c r="J80" i="19"/>
  <c r="C80" i="19"/>
  <c r="G80" i="19"/>
  <c r="K80" i="19"/>
  <c r="D80" i="19"/>
  <c r="H80" i="19"/>
  <c r="E78" i="19"/>
  <c r="F76" i="19"/>
  <c r="J76" i="19"/>
  <c r="C76" i="19"/>
  <c r="G76" i="19"/>
  <c r="K76" i="19"/>
  <c r="D76" i="19"/>
  <c r="H76" i="19"/>
  <c r="E74" i="19"/>
  <c r="F72" i="19"/>
  <c r="J72" i="19"/>
  <c r="C72" i="19"/>
  <c r="G72" i="19"/>
  <c r="K72" i="19"/>
  <c r="D72" i="19"/>
  <c r="H72" i="19"/>
  <c r="E70" i="19"/>
  <c r="F68" i="19"/>
  <c r="J68" i="19"/>
  <c r="C68" i="19"/>
  <c r="G68" i="19"/>
  <c r="K68" i="19"/>
  <c r="D68" i="19"/>
  <c r="H68" i="19"/>
  <c r="E66" i="19"/>
  <c r="F64" i="19"/>
  <c r="J64" i="19"/>
  <c r="C64" i="19"/>
  <c r="G64" i="19"/>
  <c r="K64" i="19"/>
  <c r="D64" i="19"/>
  <c r="H64" i="19"/>
  <c r="E62" i="19"/>
  <c r="F60" i="19"/>
  <c r="J60" i="19"/>
  <c r="C60" i="19"/>
  <c r="G60" i="19"/>
  <c r="K60" i="19"/>
  <c r="D60" i="19"/>
  <c r="H60" i="19"/>
  <c r="E58" i="19"/>
  <c r="F56" i="19"/>
  <c r="J56" i="19"/>
  <c r="C56" i="19"/>
  <c r="G56" i="19"/>
  <c r="K56" i="19"/>
  <c r="D56" i="19"/>
  <c r="H56" i="19"/>
  <c r="E54" i="19"/>
  <c r="E51" i="21"/>
  <c r="I50" i="21"/>
  <c r="F49" i="21"/>
  <c r="J49" i="21"/>
  <c r="C49" i="21"/>
  <c r="G49" i="21"/>
  <c r="K49" i="21"/>
  <c r="D49" i="21"/>
  <c r="H49" i="21"/>
  <c r="E47" i="21"/>
  <c r="I46" i="21"/>
  <c r="F45" i="21"/>
  <c r="J45" i="21"/>
  <c r="C45" i="21"/>
  <c r="G45" i="21"/>
  <c r="K45" i="21"/>
  <c r="D45" i="21"/>
  <c r="H45" i="21"/>
  <c r="E43" i="21"/>
  <c r="I42" i="21"/>
  <c r="F41" i="21"/>
  <c r="J41" i="21"/>
  <c r="C41" i="21"/>
  <c r="G41" i="21"/>
  <c r="K41" i="21"/>
  <c r="D41" i="21"/>
  <c r="H41" i="21"/>
  <c r="S8" i="21"/>
  <c r="J4" i="21"/>
  <c r="E40" i="21"/>
  <c r="I40" i="21"/>
  <c r="E39" i="21"/>
  <c r="I39" i="21"/>
  <c r="N39" i="21"/>
  <c r="R39" i="21"/>
  <c r="E38" i="21"/>
  <c r="I38" i="21"/>
  <c r="N38" i="21"/>
  <c r="R38" i="21"/>
  <c r="E37" i="21"/>
  <c r="I37" i="21"/>
  <c r="N37" i="21"/>
  <c r="R37" i="21"/>
  <c r="E36" i="21"/>
  <c r="I36" i="21"/>
  <c r="N36" i="21"/>
  <c r="R36" i="21"/>
  <c r="E35" i="21"/>
  <c r="I35" i="21"/>
  <c r="N35" i="21"/>
  <c r="R35" i="21"/>
  <c r="E34" i="21"/>
  <c r="I34" i="21"/>
  <c r="N34" i="21"/>
  <c r="R34" i="21"/>
  <c r="E33" i="21"/>
  <c r="I33" i="21"/>
  <c r="N33" i="21"/>
  <c r="R33" i="21"/>
  <c r="E32" i="21"/>
  <c r="I32" i="21"/>
  <c r="N32" i="21"/>
  <c r="R32" i="21"/>
  <c r="E31" i="21"/>
  <c r="I31" i="21"/>
  <c r="N31" i="21"/>
  <c r="R31" i="21"/>
  <c r="E30" i="21"/>
  <c r="I30" i="21"/>
  <c r="N30" i="21"/>
  <c r="R30" i="21"/>
  <c r="E29" i="21"/>
  <c r="I29" i="21"/>
  <c r="N29" i="21"/>
  <c r="R29" i="21"/>
  <c r="E28" i="21"/>
  <c r="I28" i="21"/>
  <c r="N28" i="21"/>
  <c r="R28" i="21"/>
  <c r="E27" i="21"/>
  <c r="I27" i="21"/>
  <c r="N27" i="21"/>
  <c r="R27" i="21"/>
  <c r="E26" i="21"/>
  <c r="I26" i="21"/>
  <c r="N26" i="21"/>
  <c r="R26" i="21"/>
  <c r="E25" i="21"/>
  <c r="I25" i="21"/>
  <c r="N25" i="21"/>
  <c r="R25" i="21"/>
  <c r="E24" i="21"/>
  <c r="I24" i="21"/>
  <c r="N24" i="21"/>
  <c r="R24" i="21"/>
  <c r="E23" i="21"/>
  <c r="I23" i="21"/>
  <c r="N23" i="21"/>
  <c r="R23" i="21"/>
  <c r="E22" i="21"/>
  <c r="I22" i="21"/>
  <c r="N22" i="21"/>
  <c r="R22" i="21"/>
  <c r="E21" i="21"/>
  <c r="I21" i="21"/>
  <c r="N21" i="21"/>
  <c r="R21" i="21"/>
  <c r="E20" i="21"/>
  <c r="I20" i="21"/>
  <c r="N20" i="21"/>
  <c r="R20" i="21"/>
  <c r="E19" i="21"/>
  <c r="I19" i="21"/>
  <c r="N19" i="21"/>
  <c r="R19" i="21"/>
  <c r="E18" i="21"/>
  <c r="I18" i="21"/>
  <c r="N18" i="21"/>
  <c r="R18" i="21"/>
  <c r="E17" i="21"/>
  <c r="I17" i="21"/>
  <c r="N17" i="21"/>
  <c r="R17" i="21"/>
  <c r="E16" i="21"/>
  <c r="I16" i="21"/>
  <c r="N16" i="21"/>
  <c r="R16" i="21"/>
  <c r="E15" i="21"/>
  <c r="I15" i="21"/>
  <c r="N15" i="21"/>
  <c r="R15" i="21"/>
  <c r="E14" i="21"/>
  <c r="I14" i="21"/>
  <c r="N14" i="21"/>
  <c r="R14" i="21"/>
  <c r="E13" i="21"/>
  <c r="I13" i="21"/>
  <c r="N13" i="21"/>
  <c r="R13" i="21"/>
  <c r="E12" i="21"/>
  <c r="I12" i="21"/>
  <c r="N12" i="21"/>
  <c r="R12" i="21"/>
  <c r="E11" i="21"/>
  <c r="I11" i="21"/>
  <c r="N11" i="21"/>
  <c r="R11" i="21"/>
  <c r="E10" i="21"/>
  <c r="I10" i="21"/>
  <c r="N10" i="21"/>
  <c r="R10" i="21"/>
  <c r="D9" i="21"/>
  <c r="H9" i="21"/>
  <c r="M9" i="21"/>
  <c r="Q9" i="21"/>
  <c r="E9" i="21"/>
  <c r="I9" i="21"/>
  <c r="N9" i="21"/>
  <c r="R9" i="21"/>
  <c r="D5" i="21"/>
  <c r="H5" i="21"/>
  <c r="M5" i="21"/>
  <c r="Q5" i="21"/>
  <c r="U5" i="21"/>
  <c r="E5" i="21"/>
  <c r="I5" i="21"/>
  <c r="N5" i="21"/>
  <c r="R5" i="21"/>
  <c r="C2" i="24"/>
  <c r="G2" i="24"/>
  <c r="E2" i="25"/>
  <c r="I2" i="25"/>
  <c r="E2" i="21"/>
  <c r="I2" i="21"/>
  <c r="O2" i="24"/>
  <c r="S2" i="24"/>
  <c r="M2" i="25"/>
  <c r="Q2" i="25"/>
  <c r="M2" i="21"/>
  <c r="Q2" i="21"/>
  <c r="T177" i="19"/>
  <c r="T176" i="19"/>
  <c r="T175" i="19"/>
  <c r="T174" i="19"/>
  <c r="T173" i="19"/>
  <c r="T172" i="19"/>
  <c r="T171" i="19"/>
  <c r="T170" i="19"/>
  <c r="T169" i="19"/>
  <c r="T168" i="19"/>
  <c r="T167" i="19"/>
  <c r="T166" i="19"/>
  <c r="T165" i="19"/>
  <c r="T164" i="19"/>
  <c r="T163" i="19"/>
  <c r="T162" i="19"/>
  <c r="T161" i="19"/>
  <c r="T160" i="19"/>
  <c r="T159" i="19"/>
  <c r="T158" i="19"/>
  <c r="T157" i="19"/>
  <c r="T156" i="19"/>
  <c r="T155" i="19"/>
  <c r="T154" i="19"/>
  <c r="T153" i="19"/>
  <c r="T152" i="19"/>
  <c r="T151" i="19"/>
  <c r="T150" i="19"/>
  <c r="T149" i="19"/>
  <c r="T148" i="19"/>
  <c r="T147" i="19"/>
  <c r="T146" i="19"/>
  <c r="T145" i="19"/>
  <c r="T144" i="19"/>
  <c r="T143" i="19"/>
  <c r="T142" i="19"/>
  <c r="T141" i="19"/>
  <c r="T140" i="19"/>
  <c r="T139" i="19"/>
  <c r="T138" i="19"/>
  <c r="T137" i="19"/>
  <c r="T136" i="19"/>
  <c r="T135" i="19"/>
  <c r="T134" i="19"/>
  <c r="T133" i="19"/>
  <c r="T132" i="19"/>
  <c r="T131" i="19"/>
  <c r="T130" i="19"/>
  <c r="T129" i="19"/>
  <c r="T128" i="19"/>
  <c r="T127" i="19"/>
  <c r="T126" i="19"/>
  <c r="T125" i="19"/>
  <c r="T124" i="19"/>
  <c r="T123" i="19"/>
  <c r="T122" i="19"/>
  <c r="T121" i="19"/>
  <c r="T120" i="19"/>
  <c r="T119" i="19"/>
  <c r="T118" i="19"/>
  <c r="T117" i="19"/>
  <c r="T116" i="19"/>
  <c r="T115" i="19"/>
  <c r="T114" i="19"/>
  <c r="T113" i="19"/>
  <c r="T112" i="19"/>
  <c r="T111" i="19"/>
  <c r="T110" i="19"/>
  <c r="T109" i="19"/>
  <c r="T108" i="19"/>
  <c r="T107" i="19"/>
  <c r="T106" i="19"/>
  <c r="T105" i="19"/>
  <c r="T104" i="19"/>
  <c r="T103" i="19"/>
  <c r="T102" i="19"/>
  <c r="T101" i="19"/>
  <c r="T100" i="19"/>
  <c r="T99" i="19"/>
  <c r="T98" i="19"/>
  <c r="T97" i="19"/>
  <c r="T96" i="19"/>
  <c r="T95" i="19"/>
  <c r="T94" i="19"/>
  <c r="T93" i="19"/>
  <c r="T92" i="19"/>
  <c r="T91" i="19"/>
  <c r="T90" i="19"/>
  <c r="T89" i="19"/>
  <c r="T88" i="19"/>
  <c r="T87" i="19"/>
  <c r="T86" i="19"/>
  <c r="T85" i="19"/>
  <c r="T84" i="19"/>
  <c r="T83" i="19"/>
  <c r="T82" i="19"/>
  <c r="T81" i="19"/>
  <c r="T80" i="19"/>
  <c r="T79" i="19"/>
  <c r="T78" i="19"/>
  <c r="T77" i="19"/>
  <c r="T76" i="19"/>
  <c r="T75" i="19"/>
  <c r="T74" i="19"/>
  <c r="T73" i="19"/>
  <c r="T72" i="19"/>
  <c r="T71" i="19"/>
  <c r="T70" i="19"/>
  <c r="T69" i="19"/>
  <c r="T68" i="19"/>
  <c r="T67" i="19"/>
  <c r="T66" i="19"/>
  <c r="T65" i="19"/>
  <c r="T64" i="19"/>
  <c r="T63" i="19"/>
  <c r="T62" i="19"/>
  <c r="T61" i="19"/>
  <c r="T60" i="19"/>
  <c r="T59" i="19"/>
  <c r="T58" i="19"/>
  <c r="T57" i="19"/>
  <c r="T56" i="19"/>
  <c r="T55" i="19"/>
  <c r="T54" i="19"/>
  <c r="T53" i="19"/>
  <c r="T40" i="21"/>
  <c r="P40" i="21"/>
  <c r="K40" i="21"/>
  <c r="F40" i="21"/>
  <c r="Q39" i="21"/>
  <c r="K39" i="21"/>
  <c r="F39" i="21"/>
  <c r="Q38" i="21"/>
  <c r="K38" i="21"/>
  <c r="F38" i="21"/>
  <c r="Q37" i="21"/>
  <c r="K37" i="21"/>
  <c r="F37" i="21"/>
  <c r="Q36" i="21"/>
  <c r="K36" i="21"/>
  <c r="F36" i="21"/>
  <c r="Q35" i="21"/>
  <c r="K35" i="21"/>
  <c r="F35" i="21"/>
  <c r="Q34" i="21"/>
  <c r="K34" i="21"/>
  <c r="F34" i="21"/>
  <c r="Q33" i="21"/>
  <c r="K33" i="21"/>
  <c r="F33" i="21"/>
  <c r="Q32" i="21"/>
  <c r="K32" i="21"/>
  <c r="F32" i="21"/>
  <c r="Q31" i="21"/>
  <c r="K31" i="21"/>
  <c r="F31" i="21"/>
  <c r="Q30" i="21"/>
  <c r="K30" i="21"/>
  <c r="F30" i="21"/>
  <c r="Q29" i="21"/>
  <c r="K29" i="21"/>
  <c r="F29" i="21"/>
  <c r="Q28" i="21"/>
  <c r="K28" i="21"/>
  <c r="F28" i="21"/>
  <c r="Q27" i="21"/>
  <c r="K27" i="21"/>
  <c r="F27" i="21"/>
  <c r="Q26" i="21"/>
  <c r="K26" i="21"/>
  <c r="F26" i="21"/>
  <c r="Q25" i="21"/>
  <c r="K25" i="21"/>
  <c r="F25" i="21"/>
  <c r="Q24" i="21"/>
  <c r="K24" i="21"/>
  <c r="F24" i="21"/>
  <c r="Q23" i="21"/>
  <c r="K23" i="21"/>
  <c r="F23" i="21"/>
  <c r="Q22" i="21"/>
  <c r="K22" i="21"/>
  <c r="F22" i="21"/>
  <c r="Q21" i="21"/>
  <c r="K21" i="21"/>
  <c r="F21" i="21"/>
  <c r="Q20" i="21"/>
  <c r="K20" i="21"/>
  <c r="F20" i="21"/>
  <c r="Q19" i="21"/>
  <c r="K19" i="21"/>
  <c r="F19" i="21"/>
  <c r="Q18" i="21"/>
  <c r="K18" i="21"/>
  <c r="F18" i="21"/>
  <c r="Q17" i="21"/>
  <c r="K17" i="21"/>
  <c r="F17" i="21"/>
  <c r="Q16" i="21"/>
  <c r="K16" i="21"/>
  <c r="F16" i="21"/>
  <c r="Q15" i="21"/>
  <c r="K15" i="21"/>
  <c r="F15" i="21"/>
  <c r="Q14" i="21"/>
  <c r="K14" i="21"/>
  <c r="F14" i="21"/>
  <c r="Q13" i="21"/>
  <c r="K13" i="21"/>
  <c r="F13" i="21"/>
  <c r="Q12" i="21"/>
  <c r="K12" i="21"/>
  <c r="F12" i="21"/>
  <c r="Q11" i="21"/>
  <c r="K11" i="21"/>
  <c r="F11" i="21"/>
  <c r="Q10" i="21"/>
  <c r="K10" i="21"/>
  <c r="F10" i="21"/>
  <c r="P9" i="21"/>
  <c r="G9" i="21"/>
  <c r="D6" i="21"/>
  <c r="H6" i="21"/>
  <c r="M6" i="21"/>
  <c r="Q6" i="21"/>
  <c r="U6" i="21"/>
  <c r="E6" i="21"/>
  <c r="I6" i="21"/>
  <c r="N6" i="21"/>
  <c r="R6" i="21"/>
  <c r="P5" i="21"/>
  <c r="G5" i="21"/>
  <c r="D2" i="24"/>
  <c r="H2" i="24"/>
  <c r="F2" i="25"/>
  <c r="F2" i="21"/>
  <c r="P2" i="24"/>
  <c r="S40" i="21"/>
  <c r="O40" i="21"/>
  <c r="J40" i="21"/>
  <c r="D40" i="21"/>
  <c r="U39" i="21"/>
  <c r="P39" i="21"/>
  <c r="J39" i="21"/>
  <c r="D39" i="21"/>
  <c r="U38" i="21"/>
  <c r="P38" i="21"/>
  <c r="J38" i="21"/>
  <c r="D38" i="21"/>
  <c r="U37" i="21"/>
  <c r="P37" i="21"/>
  <c r="J37" i="21"/>
  <c r="D37" i="21"/>
  <c r="U36" i="21"/>
  <c r="P36" i="21"/>
  <c r="J36" i="21"/>
  <c r="D36" i="21"/>
  <c r="U35" i="21"/>
  <c r="P35" i="21"/>
  <c r="J35" i="21"/>
  <c r="D35" i="21"/>
  <c r="U34" i="21"/>
  <c r="P34" i="21"/>
  <c r="J34" i="21"/>
  <c r="D34" i="21"/>
  <c r="U33" i="21"/>
  <c r="P33" i="21"/>
  <c r="J33" i="21"/>
  <c r="D33" i="21"/>
  <c r="U32" i="21"/>
  <c r="P32" i="21"/>
  <c r="J32" i="21"/>
  <c r="D32" i="21"/>
  <c r="U31" i="21"/>
  <c r="P31" i="21"/>
  <c r="J31" i="21"/>
  <c r="D31" i="21"/>
  <c r="U30" i="21"/>
  <c r="P30" i="21"/>
  <c r="J30" i="21"/>
  <c r="D30" i="21"/>
  <c r="U29" i="21"/>
  <c r="P29" i="21"/>
  <c r="J29" i="21"/>
  <c r="D29" i="21"/>
  <c r="U28" i="21"/>
  <c r="P28" i="21"/>
  <c r="J28" i="21"/>
  <c r="D28" i="21"/>
  <c r="U27" i="21"/>
  <c r="P27" i="21"/>
  <c r="J27" i="21"/>
  <c r="D27" i="21"/>
  <c r="U26" i="21"/>
  <c r="P26" i="21"/>
  <c r="J26" i="21"/>
  <c r="D26" i="21"/>
  <c r="U25" i="21"/>
  <c r="P25" i="21"/>
  <c r="J25" i="21"/>
  <c r="D25" i="21"/>
  <c r="U24" i="21"/>
  <c r="P24" i="21"/>
  <c r="J24" i="21"/>
  <c r="D24" i="21"/>
  <c r="U23" i="21"/>
  <c r="P23" i="21"/>
  <c r="J23" i="21"/>
  <c r="D23" i="21"/>
  <c r="U22" i="21"/>
  <c r="P22" i="21"/>
  <c r="J22" i="21"/>
  <c r="D22" i="21"/>
  <c r="U21" i="21"/>
  <c r="P21" i="21"/>
  <c r="J21" i="21"/>
  <c r="D21" i="21"/>
  <c r="U20" i="21"/>
  <c r="P20" i="21"/>
  <c r="J20" i="21"/>
  <c r="D20" i="21"/>
  <c r="U19" i="21"/>
  <c r="P19" i="21"/>
  <c r="J19" i="21"/>
  <c r="D19" i="21"/>
  <c r="U18" i="21"/>
  <c r="P18" i="21"/>
  <c r="J18" i="21"/>
  <c r="D18" i="21"/>
  <c r="U17" i="21"/>
  <c r="P17" i="21"/>
  <c r="J17" i="21"/>
  <c r="D17" i="21"/>
  <c r="U16" i="21"/>
  <c r="P16" i="21"/>
  <c r="J16" i="21"/>
  <c r="D16" i="21"/>
  <c r="U15" i="21"/>
  <c r="P15" i="21"/>
  <c r="J15" i="21"/>
  <c r="D15" i="21"/>
  <c r="U14" i="21"/>
  <c r="P14" i="21"/>
  <c r="J14" i="21"/>
  <c r="D14" i="21"/>
  <c r="U13" i="21"/>
  <c r="P13" i="21"/>
  <c r="J13" i="21"/>
  <c r="D13" i="21"/>
  <c r="U12" i="21"/>
  <c r="P12" i="21"/>
  <c r="J12" i="21"/>
  <c r="D12" i="21"/>
  <c r="U11" i="21"/>
  <c r="P11" i="21"/>
  <c r="J11" i="21"/>
  <c r="D11" i="21"/>
  <c r="U10" i="21"/>
  <c r="P10" i="21"/>
  <c r="J10" i="21"/>
  <c r="D10" i="21"/>
  <c r="U9" i="21"/>
  <c r="O9" i="21"/>
  <c r="F9" i="21"/>
  <c r="D7" i="21"/>
  <c r="H7" i="21"/>
  <c r="M7" i="21"/>
  <c r="Q7" i="21"/>
  <c r="U7" i="21"/>
  <c r="E7" i="21"/>
  <c r="I7" i="21"/>
  <c r="N7" i="21"/>
  <c r="R7" i="21"/>
  <c r="P6" i="21"/>
  <c r="G6" i="21"/>
  <c r="O5" i="21"/>
  <c r="F5" i="21"/>
  <c r="D3" i="21"/>
  <c r="H3" i="21"/>
  <c r="M3" i="21"/>
  <c r="Q3" i="21"/>
  <c r="U3" i="21"/>
  <c r="E3" i="21"/>
  <c r="I3" i="21"/>
  <c r="N3" i="21"/>
  <c r="R3" i="21"/>
  <c r="P176" i="25"/>
  <c r="T176" i="25"/>
  <c r="C175" i="25"/>
  <c r="G175" i="25"/>
  <c r="K175" i="25"/>
  <c r="P172" i="25"/>
  <c r="T172" i="25"/>
  <c r="P168" i="25"/>
  <c r="T168" i="25"/>
  <c r="C167" i="25"/>
  <c r="G167" i="25"/>
  <c r="K167" i="25"/>
  <c r="C163" i="25"/>
  <c r="G163" i="25"/>
  <c r="K163" i="25"/>
  <c r="P160" i="25"/>
  <c r="T160" i="25"/>
  <c r="C155" i="25"/>
  <c r="G155" i="25"/>
  <c r="K155" i="25"/>
  <c r="P152" i="25"/>
  <c r="T152" i="25"/>
  <c r="C151" i="25"/>
  <c r="G151" i="25"/>
  <c r="K151" i="25"/>
  <c r="P148" i="25"/>
  <c r="T148" i="25"/>
  <c r="C147" i="25"/>
  <c r="G147" i="25"/>
  <c r="K147" i="25"/>
  <c r="P144" i="25"/>
  <c r="T144" i="25"/>
  <c r="C143" i="25"/>
  <c r="G143" i="25"/>
  <c r="K143" i="25"/>
  <c r="P140" i="25"/>
  <c r="T140" i="25"/>
  <c r="C139" i="25"/>
  <c r="G139" i="25"/>
  <c r="K139" i="25"/>
  <c r="P136" i="25"/>
  <c r="T136" i="25"/>
  <c r="C135" i="25"/>
  <c r="G135" i="25"/>
  <c r="K135" i="25"/>
  <c r="P132" i="25"/>
  <c r="T132" i="25"/>
  <c r="C131" i="25"/>
  <c r="G131" i="25"/>
  <c r="K131" i="25"/>
  <c r="P128" i="25"/>
  <c r="T128" i="25"/>
  <c r="C127" i="25"/>
  <c r="G127" i="25"/>
  <c r="K127" i="25"/>
  <c r="P124" i="25"/>
  <c r="T124" i="25"/>
  <c r="R123" i="25"/>
  <c r="M123" i="25"/>
  <c r="C123" i="25"/>
  <c r="G123" i="25"/>
  <c r="K123" i="25"/>
  <c r="Q122" i="25"/>
  <c r="J122" i="25"/>
  <c r="U121" i="25"/>
  <c r="I121" i="25"/>
  <c r="D121" i="25"/>
  <c r="P120" i="25"/>
  <c r="T120" i="25"/>
  <c r="R119" i="25"/>
  <c r="M119" i="25"/>
  <c r="C119" i="25"/>
  <c r="G119" i="25"/>
  <c r="K119" i="25"/>
  <c r="Q118" i="25"/>
  <c r="J118" i="25"/>
  <c r="U117" i="25"/>
  <c r="I117" i="25"/>
  <c r="D117" i="25"/>
  <c r="P116" i="25"/>
  <c r="T116" i="25"/>
  <c r="R115" i="25"/>
  <c r="M115" i="25"/>
  <c r="C115" i="25"/>
  <c r="G115" i="25"/>
  <c r="K115" i="25"/>
  <c r="Q114" i="25"/>
  <c r="J114" i="25"/>
  <c r="U113" i="25"/>
  <c r="I113" i="25"/>
  <c r="D113" i="25"/>
  <c r="P112" i="25"/>
  <c r="T112" i="25"/>
  <c r="R111" i="25"/>
  <c r="M111" i="25"/>
  <c r="C111" i="25"/>
  <c r="G111" i="25"/>
  <c r="K111" i="25"/>
  <c r="Q110" i="25"/>
  <c r="J110" i="25"/>
  <c r="U109" i="25"/>
  <c r="I109" i="25"/>
  <c r="D109" i="25"/>
  <c r="P108" i="25"/>
  <c r="T108" i="25"/>
  <c r="R107" i="25"/>
  <c r="M107" i="25"/>
  <c r="C107" i="25"/>
  <c r="G107" i="25"/>
  <c r="K107" i="25"/>
  <c r="Q106" i="25"/>
  <c r="J106" i="25"/>
  <c r="R103" i="25"/>
  <c r="M103" i="25"/>
  <c r="C103" i="25"/>
  <c r="G103" i="25"/>
  <c r="K103" i="25"/>
  <c r="Q102" i="25"/>
  <c r="J102" i="25"/>
  <c r="U101" i="25"/>
  <c r="I101" i="25"/>
  <c r="D101" i="25"/>
  <c r="P100" i="25"/>
  <c r="T100" i="25"/>
  <c r="R99" i="25"/>
  <c r="M99" i="25"/>
  <c r="C99" i="25"/>
  <c r="G99" i="25"/>
  <c r="K99" i="25"/>
  <c r="Q98" i="25"/>
  <c r="J98" i="25"/>
  <c r="U97" i="25"/>
  <c r="I97" i="25"/>
  <c r="D97" i="25"/>
  <c r="P96" i="25"/>
  <c r="T96" i="25"/>
  <c r="R95" i="25"/>
  <c r="M95" i="25"/>
  <c r="C95" i="25"/>
  <c r="G95" i="25"/>
  <c r="K95" i="25"/>
  <c r="Q94" i="25"/>
  <c r="J94" i="25"/>
  <c r="U93" i="25"/>
  <c r="I93" i="25"/>
  <c r="D93" i="25"/>
  <c r="P92" i="25"/>
  <c r="T92" i="25"/>
  <c r="R91" i="25"/>
  <c r="M91" i="25"/>
  <c r="C91" i="25"/>
  <c r="G91" i="25"/>
  <c r="K91" i="25"/>
  <c r="Q90" i="25"/>
  <c r="J90" i="25"/>
  <c r="U89" i="25"/>
  <c r="I89" i="25"/>
  <c r="D89" i="25"/>
  <c r="P88" i="25"/>
  <c r="T88" i="25"/>
  <c r="R87" i="25"/>
  <c r="M87" i="25"/>
  <c r="C87" i="25"/>
  <c r="G87" i="25"/>
  <c r="K87" i="25"/>
  <c r="Q86" i="25"/>
  <c r="J86" i="25"/>
  <c r="U85" i="25"/>
  <c r="I85" i="25"/>
  <c r="D85" i="25"/>
  <c r="P84" i="25"/>
  <c r="T84" i="25"/>
  <c r="Q82" i="25"/>
  <c r="C82" i="25"/>
  <c r="G82" i="25"/>
  <c r="K82" i="25"/>
  <c r="D82" i="25"/>
  <c r="I82" i="25"/>
  <c r="J81" i="25"/>
  <c r="D81" i="25"/>
  <c r="P79" i="25"/>
  <c r="T79" i="25"/>
  <c r="Q79" i="25"/>
  <c r="J77" i="25"/>
  <c r="D77" i="25"/>
  <c r="S76" i="25"/>
  <c r="J76" i="25"/>
  <c r="S75" i="25"/>
  <c r="D75" i="25"/>
  <c r="P74" i="25"/>
  <c r="T74" i="25"/>
  <c r="O74" i="25"/>
  <c r="U74" i="25"/>
  <c r="U72" i="25"/>
  <c r="N72" i="25"/>
  <c r="E72" i="25"/>
  <c r="U71" i="25"/>
  <c r="N71" i="25"/>
  <c r="S70" i="25"/>
  <c r="C69" i="25"/>
  <c r="G69" i="25"/>
  <c r="K69" i="25"/>
  <c r="H69" i="25"/>
  <c r="O68" i="25"/>
  <c r="N66" i="25"/>
  <c r="F66" i="25"/>
  <c r="P62" i="25"/>
  <c r="T62" i="25"/>
  <c r="F62" i="25"/>
  <c r="M62" i="25"/>
  <c r="R62" i="25"/>
  <c r="O62" i="25"/>
  <c r="U62" i="25"/>
  <c r="P60" i="25"/>
  <c r="T60" i="25"/>
  <c r="D60" i="25"/>
  <c r="I60" i="25"/>
  <c r="O60" i="25"/>
  <c r="U60" i="25"/>
  <c r="F60" i="25"/>
  <c r="M60" i="25"/>
  <c r="R60" i="25"/>
  <c r="P58" i="25"/>
  <c r="T58" i="25"/>
  <c r="F58" i="25"/>
  <c r="M58" i="25"/>
  <c r="R58" i="25"/>
  <c r="O58" i="25"/>
  <c r="U58" i="25"/>
  <c r="P56" i="25"/>
  <c r="T56" i="25"/>
  <c r="D56" i="25"/>
  <c r="I56" i="25"/>
  <c r="O56" i="25"/>
  <c r="U56" i="25"/>
  <c r="F56" i="25"/>
  <c r="M56" i="25"/>
  <c r="R56" i="25"/>
  <c r="C55" i="25"/>
  <c r="G55" i="25"/>
  <c r="K55" i="25"/>
  <c r="H55" i="25"/>
  <c r="E55" i="25"/>
  <c r="J55" i="25"/>
  <c r="D54" i="25"/>
  <c r="C53" i="25"/>
  <c r="G53" i="25"/>
  <c r="K53" i="25"/>
  <c r="E53" i="25"/>
  <c r="J53" i="25"/>
  <c r="H53" i="25"/>
  <c r="S48" i="25"/>
  <c r="P44" i="25"/>
  <c r="T44" i="25"/>
  <c r="D44" i="25"/>
  <c r="I44" i="25"/>
  <c r="O44" i="25"/>
  <c r="U44" i="25"/>
  <c r="F44" i="25"/>
  <c r="M44" i="25"/>
  <c r="R44" i="25"/>
  <c r="P42" i="25"/>
  <c r="T42" i="25"/>
  <c r="F42" i="25"/>
  <c r="M42" i="25"/>
  <c r="R42" i="25"/>
  <c r="O42" i="25"/>
  <c r="U42" i="25"/>
  <c r="P40" i="25"/>
  <c r="T40" i="25"/>
  <c r="D40" i="25"/>
  <c r="I40" i="25"/>
  <c r="O40" i="25"/>
  <c r="U40" i="25"/>
  <c r="F40" i="25"/>
  <c r="M40" i="25"/>
  <c r="R40" i="25"/>
  <c r="C39" i="25"/>
  <c r="G39" i="25"/>
  <c r="K39" i="25"/>
  <c r="H39" i="25"/>
  <c r="E39" i="25"/>
  <c r="J39" i="25"/>
  <c r="D38" i="25"/>
  <c r="C37" i="25"/>
  <c r="G37" i="25"/>
  <c r="K37" i="25"/>
  <c r="E37" i="25"/>
  <c r="J37" i="25"/>
  <c r="H37" i="25"/>
  <c r="S34" i="25"/>
  <c r="S32" i="25"/>
  <c r="Q30" i="25"/>
  <c r="Q28" i="25"/>
  <c r="P26" i="25"/>
  <c r="T26" i="25"/>
  <c r="F26" i="25"/>
  <c r="M26" i="25"/>
  <c r="R26" i="25"/>
  <c r="O26" i="25"/>
  <c r="U26" i="25"/>
  <c r="P24" i="25"/>
  <c r="T24" i="25"/>
  <c r="D24" i="25"/>
  <c r="I24" i="25"/>
  <c r="O24" i="25"/>
  <c r="U24" i="25"/>
  <c r="F24" i="25"/>
  <c r="M24" i="25"/>
  <c r="R24" i="25"/>
  <c r="C23" i="25"/>
  <c r="G23" i="25"/>
  <c r="K23" i="25"/>
  <c r="H23" i="25"/>
  <c r="E23" i="25"/>
  <c r="J23" i="25"/>
  <c r="D22" i="25"/>
  <c r="C21" i="25"/>
  <c r="G21" i="25"/>
  <c r="K21" i="25"/>
  <c r="E21" i="25"/>
  <c r="J21" i="25"/>
  <c r="H21" i="25"/>
  <c r="S18" i="25"/>
  <c r="S16" i="25"/>
  <c r="Q14" i="25"/>
  <c r="Q12" i="25"/>
  <c r="P10" i="25"/>
  <c r="T10" i="25"/>
  <c r="F10" i="25"/>
  <c r="M10" i="25"/>
  <c r="R10" i="25"/>
  <c r="O10" i="25"/>
  <c r="U10" i="25"/>
  <c r="P8" i="25"/>
  <c r="T8" i="25"/>
  <c r="D8" i="25"/>
  <c r="I8" i="25"/>
  <c r="O8" i="25"/>
  <c r="U8" i="25"/>
  <c r="F8" i="25"/>
  <c r="M8" i="25"/>
  <c r="R8" i="25"/>
  <c r="C7" i="25"/>
  <c r="G7" i="25"/>
  <c r="K7" i="25"/>
  <c r="H7" i="25"/>
  <c r="E7" i="25"/>
  <c r="J7" i="25"/>
  <c r="D6" i="25"/>
  <c r="C5" i="25"/>
  <c r="G5" i="25"/>
  <c r="K5" i="25"/>
  <c r="E5" i="25"/>
  <c r="J5" i="25"/>
  <c r="H5" i="25"/>
  <c r="S159" i="26"/>
  <c r="P105" i="26"/>
  <c r="T105" i="26"/>
  <c r="F105" i="26"/>
  <c r="M105" i="26"/>
  <c r="R105" i="26"/>
  <c r="O105" i="26"/>
  <c r="U105" i="26"/>
  <c r="C78" i="26"/>
  <c r="G78" i="26"/>
  <c r="K78" i="26"/>
  <c r="H78" i="26"/>
  <c r="D78" i="26"/>
  <c r="I78" i="26"/>
  <c r="E78" i="26"/>
  <c r="J78" i="26"/>
  <c r="P51" i="26"/>
  <c r="T51" i="26"/>
  <c r="D51" i="26"/>
  <c r="I51" i="26"/>
  <c r="O51" i="26"/>
  <c r="U51" i="26"/>
  <c r="E51" i="26"/>
  <c r="J51" i="26"/>
  <c r="Q51" i="26"/>
  <c r="F51" i="26"/>
  <c r="M51" i="26"/>
  <c r="R51" i="26"/>
  <c r="N43" i="26"/>
  <c r="P177" i="25"/>
  <c r="T177" i="25"/>
  <c r="R176" i="25"/>
  <c r="M176" i="25"/>
  <c r="F176" i="25"/>
  <c r="C176" i="25"/>
  <c r="G176" i="25"/>
  <c r="K176" i="25"/>
  <c r="J175" i="25"/>
  <c r="E175" i="25"/>
  <c r="U174" i="25"/>
  <c r="O174" i="25"/>
  <c r="I174" i="25"/>
  <c r="P173" i="25"/>
  <c r="T173" i="25"/>
  <c r="R172" i="25"/>
  <c r="M172" i="25"/>
  <c r="F172" i="25"/>
  <c r="C172" i="25"/>
  <c r="G172" i="25"/>
  <c r="K172" i="25"/>
  <c r="U170" i="25"/>
  <c r="O170" i="25"/>
  <c r="I170" i="25"/>
  <c r="P169" i="25"/>
  <c r="T169" i="25"/>
  <c r="R168" i="25"/>
  <c r="M168" i="25"/>
  <c r="F168" i="25"/>
  <c r="C168" i="25"/>
  <c r="G168" i="25"/>
  <c r="K168" i="25"/>
  <c r="J167" i="25"/>
  <c r="E167" i="25"/>
  <c r="U166" i="25"/>
  <c r="O166" i="25"/>
  <c r="I166" i="25"/>
  <c r="P165" i="25"/>
  <c r="T165" i="25"/>
  <c r="J163" i="25"/>
  <c r="E163" i="25"/>
  <c r="U162" i="25"/>
  <c r="O162" i="25"/>
  <c r="I162" i="25"/>
  <c r="P161" i="25"/>
  <c r="T161" i="25"/>
  <c r="R160" i="25"/>
  <c r="M160" i="25"/>
  <c r="F160" i="25"/>
  <c r="C160" i="25"/>
  <c r="G160" i="25"/>
  <c r="K160" i="25"/>
  <c r="U158" i="25"/>
  <c r="O158" i="25"/>
  <c r="I158" i="25"/>
  <c r="P157" i="25"/>
  <c r="T157" i="25"/>
  <c r="J155" i="25"/>
  <c r="E155" i="25"/>
  <c r="U154" i="25"/>
  <c r="O154" i="25"/>
  <c r="I154" i="25"/>
  <c r="P153" i="25"/>
  <c r="T153" i="25"/>
  <c r="R152" i="25"/>
  <c r="M152" i="25"/>
  <c r="F152" i="25"/>
  <c r="C152" i="25"/>
  <c r="G152" i="25"/>
  <c r="K152" i="25"/>
  <c r="J151" i="25"/>
  <c r="E151" i="25"/>
  <c r="U150" i="25"/>
  <c r="O150" i="25"/>
  <c r="I150" i="25"/>
  <c r="P149" i="25"/>
  <c r="T149" i="25"/>
  <c r="R148" i="25"/>
  <c r="M148" i="25"/>
  <c r="F148" i="25"/>
  <c r="C148" i="25"/>
  <c r="G148" i="25"/>
  <c r="K148" i="25"/>
  <c r="J147" i="25"/>
  <c r="E147" i="25"/>
  <c r="U146" i="25"/>
  <c r="O146" i="25"/>
  <c r="I146" i="25"/>
  <c r="P145" i="25"/>
  <c r="T145" i="25"/>
  <c r="R144" i="25"/>
  <c r="M144" i="25"/>
  <c r="F144" i="25"/>
  <c r="C144" i="25"/>
  <c r="G144" i="25"/>
  <c r="K144" i="25"/>
  <c r="J143" i="25"/>
  <c r="E143" i="25"/>
  <c r="U142" i="25"/>
  <c r="O142" i="25"/>
  <c r="I142" i="25"/>
  <c r="P141" i="25"/>
  <c r="T141" i="25"/>
  <c r="R140" i="25"/>
  <c r="M140" i="25"/>
  <c r="F140" i="25"/>
  <c r="C140" i="25"/>
  <c r="G140" i="25"/>
  <c r="K140" i="25"/>
  <c r="J139" i="25"/>
  <c r="E139" i="25"/>
  <c r="U138" i="25"/>
  <c r="O138" i="25"/>
  <c r="I138" i="25"/>
  <c r="P137" i="25"/>
  <c r="T137" i="25"/>
  <c r="R136" i="25"/>
  <c r="M136" i="25"/>
  <c r="F136" i="25"/>
  <c r="C136" i="25"/>
  <c r="G136" i="25"/>
  <c r="K136" i="25"/>
  <c r="J135" i="25"/>
  <c r="E135" i="25"/>
  <c r="U134" i="25"/>
  <c r="O134" i="25"/>
  <c r="I134" i="25"/>
  <c r="P133" i="25"/>
  <c r="T133" i="25"/>
  <c r="R132" i="25"/>
  <c r="M132" i="25"/>
  <c r="F132" i="25"/>
  <c r="C132" i="25"/>
  <c r="G132" i="25"/>
  <c r="K132" i="25"/>
  <c r="J131" i="25"/>
  <c r="E131" i="25"/>
  <c r="U130" i="25"/>
  <c r="O130" i="25"/>
  <c r="I130" i="25"/>
  <c r="P129" i="25"/>
  <c r="T129" i="25"/>
  <c r="R128" i="25"/>
  <c r="M128" i="25"/>
  <c r="F128" i="25"/>
  <c r="C128" i="25"/>
  <c r="G128" i="25"/>
  <c r="K128" i="25"/>
  <c r="J127" i="25"/>
  <c r="E127" i="25"/>
  <c r="U126" i="25"/>
  <c r="O126" i="25"/>
  <c r="I126" i="25"/>
  <c r="P125" i="25"/>
  <c r="T125" i="25"/>
  <c r="R124" i="25"/>
  <c r="M124" i="25"/>
  <c r="F124" i="25"/>
  <c r="C124" i="25"/>
  <c r="G124" i="25"/>
  <c r="K124" i="25"/>
  <c r="U122" i="25"/>
  <c r="O122" i="25"/>
  <c r="I122" i="25"/>
  <c r="P121" i="25"/>
  <c r="T121" i="25"/>
  <c r="C120" i="25"/>
  <c r="G120" i="25"/>
  <c r="K120" i="25"/>
  <c r="U118" i="25"/>
  <c r="O118" i="25"/>
  <c r="I118" i="25"/>
  <c r="P117" i="25"/>
  <c r="T117" i="25"/>
  <c r="C116" i="25"/>
  <c r="G116" i="25"/>
  <c r="K116" i="25"/>
  <c r="U114" i="25"/>
  <c r="O114" i="25"/>
  <c r="I114" i="25"/>
  <c r="P113" i="25"/>
  <c r="T113" i="25"/>
  <c r="C112" i="25"/>
  <c r="G112" i="25"/>
  <c r="K112" i="25"/>
  <c r="U110" i="25"/>
  <c r="O110" i="25"/>
  <c r="I110" i="25"/>
  <c r="P109" i="25"/>
  <c r="T109" i="25"/>
  <c r="C108" i="25"/>
  <c r="G108" i="25"/>
  <c r="K108" i="25"/>
  <c r="U106" i="25"/>
  <c r="O106" i="25"/>
  <c r="I106" i="25"/>
  <c r="U102" i="25"/>
  <c r="O102" i="25"/>
  <c r="I102" i="25"/>
  <c r="P101" i="25"/>
  <c r="T101" i="25"/>
  <c r="C100" i="25"/>
  <c r="G100" i="25"/>
  <c r="K100" i="25"/>
  <c r="U98" i="25"/>
  <c r="O98" i="25"/>
  <c r="I98" i="25"/>
  <c r="P97" i="25"/>
  <c r="T97" i="25"/>
  <c r="C96" i="25"/>
  <c r="G96" i="25"/>
  <c r="K96" i="25"/>
  <c r="U94" i="25"/>
  <c r="O94" i="25"/>
  <c r="I94" i="25"/>
  <c r="P93" i="25"/>
  <c r="T93" i="25"/>
  <c r="C92" i="25"/>
  <c r="G92" i="25"/>
  <c r="K92" i="25"/>
  <c r="U90" i="25"/>
  <c r="O90" i="25"/>
  <c r="I90" i="25"/>
  <c r="P89" i="25"/>
  <c r="T89" i="25"/>
  <c r="C88" i="25"/>
  <c r="G88" i="25"/>
  <c r="K88" i="25"/>
  <c r="U86" i="25"/>
  <c r="O86" i="25"/>
  <c r="I86" i="25"/>
  <c r="P85" i="25"/>
  <c r="T85" i="25"/>
  <c r="C79" i="25"/>
  <c r="G79" i="25"/>
  <c r="K79" i="25"/>
  <c r="E79" i="25"/>
  <c r="J79" i="25"/>
  <c r="P76" i="25"/>
  <c r="T76" i="25"/>
  <c r="F76" i="25"/>
  <c r="M76" i="25"/>
  <c r="R76" i="25"/>
  <c r="P75" i="25"/>
  <c r="T75" i="25"/>
  <c r="Q75" i="25"/>
  <c r="C74" i="25"/>
  <c r="G74" i="25"/>
  <c r="K74" i="25"/>
  <c r="D74" i="25"/>
  <c r="I74" i="25"/>
  <c r="S72" i="25"/>
  <c r="J72" i="25"/>
  <c r="M71" i="25"/>
  <c r="P70" i="25"/>
  <c r="T70" i="25"/>
  <c r="O70" i="25"/>
  <c r="U70" i="25"/>
  <c r="C63" i="25"/>
  <c r="G63" i="25"/>
  <c r="K63" i="25"/>
  <c r="H63" i="25"/>
  <c r="E63" i="25"/>
  <c r="J63" i="25"/>
  <c r="C57" i="25"/>
  <c r="G57" i="25"/>
  <c r="K57" i="25"/>
  <c r="E57" i="25"/>
  <c r="J57" i="25"/>
  <c r="H57" i="25"/>
  <c r="C45" i="25"/>
  <c r="G45" i="25"/>
  <c r="K45" i="25"/>
  <c r="E45" i="25"/>
  <c r="J45" i="25"/>
  <c r="H45" i="25"/>
  <c r="C41" i="25"/>
  <c r="G41" i="25"/>
  <c r="K41" i="25"/>
  <c r="E41" i="25"/>
  <c r="J41" i="25"/>
  <c r="H41" i="25"/>
  <c r="P30" i="25"/>
  <c r="T30" i="25"/>
  <c r="F30" i="25"/>
  <c r="M30" i="25"/>
  <c r="R30" i="25"/>
  <c r="O30" i="25"/>
  <c r="U30" i="25"/>
  <c r="P28" i="25"/>
  <c r="T28" i="25"/>
  <c r="D28" i="25"/>
  <c r="I28" i="25"/>
  <c r="O28" i="25"/>
  <c r="U28" i="25"/>
  <c r="F28" i="25"/>
  <c r="M28" i="25"/>
  <c r="R28" i="25"/>
  <c r="C27" i="25"/>
  <c r="G27" i="25"/>
  <c r="K27" i="25"/>
  <c r="H27" i="25"/>
  <c r="E27" i="25"/>
  <c r="J27" i="25"/>
  <c r="C25" i="25"/>
  <c r="G25" i="25"/>
  <c r="K25" i="25"/>
  <c r="E25" i="25"/>
  <c r="J25" i="25"/>
  <c r="H25" i="25"/>
  <c r="P14" i="25"/>
  <c r="T14" i="25"/>
  <c r="F14" i="25"/>
  <c r="M14" i="25"/>
  <c r="R14" i="25"/>
  <c r="O14" i="25"/>
  <c r="U14" i="25"/>
  <c r="P12" i="25"/>
  <c r="T12" i="25"/>
  <c r="D12" i="25"/>
  <c r="I12" i="25"/>
  <c r="O12" i="25"/>
  <c r="U12" i="25"/>
  <c r="F12" i="25"/>
  <c r="M12" i="25"/>
  <c r="R12" i="25"/>
  <c r="C11" i="25"/>
  <c r="G11" i="25"/>
  <c r="K11" i="25"/>
  <c r="H11" i="25"/>
  <c r="E11" i="25"/>
  <c r="J11" i="25"/>
  <c r="C9" i="25"/>
  <c r="G9" i="25"/>
  <c r="K9" i="25"/>
  <c r="E9" i="25"/>
  <c r="J9" i="25"/>
  <c r="H9" i="25"/>
  <c r="C164" i="26"/>
  <c r="G164" i="26"/>
  <c r="K164" i="26"/>
  <c r="E164" i="26"/>
  <c r="J164" i="26"/>
  <c r="H164" i="26"/>
  <c r="C104" i="26"/>
  <c r="G104" i="26"/>
  <c r="K104" i="26"/>
  <c r="E104" i="26"/>
  <c r="J104" i="26"/>
  <c r="H104" i="26"/>
  <c r="P67" i="26"/>
  <c r="T67" i="26"/>
  <c r="D67" i="26"/>
  <c r="I67" i="26"/>
  <c r="O67" i="26"/>
  <c r="U67" i="26"/>
  <c r="E67" i="26"/>
  <c r="J67" i="26"/>
  <c r="Q67" i="26"/>
  <c r="F67" i="26"/>
  <c r="M67" i="26"/>
  <c r="R67" i="26"/>
  <c r="P59" i="26"/>
  <c r="T59" i="26"/>
  <c r="D59" i="26"/>
  <c r="I59" i="26"/>
  <c r="O59" i="26"/>
  <c r="U59" i="26"/>
  <c r="E59" i="26"/>
  <c r="J59" i="26"/>
  <c r="Q59" i="26"/>
  <c r="F59" i="26"/>
  <c r="M59" i="26"/>
  <c r="R59" i="26"/>
  <c r="C177" i="25"/>
  <c r="G177" i="25"/>
  <c r="K177" i="25"/>
  <c r="Q176" i="25"/>
  <c r="J176" i="25"/>
  <c r="E176" i="25"/>
  <c r="I175" i="25"/>
  <c r="D175" i="25"/>
  <c r="P174" i="25"/>
  <c r="T174" i="25"/>
  <c r="C173" i="25"/>
  <c r="G173" i="25"/>
  <c r="K173" i="25"/>
  <c r="Q172" i="25"/>
  <c r="J172" i="25"/>
  <c r="E172" i="25"/>
  <c r="P170" i="25"/>
  <c r="T170" i="25"/>
  <c r="C169" i="25"/>
  <c r="G169" i="25"/>
  <c r="K169" i="25"/>
  <c r="Q168" i="25"/>
  <c r="J168" i="25"/>
  <c r="E168" i="25"/>
  <c r="I167" i="25"/>
  <c r="D167" i="25"/>
  <c r="P166" i="25"/>
  <c r="T166" i="25"/>
  <c r="C165" i="25"/>
  <c r="G165" i="25"/>
  <c r="K165" i="25"/>
  <c r="I163" i="25"/>
  <c r="D163" i="25"/>
  <c r="P162" i="25"/>
  <c r="T162" i="25"/>
  <c r="C161" i="25"/>
  <c r="G161" i="25"/>
  <c r="K161" i="25"/>
  <c r="Q160" i="25"/>
  <c r="J160" i="25"/>
  <c r="E160" i="25"/>
  <c r="P158" i="25"/>
  <c r="T158" i="25"/>
  <c r="C157" i="25"/>
  <c r="G157" i="25"/>
  <c r="K157" i="25"/>
  <c r="I155" i="25"/>
  <c r="D155" i="25"/>
  <c r="P154" i="25"/>
  <c r="T154" i="25"/>
  <c r="C153" i="25"/>
  <c r="G153" i="25"/>
  <c r="K153" i="25"/>
  <c r="Q152" i="25"/>
  <c r="J152" i="25"/>
  <c r="E152" i="25"/>
  <c r="I151" i="25"/>
  <c r="D151" i="25"/>
  <c r="P150" i="25"/>
  <c r="T150" i="25"/>
  <c r="C149" i="25"/>
  <c r="G149" i="25"/>
  <c r="K149" i="25"/>
  <c r="Q148" i="25"/>
  <c r="J148" i="25"/>
  <c r="E148" i="25"/>
  <c r="I147" i="25"/>
  <c r="D147" i="25"/>
  <c r="P146" i="25"/>
  <c r="T146" i="25"/>
  <c r="C145" i="25"/>
  <c r="G145" i="25"/>
  <c r="K145" i="25"/>
  <c r="Q144" i="25"/>
  <c r="J144" i="25"/>
  <c r="E144" i="25"/>
  <c r="I143" i="25"/>
  <c r="D143" i="25"/>
  <c r="P142" i="25"/>
  <c r="T142" i="25"/>
  <c r="C141" i="25"/>
  <c r="G141" i="25"/>
  <c r="K141" i="25"/>
  <c r="Q140" i="25"/>
  <c r="J140" i="25"/>
  <c r="E140" i="25"/>
  <c r="I139" i="25"/>
  <c r="D139" i="25"/>
  <c r="P138" i="25"/>
  <c r="T138" i="25"/>
  <c r="C137" i="25"/>
  <c r="G137" i="25"/>
  <c r="K137" i="25"/>
  <c r="Q136" i="25"/>
  <c r="J136" i="25"/>
  <c r="E136" i="25"/>
  <c r="I135" i="25"/>
  <c r="D135" i="25"/>
  <c r="P134" i="25"/>
  <c r="T134" i="25"/>
  <c r="C133" i="25"/>
  <c r="G133" i="25"/>
  <c r="K133" i="25"/>
  <c r="Q132" i="25"/>
  <c r="J132" i="25"/>
  <c r="E132" i="25"/>
  <c r="I131" i="25"/>
  <c r="D131" i="25"/>
  <c r="P130" i="25"/>
  <c r="T130" i="25"/>
  <c r="C129" i="25"/>
  <c r="G129" i="25"/>
  <c r="K129" i="25"/>
  <c r="Q128" i="25"/>
  <c r="J128" i="25"/>
  <c r="E128" i="25"/>
  <c r="I127" i="25"/>
  <c r="D127" i="25"/>
  <c r="P126" i="25"/>
  <c r="T126" i="25"/>
  <c r="C125" i="25"/>
  <c r="G125" i="25"/>
  <c r="K125" i="25"/>
  <c r="Q124" i="25"/>
  <c r="J124" i="25"/>
  <c r="E124" i="25"/>
  <c r="P122" i="25"/>
  <c r="T122" i="25"/>
  <c r="C121" i="25"/>
  <c r="G121" i="25"/>
  <c r="K121" i="25"/>
  <c r="P118" i="25"/>
  <c r="T118" i="25"/>
  <c r="C117" i="25"/>
  <c r="G117" i="25"/>
  <c r="K117" i="25"/>
  <c r="P114" i="25"/>
  <c r="T114" i="25"/>
  <c r="C113" i="25"/>
  <c r="G113" i="25"/>
  <c r="K113" i="25"/>
  <c r="P110" i="25"/>
  <c r="T110" i="25"/>
  <c r="C109" i="25"/>
  <c r="G109" i="25"/>
  <c r="K109" i="25"/>
  <c r="P106" i="25"/>
  <c r="T106" i="25"/>
  <c r="P102" i="25"/>
  <c r="T102" i="25"/>
  <c r="C101" i="25"/>
  <c r="G101" i="25"/>
  <c r="K101" i="25"/>
  <c r="P98" i="25"/>
  <c r="T98" i="25"/>
  <c r="C97" i="25"/>
  <c r="G97" i="25"/>
  <c r="K97" i="25"/>
  <c r="P94" i="25"/>
  <c r="T94" i="25"/>
  <c r="C93" i="25"/>
  <c r="G93" i="25"/>
  <c r="K93" i="25"/>
  <c r="P90" i="25"/>
  <c r="T90" i="25"/>
  <c r="C89" i="25"/>
  <c r="G89" i="25"/>
  <c r="K89" i="25"/>
  <c r="P86" i="25"/>
  <c r="T86" i="25"/>
  <c r="C85" i="25"/>
  <c r="G85" i="25"/>
  <c r="K85" i="25"/>
  <c r="C81" i="25"/>
  <c r="G81" i="25"/>
  <c r="K81" i="25"/>
  <c r="H81" i="25"/>
  <c r="C77" i="25"/>
  <c r="G77" i="25"/>
  <c r="K77" i="25"/>
  <c r="H77" i="25"/>
  <c r="C75" i="25"/>
  <c r="G75" i="25"/>
  <c r="K75" i="25"/>
  <c r="E75" i="25"/>
  <c r="J75" i="25"/>
  <c r="P72" i="25"/>
  <c r="T72" i="25"/>
  <c r="F72" i="25"/>
  <c r="M72" i="25"/>
  <c r="R72" i="25"/>
  <c r="P71" i="25"/>
  <c r="T71" i="25"/>
  <c r="Q71" i="25"/>
  <c r="C70" i="25"/>
  <c r="G70" i="25"/>
  <c r="K70" i="25"/>
  <c r="D70" i="25"/>
  <c r="I70" i="25"/>
  <c r="P66" i="25"/>
  <c r="T66" i="25"/>
  <c r="O66" i="25"/>
  <c r="U66" i="25"/>
  <c r="F63" i="25"/>
  <c r="F57" i="25"/>
  <c r="P48" i="25"/>
  <c r="T48" i="25"/>
  <c r="D48" i="25"/>
  <c r="I48" i="25"/>
  <c r="O48" i="25"/>
  <c r="U48" i="25"/>
  <c r="F48" i="25"/>
  <c r="M48" i="25"/>
  <c r="R48" i="25"/>
  <c r="C47" i="25"/>
  <c r="G47" i="25"/>
  <c r="K47" i="25"/>
  <c r="H47" i="25"/>
  <c r="E47" i="25"/>
  <c r="J47" i="25"/>
  <c r="F45" i="25"/>
  <c r="F41" i="25"/>
  <c r="P34" i="25"/>
  <c r="T34" i="25"/>
  <c r="F34" i="25"/>
  <c r="M34" i="25"/>
  <c r="R34" i="25"/>
  <c r="O34" i="25"/>
  <c r="U34" i="25"/>
  <c r="P32" i="25"/>
  <c r="T32" i="25"/>
  <c r="D32" i="25"/>
  <c r="I32" i="25"/>
  <c r="O32" i="25"/>
  <c r="U32" i="25"/>
  <c r="F32" i="25"/>
  <c r="M32" i="25"/>
  <c r="R32" i="25"/>
  <c r="C31" i="25"/>
  <c r="G31" i="25"/>
  <c r="K31" i="25"/>
  <c r="H31" i="25"/>
  <c r="E31" i="25"/>
  <c r="J31" i="25"/>
  <c r="J30" i="25"/>
  <c r="D30" i="25"/>
  <c r="C29" i="25"/>
  <c r="G29" i="25"/>
  <c r="K29" i="25"/>
  <c r="E29" i="25"/>
  <c r="J29" i="25"/>
  <c r="H29" i="25"/>
  <c r="J28" i="25"/>
  <c r="F27" i="25"/>
  <c r="F25" i="25"/>
  <c r="P18" i="25"/>
  <c r="T18" i="25"/>
  <c r="F18" i="25"/>
  <c r="M18" i="25"/>
  <c r="R18" i="25"/>
  <c r="O18" i="25"/>
  <c r="U18" i="25"/>
  <c r="P16" i="25"/>
  <c r="T16" i="25"/>
  <c r="D16" i="25"/>
  <c r="I16" i="25"/>
  <c r="O16" i="25"/>
  <c r="U16" i="25"/>
  <c r="F16" i="25"/>
  <c r="M16" i="25"/>
  <c r="R16" i="25"/>
  <c r="C15" i="25"/>
  <c r="G15" i="25"/>
  <c r="K15" i="25"/>
  <c r="H15" i="25"/>
  <c r="E15" i="25"/>
  <c r="J15" i="25"/>
  <c r="J14" i="25"/>
  <c r="D14" i="25"/>
  <c r="C13" i="25"/>
  <c r="G13" i="25"/>
  <c r="K13" i="25"/>
  <c r="E13" i="25"/>
  <c r="J13" i="25"/>
  <c r="H13" i="25"/>
  <c r="J12" i="25"/>
  <c r="F11" i="25"/>
  <c r="F9" i="25"/>
  <c r="F164" i="26"/>
  <c r="P159" i="26"/>
  <c r="T159" i="26"/>
  <c r="D159" i="26"/>
  <c r="I159" i="26"/>
  <c r="O159" i="26"/>
  <c r="U159" i="26"/>
  <c r="F159" i="26"/>
  <c r="M159" i="26"/>
  <c r="R159" i="26"/>
  <c r="C156" i="26"/>
  <c r="G156" i="26"/>
  <c r="K156" i="26"/>
  <c r="E156" i="26"/>
  <c r="J156" i="26"/>
  <c r="H156" i="26"/>
  <c r="F104" i="26"/>
  <c r="S67" i="26"/>
  <c r="S59" i="26"/>
  <c r="C50" i="26"/>
  <c r="G50" i="26"/>
  <c r="K50" i="26"/>
  <c r="H50" i="26"/>
  <c r="D50" i="26"/>
  <c r="I50" i="26"/>
  <c r="E50" i="26"/>
  <c r="J50" i="26"/>
  <c r="P43" i="26"/>
  <c r="T43" i="26"/>
  <c r="D43" i="26"/>
  <c r="I43" i="26"/>
  <c r="O43" i="26"/>
  <c r="U43" i="26"/>
  <c r="E43" i="26"/>
  <c r="J43" i="26"/>
  <c r="Q43" i="26"/>
  <c r="F43" i="26"/>
  <c r="M43" i="26"/>
  <c r="R43" i="26"/>
  <c r="Q177" i="25"/>
  <c r="J177" i="25"/>
  <c r="E177" i="25"/>
  <c r="U176" i="25"/>
  <c r="O176" i="25"/>
  <c r="I176" i="25"/>
  <c r="D176" i="25"/>
  <c r="H175" i="25"/>
  <c r="P175" i="25"/>
  <c r="T175" i="25"/>
  <c r="R174" i="25"/>
  <c r="M174" i="25"/>
  <c r="F174" i="25"/>
  <c r="C174" i="25"/>
  <c r="G174" i="25"/>
  <c r="K174" i="25"/>
  <c r="Q173" i="25"/>
  <c r="J173" i="25"/>
  <c r="E173" i="25"/>
  <c r="U172" i="25"/>
  <c r="O172" i="25"/>
  <c r="I172" i="25"/>
  <c r="D172" i="25"/>
  <c r="R170" i="25"/>
  <c r="M170" i="25"/>
  <c r="F170" i="25"/>
  <c r="C170" i="25"/>
  <c r="G170" i="25"/>
  <c r="K170" i="25"/>
  <c r="Q169" i="25"/>
  <c r="J169" i="25"/>
  <c r="E169" i="25"/>
  <c r="U168" i="25"/>
  <c r="O168" i="25"/>
  <c r="I168" i="25"/>
  <c r="D168" i="25"/>
  <c r="H167" i="25"/>
  <c r="P167" i="25"/>
  <c r="T167" i="25"/>
  <c r="R166" i="25"/>
  <c r="M166" i="25"/>
  <c r="F166" i="25"/>
  <c r="C166" i="25"/>
  <c r="G166" i="25"/>
  <c r="K166" i="25"/>
  <c r="Q165" i="25"/>
  <c r="J165" i="25"/>
  <c r="E165" i="25"/>
  <c r="H163" i="25"/>
  <c r="P163" i="25"/>
  <c r="T163" i="25"/>
  <c r="R162" i="25"/>
  <c r="M162" i="25"/>
  <c r="F162" i="25"/>
  <c r="C162" i="25"/>
  <c r="G162" i="25"/>
  <c r="K162" i="25"/>
  <c r="Q161" i="25"/>
  <c r="J161" i="25"/>
  <c r="E161" i="25"/>
  <c r="U160" i="25"/>
  <c r="O160" i="25"/>
  <c r="I160" i="25"/>
  <c r="D160" i="25"/>
  <c r="R158" i="25"/>
  <c r="M158" i="25"/>
  <c r="F158" i="25"/>
  <c r="C158" i="25"/>
  <c r="G158" i="25"/>
  <c r="K158" i="25"/>
  <c r="Q157" i="25"/>
  <c r="J157" i="25"/>
  <c r="E157" i="25"/>
  <c r="H155" i="25"/>
  <c r="P155" i="25"/>
  <c r="T155" i="25"/>
  <c r="R154" i="25"/>
  <c r="M154" i="25"/>
  <c r="F154" i="25"/>
  <c r="C154" i="25"/>
  <c r="G154" i="25"/>
  <c r="K154" i="25"/>
  <c r="Q153" i="25"/>
  <c r="J153" i="25"/>
  <c r="E153" i="25"/>
  <c r="U152" i="25"/>
  <c r="O152" i="25"/>
  <c r="I152" i="25"/>
  <c r="D152" i="25"/>
  <c r="H151" i="25"/>
  <c r="P151" i="25"/>
  <c r="T151" i="25"/>
  <c r="R150" i="25"/>
  <c r="M150" i="25"/>
  <c r="F150" i="25"/>
  <c r="C150" i="25"/>
  <c r="G150" i="25"/>
  <c r="K150" i="25"/>
  <c r="Q149" i="25"/>
  <c r="J149" i="25"/>
  <c r="E149" i="25"/>
  <c r="U148" i="25"/>
  <c r="O148" i="25"/>
  <c r="I148" i="25"/>
  <c r="D148" i="25"/>
  <c r="H147" i="25"/>
  <c r="P147" i="25"/>
  <c r="T147" i="25"/>
  <c r="R146" i="25"/>
  <c r="M146" i="25"/>
  <c r="F146" i="25"/>
  <c r="C146" i="25"/>
  <c r="G146" i="25"/>
  <c r="K146" i="25"/>
  <c r="Q145" i="25"/>
  <c r="J145" i="25"/>
  <c r="E145" i="25"/>
  <c r="U144" i="25"/>
  <c r="O144" i="25"/>
  <c r="I144" i="25"/>
  <c r="D144" i="25"/>
  <c r="H143" i="25"/>
  <c r="P143" i="25"/>
  <c r="T143" i="25"/>
  <c r="R142" i="25"/>
  <c r="M142" i="25"/>
  <c r="F142" i="25"/>
  <c r="C142" i="25"/>
  <c r="G142" i="25"/>
  <c r="K142" i="25"/>
  <c r="Q141" i="25"/>
  <c r="J141" i="25"/>
  <c r="E141" i="25"/>
  <c r="U140" i="25"/>
  <c r="O140" i="25"/>
  <c r="I140" i="25"/>
  <c r="D140" i="25"/>
  <c r="H139" i="25"/>
  <c r="P139" i="25"/>
  <c r="T139" i="25"/>
  <c r="R138" i="25"/>
  <c r="M138" i="25"/>
  <c r="F138" i="25"/>
  <c r="C138" i="25"/>
  <c r="G138" i="25"/>
  <c r="K138" i="25"/>
  <c r="Q137" i="25"/>
  <c r="J137" i="25"/>
  <c r="E137" i="25"/>
  <c r="U136" i="25"/>
  <c r="O136" i="25"/>
  <c r="I136" i="25"/>
  <c r="D136" i="25"/>
  <c r="H135" i="25"/>
  <c r="P135" i="25"/>
  <c r="T135" i="25"/>
  <c r="R134" i="25"/>
  <c r="M134" i="25"/>
  <c r="F134" i="25"/>
  <c r="C134" i="25"/>
  <c r="G134" i="25"/>
  <c r="K134" i="25"/>
  <c r="Q133" i="25"/>
  <c r="J133" i="25"/>
  <c r="E133" i="25"/>
  <c r="U132" i="25"/>
  <c r="O132" i="25"/>
  <c r="I132" i="25"/>
  <c r="D132" i="25"/>
  <c r="H131" i="25"/>
  <c r="P131" i="25"/>
  <c r="T131" i="25"/>
  <c r="R130" i="25"/>
  <c r="M130" i="25"/>
  <c r="F130" i="25"/>
  <c r="C130" i="25"/>
  <c r="G130" i="25"/>
  <c r="K130" i="25"/>
  <c r="Q129" i="25"/>
  <c r="J129" i="25"/>
  <c r="E129" i="25"/>
  <c r="U128" i="25"/>
  <c r="O128" i="25"/>
  <c r="I128" i="25"/>
  <c r="D128" i="25"/>
  <c r="H127" i="25"/>
  <c r="P127" i="25"/>
  <c r="T127" i="25"/>
  <c r="R126" i="25"/>
  <c r="M126" i="25"/>
  <c r="F126" i="25"/>
  <c r="C126" i="25"/>
  <c r="G126" i="25"/>
  <c r="K126" i="25"/>
  <c r="Q125" i="25"/>
  <c r="J125" i="25"/>
  <c r="E125" i="25"/>
  <c r="U124" i="25"/>
  <c r="O124" i="25"/>
  <c r="I124" i="25"/>
  <c r="D124" i="25"/>
  <c r="P123" i="25"/>
  <c r="T123" i="25"/>
  <c r="R122" i="25"/>
  <c r="M122" i="25"/>
  <c r="F122" i="25"/>
  <c r="C122" i="25"/>
  <c r="G122" i="25"/>
  <c r="K122" i="25"/>
  <c r="Q121" i="25"/>
  <c r="J121" i="25"/>
  <c r="E121" i="25"/>
  <c r="I120" i="25"/>
  <c r="D120" i="25"/>
  <c r="P119" i="25"/>
  <c r="T119" i="25"/>
  <c r="R118" i="25"/>
  <c r="M118" i="25"/>
  <c r="F118" i="25"/>
  <c r="C118" i="25"/>
  <c r="G118" i="25"/>
  <c r="K118" i="25"/>
  <c r="Q117" i="25"/>
  <c r="J117" i="25"/>
  <c r="E117" i="25"/>
  <c r="I116" i="25"/>
  <c r="D116" i="25"/>
  <c r="P115" i="25"/>
  <c r="T115" i="25"/>
  <c r="R114" i="25"/>
  <c r="M114" i="25"/>
  <c r="F114" i="25"/>
  <c r="C114" i="25"/>
  <c r="G114" i="25"/>
  <c r="K114" i="25"/>
  <c r="Q113" i="25"/>
  <c r="J113" i="25"/>
  <c r="E113" i="25"/>
  <c r="I112" i="25"/>
  <c r="D112" i="25"/>
  <c r="P111" i="25"/>
  <c r="T111" i="25"/>
  <c r="R110" i="25"/>
  <c r="M110" i="25"/>
  <c r="F110" i="25"/>
  <c r="C110" i="25"/>
  <c r="G110" i="25"/>
  <c r="K110" i="25"/>
  <c r="Q109" i="25"/>
  <c r="J109" i="25"/>
  <c r="E109" i="25"/>
  <c r="I108" i="25"/>
  <c r="D108" i="25"/>
  <c r="P107" i="25"/>
  <c r="T107" i="25"/>
  <c r="R106" i="25"/>
  <c r="M106" i="25"/>
  <c r="F106" i="25"/>
  <c r="C106" i="25"/>
  <c r="G106" i="25"/>
  <c r="K106" i="25"/>
  <c r="P103" i="25"/>
  <c r="T103" i="25"/>
  <c r="R102" i="25"/>
  <c r="M102" i="25"/>
  <c r="F102" i="25"/>
  <c r="C102" i="25"/>
  <c r="G102" i="25"/>
  <c r="K102" i="25"/>
  <c r="Q101" i="25"/>
  <c r="J101" i="25"/>
  <c r="E101" i="25"/>
  <c r="I100" i="25"/>
  <c r="D100" i="25"/>
  <c r="P99" i="25"/>
  <c r="T99" i="25"/>
  <c r="R98" i="25"/>
  <c r="M98" i="25"/>
  <c r="F98" i="25"/>
  <c r="C98" i="25"/>
  <c r="G98" i="25"/>
  <c r="K98" i="25"/>
  <c r="Q97" i="25"/>
  <c r="J97" i="25"/>
  <c r="E97" i="25"/>
  <c r="I96" i="25"/>
  <c r="D96" i="25"/>
  <c r="P95" i="25"/>
  <c r="T95" i="25"/>
  <c r="R94" i="25"/>
  <c r="M94" i="25"/>
  <c r="F94" i="25"/>
  <c r="C94" i="25"/>
  <c r="G94" i="25"/>
  <c r="K94" i="25"/>
  <c r="Q93" i="25"/>
  <c r="J93" i="25"/>
  <c r="E93" i="25"/>
  <c r="I92" i="25"/>
  <c r="D92" i="25"/>
  <c r="P91" i="25"/>
  <c r="T91" i="25"/>
  <c r="R90" i="25"/>
  <c r="M90" i="25"/>
  <c r="F90" i="25"/>
  <c r="C90" i="25"/>
  <c r="G90" i="25"/>
  <c r="K90" i="25"/>
  <c r="Q89" i="25"/>
  <c r="J89" i="25"/>
  <c r="E89" i="25"/>
  <c r="I88" i="25"/>
  <c r="D88" i="25"/>
  <c r="P87" i="25"/>
  <c r="T87" i="25"/>
  <c r="R86" i="25"/>
  <c r="M86" i="25"/>
  <c r="F86" i="25"/>
  <c r="C86" i="25"/>
  <c r="G86" i="25"/>
  <c r="K86" i="25"/>
  <c r="Q85" i="25"/>
  <c r="J85" i="25"/>
  <c r="E85" i="25"/>
  <c r="P82" i="25"/>
  <c r="T82" i="25"/>
  <c r="O82" i="25"/>
  <c r="U82" i="25"/>
  <c r="E81" i="25"/>
  <c r="D79" i="25"/>
  <c r="E77" i="25"/>
  <c r="U76" i="25"/>
  <c r="N76" i="25"/>
  <c r="E76" i="25"/>
  <c r="U75" i="25"/>
  <c r="N75" i="25"/>
  <c r="F75" i="25"/>
  <c r="E74" i="25"/>
  <c r="C73" i="25"/>
  <c r="G73" i="25"/>
  <c r="K73" i="25"/>
  <c r="H73" i="25"/>
  <c r="O72" i="25"/>
  <c r="H72" i="25"/>
  <c r="O71" i="25"/>
  <c r="H71" i="25"/>
  <c r="C71" i="25"/>
  <c r="G71" i="25"/>
  <c r="K71" i="25"/>
  <c r="E71" i="25"/>
  <c r="J71" i="25"/>
  <c r="N70" i="25"/>
  <c r="F70" i="25"/>
  <c r="P68" i="25"/>
  <c r="T68" i="25"/>
  <c r="F68" i="25"/>
  <c r="M68" i="25"/>
  <c r="R68" i="25"/>
  <c r="Q66" i="25"/>
  <c r="H66" i="25"/>
  <c r="D66" i="25"/>
  <c r="C65" i="25"/>
  <c r="G65" i="25"/>
  <c r="K65" i="25"/>
  <c r="E65" i="25"/>
  <c r="J65" i="25"/>
  <c r="H65" i="25"/>
  <c r="D63" i="25"/>
  <c r="D57" i="25"/>
  <c r="P54" i="25"/>
  <c r="T54" i="25"/>
  <c r="F54" i="25"/>
  <c r="M54" i="25"/>
  <c r="R54" i="25"/>
  <c r="O54" i="25"/>
  <c r="U54" i="25"/>
  <c r="P52" i="25"/>
  <c r="T52" i="25"/>
  <c r="D52" i="25"/>
  <c r="I52" i="25"/>
  <c r="O52" i="25"/>
  <c r="U52" i="25"/>
  <c r="F52" i="25"/>
  <c r="M52" i="25"/>
  <c r="R52" i="25"/>
  <c r="J48" i="25"/>
  <c r="F47" i="25"/>
  <c r="D45" i="25"/>
  <c r="D41" i="25"/>
  <c r="P38" i="25"/>
  <c r="T38" i="25"/>
  <c r="F38" i="25"/>
  <c r="M38" i="25"/>
  <c r="R38" i="25"/>
  <c r="O38" i="25"/>
  <c r="U38" i="25"/>
  <c r="P36" i="25"/>
  <c r="T36" i="25"/>
  <c r="D36" i="25"/>
  <c r="I36" i="25"/>
  <c r="O36" i="25"/>
  <c r="U36" i="25"/>
  <c r="F36" i="25"/>
  <c r="M36" i="25"/>
  <c r="R36" i="25"/>
  <c r="C35" i="25"/>
  <c r="G35" i="25"/>
  <c r="K35" i="25"/>
  <c r="H35" i="25"/>
  <c r="E35" i="25"/>
  <c r="J35" i="25"/>
  <c r="J34" i="25"/>
  <c r="D34" i="25"/>
  <c r="C33" i="25"/>
  <c r="G33" i="25"/>
  <c r="K33" i="25"/>
  <c r="E33" i="25"/>
  <c r="J33" i="25"/>
  <c r="H33" i="25"/>
  <c r="J32" i="25"/>
  <c r="F31" i="25"/>
  <c r="S30" i="25"/>
  <c r="H30" i="25"/>
  <c r="F29" i="25"/>
  <c r="S28" i="25"/>
  <c r="H28" i="25"/>
  <c r="D27" i="25"/>
  <c r="D25" i="25"/>
  <c r="P22" i="25"/>
  <c r="T22" i="25"/>
  <c r="F22" i="25"/>
  <c r="M22" i="25"/>
  <c r="R22" i="25"/>
  <c r="O22" i="25"/>
  <c r="U22" i="25"/>
  <c r="P20" i="25"/>
  <c r="T20" i="25"/>
  <c r="D20" i="25"/>
  <c r="I20" i="25"/>
  <c r="O20" i="25"/>
  <c r="U20" i="25"/>
  <c r="F20" i="25"/>
  <c r="M20" i="25"/>
  <c r="R20" i="25"/>
  <c r="C19" i="25"/>
  <c r="G19" i="25"/>
  <c r="K19" i="25"/>
  <c r="H19" i="25"/>
  <c r="E19" i="25"/>
  <c r="J19" i="25"/>
  <c r="J18" i="25"/>
  <c r="D18" i="25"/>
  <c r="C17" i="25"/>
  <c r="G17" i="25"/>
  <c r="K17" i="25"/>
  <c r="E17" i="25"/>
  <c r="J17" i="25"/>
  <c r="H17" i="25"/>
  <c r="J16" i="25"/>
  <c r="F15" i="25"/>
  <c r="S14" i="25"/>
  <c r="H14" i="25"/>
  <c r="F13" i="25"/>
  <c r="S12" i="25"/>
  <c r="H12" i="25"/>
  <c r="D11" i="25"/>
  <c r="D9" i="25"/>
  <c r="P6" i="25"/>
  <c r="T6" i="25"/>
  <c r="F6" i="25"/>
  <c r="M6" i="25"/>
  <c r="R6" i="25"/>
  <c r="O6" i="25"/>
  <c r="U6" i="25"/>
  <c r="P4" i="25"/>
  <c r="T4" i="25"/>
  <c r="D4" i="25"/>
  <c r="I4" i="25"/>
  <c r="O4" i="25"/>
  <c r="U4" i="25"/>
  <c r="F4" i="25"/>
  <c r="M4" i="25"/>
  <c r="R4" i="25"/>
  <c r="C3" i="25"/>
  <c r="G3" i="25"/>
  <c r="K3" i="25"/>
  <c r="H3" i="25"/>
  <c r="E3" i="25"/>
  <c r="J3" i="25"/>
  <c r="P171" i="26"/>
  <c r="T171" i="26"/>
  <c r="D171" i="26"/>
  <c r="I171" i="26"/>
  <c r="O171" i="26"/>
  <c r="U171" i="26"/>
  <c r="F171" i="26"/>
  <c r="M171" i="26"/>
  <c r="R171" i="26"/>
  <c r="D164" i="26"/>
  <c r="J159" i="26"/>
  <c r="F156" i="26"/>
  <c r="Q105" i="26"/>
  <c r="E105" i="26"/>
  <c r="D104" i="26"/>
  <c r="P83" i="26"/>
  <c r="T83" i="26"/>
  <c r="D83" i="26"/>
  <c r="I83" i="26"/>
  <c r="O83" i="26"/>
  <c r="U83" i="26"/>
  <c r="E83" i="26"/>
  <c r="J83" i="26"/>
  <c r="Q83" i="26"/>
  <c r="F83" i="26"/>
  <c r="M83" i="26"/>
  <c r="R83" i="26"/>
  <c r="N67" i="26"/>
  <c r="N59" i="26"/>
  <c r="H51" i="26"/>
  <c r="C46" i="26"/>
  <c r="G46" i="26"/>
  <c r="K46" i="26"/>
  <c r="H46" i="26"/>
  <c r="D46" i="26"/>
  <c r="I46" i="26"/>
  <c r="E46" i="26"/>
  <c r="J46" i="26"/>
  <c r="S43" i="26"/>
  <c r="P58" i="23"/>
  <c r="T58" i="23"/>
  <c r="P177" i="24"/>
  <c r="T177" i="24"/>
  <c r="C176" i="24"/>
  <c r="G176" i="24"/>
  <c r="K176" i="24"/>
  <c r="P173" i="24"/>
  <c r="T173" i="24"/>
  <c r="C172" i="24"/>
  <c r="G172" i="24"/>
  <c r="K172" i="24"/>
  <c r="P169" i="24"/>
  <c r="T169" i="24"/>
  <c r="C168" i="24"/>
  <c r="G168" i="24"/>
  <c r="K168" i="24"/>
  <c r="P165" i="24"/>
  <c r="T165" i="24"/>
  <c r="C164" i="24"/>
  <c r="G164" i="24"/>
  <c r="K164" i="24"/>
  <c r="P161" i="24"/>
  <c r="T161" i="24"/>
  <c r="C160" i="24"/>
  <c r="G160" i="24"/>
  <c r="K160" i="24"/>
  <c r="P157" i="24"/>
  <c r="T157" i="24"/>
  <c r="C156" i="24"/>
  <c r="G156" i="24"/>
  <c r="K156" i="24"/>
  <c r="P153" i="24"/>
  <c r="T153" i="24"/>
  <c r="C152" i="24"/>
  <c r="G152" i="24"/>
  <c r="K152" i="24"/>
  <c r="P149" i="24"/>
  <c r="T149" i="24"/>
  <c r="C148" i="24"/>
  <c r="G148" i="24"/>
  <c r="K148" i="24"/>
  <c r="P145" i="24"/>
  <c r="T145" i="24"/>
  <c r="C144" i="24"/>
  <c r="G144" i="24"/>
  <c r="K144" i="24"/>
  <c r="P141" i="24"/>
  <c r="T141" i="24"/>
  <c r="C140" i="24"/>
  <c r="G140" i="24"/>
  <c r="K140" i="24"/>
  <c r="P137" i="24"/>
  <c r="T137" i="24"/>
  <c r="C136" i="24"/>
  <c r="G136" i="24"/>
  <c r="K136" i="24"/>
  <c r="P133" i="24"/>
  <c r="T133" i="24"/>
  <c r="C132" i="24"/>
  <c r="G132" i="24"/>
  <c r="K132" i="24"/>
  <c r="P129" i="24"/>
  <c r="T129" i="24"/>
  <c r="C128" i="24"/>
  <c r="G128" i="24"/>
  <c r="K128" i="24"/>
  <c r="P125" i="24"/>
  <c r="T125" i="24"/>
  <c r="C124" i="24"/>
  <c r="G124" i="24"/>
  <c r="K124" i="24"/>
  <c r="P121" i="24"/>
  <c r="T121" i="24"/>
  <c r="C120" i="24"/>
  <c r="G120" i="24"/>
  <c r="K120" i="24"/>
  <c r="P117" i="24"/>
  <c r="T117" i="24"/>
  <c r="C116" i="24"/>
  <c r="G116" i="24"/>
  <c r="K116" i="24"/>
  <c r="P113" i="24"/>
  <c r="T113" i="24"/>
  <c r="C112" i="24"/>
  <c r="G112" i="24"/>
  <c r="K112" i="24"/>
  <c r="P109" i="24"/>
  <c r="T109" i="24"/>
  <c r="C108" i="24"/>
  <c r="G108" i="24"/>
  <c r="K108" i="24"/>
  <c r="P105" i="24"/>
  <c r="T105" i="24"/>
  <c r="C104" i="24"/>
  <c r="G104" i="24"/>
  <c r="K104" i="24"/>
  <c r="P101" i="24"/>
  <c r="T101" i="24"/>
  <c r="C100" i="24"/>
  <c r="G100" i="24"/>
  <c r="K100" i="24"/>
  <c r="P97" i="24"/>
  <c r="T97" i="24"/>
  <c r="C96" i="24"/>
  <c r="G96" i="24"/>
  <c r="K96" i="24"/>
  <c r="P93" i="24"/>
  <c r="T93" i="24"/>
  <c r="C92" i="24"/>
  <c r="G92" i="24"/>
  <c r="K92" i="24"/>
  <c r="P89" i="24"/>
  <c r="T89" i="24"/>
  <c r="C88" i="24"/>
  <c r="G88" i="24"/>
  <c r="K88" i="24"/>
  <c r="P85" i="24"/>
  <c r="T85" i="24"/>
  <c r="C84" i="24"/>
  <c r="G84" i="24"/>
  <c r="K84" i="24"/>
  <c r="P81" i="24"/>
  <c r="T81" i="24"/>
  <c r="C80" i="24"/>
  <c r="G80" i="24"/>
  <c r="K80" i="24"/>
  <c r="P77" i="24"/>
  <c r="T77" i="24"/>
  <c r="C76" i="24"/>
  <c r="G76" i="24"/>
  <c r="K76" i="24"/>
  <c r="P73" i="24"/>
  <c r="T73" i="24"/>
  <c r="C72" i="24"/>
  <c r="G72" i="24"/>
  <c r="K72" i="24"/>
  <c r="P69" i="24"/>
  <c r="T69" i="24"/>
  <c r="C68" i="24"/>
  <c r="G68" i="24"/>
  <c r="K68" i="24"/>
  <c r="P65" i="24"/>
  <c r="T65" i="24"/>
  <c r="C64" i="24"/>
  <c r="G64" i="24"/>
  <c r="K64" i="24"/>
  <c r="P61" i="24"/>
  <c r="T61" i="24"/>
  <c r="C60" i="24"/>
  <c r="G60" i="24"/>
  <c r="K60" i="24"/>
  <c r="P57" i="24"/>
  <c r="T57" i="24"/>
  <c r="C56" i="24"/>
  <c r="G56" i="24"/>
  <c r="K56" i="24"/>
  <c r="P53" i="24"/>
  <c r="T53" i="24"/>
  <c r="C52" i="24"/>
  <c r="G52" i="24"/>
  <c r="K52" i="24"/>
  <c r="P49" i="24"/>
  <c r="T49" i="24"/>
  <c r="C48" i="24"/>
  <c r="G48" i="24"/>
  <c r="K48" i="24"/>
  <c r="P45" i="24"/>
  <c r="T45" i="24"/>
  <c r="C44" i="24"/>
  <c r="G44" i="24"/>
  <c r="K44" i="24"/>
  <c r="P41" i="24"/>
  <c r="T41" i="24"/>
  <c r="C40" i="24"/>
  <c r="G40" i="24"/>
  <c r="K40" i="24"/>
  <c r="P37" i="24"/>
  <c r="T37" i="24"/>
  <c r="C36" i="24"/>
  <c r="G36" i="24"/>
  <c r="K36" i="24"/>
  <c r="P33" i="24"/>
  <c r="T33" i="24"/>
  <c r="C32" i="24"/>
  <c r="G32" i="24"/>
  <c r="K32" i="24"/>
  <c r="P29" i="24"/>
  <c r="T29" i="24"/>
  <c r="C28" i="24"/>
  <c r="G28" i="24"/>
  <c r="K28" i="24"/>
  <c r="P25" i="24"/>
  <c r="T25" i="24"/>
  <c r="C24" i="24"/>
  <c r="G24" i="24"/>
  <c r="K24" i="24"/>
  <c r="P21" i="24"/>
  <c r="T21" i="24"/>
  <c r="P18" i="24"/>
  <c r="T18" i="24"/>
  <c r="E18" i="24"/>
  <c r="I18" i="24"/>
  <c r="N18" i="24"/>
  <c r="R18" i="24"/>
  <c r="P14" i="24"/>
  <c r="T14" i="24"/>
  <c r="E14" i="24"/>
  <c r="I14" i="24"/>
  <c r="N14" i="24"/>
  <c r="R14" i="24"/>
  <c r="P10" i="24"/>
  <c r="T10" i="24"/>
  <c r="E10" i="24"/>
  <c r="I10" i="24"/>
  <c r="N10" i="24"/>
  <c r="R10" i="24"/>
  <c r="P6" i="24"/>
  <c r="T6" i="24"/>
  <c r="E6" i="24"/>
  <c r="I6" i="24"/>
  <c r="N6" i="24"/>
  <c r="R6" i="24"/>
  <c r="X175" i="19"/>
  <c r="AB175" i="19"/>
  <c r="AF175" i="19"/>
  <c r="AJ175" i="19"/>
  <c r="AN175" i="19"/>
  <c r="Z175" i="19"/>
  <c r="AD175" i="19"/>
  <c r="AH175" i="19"/>
  <c r="AL175" i="19"/>
  <c r="Y170" i="19"/>
  <c r="AC170" i="19"/>
  <c r="AG170" i="19"/>
  <c r="AK170" i="19"/>
  <c r="AO170" i="19"/>
  <c r="W170" i="19"/>
  <c r="AA170" i="19"/>
  <c r="AE170" i="19"/>
  <c r="AI170" i="19"/>
  <c r="AM170" i="19"/>
  <c r="X167" i="19"/>
  <c r="AB167" i="19"/>
  <c r="AF167" i="19"/>
  <c r="AJ167" i="19"/>
  <c r="AN167" i="19"/>
  <c r="Z167" i="19"/>
  <c r="AD167" i="19"/>
  <c r="AH167" i="19"/>
  <c r="AL167" i="19"/>
  <c r="Y162" i="19"/>
  <c r="AC162" i="19"/>
  <c r="AG162" i="19"/>
  <c r="AK162" i="19"/>
  <c r="AO162" i="19"/>
  <c r="W162" i="19"/>
  <c r="AA162" i="19"/>
  <c r="AE162" i="19"/>
  <c r="AI162" i="19"/>
  <c r="AM162" i="19"/>
  <c r="X159" i="19"/>
  <c r="AB159" i="19"/>
  <c r="AF159" i="19"/>
  <c r="AJ159" i="19"/>
  <c r="AN159" i="19"/>
  <c r="Z159" i="19"/>
  <c r="AD159" i="19"/>
  <c r="AH159" i="19"/>
  <c r="AL159" i="19"/>
  <c r="Y154" i="19"/>
  <c r="AC154" i="19"/>
  <c r="AG154" i="19"/>
  <c r="AK154" i="19"/>
  <c r="AO154" i="19"/>
  <c r="W154" i="19"/>
  <c r="AA154" i="19"/>
  <c r="AE154" i="19"/>
  <c r="AI154" i="19"/>
  <c r="AM154" i="19"/>
  <c r="X151" i="19"/>
  <c r="AB151" i="19"/>
  <c r="AF151" i="19"/>
  <c r="AJ151" i="19"/>
  <c r="AN151" i="19"/>
  <c r="Z151" i="19"/>
  <c r="AD151" i="19"/>
  <c r="AH151" i="19"/>
  <c r="AL151" i="19"/>
  <c r="Y146" i="19"/>
  <c r="AC146" i="19"/>
  <c r="AG146" i="19"/>
  <c r="AK146" i="19"/>
  <c r="AO146" i="19"/>
  <c r="W146" i="19"/>
  <c r="AA146" i="19"/>
  <c r="AE146" i="19"/>
  <c r="AI146" i="19"/>
  <c r="AM146" i="19"/>
  <c r="X143" i="19"/>
  <c r="AB143" i="19"/>
  <c r="AF143" i="19"/>
  <c r="AJ143" i="19"/>
  <c r="AN143" i="19"/>
  <c r="Z143" i="19"/>
  <c r="AD143" i="19"/>
  <c r="AH143" i="19"/>
  <c r="AL143" i="19"/>
  <c r="Y138" i="19"/>
  <c r="AC138" i="19"/>
  <c r="AG138" i="19"/>
  <c r="AK138" i="19"/>
  <c r="AO138" i="19"/>
  <c r="W138" i="19"/>
  <c r="AA138" i="19"/>
  <c r="AE138" i="19"/>
  <c r="AI138" i="19"/>
  <c r="AM138" i="19"/>
  <c r="X135" i="19"/>
  <c r="AB135" i="19"/>
  <c r="AF135" i="19"/>
  <c r="AJ135" i="19"/>
  <c r="AN135" i="19"/>
  <c r="Z135" i="19"/>
  <c r="AD135" i="19"/>
  <c r="AH135" i="19"/>
  <c r="AL135" i="19"/>
  <c r="Y130" i="19"/>
  <c r="AC130" i="19"/>
  <c r="AG130" i="19"/>
  <c r="AK130" i="19"/>
  <c r="AO130" i="19"/>
  <c r="W130" i="19"/>
  <c r="AA130" i="19"/>
  <c r="AE130" i="19"/>
  <c r="AI130" i="19"/>
  <c r="AM130" i="19"/>
  <c r="X127" i="19"/>
  <c r="AB127" i="19"/>
  <c r="AF127" i="19"/>
  <c r="AJ127" i="19"/>
  <c r="AN127" i="19"/>
  <c r="Z127" i="19"/>
  <c r="AD127" i="19"/>
  <c r="AH127" i="19"/>
  <c r="AL127" i="19"/>
  <c r="Y55" i="19"/>
  <c r="AC55" i="19"/>
  <c r="AG55" i="19"/>
  <c r="AK55" i="19"/>
  <c r="AO55" i="19"/>
  <c r="W55" i="19"/>
  <c r="AB55" i="19"/>
  <c r="AH55" i="19"/>
  <c r="AM55" i="19"/>
  <c r="X55" i="19"/>
  <c r="AD55" i="19"/>
  <c r="AI55" i="19"/>
  <c r="AN55" i="19"/>
  <c r="Z55" i="19"/>
  <c r="AE55" i="19"/>
  <c r="AJ55" i="19"/>
  <c r="AO11" i="21"/>
  <c r="AK11" i="21"/>
  <c r="AG11" i="21"/>
  <c r="AC11" i="21"/>
  <c r="Y11" i="21"/>
  <c r="AN11" i="21"/>
  <c r="AJ11" i="21"/>
  <c r="AF11" i="21"/>
  <c r="AB11" i="21"/>
  <c r="X11" i="21"/>
  <c r="AH11" i="21"/>
  <c r="Z11" i="21"/>
  <c r="AM11" i="21"/>
  <c r="AE11" i="21"/>
  <c r="W11" i="21"/>
  <c r="AL11" i="21"/>
  <c r="AD11" i="21"/>
  <c r="AA27" i="21"/>
  <c r="AN36" i="21"/>
  <c r="AJ36" i="21"/>
  <c r="AF36" i="21"/>
  <c r="AB36" i="21"/>
  <c r="X36" i="21"/>
  <c r="AM36" i="21"/>
  <c r="AI36" i="21"/>
  <c r="AE36" i="21"/>
  <c r="AA36" i="21"/>
  <c r="W36" i="21"/>
  <c r="AO36" i="21"/>
  <c r="AG36" i="21"/>
  <c r="Y36" i="21"/>
  <c r="AL36" i="21"/>
  <c r="AD36" i="21"/>
  <c r="AK36" i="21"/>
  <c r="AC36" i="21"/>
  <c r="AB50" i="21"/>
  <c r="C84" i="25"/>
  <c r="G84" i="25"/>
  <c r="K84" i="25"/>
  <c r="P81" i="25"/>
  <c r="T81" i="25"/>
  <c r="P77" i="25"/>
  <c r="T77" i="25"/>
  <c r="C76" i="25"/>
  <c r="G76" i="25"/>
  <c r="K76" i="25"/>
  <c r="P73" i="25"/>
  <c r="T73" i="25"/>
  <c r="C72" i="25"/>
  <c r="G72" i="25"/>
  <c r="K72" i="25"/>
  <c r="P69" i="25"/>
  <c r="T69" i="25"/>
  <c r="C68" i="25"/>
  <c r="G68" i="25"/>
  <c r="K68" i="25"/>
  <c r="I66" i="25"/>
  <c r="P65" i="25"/>
  <c r="T65" i="25"/>
  <c r="I62" i="25"/>
  <c r="C60" i="25"/>
  <c r="G60" i="25"/>
  <c r="K60" i="25"/>
  <c r="I58" i="25"/>
  <c r="P57" i="25"/>
  <c r="T57" i="25"/>
  <c r="C56" i="25"/>
  <c r="G56" i="25"/>
  <c r="K56" i="25"/>
  <c r="I54" i="25"/>
  <c r="P53" i="25"/>
  <c r="T53" i="25"/>
  <c r="C52" i="25"/>
  <c r="G52" i="25"/>
  <c r="K52" i="25"/>
  <c r="C48" i="25"/>
  <c r="G48" i="25"/>
  <c r="K48" i="25"/>
  <c r="P45" i="25"/>
  <c r="T45" i="25"/>
  <c r="C44" i="25"/>
  <c r="G44" i="25"/>
  <c r="K44" i="25"/>
  <c r="I42" i="25"/>
  <c r="P41" i="25"/>
  <c r="T41" i="25"/>
  <c r="C40" i="25"/>
  <c r="G40" i="25"/>
  <c r="K40" i="25"/>
  <c r="I38" i="25"/>
  <c r="P37" i="25"/>
  <c r="T37" i="25"/>
  <c r="C36" i="25"/>
  <c r="G36" i="25"/>
  <c r="K36" i="25"/>
  <c r="I34" i="25"/>
  <c r="P33" i="25"/>
  <c r="T33" i="25"/>
  <c r="C32" i="25"/>
  <c r="G32" i="25"/>
  <c r="K32" i="25"/>
  <c r="I30" i="25"/>
  <c r="P29" i="25"/>
  <c r="T29" i="25"/>
  <c r="C28" i="25"/>
  <c r="G28" i="25"/>
  <c r="K28" i="25"/>
  <c r="I26" i="25"/>
  <c r="P25" i="25"/>
  <c r="T25" i="25"/>
  <c r="C24" i="25"/>
  <c r="G24" i="25"/>
  <c r="K24" i="25"/>
  <c r="I22" i="25"/>
  <c r="P21" i="25"/>
  <c r="T21" i="25"/>
  <c r="C20" i="25"/>
  <c r="G20" i="25"/>
  <c r="K20" i="25"/>
  <c r="I18" i="25"/>
  <c r="P17" i="25"/>
  <c r="T17" i="25"/>
  <c r="C16" i="25"/>
  <c r="G16" i="25"/>
  <c r="K16" i="25"/>
  <c r="I14" i="25"/>
  <c r="P13" i="25"/>
  <c r="T13" i="25"/>
  <c r="C12" i="25"/>
  <c r="G12" i="25"/>
  <c r="K12" i="25"/>
  <c r="I10" i="25"/>
  <c r="P9" i="25"/>
  <c r="T9" i="25"/>
  <c r="C8" i="25"/>
  <c r="G8" i="25"/>
  <c r="K8" i="25"/>
  <c r="I6" i="25"/>
  <c r="P5" i="25"/>
  <c r="T5" i="25"/>
  <c r="C4" i="25"/>
  <c r="G4" i="25"/>
  <c r="K4" i="25"/>
  <c r="C171" i="26"/>
  <c r="G171" i="26"/>
  <c r="K171" i="26"/>
  <c r="P164" i="26"/>
  <c r="T164" i="26"/>
  <c r="C159" i="26"/>
  <c r="G159" i="26"/>
  <c r="K159" i="26"/>
  <c r="P156" i="26"/>
  <c r="T156" i="26"/>
  <c r="I105" i="26"/>
  <c r="P104" i="26"/>
  <c r="T104" i="26"/>
  <c r="C83" i="26"/>
  <c r="G83" i="26"/>
  <c r="K83" i="26"/>
  <c r="P80" i="26"/>
  <c r="T80" i="26"/>
  <c r="C67" i="26"/>
  <c r="G67" i="26"/>
  <c r="K67" i="26"/>
  <c r="P64" i="26"/>
  <c r="T64" i="26"/>
  <c r="U61" i="26"/>
  <c r="I61" i="26"/>
  <c r="C59" i="26"/>
  <c r="G59" i="26"/>
  <c r="K59" i="26"/>
  <c r="C51" i="26"/>
  <c r="G51" i="26"/>
  <c r="K51" i="26"/>
  <c r="U49" i="26"/>
  <c r="I49" i="26"/>
  <c r="C43" i="26"/>
  <c r="G43" i="26"/>
  <c r="K43" i="26"/>
  <c r="R58" i="23"/>
  <c r="M58" i="23"/>
  <c r="F58" i="23"/>
  <c r="C58" i="23"/>
  <c r="G58" i="23"/>
  <c r="K58" i="23"/>
  <c r="R177" i="24"/>
  <c r="M177" i="24"/>
  <c r="F177" i="24"/>
  <c r="C177" i="24"/>
  <c r="G177" i="24"/>
  <c r="K177" i="24"/>
  <c r="J176" i="24"/>
  <c r="E176" i="24"/>
  <c r="U175" i="24"/>
  <c r="I175" i="24"/>
  <c r="P174" i="24"/>
  <c r="T174" i="24"/>
  <c r="R173" i="24"/>
  <c r="M173" i="24"/>
  <c r="F173" i="24"/>
  <c r="C173" i="24"/>
  <c r="G173" i="24"/>
  <c r="K173" i="24"/>
  <c r="J172" i="24"/>
  <c r="E172" i="24"/>
  <c r="U171" i="24"/>
  <c r="I171" i="24"/>
  <c r="P170" i="24"/>
  <c r="T170" i="24"/>
  <c r="R169" i="24"/>
  <c r="M169" i="24"/>
  <c r="F169" i="24"/>
  <c r="C169" i="24"/>
  <c r="G169" i="24"/>
  <c r="K169" i="24"/>
  <c r="J168" i="24"/>
  <c r="E168" i="24"/>
  <c r="U167" i="24"/>
  <c r="I167" i="24"/>
  <c r="P166" i="24"/>
  <c r="T166" i="24"/>
  <c r="R165" i="24"/>
  <c r="M165" i="24"/>
  <c r="F165" i="24"/>
  <c r="C165" i="24"/>
  <c r="G165" i="24"/>
  <c r="K165" i="24"/>
  <c r="J164" i="24"/>
  <c r="E164" i="24"/>
  <c r="U163" i="24"/>
  <c r="I163" i="24"/>
  <c r="P162" i="24"/>
  <c r="T162" i="24"/>
  <c r="R161" i="24"/>
  <c r="M161" i="24"/>
  <c r="F161" i="24"/>
  <c r="C161" i="24"/>
  <c r="G161" i="24"/>
  <c r="K161" i="24"/>
  <c r="J160" i="24"/>
  <c r="E160" i="24"/>
  <c r="U159" i="24"/>
  <c r="I159" i="24"/>
  <c r="P158" i="24"/>
  <c r="T158" i="24"/>
  <c r="R157" i="24"/>
  <c r="M157" i="24"/>
  <c r="F157" i="24"/>
  <c r="C157" i="24"/>
  <c r="G157" i="24"/>
  <c r="K157" i="24"/>
  <c r="J156" i="24"/>
  <c r="E156" i="24"/>
  <c r="U155" i="24"/>
  <c r="I155" i="24"/>
  <c r="P154" i="24"/>
  <c r="T154" i="24"/>
  <c r="R153" i="24"/>
  <c r="M153" i="24"/>
  <c r="F153" i="24"/>
  <c r="C153" i="24"/>
  <c r="G153" i="24"/>
  <c r="K153" i="24"/>
  <c r="J152" i="24"/>
  <c r="E152" i="24"/>
  <c r="U151" i="24"/>
  <c r="I151" i="24"/>
  <c r="P150" i="24"/>
  <c r="T150" i="24"/>
  <c r="R149" i="24"/>
  <c r="M149" i="24"/>
  <c r="F149" i="24"/>
  <c r="C149" i="24"/>
  <c r="G149" i="24"/>
  <c r="K149" i="24"/>
  <c r="J148" i="24"/>
  <c r="E148" i="24"/>
  <c r="U147" i="24"/>
  <c r="I147" i="24"/>
  <c r="P146" i="24"/>
  <c r="T146" i="24"/>
  <c r="R145" i="24"/>
  <c r="M145" i="24"/>
  <c r="F145" i="24"/>
  <c r="C145" i="24"/>
  <c r="G145" i="24"/>
  <c r="K145" i="24"/>
  <c r="J144" i="24"/>
  <c r="E144" i="24"/>
  <c r="U143" i="24"/>
  <c r="I143" i="24"/>
  <c r="P142" i="24"/>
  <c r="T142" i="24"/>
  <c r="R141" i="24"/>
  <c r="M141" i="24"/>
  <c r="F141" i="24"/>
  <c r="C141" i="24"/>
  <c r="G141" i="24"/>
  <c r="K141" i="24"/>
  <c r="J140" i="24"/>
  <c r="E140" i="24"/>
  <c r="U139" i="24"/>
  <c r="I139" i="24"/>
  <c r="P138" i="24"/>
  <c r="T138" i="24"/>
  <c r="R137" i="24"/>
  <c r="M137" i="24"/>
  <c r="F137" i="24"/>
  <c r="C137" i="24"/>
  <c r="G137" i="24"/>
  <c r="K137" i="24"/>
  <c r="J136" i="24"/>
  <c r="E136" i="24"/>
  <c r="U135" i="24"/>
  <c r="I135" i="24"/>
  <c r="P134" i="24"/>
  <c r="T134" i="24"/>
  <c r="R133" i="24"/>
  <c r="M133" i="24"/>
  <c r="F133" i="24"/>
  <c r="C133" i="24"/>
  <c r="G133" i="24"/>
  <c r="K133" i="24"/>
  <c r="J132" i="24"/>
  <c r="E132" i="24"/>
  <c r="U131" i="24"/>
  <c r="I131" i="24"/>
  <c r="P130" i="24"/>
  <c r="T130" i="24"/>
  <c r="R129" i="24"/>
  <c r="M129" i="24"/>
  <c r="F129" i="24"/>
  <c r="C129" i="24"/>
  <c r="G129" i="24"/>
  <c r="K129" i="24"/>
  <c r="J128" i="24"/>
  <c r="E128" i="24"/>
  <c r="U127" i="24"/>
  <c r="I127" i="24"/>
  <c r="P126" i="24"/>
  <c r="T126" i="24"/>
  <c r="R125" i="24"/>
  <c r="M125" i="24"/>
  <c r="F125" i="24"/>
  <c r="C125" i="24"/>
  <c r="G125" i="24"/>
  <c r="K125" i="24"/>
  <c r="J124" i="24"/>
  <c r="E124" i="24"/>
  <c r="U123" i="24"/>
  <c r="I123" i="24"/>
  <c r="P122" i="24"/>
  <c r="T122" i="24"/>
  <c r="R121" i="24"/>
  <c r="M121" i="24"/>
  <c r="F121" i="24"/>
  <c r="C121" i="24"/>
  <c r="G121" i="24"/>
  <c r="K121" i="24"/>
  <c r="J120" i="24"/>
  <c r="E120" i="24"/>
  <c r="U119" i="24"/>
  <c r="I119" i="24"/>
  <c r="P118" i="24"/>
  <c r="T118" i="24"/>
  <c r="R117" i="24"/>
  <c r="M117" i="24"/>
  <c r="F117" i="24"/>
  <c r="C117" i="24"/>
  <c r="G117" i="24"/>
  <c r="K117" i="24"/>
  <c r="J116" i="24"/>
  <c r="E116" i="24"/>
  <c r="U115" i="24"/>
  <c r="I115" i="24"/>
  <c r="P114" i="24"/>
  <c r="T114" i="24"/>
  <c r="R113" i="24"/>
  <c r="M113" i="24"/>
  <c r="F113" i="24"/>
  <c r="C113" i="24"/>
  <c r="G113" i="24"/>
  <c r="K113" i="24"/>
  <c r="J112" i="24"/>
  <c r="E112" i="24"/>
  <c r="U111" i="24"/>
  <c r="I111" i="24"/>
  <c r="P110" i="24"/>
  <c r="T110" i="24"/>
  <c r="R109" i="24"/>
  <c r="M109" i="24"/>
  <c r="F109" i="24"/>
  <c r="C109" i="24"/>
  <c r="G109" i="24"/>
  <c r="K109" i="24"/>
  <c r="J108" i="24"/>
  <c r="E108" i="24"/>
  <c r="U107" i="24"/>
  <c r="I107" i="24"/>
  <c r="P106" i="24"/>
  <c r="T106" i="24"/>
  <c r="R105" i="24"/>
  <c r="M105" i="24"/>
  <c r="F105" i="24"/>
  <c r="C105" i="24"/>
  <c r="G105" i="24"/>
  <c r="K105" i="24"/>
  <c r="J104" i="24"/>
  <c r="E104" i="24"/>
  <c r="U103" i="24"/>
  <c r="I103" i="24"/>
  <c r="P102" i="24"/>
  <c r="T102" i="24"/>
  <c r="R101" i="24"/>
  <c r="M101" i="24"/>
  <c r="F101" i="24"/>
  <c r="C101" i="24"/>
  <c r="G101" i="24"/>
  <c r="K101" i="24"/>
  <c r="J100" i="24"/>
  <c r="E100" i="24"/>
  <c r="U99" i="24"/>
  <c r="I99" i="24"/>
  <c r="P98" i="24"/>
  <c r="T98" i="24"/>
  <c r="R97" i="24"/>
  <c r="M97" i="24"/>
  <c r="F97" i="24"/>
  <c r="C97" i="24"/>
  <c r="G97" i="24"/>
  <c r="K97" i="24"/>
  <c r="J96" i="24"/>
  <c r="E96" i="24"/>
  <c r="U95" i="24"/>
  <c r="I95" i="24"/>
  <c r="P94" i="24"/>
  <c r="T94" i="24"/>
  <c r="R93" i="24"/>
  <c r="M93" i="24"/>
  <c r="F93" i="24"/>
  <c r="C93" i="24"/>
  <c r="G93" i="24"/>
  <c r="K93" i="24"/>
  <c r="J92" i="24"/>
  <c r="E92" i="24"/>
  <c r="U91" i="24"/>
  <c r="I91" i="24"/>
  <c r="P90" i="24"/>
  <c r="T90" i="24"/>
  <c r="R89" i="24"/>
  <c r="M89" i="24"/>
  <c r="F89" i="24"/>
  <c r="C89" i="24"/>
  <c r="G89" i="24"/>
  <c r="K89" i="24"/>
  <c r="J88" i="24"/>
  <c r="E88" i="24"/>
  <c r="U87" i="24"/>
  <c r="I87" i="24"/>
  <c r="P86" i="24"/>
  <c r="T86" i="24"/>
  <c r="R85" i="24"/>
  <c r="M85" i="24"/>
  <c r="F85" i="24"/>
  <c r="C85" i="24"/>
  <c r="G85" i="24"/>
  <c r="K85" i="24"/>
  <c r="J84" i="24"/>
  <c r="E84" i="24"/>
  <c r="U83" i="24"/>
  <c r="I83" i="24"/>
  <c r="P82" i="24"/>
  <c r="T82" i="24"/>
  <c r="R81" i="24"/>
  <c r="M81" i="24"/>
  <c r="F81" i="24"/>
  <c r="C81" i="24"/>
  <c r="G81" i="24"/>
  <c r="K81" i="24"/>
  <c r="J80" i="24"/>
  <c r="E80" i="24"/>
  <c r="U79" i="24"/>
  <c r="I79" i="24"/>
  <c r="P78" i="24"/>
  <c r="T78" i="24"/>
  <c r="R77" i="24"/>
  <c r="M77" i="24"/>
  <c r="F77" i="24"/>
  <c r="C77" i="24"/>
  <c r="G77" i="24"/>
  <c r="K77" i="24"/>
  <c r="J76" i="24"/>
  <c r="E76" i="24"/>
  <c r="U75" i="24"/>
  <c r="I75" i="24"/>
  <c r="P74" i="24"/>
  <c r="T74" i="24"/>
  <c r="R73" i="24"/>
  <c r="M73" i="24"/>
  <c r="F73" i="24"/>
  <c r="C73" i="24"/>
  <c r="G73" i="24"/>
  <c r="K73" i="24"/>
  <c r="J72" i="24"/>
  <c r="E72" i="24"/>
  <c r="U71" i="24"/>
  <c r="I71" i="24"/>
  <c r="P70" i="24"/>
  <c r="T70" i="24"/>
  <c r="R69" i="24"/>
  <c r="M69" i="24"/>
  <c r="F69" i="24"/>
  <c r="C69" i="24"/>
  <c r="G69" i="24"/>
  <c r="K69" i="24"/>
  <c r="J68" i="24"/>
  <c r="E68" i="24"/>
  <c r="U67" i="24"/>
  <c r="I67" i="24"/>
  <c r="P66" i="24"/>
  <c r="T66" i="24"/>
  <c r="R65" i="24"/>
  <c r="M65" i="24"/>
  <c r="F65" i="24"/>
  <c r="C65" i="24"/>
  <c r="G65" i="24"/>
  <c r="K65" i="24"/>
  <c r="J64" i="24"/>
  <c r="E64" i="24"/>
  <c r="U63" i="24"/>
  <c r="I63" i="24"/>
  <c r="P62" i="24"/>
  <c r="T62" i="24"/>
  <c r="R61" i="24"/>
  <c r="M61" i="24"/>
  <c r="F61" i="24"/>
  <c r="C61" i="24"/>
  <c r="G61" i="24"/>
  <c r="K61" i="24"/>
  <c r="J60" i="24"/>
  <c r="E60" i="24"/>
  <c r="U59" i="24"/>
  <c r="I59" i="24"/>
  <c r="R57" i="24"/>
  <c r="M57" i="24"/>
  <c r="F57" i="24"/>
  <c r="C57" i="24"/>
  <c r="G57" i="24"/>
  <c r="K57" i="24"/>
  <c r="J56" i="24"/>
  <c r="E56" i="24"/>
  <c r="U55" i="24"/>
  <c r="I55" i="24"/>
  <c r="P54" i="24"/>
  <c r="T54" i="24"/>
  <c r="R53" i="24"/>
  <c r="M53" i="24"/>
  <c r="F53" i="24"/>
  <c r="C53" i="24"/>
  <c r="G53" i="24"/>
  <c r="K53" i="24"/>
  <c r="J52" i="24"/>
  <c r="E52" i="24"/>
  <c r="U51" i="24"/>
  <c r="I51" i="24"/>
  <c r="P50" i="24"/>
  <c r="T50" i="24"/>
  <c r="R49" i="24"/>
  <c r="M49" i="24"/>
  <c r="F49" i="24"/>
  <c r="C49" i="24"/>
  <c r="G49" i="24"/>
  <c r="K49" i="24"/>
  <c r="J48" i="24"/>
  <c r="E48" i="24"/>
  <c r="U47" i="24"/>
  <c r="I47" i="24"/>
  <c r="P46" i="24"/>
  <c r="T46" i="24"/>
  <c r="R45" i="24"/>
  <c r="M45" i="24"/>
  <c r="F45" i="24"/>
  <c r="C45" i="24"/>
  <c r="G45" i="24"/>
  <c r="K45" i="24"/>
  <c r="J44" i="24"/>
  <c r="E44" i="24"/>
  <c r="U43" i="24"/>
  <c r="I43" i="24"/>
  <c r="P42" i="24"/>
  <c r="T42" i="24"/>
  <c r="R41" i="24"/>
  <c r="M41" i="24"/>
  <c r="F41" i="24"/>
  <c r="C41" i="24"/>
  <c r="G41" i="24"/>
  <c r="K41" i="24"/>
  <c r="J40" i="24"/>
  <c r="E40" i="24"/>
  <c r="U39" i="24"/>
  <c r="I39" i="24"/>
  <c r="P38" i="24"/>
  <c r="T38" i="24"/>
  <c r="R37" i="24"/>
  <c r="M37" i="24"/>
  <c r="F37" i="24"/>
  <c r="C37" i="24"/>
  <c r="G37" i="24"/>
  <c r="K37" i="24"/>
  <c r="J36" i="24"/>
  <c r="E36" i="24"/>
  <c r="U35" i="24"/>
  <c r="I35" i="24"/>
  <c r="P34" i="24"/>
  <c r="T34" i="24"/>
  <c r="R33" i="24"/>
  <c r="M33" i="24"/>
  <c r="F33" i="24"/>
  <c r="C33" i="24"/>
  <c r="G33" i="24"/>
  <c r="K33" i="24"/>
  <c r="J32" i="24"/>
  <c r="E32" i="24"/>
  <c r="U31" i="24"/>
  <c r="I31" i="24"/>
  <c r="P30" i="24"/>
  <c r="T30" i="24"/>
  <c r="R29" i="24"/>
  <c r="M29" i="24"/>
  <c r="F29" i="24"/>
  <c r="C29" i="24"/>
  <c r="G29" i="24"/>
  <c r="K29" i="24"/>
  <c r="J28" i="24"/>
  <c r="E28" i="24"/>
  <c r="U27" i="24"/>
  <c r="I27" i="24"/>
  <c r="P26" i="24"/>
  <c r="T26" i="24"/>
  <c r="R25" i="24"/>
  <c r="M25" i="24"/>
  <c r="F25" i="24"/>
  <c r="C25" i="24"/>
  <c r="G25" i="24"/>
  <c r="K25" i="24"/>
  <c r="J24" i="24"/>
  <c r="E24" i="24"/>
  <c r="U23" i="24"/>
  <c r="I23" i="24"/>
  <c r="P22" i="24"/>
  <c r="T22" i="24"/>
  <c r="R21" i="24"/>
  <c r="M21" i="24"/>
  <c r="F21" i="24"/>
  <c r="C21" i="24"/>
  <c r="G21" i="24"/>
  <c r="K21" i="24"/>
  <c r="Q20" i="24"/>
  <c r="J20" i="24"/>
  <c r="P19" i="24"/>
  <c r="T19" i="24"/>
  <c r="E19" i="24"/>
  <c r="I19" i="24"/>
  <c r="N19" i="24"/>
  <c r="R19" i="24"/>
  <c r="Q18" i="24"/>
  <c r="H18" i="24"/>
  <c r="C18" i="24"/>
  <c r="O17" i="24"/>
  <c r="U16" i="24"/>
  <c r="M16" i="24"/>
  <c r="P15" i="24"/>
  <c r="T15" i="24"/>
  <c r="E15" i="24"/>
  <c r="I15" i="24"/>
  <c r="N15" i="24"/>
  <c r="R15" i="24"/>
  <c r="Q14" i="24"/>
  <c r="H14" i="24"/>
  <c r="C14" i="24"/>
  <c r="O13" i="24"/>
  <c r="U12" i="24"/>
  <c r="M12" i="24"/>
  <c r="P11" i="24"/>
  <c r="T11" i="24"/>
  <c r="E11" i="24"/>
  <c r="I11" i="24"/>
  <c r="N11" i="24"/>
  <c r="R11" i="24"/>
  <c r="Q10" i="24"/>
  <c r="H10" i="24"/>
  <c r="C10" i="24"/>
  <c r="O9" i="24"/>
  <c r="U8" i="24"/>
  <c r="M8" i="24"/>
  <c r="P7" i="24"/>
  <c r="T7" i="24"/>
  <c r="E7" i="24"/>
  <c r="I7" i="24"/>
  <c r="N7" i="24"/>
  <c r="R7" i="24"/>
  <c r="Q6" i="24"/>
  <c r="H6" i="24"/>
  <c r="C6" i="24"/>
  <c r="O5" i="24"/>
  <c r="U4" i="24"/>
  <c r="M4" i="24"/>
  <c r="P3" i="24"/>
  <c r="T3" i="24"/>
  <c r="E3" i="24"/>
  <c r="I3" i="24"/>
  <c r="N3" i="24"/>
  <c r="R3" i="24"/>
  <c r="Z177" i="19"/>
  <c r="AD177" i="19"/>
  <c r="AH177" i="19"/>
  <c r="AL177" i="19"/>
  <c r="X177" i="19"/>
  <c r="AB177" i="19"/>
  <c r="AF177" i="19"/>
  <c r="AJ177" i="19"/>
  <c r="AN177" i="19"/>
  <c r="AH176" i="19"/>
  <c r="AO175" i="19"/>
  <c r="AG175" i="19"/>
  <c r="Y175" i="19"/>
  <c r="AN174" i="19"/>
  <c r="AF174" i="19"/>
  <c r="AM173" i="19"/>
  <c r="AE173" i="19"/>
  <c r="Y172" i="19"/>
  <c r="AC172" i="19"/>
  <c r="AG172" i="19"/>
  <c r="AK172" i="19"/>
  <c r="AO172" i="19"/>
  <c r="AK171" i="19"/>
  <c r="AJ170" i="19"/>
  <c r="AB170" i="19"/>
  <c r="Z169" i="19"/>
  <c r="AD169" i="19"/>
  <c r="AH169" i="19"/>
  <c r="AL169" i="19"/>
  <c r="X169" i="19"/>
  <c r="AB169" i="19"/>
  <c r="AF169" i="19"/>
  <c r="AJ169" i="19"/>
  <c r="AN169" i="19"/>
  <c r="AH168" i="19"/>
  <c r="AO167" i="19"/>
  <c r="AG167" i="19"/>
  <c r="Y167" i="19"/>
  <c r="AN166" i="19"/>
  <c r="AF166" i="19"/>
  <c r="AM165" i="19"/>
  <c r="AE165" i="19"/>
  <c r="Y164" i="19"/>
  <c r="AC164" i="19"/>
  <c r="AG164" i="19"/>
  <c r="AK164" i="19"/>
  <c r="AO164" i="19"/>
  <c r="AK163" i="19"/>
  <c r="AJ162" i="19"/>
  <c r="AB162" i="19"/>
  <c r="Z161" i="19"/>
  <c r="AD161" i="19"/>
  <c r="AH161" i="19"/>
  <c r="AL161" i="19"/>
  <c r="X161" i="19"/>
  <c r="AB161" i="19"/>
  <c r="AF161" i="19"/>
  <c r="AJ161" i="19"/>
  <c r="AN161" i="19"/>
  <c r="AH160" i="19"/>
  <c r="AO159" i="19"/>
  <c r="AG159" i="19"/>
  <c r="Y159" i="19"/>
  <c r="AN158" i="19"/>
  <c r="AF158" i="19"/>
  <c r="AM157" i="19"/>
  <c r="AE157" i="19"/>
  <c r="Y156" i="19"/>
  <c r="AC156" i="19"/>
  <c r="AG156" i="19"/>
  <c r="AK156" i="19"/>
  <c r="AO156" i="19"/>
  <c r="AK155" i="19"/>
  <c r="AJ154" i="19"/>
  <c r="AB154" i="19"/>
  <c r="Z153" i="19"/>
  <c r="AD153" i="19"/>
  <c r="AH153" i="19"/>
  <c r="AL153" i="19"/>
  <c r="X153" i="19"/>
  <c r="AB153" i="19"/>
  <c r="AF153" i="19"/>
  <c r="AJ153" i="19"/>
  <c r="AN153" i="19"/>
  <c r="AH152" i="19"/>
  <c r="AO151" i="19"/>
  <c r="AG151" i="19"/>
  <c r="Y151" i="19"/>
  <c r="AN150" i="19"/>
  <c r="AF150" i="19"/>
  <c r="AM149" i="19"/>
  <c r="AE149" i="19"/>
  <c r="Y148" i="19"/>
  <c r="AC148" i="19"/>
  <c r="AG148" i="19"/>
  <c r="AK148" i="19"/>
  <c r="AO148" i="19"/>
  <c r="AK147" i="19"/>
  <c r="AJ146" i="19"/>
  <c r="AB146" i="19"/>
  <c r="Z145" i="19"/>
  <c r="AD145" i="19"/>
  <c r="AH145" i="19"/>
  <c r="AL145" i="19"/>
  <c r="X145" i="19"/>
  <c r="AB145" i="19"/>
  <c r="AF145" i="19"/>
  <c r="AJ145" i="19"/>
  <c r="AN145" i="19"/>
  <c r="AH144" i="19"/>
  <c r="AO143" i="19"/>
  <c r="AG143" i="19"/>
  <c r="Y143" i="19"/>
  <c r="AN142" i="19"/>
  <c r="AF142" i="19"/>
  <c r="AM141" i="19"/>
  <c r="AE141" i="19"/>
  <c r="Y140" i="19"/>
  <c r="AC140" i="19"/>
  <c r="AG140" i="19"/>
  <c r="AK140" i="19"/>
  <c r="AO140" i="19"/>
  <c r="AK139" i="19"/>
  <c r="AJ138" i="19"/>
  <c r="AB138" i="19"/>
  <c r="Z137" i="19"/>
  <c r="AD137" i="19"/>
  <c r="AH137" i="19"/>
  <c r="AL137" i="19"/>
  <c r="X137" i="19"/>
  <c r="AB137" i="19"/>
  <c r="AF137" i="19"/>
  <c r="AJ137" i="19"/>
  <c r="AN137" i="19"/>
  <c r="AH136" i="19"/>
  <c r="AO135" i="19"/>
  <c r="AG135" i="19"/>
  <c r="Y135" i="19"/>
  <c r="AN134" i="19"/>
  <c r="AF134" i="19"/>
  <c r="AM133" i="19"/>
  <c r="AE133" i="19"/>
  <c r="Y132" i="19"/>
  <c r="AC132" i="19"/>
  <c r="AG132" i="19"/>
  <c r="AK132" i="19"/>
  <c r="AO132" i="19"/>
  <c r="AK131" i="19"/>
  <c r="AJ130" i="19"/>
  <c r="AB130" i="19"/>
  <c r="Z129" i="19"/>
  <c r="AD129" i="19"/>
  <c r="AH129" i="19"/>
  <c r="AL129" i="19"/>
  <c r="X129" i="19"/>
  <c r="AB129" i="19"/>
  <c r="AF129" i="19"/>
  <c r="AJ129" i="19"/>
  <c r="AN129" i="19"/>
  <c r="AH128" i="19"/>
  <c r="AO127" i="19"/>
  <c r="AG127" i="19"/>
  <c r="Y127" i="19"/>
  <c r="AD100" i="19"/>
  <c r="AD96" i="19"/>
  <c r="AD92" i="19"/>
  <c r="AD88" i="19"/>
  <c r="AD84" i="19"/>
  <c r="AD80" i="19"/>
  <c r="AD76" i="19"/>
  <c r="AD72" i="19"/>
  <c r="AD68" i="19"/>
  <c r="AD64" i="19"/>
  <c r="AD60" i="19"/>
  <c r="AD56" i="19"/>
  <c r="AL55" i="19"/>
  <c r="AL6" i="21"/>
  <c r="AH6" i="21"/>
  <c r="AD6" i="21"/>
  <c r="Z6" i="21"/>
  <c r="AO6" i="21"/>
  <c r="AK6" i="21"/>
  <c r="AG6" i="21"/>
  <c r="AC6" i="21"/>
  <c r="Y6" i="21"/>
  <c r="AI6" i="21"/>
  <c r="AA6" i="21"/>
  <c r="AN6" i="21"/>
  <c r="AF6" i="21"/>
  <c r="X6" i="21"/>
  <c r="AM6" i="21"/>
  <c r="AE6" i="21"/>
  <c r="W6" i="21"/>
  <c r="AA11" i="21"/>
  <c r="AN20" i="21"/>
  <c r="AJ20" i="21"/>
  <c r="AF20" i="21"/>
  <c r="AB20" i="21"/>
  <c r="X20" i="21"/>
  <c r="AM20" i="21"/>
  <c r="AI20" i="21"/>
  <c r="AE20" i="21"/>
  <c r="AA20" i="21"/>
  <c r="W20" i="21"/>
  <c r="AO20" i="21"/>
  <c r="AG20" i="21"/>
  <c r="Y20" i="21"/>
  <c r="AL20" i="21"/>
  <c r="AD20" i="21"/>
  <c r="AK20" i="21"/>
  <c r="AC20" i="21"/>
  <c r="AL23" i="21"/>
  <c r="AD23" i="21"/>
  <c r="AI23" i="21"/>
  <c r="AA23" i="21"/>
  <c r="AL43" i="21"/>
  <c r="AD43" i="21"/>
  <c r="AI43" i="21"/>
  <c r="AA43" i="21"/>
  <c r="C80" i="26"/>
  <c r="G80" i="26"/>
  <c r="K80" i="26"/>
  <c r="C64" i="26"/>
  <c r="G64" i="26"/>
  <c r="K64" i="26"/>
  <c r="P61" i="26"/>
  <c r="T61" i="26"/>
  <c r="P49" i="26"/>
  <c r="T49" i="26"/>
  <c r="Q58" i="23"/>
  <c r="J58" i="23"/>
  <c r="E58" i="23"/>
  <c r="Q177" i="24"/>
  <c r="J177" i="24"/>
  <c r="E177" i="24"/>
  <c r="I176" i="24"/>
  <c r="D176" i="24"/>
  <c r="P175" i="24"/>
  <c r="T175" i="24"/>
  <c r="C174" i="24"/>
  <c r="G174" i="24"/>
  <c r="K174" i="24"/>
  <c r="Q173" i="24"/>
  <c r="J173" i="24"/>
  <c r="E173" i="24"/>
  <c r="I172" i="24"/>
  <c r="D172" i="24"/>
  <c r="P171" i="24"/>
  <c r="T171" i="24"/>
  <c r="C170" i="24"/>
  <c r="G170" i="24"/>
  <c r="K170" i="24"/>
  <c r="Q169" i="24"/>
  <c r="J169" i="24"/>
  <c r="E169" i="24"/>
  <c r="I168" i="24"/>
  <c r="D168" i="24"/>
  <c r="P167" i="24"/>
  <c r="T167" i="24"/>
  <c r="C166" i="24"/>
  <c r="G166" i="24"/>
  <c r="K166" i="24"/>
  <c r="Q165" i="24"/>
  <c r="J165" i="24"/>
  <c r="E165" i="24"/>
  <c r="I164" i="24"/>
  <c r="D164" i="24"/>
  <c r="P163" i="24"/>
  <c r="T163" i="24"/>
  <c r="C162" i="24"/>
  <c r="G162" i="24"/>
  <c r="K162" i="24"/>
  <c r="Q161" i="24"/>
  <c r="J161" i="24"/>
  <c r="E161" i="24"/>
  <c r="I160" i="24"/>
  <c r="D160" i="24"/>
  <c r="P159" i="24"/>
  <c r="T159" i="24"/>
  <c r="C158" i="24"/>
  <c r="G158" i="24"/>
  <c r="K158" i="24"/>
  <c r="Q157" i="24"/>
  <c r="J157" i="24"/>
  <c r="E157" i="24"/>
  <c r="I156" i="24"/>
  <c r="D156" i="24"/>
  <c r="P155" i="24"/>
  <c r="T155" i="24"/>
  <c r="C154" i="24"/>
  <c r="G154" i="24"/>
  <c r="K154" i="24"/>
  <c r="Q153" i="24"/>
  <c r="J153" i="24"/>
  <c r="E153" i="24"/>
  <c r="I152" i="24"/>
  <c r="D152" i="24"/>
  <c r="P151" i="24"/>
  <c r="T151" i="24"/>
  <c r="C150" i="24"/>
  <c r="G150" i="24"/>
  <c r="K150" i="24"/>
  <c r="Q149" i="24"/>
  <c r="J149" i="24"/>
  <c r="E149" i="24"/>
  <c r="I148" i="24"/>
  <c r="D148" i="24"/>
  <c r="P147" i="24"/>
  <c r="T147" i="24"/>
  <c r="C146" i="24"/>
  <c r="G146" i="24"/>
  <c r="K146" i="24"/>
  <c r="Q145" i="24"/>
  <c r="J145" i="24"/>
  <c r="E145" i="24"/>
  <c r="I144" i="24"/>
  <c r="D144" i="24"/>
  <c r="P143" i="24"/>
  <c r="T143" i="24"/>
  <c r="C142" i="24"/>
  <c r="G142" i="24"/>
  <c r="K142" i="24"/>
  <c r="Q141" i="24"/>
  <c r="J141" i="24"/>
  <c r="E141" i="24"/>
  <c r="I140" i="24"/>
  <c r="D140" i="24"/>
  <c r="P139" i="24"/>
  <c r="T139" i="24"/>
  <c r="C138" i="24"/>
  <c r="G138" i="24"/>
  <c r="K138" i="24"/>
  <c r="Q137" i="24"/>
  <c r="J137" i="24"/>
  <c r="E137" i="24"/>
  <c r="I136" i="24"/>
  <c r="D136" i="24"/>
  <c r="P135" i="24"/>
  <c r="T135" i="24"/>
  <c r="C134" i="24"/>
  <c r="G134" i="24"/>
  <c r="K134" i="24"/>
  <c r="Q133" i="24"/>
  <c r="J133" i="24"/>
  <c r="E133" i="24"/>
  <c r="I132" i="24"/>
  <c r="D132" i="24"/>
  <c r="P131" i="24"/>
  <c r="T131" i="24"/>
  <c r="C130" i="24"/>
  <c r="G130" i="24"/>
  <c r="K130" i="24"/>
  <c r="Q129" i="24"/>
  <c r="J129" i="24"/>
  <c r="E129" i="24"/>
  <c r="I128" i="24"/>
  <c r="D128" i="24"/>
  <c r="P127" i="24"/>
  <c r="T127" i="24"/>
  <c r="C126" i="24"/>
  <c r="G126" i="24"/>
  <c r="K126" i="24"/>
  <c r="Q125" i="24"/>
  <c r="J125" i="24"/>
  <c r="E125" i="24"/>
  <c r="I124" i="24"/>
  <c r="D124" i="24"/>
  <c r="P123" i="24"/>
  <c r="T123" i="24"/>
  <c r="C122" i="24"/>
  <c r="G122" i="24"/>
  <c r="K122" i="24"/>
  <c r="Q121" i="24"/>
  <c r="J121" i="24"/>
  <c r="E121" i="24"/>
  <c r="I120" i="24"/>
  <c r="D120" i="24"/>
  <c r="P119" i="24"/>
  <c r="T119" i="24"/>
  <c r="C118" i="24"/>
  <c r="G118" i="24"/>
  <c r="K118" i="24"/>
  <c r="Q117" i="24"/>
  <c r="J117" i="24"/>
  <c r="E117" i="24"/>
  <c r="I116" i="24"/>
  <c r="D116" i="24"/>
  <c r="P115" i="24"/>
  <c r="T115" i="24"/>
  <c r="C114" i="24"/>
  <c r="G114" i="24"/>
  <c r="K114" i="24"/>
  <c r="Q113" i="24"/>
  <c r="J113" i="24"/>
  <c r="E113" i="24"/>
  <c r="I112" i="24"/>
  <c r="D112" i="24"/>
  <c r="P111" i="24"/>
  <c r="T111" i="24"/>
  <c r="C110" i="24"/>
  <c r="G110" i="24"/>
  <c r="K110" i="24"/>
  <c r="Q109" i="24"/>
  <c r="J109" i="24"/>
  <c r="E109" i="24"/>
  <c r="I108" i="24"/>
  <c r="D108" i="24"/>
  <c r="P107" i="24"/>
  <c r="T107" i="24"/>
  <c r="C106" i="24"/>
  <c r="G106" i="24"/>
  <c r="K106" i="24"/>
  <c r="Q105" i="24"/>
  <c r="J105" i="24"/>
  <c r="E105" i="24"/>
  <c r="I104" i="24"/>
  <c r="D104" i="24"/>
  <c r="P103" i="24"/>
  <c r="T103" i="24"/>
  <c r="C102" i="24"/>
  <c r="G102" i="24"/>
  <c r="K102" i="24"/>
  <c r="Q101" i="24"/>
  <c r="J101" i="24"/>
  <c r="E101" i="24"/>
  <c r="I100" i="24"/>
  <c r="D100" i="24"/>
  <c r="P99" i="24"/>
  <c r="T99" i="24"/>
  <c r="C98" i="24"/>
  <c r="G98" i="24"/>
  <c r="K98" i="24"/>
  <c r="Q97" i="24"/>
  <c r="J97" i="24"/>
  <c r="E97" i="24"/>
  <c r="I96" i="24"/>
  <c r="D96" i="24"/>
  <c r="P95" i="24"/>
  <c r="T95" i="24"/>
  <c r="C94" i="24"/>
  <c r="G94" i="24"/>
  <c r="K94" i="24"/>
  <c r="Q93" i="24"/>
  <c r="J93" i="24"/>
  <c r="E93" i="24"/>
  <c r="I92" i="24"/>
  <c r="D92" i="24"/>
  <c r="P91" i="24"/>
  <c r="T91" i="24"/>
  <c r="C90" i="24"/>
  <c r="G90" i="24"/>
  <c r="K90" i="24"/>
  <c r="Q89" i="24"/>
  <c r="J89" i="24"/>
  <c r="E89" i="24"/>
  <c r="I88" i="24"/>
  <c r="D88" i="24"/>
  <c r="P87" i="24"/>
  <c r="T87" i="24"/>
  <c r="C86" i="24"/>
  <c r="G86" i="24"/>
  <c r="K86" i="24"/>
  <c r="Q85" i="24"/>
  <c r="J85" i="24"/>
  <c r="E85" i="24"/>
  <c r="I84" i="24"/>
  <c r="D84" i="24"/>
  <c r="P83" i="24"/>
  <c r="T83" i="24"/>
  <c r="C82" i="24"/>
  <c r="G82" i="24"/>
  <c r="K82" i="24"/>
  <c r="Q81" i="24"/>
  <c r="J81" i="24"/>
  <c r="E81" i="24"/>
  <c r="I80" i="24"/>
  <c r="D80" i="24"/>
  <c r="P79" i="24"/>
  <c r="T79" i="24"/>
  <c r="C78" i="24"/>
  <c r="G78" i="24"/>
  <c r="K78" i="24"/>
  <c r="Q77" i="24"/>
  <c r="J77" i="24"/>
  <c r="E77" i="24"/>
  <c r="I76" i="24"/>
  <c r="D76" i="24"/>
  <c r="P75" i="24"/>
  <c r="T75" i="24"/>
  <c r="C74" i="24"/>
  <c r="G74" i="24"/>
  <c r="K74" i="24"/>
  <c r="Q73" i="24"/>
  <c r="J73" i="24"/>
  <c r="E73" i="24"/>
  <c r="I72" i="24"/>
  <c r="D72" i="24"/>
  <c r="P71" i="24"/>
  <c r="T71" i="24"/>
  <c r="C70" i="24"/>
  <c r="G70" i="24"/>
  <c r="K70" i="24"/>
  <c r="Q69" i="24"/>
  <c r="J69" i="24"/>
  <c r="E69" i="24"/>
  <c r="I68" i="24"/>
  <c r="D68" i="24"/>
  <c r="P67" i="24"/>
  <c r="T67" i="24"/>
  <c r="C66" i="24"/>
  <c r="G66" i="24"/>
  <c r="K66" i="24"/>
  <c r="Q65" i="24"/>
  <c r="J65" i="24"/>
  <c r="E65" i="24"/>
  <c r="I64" i="24"/>
  <c r="D64" i="24"/>
  <c r="P63" i="24"/>
  <c r="T63" i="24"/>
  <c r="C62" i="24"/>
  <c r="G62" i="24"/>
  <c r="K62" i="24"/>
  <c r="Q61" i="24"/>
  <c r="J61" i="24"/>
  <c r="E61" i="24"/>
  <c r="I60" i="24"/>
  <c r="D60" i="24"/>
  <c r="P59" i="24"/>
  <c r="T59" i="24"/>
  <c r="Q57" i="24"/>
  <c r="J57" i="24"/>
  <c r="E57" i="24"/>
  <c r="I56" i="24"/>
  <c r="D56" i="24"/>
  <c r="P55" i="24"/>
  <c r="T55" i="24"/>
  <c r="C54" i="24"/>
  <c r="G54" i="24"/>
  <c r="K54" i="24"/>
  <c r="Q53" i="24"/>
  <c r="J53" i="24"/>
  <c r="E53" i="24"/>
  <c r="I52" i="24"/>
  <c r="D52" i="24"/>
  <c r="P51" i="24"/>
  <c r="T51" i="24"/>
  <c r="C50" i="24"/>
  <c r="G50" i="24"/>
  <c r="K50" i="24"/>
  <c r="Q49" i="24"/>
  <c r="J49" i="24"/>
  <c r="E49" i="24"/>
  <c r="I48" i="24"/>
  <c r="D48" i="24"/>
  <c r="P47" i="24"/>
  <c r="T47" i="24"/>
  <c r="C46" i="24"/>
  <c r="G46" i="24"/>
  <c r="K46" i="24"/>
  <c r="Q45" i="24"/>
  <c r="J45" i="24"/>
  <c r="E45" i="24"/>
  <c r="I44" i="24"/>
  <c r="D44" i="24"/>
  <c r="P43" i="24"/>
  <c r="T43" i="24"/>
  <c r="C42" i="24"/>
  <c r="G42" i="24"/>
  <c r="K42" i="24"/>
  <c r="Q41" i="24"/>
  <c r="J41" i="24"/>
  <c r="E41" i="24"/>
  <c r="I40" i="24"/>
  <c r="D40" i="24"/>
  <c r="P39" i="24"/>
  <c r="T39" i="24"/>
  <c r="C38" i="24"/>
  <c r="G38" i="24"/>
  <c r="K38" i="24"/>
  <c r="Q37" i="24"/>
  <c r="J37" i="24"/>
  <c r="E37" i="24"/>
  <c r="I36" i="24"/>
  <c r="D36" i="24"/>
  <c r="P35" i="24"/>
  <c r="T35" i="24"/>
  <c r="C34" i="24"/>
  <c r="G34" i="24"/>
  <c r="K34" i="24"/>
  <c r="Q33" i="24"/>
  <c r="J33" i="24"/>
  <c r="E33" i="24"/>
  <c r="I32" i="24"/>
  <c r="D32" i="24"/>
  <c r="P31" i="24"/>
  <c r="T31" i="24"/>
  <c r="C30" i="24"/>
  <c r="G30" i="24"/>
  <c r="K30" i="24"/>
  <c r="Q29" i="24"/>
  <c r="J29" i="24"/>
  <c r="E29" i="24"/>
  <c r="I28" i="24"/>
  <c r="D28" i="24"/>
  <c r="P27" i="24"/>
  <c r="T27" i="24"/>
  <c r="C26" i="24"/>
  <c r="G26" i="24"/>
  <c r="K26" i="24"/>
  <c r="Q25" i="24"/>
  <c r="J25" i="24"/>
  <c r="E25" i="24"/>
  <c r="I24" i="24"/>
  <c r="D24" i="24"/>
  <c r="P23" i="24"/>
  <c r="T23" i="24"/>
  <c r="C22" i="24"/>
  <c r="G22" i="24"/>
  <c r="K22" i="24"/>
  <c r="Q21" i="24"/>
  <c r="J21" i="24"/>
  <c r="E21" i="24"/>
  <c r="P20" i="24"/>
  <c r="T20" i="24"/>
  <c r="E20" i="24"/>
  <c r="O18" i="24"/>
  <c r="F18" i="24"/>
  <c r="P16" i="24"/>
  <c r="T16" i="24"/>
  <c r="E16" i="24"/>
  <c r="I16" i="24"/>
  <c r="N16" i="24"/>
  <c r="R16" i="24"/>
  <c r="O14" i="24"/>
  <c r="F14" i="24"/>
  <c r="P12" i="24"/>
  <c r="T12" i="24"/>
  <c r="E12" i="24"/>
  <c r="I12" i="24"/>
  <c r="N12" i="24"/>
  <c r="R12" i="24"/>
  <c r="O10" i="24"/>
  <c r="F10" i="24"/>
  <c r="P8" i="24"/>
  <c r="T8" i="24"/>
  <c r="E8" i="24"/>
  <c r="I8" i="24"/>
  <c r="N8" i="24"/>
  <c r="R8" i="24"/>
  <c r="O6" i="24"/>
  <c r="F6" i="24"/>
  <c r="P4" i="24"/>
  <c r="T4" i="24"/>
  <c r="E4" i="24"/>
  <c r="I4" i="24"/>
  <c r="N4" i="24"/>
  <c r="R4" i="24"/>
  <c r="AM175" i="19"/>
  <c r="AE175" i="19"/>
  <c r="W175" i="19"/>
  <c r="Y174" i="19"/>
  <c r="AC174" i="19"/>
  <c r="AG174" i="19"/>
  <c r="AK174" i="19"/>
  <c r="AO174" i="19"/>
  <c r="W174" i="19"/>
  <c r="AA174" i="19"/>
  <c r="AE174" i="19"/>
  <c r="AI174" i="19"/>
  <c r="AM174" i="19"/>
  <c r="X171" i="19"/>
  <c r="AB171" i="19"/>
  <c r="AF171" i="19"/>
  <c r="AJ171" i="19"/>
  <c r="AN171" i="19"/>
  <c r="Z171" i="19"/>
  <c r="AD171" i="19"/>
  <c r="AH171" i="19"/>
  <c r="AL171" i="19"/>
  <c r="AH170" i="19"/>
  <c r="Z170" i="19"/>
  <c r="AM167" i="19"/>
  <c r="AE167" i="19"/>
  <c r="W167" i="19"/>
  <c r="Y166" i="19"/>
  <c r="AC166" i="19"/>
  <c r="AG166" i="19"/>
  <c r="AK166" i="19"/>
  <c r="AO166" i="19"/>
  <c r="W166" i="19"/>
  <c r="AA166" i="19"/>
  <c r="AE166" i="19"/>
  <c r="AI166" i="19"/>
  <c r="AM166" i="19"/>
  <c r="X163" i="19"/>
  <c r="AB163" i="19"/>
  <c r="AF163" i="19"/>
  <c r="AJ163" i="19"/>
  <c r="AN163" i="19"/>
  <c r="Z163" i="19"/>
  <c r="AD163" i="19"/>
  <c r="AH163" i="19"/>
  <c r="AL163" i="19"/>
  <c r="AH162" i="19"/>
  <c r="Z162" i="19"/>
  <c r="AM159" i="19"/>
  <c r="AE159" i="19"/>
  <c r="W159" i="19"/>
  <c r="Y158" i="19"/>
  <c r="AC158" i="19"/>
  <c r="AG158" i="19"/>
  <c r="AK158" i="19"/>
  <c r="AO158" i="19"/>
  <c r="W158" i="19"/>
  <c r="AA158" i="19"/>
  <c r="AE158" i="19"/>
  <c r="AI158" i="19"/>
  <c r="AM158" i="19"/>
  <c r="X155" i="19"/>
  <c r="AB155" i="19"/>
  <c r="AF155" i="19"/>
  <c r="AJ155" i="19"/>
  <c r="AN155" i="19"/>
  <c r="Z155" i="19"/>
  <c r="AD155" i="19"/>
  <c r="AH155" i="19"/>
  <c r="AL155" i="19"/>
  <c r="AH154" i="19"/>
  <c r="Z154" i="19"/>
  <c r="AM151" i="19"/>
  <c r="AE151" i="19"/>
  <c r="W151" i="19"/>
  <c r="Y150" i="19"/>
  <c r="AC150" i="19"/>
  <c r="AG150" i="19"/>
  <c r="AK150" i="19"/>
  <c r="AO150" i="19"/>
  <c r="W150" i="19"/>
  <c r="AA150" i="19"/>
  <c r="AE150" i="19"/>
  <c r="AI150" i="19"/>
  <c r="AM150" i="19"/>
  <c r="X147" i="19"/>
  <c r="AB147" i="19"/>
  <c r="AF147" i="19"/>
  <c r="AJ147" i="19"/>
  <c r="AN147" i="19"/>
  <c r="Z147" i="19"/>
  <c r="AD147" i="19"/>
  <c r="AH147" i="19"/>
  <c r="AL147" i="19"/>
  <c r="AH146" i="19"/>
  <c r="Z146" i="19"/>
  <c r="AM143" i="19"/>
  <c r="AE143" i="19"/>
  <c r="W143" i="19"/>
  <c r="Y142" i="19"/>
  <c r="AC142" i="19"/>
  <c r="AG142" i="19"/>
  <c r="AK142" i="19"/>
  <c r="AO142" i="19"/>
  <c r="W142" i="19"/>
  <c r="AA142" i="19"/>
  <c r="AE142" i="19"/>
  <c r="AI142" i="19"/>
  <c r="AM142" i="19"/>
  <c r="X139" i="19"/>
  <c r="AB139" i="19"/>
  <c r="AF139" i="19"/>
  <c r="AJ139" i="19"/>
  <c r="AN139" i="19"/>
  <c r="Z139" i="19"/>
  <c r="AD139" i="19"/>
  <c r="AH139" i="19"/>
  <c r="AL139" i="19"/>
  <c r="AH138" i="19"/>
  <c r="Z138" i="19"/>
  <c r="AM135" i="19"/>
  <c r="AE135" i="19"/>
  <c r="W135" i="19"/>
  <c r="Y134" i="19"/>
  <c r="AC134" i="19"/>
  <c r="AG134" i="19"/>
  <c r="AK134" i="19"/>
  <c r="AO134" i="19"/>
  <c r="W134" i="19"/>
  <c r="AA134" i="19"/>
  <c r="AE134" i="19"/>
  <c r="AI134" i="19"/>
  <c r="AM134" i="19"/>
  <c r="X131" i="19"/>
  <c r="AB131" i="19"/>
  <c r="AF131" i="19"/>
  <c r="AJ131" i="19"/>
  <c r="AN131" i="19"/>
  <c r="Z131" i="19"/>
  <c r="AD131" i="19"/>
  <c r="AH131" i="19"/>
  <c r="AL131" i="19"/>
  <c r="AH130" i="19"/>
  <c r="Z130" i="19"/>
  <c r="AM127" i="19"/>
  <c r="AE127" i="19"/>
  <c r="W127" i="19"/>
  <c r="Z125" i="19"/>
  <c r="AD125" i="19"/>
  <c r="AH125" i="19"/>
  <c r="AL125" i="19"/>
  <c r="W125" i="19"/>
  <c r="AA125" i="19"/>
  <c r="AE125" i="19"/>
  <c r="AI125" i="19"/>
  <c r="AM125" i="19"/>
  <c r="X125" i="19"/>
  <c r="AB125" i="19"/>
  <c r="AF125" i="19"/>
  <c r="AJ125" i="19"/>
  <c r="AN125" i="19"/>
  <c r="Z121" i="19"/>
  <c r="AD121" i="19"/>
  <c r="AH121" i="19"/>
  <c r="AL121" i="19"/>
  <c r="W121" i="19"/>
  <c r="AA121" i="19"/>
  <c r="AE121" i="19"/>
  <c r="AI121" i="19"/>
  <c r="AM121" i="19"/>
  <c r="X121" i="19"/>
  <c r="AB121" i="19"/>
  <c r="AF121" i="19"/>
  <c r="AJ121" i="19"/>
  <c r="AN121" i="19"/>
  <c r="Z117" i="19"/>
  <c r="AD117" i="19"/>
  <c r="AH117" i="19"/>
  <c r="AL117" i="19"/>
  <c r="W117" i="19"/>
  <c r="AA117" i="19"/>
  <c r="AE117" i="19"/>
  <c r="AI117" i="19"/>
  <c r="AM117" i="19"/>
  <c r="X117" i="19"/>
  <c r="AB117" i="19"/>
  <c r="AF117" i="19"/>
  <c r="AJ117" i="19"/>
  <c r="AN117" i="19"/>
  <c r="Z113" i="19"/>
  <c r="AD113" i="19"/>
  <c r="AH113" i="19"/>
  <c r="AL113" i="19"/>
  <c r="W113" i="19"/>
  <c r="AA113" i="19"/>
  <c r="AE113" i="19"/>
  <c r="AI113" i="19"/>
  <c r="AM113" i="19"/>
  <c r="X113" i="19"/>
  <c r="AB113" i="19"/>
  <c r="AF113" i="19"/>
  <c r="AJ113" i="19"/>
  <c r="AN113" i="19"/>
  <c r="Z109" i="19"/>
  <c r="AD109" i="19"/>
  <c r="AH109" i="19"/>
  <c r="AL109" i="19"/>
  <c r="W109" i="19"/>
  <c r="AA109" i="19"/>
  <c r="AE109" i="19"/>
  <c r="AI109" i="19"/>
  <c r="AM109" i="19"/>
  <c r="X109" i="19"/>
  <c r="AB109" i="19"/>
  <c r="AF109" i="19"/>
  <c r="AJ109" i="19"/>
  <c r="AN109" i="19"/>
  <c r="Z105" i="19"/>
  <c r="AD105" i="19"/>
  <c r="AH105" i="19"/>
  <c r="AL105" i="19"/>
  <c r="W105" i="19"/>
  <c r="AA105" i="19"/>
  <c r="AE105" i="19"/>
  <c r="AI105" i="19"/>
  <c r="AM105" i="19"/>
  <c r="X105" i="19"/>
  <c r="AB105" i="19"/>
  <c r="AF105" i="19"/>
  <c r="AJ105" i="19"/>
  <c r="AN105" i="19"/>
  <c r="Z101" i="19"/>
  <c r="AD101" i="19"/>
  <c r="AH101" i="19"/>
  <c r="AL101" i="19"/>
  <c r="W101" i="19"/>
  <c r="AA101" i="19"/>
  <c r="AE101" i="19"/>
  <c r="AI101" i="19"/>
  <c r="AM101" i="19"/>
  <c r="X101" i="19"/>
  <c r="AB101" i="19"/>
  <c r="AF101" i="19"/>
  <c r="AJ101" i="19"/>
  <c r="AN101" i="19"/>
  <c r="Z97" i="19"/>
  <c r="AD97" i="19"/>
  <c r="AH97" i="19"/>
  <c r="AL97" i="19"/>
  <c r="W97" i="19"/>
  <c r="AA97" i="19"/>
  <c r="AE97" i="19"/>
  <c r="AI97" i="19"/>
  <c r="AM97" i="19"/>
  <c r="X97" i="19"/>
  <c r="AB97" i="19"/>
  <c r="AF97" i="19"/>
  <c r="AJ97" i="19"/>
  <c r="AN97" i="19"/>
  <c r="Z93" i="19"/>
  <c r="AD93" i="19"/>
  <c r="AH93" i="19"/>
  <c r="AL93" i="19"/>
  <c r="W93" i="19"/>
  <c r="AA93" i="19"/>
  <c r="AE93" i="19"/>
  <c r="AI93" i="19"/>
  <c r="AM93" i="19"/>
  <c r="X93" i="19"/>
  <c r="AB93" i="19"/>
  <c r="AF93" i="19"/>
  <c r="AJ93" i="19"/>
  <c r="AN93" i="19"/>
  <c r="Z89" i="19"/>
  <c r="AD89" i="19"/>
  <c r="AH89" i="19"/>
  <c r="AL89" i="19"/>
  <c r="W89" i="19"/>
  <c r="AA89" i="19"/>
  <c r="AE89" i="19"/>
  <c r="AI89" i="19"/>
  <c r="AM89" i="19"/>
  <c r="X89" i="19"/>
  <c r="AB89" i="19"/>
  <c r="AF89" i="19"/>
  <c r="AJ89" i="19"/>
  <c r="AN89" i="19"/>
  <c r="Z85" i="19"/>
  <c r="AD85" i="19"/>
  <c r="AH85" i="19"/>
  <c r="AL85" i="19"/>
  <c r="W85" i="19"/>
  <c r="AA85" i="19"/>
  <c r="AE85" i="19"/>
  <c r="AI85" i="19"/>
  <c r="AM85" i="19"/>
  <c r="X85" i="19"/>
  <c r="AB85" i="19"/>
  <c r="AF85" i="19"/>
  <c r="AJ85" i="19"/>
  <c r="AN85" i="19"/>
  <c r="Z81" i="19"/>
  <c r="AD81" i="19"/>
  <c r="AH81" i="19"/>
  <c r="AL81" i="19"/>
  <c r="W81" i="19"/>
  <c r="AA81" i="19"/>
  <c r="AE81" i="19"/>
  <c r="AI81" i="19"/>
  <c r="AM81" i="19"/>
  <c r="X81" i="19"/>
  <c r="AB81" i="19"/>
  <c r="AF81" i="19"/>
  <c r="AJ81" i="19"/>
  <c r="AN81" i="19"/>
  <c r="Z77" i="19"/>
  <c r="AD77" i="19"/>
  <c r="AH77" i="19"/>
  <c r="AL77" i="19"/>
  <c r="W77" i="19"/>
  <c r="AA77" i="19"/>
  <c r="AE77" i="19"/>
  <c r="AI77" i="19"/>
  <c r="AM77" i="19"/>
  <c r="X77" i="19"/>
  <c r="AB77" i="19"/>
  <c r="AF77" i="19"/>
  <c r="AJ77" i="19"/>
  <c r="AN77" i="19"/>
  <c r="Z73" i="19"/>
  <c r="AD73" i="19"/>
  <c r="AH73" i="19"/>
  <c r="AL73" i="19"/>
  <c r="W73" i="19"/>
  <c r="AA73" i="19"/>
  <c r="AE73" i="19"/>
  <c r="AI73" i="19"/>
  <c r="AM73" i="19"/>
  <c r="X73" i="19"/>
  <c r="AB73" i="19"/>
  <c r="AF73" i="19"/>
  <c r="AJ73" i="19"/>
  <c r="AN73" i="19"/>
  <c r="Z69" i="19"/>
  <c r="AD69" i="19"/>
  <c r="AH69" i="19"/>
  <c r="AL69" i="19"/>
  <c r="W69" i="19"/>
  <c r="AA69" i="19"/>
  <c r="AE69" i="19"/>
  <c r="AI69" i="19"/>
  <c r="AM69" i="19"/>
  <c r="X69" i="19"/>
  <c r="AB69" i="19"/>
  <c r="AF69" i="19"/>
  <c r="AJ69" i="19"/>
  <c r="AN69" i="19"/>
  <c r="Z65" i="19"/>
  <c r="AD65" i="19"/>
  <c r="AH65" i="19"/>
  <c r="AL65" i="19"/>
  <c r="W65" i="19"/>
  <c r="AA65" i="19"/>
  <c r="AE65" i="19"/>
  <c r="AI65" i="19"/>
  <c r="AM65" i="19"/>
  <c r="X65" i="19"/>
  <c r="AB65" i="19"/>
  <c r="AF65" i="19"/>
  <c r="AJ65" i="19"/>
  <c r="AN65" i="19"/>
  <c r="Z61" i="19"/>
  <c r="AD61" i="19"/>
  <c r="AH61" i="19"/>
  <c r="AL61" i="19"/>
  <c r="W61" i="19"/>
  <c r="AA61" i="19"/>
  <c r="AE61" i="19"/>
  <c r="AI61" i="19"/>
  <c r="AM61" i="19"/>
  <c r="X61" i="19"/>
  <c r="AB61" i="19"/>
  <c r="AF61" i="19"/>
  <c r="AJ61" i="19"/>
  <c r="AN61" i="19"/>
  <c r="Z57" i="19"/>
  <c r="AD57" i="19"/>
  <c r="AH57" i="19"/>
  <c r="AL57" i="19"/>
  <c r="W57" i="19"/>
  <c r="AA57" i="19"/>
  <c r="AE57" i="19"/>
  <c r="AI57" i="19"/>
  <c r="AM57" i="19"/>
  <c r="X57" i="19"/>
  <c r="AB57" i="19"/>
  <c r="AF57" i="19"/>
  <c r="AJ57" i="19"/>
  <c r="AN57" i="19"/>
  <c r="AF55" i="19"/>
  <c r="AO3" i="21"/>
  <c r="AK3" i="21"/>
  <c r="AG3" i="21"/>
  <c r="AC3" i="21"/>
  <c r="Y3" i="21"/>
  <c r="AN3" i="21"/>
  <c r="AJ3" i="21"/>
  <c r="AF3" i="21"/>
  <c r="AB3" i="21"/>
  <c r="X3" i="21"/>
  <c r="AH3" i="21"/>
  <c r="Z3" i="21"/>
  <c r="AM3" i="21"/>
  <c r="AE3" i="21"/>
  <c r="W3" i="21"/>
  <c r="AL3" i="21"/>
  <c r="AD3" i="21"/>
  <c r="AI11" i="21"/>
  <c r="AL30" i="21"/>
  <c r="AH30" i="21"/>
  <c r="AD30" i="21"/>
  <c r="Z30" i="21"/>
  <c r="AO30" i="21"/>
  <c r="AK30" i="21"/>
  <c r="AG30" i="21"/>
  <c r="AC30" i="21"/>
  <c r="Y30" i="21"/>
  <c r="AI30" i="21"/>
  <c r="AA30" i="21"/>
  <c r="AN30" i="21"/>
  <c r="AF30" i="21"/>
  <c r="X30" i="21"/>
  <c r="AM30" i="21"/>
  <c r="AE30" i="21"/>
  <c r="W30" i="21"/>
  <c r="Z36" i="21"/>
  <c r="AO39" i="21"/>
  <c r="AK39" i="21"/>
  <c r="AG39" i="21"/>
  <c r="AC39" i="21"/>
  <c r="Y39" i="21"/>
  <c r="AN39" i="21"/>
  <c r="AJ39" i="21"/>
  <c r="AF39" i="21"/>
  <c r="AB39" i="21"/>
  <c r="X39" i="21"/>
  <c r="AH39" i="21"/>
  <c r="Z39" i="21"/>
  <c r="AM39" i="21"/>
  <c r="AE39" i="21"/>
  <c r="W39" i="21"/>
  <c r="AL39" i="21"/>
  <c r="AD39" i="21"/>
  <c r="C66" i="25"/>
  <c r="G66" i="25"/>
  <c r="K66" i="25"/>
  <c r="P63" i="25"/>
  <c r="T63" i="25"/>
  <c r="C62" i="25"/>
  <c r="G62" i="25"/>
  <c r="K62" i="25"/>
  <c r="C58" i="25"/>
  <c r="G58" i="25"/>
  <c r="K58" i="25"/>
  <c r="P55" i="25"/>
  <c r="T55" i="25"/>
  <c r="C54" i="25"/>
  <c r="G54" i="25"/>
  <c r="K54" i="25"/>
  <c r="P47" i="25"/>
  <c r="T47" i="25"/>
  <c r="C42" i="25"/>
  <c r="G42" i="25"/>
  <c r="K42" i="25"/>
  <c r="P39" i="25"/>
  <c r="T39" i="25"/>
  <c r="C38" i="25"/>
  <c r="G38" i="25"/>
  <c r="K38" i="25"/>
  <c r="P35" i="25"/>
  <c r="T35" i="25"/>
  <c r="C34" i="25"/>
  <c r="G34" i="25"/>
  <c r="K34" i="25"/>
  <c r="P31" i="25"/>
  <c r="T31" i="25"/>
  <c r="C30" i="25"/>
  <c r="G30" i="25"/>
  <c r="K30" i="25"/>
  <c r="P27" i="25"/>
  <c r="T27" i="25"/>
  <c r="C26" i="25"/>
  <c r="G26" i="25"/>
  <c r="K26" i="25"/>
  <c r="P23" i="25"/>
  <c r="T23" i="25"/>
  <c r="C22" i="25"/>
  <c r="G22" i="25"/>
  <c r="K22" i="25"/>
  <c r="P19" i="25"/>
  <c r="T19" i="25"/>
  <c r="C18" i="25"/>
  <c r="G18" i="25"/>
  <c r="K18" i="25"/>
  <c r="P15" i="25"/>
  <c r="T15" i="25"/>
  <c r="C14" i="25"/>
  <c r="G14" i="25"/>
  <c r="K14" i="25"/>
  <c r="P11" i="25"/>
  <c r="T11" i="25"/>
  <c r="C10" i="25"/>
  <c r="G10" i="25"/>
  <c r="K10" i="25"/>
  <c r="P7" i="25"/>
  <c r="T7" i="25"/>
  <c r="C6" i="25"/>
  <c r="G6" i="25"/>
  <c r="K6" i="25"/>
  <c r="P3" i="25"/>
  <c r="T3" i="25"/>
  <c r="C105" i="26"/>
  <c r="G105" i="26"/>
  <c r="K105" i="26"/>
  <c r="J80" i="26"/>
  <c r="E80" i="26"/>
  <c r="P78" i="26"/>
  <c r="T78" i="26"/>
  <c r="J64" i="26"/>
  <c r="E64" i="26"/>
  <c r="R61" i="26"/>
  <c r="M61" i="26"/>
  <c r="F61" i="26"/>
  <c r="C61" i="26"/>
  <c r="G61" i="26"/>
  <c r="K61" i="26"/>
  <c r="P50" i="26"/>
  <c r="T50" i="26"/>
  <c r="R49" i="26"/>
  <c r="M49" i="26"/>
  <c r="F49" i="26"/>
  <c r="C49" i="26"/>
  <c r="G49" i="26"/>
  <c r="K49" i="26"/>
  <c r="P46" i="26"/>
  <c r="T46" i="26"/>
  <c r="U58" i="23"/>
  <c r="O58" i="23"/>
  <c r="I58" i="23"/>
  <c r="D58" i="23"/>
  <c r="U177" i="24"/>
  <c r="O177" i="24"/>
  <c r="I177" i="24"/>
  <c r="D177" i="24"/>
  <c r="H176" i="24"/>
  <c r="P176" i="24"/>
  <c r="T176" i="24"/>
  <c r="R175" i="24"/>
  <c r="M175" i="24"/>
  <c r="F175" i="24"/>
  <c r="C175" i="24"/>
  <c r="G175" i="24"/>
  <c r="K175" i="24"/>
  <c r="J174" i="24"/>
  <c r="E174" i="24"/>
  <c r="U173" i="24"/>
  <c r="O173" i="24"/>
  <c r="I173" i="24"/>
  <c r="D173" i="24"/>
  <c r="H172" i="24"/>
  <c r="P172" i="24"/>
  <c r="T172" i="24"/>
  <c r="R171" i="24"/>
  <c r="M171" i="24"/>
  <c r="F171" i="24"/>
  <c r="C171" i="24"/>
  <c r="G171" i="24"/>
  <c r="K171" i="24"/>
  <c r="J170" i="24"/>
  <c r="E170" i="24"/>
  <c r="U169" i="24"/>
  <c r="O169" i="24"/>
  <c r="I169" i="24"/>
  <c r="D169" i="24"/>
  <c r="H168" i="24"/>
  <c r="P168" i="24"/>
  <c r="T168" i="24"/>
  <c r="R167" i="24"/>
  <c r="M167" i="24"/>
  <c r="F167" i="24"/>
  <c r="C167" i="24"/>
  <c r="G167" i="24"/>
  <c r="K167" i="24"/>
  <c r="J166" i="24"/>
  <c r="E166" i="24"/>
  <c r="U165" i="24"/>
  <c r="O165" i="24"/>
  <c r="I165" i="24"/>
  <c r="D165" i="24"/>
  <c r="H164" i="24"/>
  <c r="P164" i="24"/>
  <c r="T164" i="24"/>
  <c r="R163" i="24"/>
  <c r="M163" i="24"/>
  <c r="F163" i="24"/>
  <c r="C163" i="24"/>
  <c r="G163" i="24"/>
  <c r="K163" i="24"/>
  <c r="J162" i="24"/>
  <c r="E162" i="24"/>
  <c r="U161" i="24"/>
  <c r="O161" i="24"/>
  <c r="I161" i="24"/>
  <c r="D161" i="24"/>
  <c r="H160" i="24"/>
  <c r="P160" i="24"/>
  <c r="T160" i="24"/>
  <c r="R159" i="24"/>
  <c r="M159" i="24"/>
  <c r="F159" i="24"/>
  <c r="C159" i="24"/>
  <c r="G159" i="24"/>
  <c r="K159" i="24"/>
  <c r="J158" i="24"/>
  <c r="E158" i="24"/>
  <c r="U157" i="24"/>
  <c r="O157" i="24"/>
  <c r="I157" i="24"/>
  <c r="D157" i="24"/>
  <c r="H156" i="24"/>
  <c r="P156" i="24"/>
  <c r="T156" i="24"/>
  <c r="R155" i="24"/>
  <c r="M155" i="24"/>
  <c r="F155" i="24"/>
  <c r="C155" i="24"/>
  <c r="G155" i="24"/>
  <c r="K155" i="24"/>
  <c r="J154" i="24"/>
  <c r="E154" i="24"/>
  <c r="U153" i="24"/>
  <c r="O153" i="24"/>
  <c r="I153" i="24"/>
  <c r="D153" i="24"/>
  <c r="H152" i="24"/>
  <c r="P152" i="24"/>
  <c r="T152" i="24"/>
  <c r="R151" i="24"/>
  <c r="M151" i="24"/>
  <c r="F151" i="24"/>
  <c r="C151" i="24"/>
  <c r="G151" i="24"/>
  <c r="K151" i="24"/>
  <c r="J150" i="24"/>
  <c r="E150" i="24"/>
  <c r="U149" i="24"/>
  <c r="O149" i="24"/>
  <c r="I149" i="24"/>
  <c r="D149" i="24"/>
  <c r="H148" i="24"/>
  <c r="P148" i="24"/>
  <c r="T148" i="24"/>
  <c r="R147" i="24"/>
  <c r="M147" i="24"/>
  <c r="F147" i="24"/>
  <c r="C147" i="24"/>
  <c r="G147" i="24"/>
  <c r="K147" i="24"/>
  <c r="J146" i="24"/>
  <c r="E146" i="24"/>
  <c r="U145" i="24"/>
  <c r="O145" i="24"/>
  <c r="I145" i="24"/>
  <c r="D145" i="24"/>
  <c r="H144" i="24"/>
  <c r="P144" i="24"/>
  <c r="T144" i="24"/>
  <c r="R143" i="24"/>
  <c r="M143" i="24"/>
  <c r="F143" i="24"/>
  <c r="C143" i="24"/>
  <c r="G143" i="24"/>
  <c r="K143" i="24"/>
  <c r="J142" i="24"/>
  <c r="E142" i="24"/>
  <c r="U141" i="24"/>
  <c r="O141" i="24"/>
  <c r="I141" i="24"/>
  <c r="D141" i="24"/>
  <c r="H140" i="24"/>
  <c r="P140" i="24"/>
  <c r="T140" i="24"/>
  <c r="R139" i="24"/>
  <c r="M139" i="24"/>
  <c r="F139" i="24"/>
  <c r="C139" i="24"/>
  <c r="G139" i="24"/>
  <c r="K139" i="24"/>
  <c r="J138" i="24"/>
  <c r="E138" i="24"/>
  <c r="U137" i="24"/>
  <c r="O137" i="24"/>
  <c r="I137" i="24"/>
  <c r="D137" i="24"/>
  <c r="H136" i="24"/>
  <c r="P136" i="24"/>
  <c r="T136" i="24"/>
  <c r="R135" i="24"/>
  <c r="M135" i="24"/>
  <c r="F135" i="24"/>
  <c r="C135" i="24"/>
  <c r="G135" i="24"/>
  <c r="K135" i="24"/>
  <c r="J134" i="24"/>
  <c r="E134" i="24"/>
  <c r="U133" i="24"/>
  <c r="O133" i="24"/>
  <c r="I133" i="24"/>
  <c r="D133" i="24"/>
  <c r="H132" i="24"/>
  <c r="P132" i="24"/>
  <c r="T132" i="24"/>
  <c r="R131" i="24"/>
  <c r="M131" i="24"/>
  <c r="F131" i="24"/>
  <c r="C131" i="24"/>
  <c r="G131" i="24"/>
  <c r="K131" i="24"/>
  <c r="J130" i="24"/>
  <c r="E130" i="24"/>
  <c r="U129" i="24"/>
  <c r="O129" i="24"/>
  <c r="I129" i="24"/>
  <c r="D129" i="24"/>
  <c r="H128" i="24"/>
  <c r="P128" i="24"/>
  <c r="T128" i="24"/>
  <c r="R127" i="24"/>
  <c r="M127" i="24"/>
  <c r="F127" i="24"/>
  <c r="C127" i="24"/>
  <c r="G127" i="24"/>
  <c r="K127" i="24"/>
  <c r="J126" i="24"/>
  <c r="E126" i="24"/>
  <c r="U125" i="24"/>
  <c r="O125" i="24"/>
  <c r="I125" i="24"/>
  <c r="D125" i="24"/>
  <c r="H124" i="24"/>
  <c r="P124" i="24"/>
  <c r="T124" i="24"/>
  <c r="R123" i="24"/>
  <c r="M123" i="24"/>
  <c r="F123" i="24"/>
  <c r="C123" i="24"/>
  <c r="G123" i="24"/>
  <c r="K123" i="24"/>
  <c r="J122" i="24"/>
  <c r="E122" i="24"/>
  <c r="U121" i="24"/>
  <c r="O121" i="24"/>
  <c r="I121" i="24"/>
  <c r="D121" i="24"/>
  <c r="H120" i="24"/>
  <c r="P120" i="24"/>
  <c r="T120" i="24"/>
  <c r="R119" i="24"/>
  <c r="M119" i="24"/>
  <c r="F119" i="24"/>
  <c r="C119" i="24"/>
  <c r="G119" i="24"/>
  <c r="K119" i="24"/>
  <c r="J118" i="24"/>
  <c r="E118" i="24"/>
  <c r="U117" i="24"/>
  <c r="O117" i="24"/>
  <c r="I117" i="24"/>
  <c r="D117" i="24"/>
  <c r="H116" i="24"/>
  <c r="P116" i="24"/>
  <c r="T116" i="24"/>
  <c r="R115" i="24"/>
  <c r="M115" i="24"/>
  <c r="F115" i="24"/>
  <c r="C115" i="24"/>
  <c r="G115" i="24"/>
  <c r="K115" i="24"/>
  <c r="J114" i="24"/>
  <c r="E114" i="24"/>
  <c r="U113" i="24"/>
  <c r="O113" i="24"/>
  <c r="I113" i="24"/>
  <c r="D113" i="24"/>
  <c r="H112" i="24"/>
  <c r="P112" i="24"/>
  <c r="T112" i="24"/>
  <c r="R111" i="24"/>
  <c r="M111" i="24"/>
  <c r="F111" i="24"/>
  <c r="C111" i="24"/>
  <c r="G111" i="24"/>
  <c r="K111" i="24"/>
  <c r="J110" i="24"/>
  <c r="E110" i="24"/>
  <c r="U109" i="24"/>
  <c r="O109" i="24"/>
  <c r="I109" i="24"/>
  <c r="D109" i="24"/>
  <c r="H108" i="24"/>
  <c r="P108" i="24"/>
  <c r="T108" i="24"/>
  <c r="R107" i="24"/>
  <c r="M107" i="24"/>
  <c r="F107" i="24"/>
  <c r="C107" i="24"/>
  <c r="G107" i="24"/>
  <c r="K107" i="24"/>
  <c r="J106" i="24"/>
  <c r="E106" i="24"/>
  <c r="U105" i="24"/>
  <c r="O105" i="24"/>
  <c r="I105" i="24"/>
  <c r="D105" i="24"/>
  <c r="H104" i="24"/>
  <c r="P104" i="24"/>
  <c r="T104" i="24"/>
  <c r="R103" i="24"/>
  <c r="M103" i="24"/>
  <c r="F103" i="24"/>
  <c r="C103" i="24"/>
  <c r="G103" i="24"/>
  <c r="K103" i="24"/>
  <c r="J102" i="24"/>
  <c r="E102" i="24"/>
  <c r="U101" i="24"/>
  <c r="O101" i="24"/>
  <c r="I101" i="24"/>
  <c r="D101" i="24"/>
  <c r="H100" i="24"/>
  <c r="P100" i="24"/>
  <c r="T100" i="24"/>
  <c r="R99" i="24"/>
  <c r="M99" i="24"/>
  <c r="F99" i="24"/>
  <c r="C99" i="24"/>
  <c r="G99" i="24"/>
  <c r="K99" i="24"/>
  <c r="J98" i="24"/>
  <c r="E98" i="24"/>
  <c r="U97" i="24"/>
  <c r="O97" i="24"/>
  <c r="I97" i="24"/>
  <c r="D97" i="24"/>
  <c r="H96" i="24"/>
  <c r="P96" i="24"/>
  <c r="T96" i="24"/>
  <c r="R95" i="24"/>
  <c r="M95" i="24"/>
  <c r="F95" i="24"/>
  <c r="C95" i="24"/>
  <c r="G95" i="24"/>
  <c r="K95" i="24"/>
  <c r="J94" i="24"/>
  <c r="E94" i="24"/>
  <c r="U93" i="24"/>
  <c r="O93" i="24"/>
  <c r="I93" i="24"/>
  <c r="D93" i="24"/>
  <c r="H92" i="24"/>
  <c r="P92" i="24"/>
  <c r="T92" i="24"/>
  <c r="R91" i="24"/>
  <c r="M91" i="24"/>
  <c r="F91" i="24"/>
  <c r="C91" i="24"/>
  <c r="G91" i="24"/>
  <c r="K91" i="24"/>
  <c r="J90" i="24"/>
  <c r="E90" i="24"/>
  <c r="U89" i="24"/>
  <c r="O89" i="24"/>
  <c r="I89" i="24"/>
  <c r="D89" i="24"/>
  <c r="H88" i="24"/>
  <c r="P88" i="24"/>
  <c r="T88" i="24"/>
  <c r="R87" i="24"/>
  <c r="M87" i="24"/>
  <c r="F87" i="24"/>
  <c r="C87" i="24"/>
  <c r="G87" i="24"/>
  <c r="K87" i="24"/>
  <c r="J86" i="24"/>
  <c r="E86" i="24"/>
  <c r="U85" i="24"/>
  <c r="O85" i="24"/>
  <c r="I85" i="24"/>
  <c r="D85" i="24"/>
  <c r="H84" i="24"/>
  <c r="P84" i="24"/>
  <c r="T84" i="24"/>
  <c r="R83" i="24"/>
  <c r="M83" i="24"/>
  <c r="F83" i="24"/>
  <c r="C83" i="24"/>
  <c r="G83" i="24"/>
  <c r="K83" i="24"/>
  <c r="J82" i="24"/>
  <c r="E82" i="24"/>
  <c r="U81" i="24"/>
  <c r="O81" i="24"/>
  <c r="I81" i="24"/>
  <c r="D81" i="24"/>
  <c r="H80" i="24"/>
  <c r="P80" i="24"/>
  <c r="T80" i="24"/>
  <c r="R79" i="24"/>
  <c r="M79" i="24"/>
  <c r="F79" i="24"/>
  <c r="C79" i="24"/>
  <c r="G79" i="24"/>
  <c r="K79" i="24"/>
  <c r="J78" i="24"/>
  <c r="E78" i="24"/>
  <c r="U77" i="24"/>
  <c r="O77" i="24"/>
  <c r="I77" i="24"/>
  <c r="D77" i="24"/>
  <c r="H76" i="24"/>
  <c r="P76" i="24"/>
  <c r="T76" i="24"/>
  <c r="R75" i="24"/>
  <c r="M75" i="24"/>
  <c r="F75" i="24"/>
  <c r="C75" i="24"/>
  <c r="G75" i="24"/>
  <c r="K75" i="24"/>
  <c r="J74" i="24"/>
  <c r="E74" i="24"/>
  <c r="U73" i="24"/>
  <c r="O73" i="24"/>
  <c r="I73" i="24"/>
  <c r="D73" i="24"/>
  <c r="H72" i="24"/>
  <c r="P72" i="24"/>
  <c r="T72" i="24"/>
  <c r="R71" i="24"/>
  <c r="M71" i="24"/>
  <c r="F71" i="24"/>
  <c r="C71" i="24"/>
  <c r="G71" i="24"/>
  <c r="K71" i="24"/>
  <c r="J70" i="24"/>
  <c r="E70" i="24"/>
  <c r="U69" i="24"/>
  <c r="O69" i="24"/>
  <c r="I69" i="24"/>
  <c r="D69" i="24"/>
  <c r="H68" i="24"/>
  <c r="P68" i="24"/>
  <c r="T68" i="24"/>
  <c r="R67" i="24"/>
  <c r="M67" i="24"/>
  <c r="F67" i="24"/>
  <c r="C67" i="24"/>
  <c r="G67" i="24"/>
  <c r="K67" i="24"/>
  <c r="J66" i="24"/>
  <c r="E66" i="24"/>
  <c r="U65" i="24"/>
  <c r="O65" i="24"/>
  <c r="I65" i="24"/>
  <c r="D65" i="24"/>
  <c r="H64" i="24"/>
  <c r="P64" i="24"/>
  <c r="T64" i="24"/>
  <c r="R63" i="24"/>
  <c r="M63" i="24"/>
  <c r="F63" i="24"/>
  <c r="C63" i="24"/>
  <c r="G63" i="24"/>
  <c r="K63" i="24"/>
  <c r="J62" i="24"/>
  <c r="E62" i="24"/>
  <c r="U61" i="24"/>
  <c r="O61" i="24"/>
  <c r="I61" i="24"/>
  <c r="D61" i="24"/>
  <c r="H60" i="24"/>
  <c r="P60" i="24"/>
  <c r="T60" i="24"/>
  <c r="R59" i="24"/>
  <c r="M59" i="24"/>
  <c r="F59" i="24"/>
  <c r="C59" i="24"/>
  <c r="G59" i="24"/>
  <c r="K59" i="24"/>
  <c r="U57" i="24"/>
  <c r="O57" i="24"/>
  <c r="I57" i="24"/>
  <c r="D57" i="24"/>
  <c r="H56" i="24"/>
  <c r="P56" i="24"/>
  <c r="T56" i="24"/>
  <c r="R55" i="24"/>
  <c r="M55" i="24"/>
  <c r="F55" i="24"/>
  <c r="C55" i="24"/>
  <c r="G55" i="24"/>
  <c r="K55" i="24"/>
  <c r="J54" i="24"/>
  <c r="E54" i="24"/>
  <c r="U53" i="24"/>
  <c r="O53" i="24"/>
  <c r="I53" i="24"/>
  <c r="D53" i="24"/>
  <c r="H52" i="24"/>
  <c r="P52" i="24"/>
  <c r="T52" i="24"/>
  <c r="R51" i="24"/>
  <c r="M51" i="24"/>
  <c r="F51" i="24"/>
  <c r="C51" i="24"/>
  <c r="G51" i="24"/>
  <c r="K51" i="24"/>
  <c r="J50" i="24"/>
  <c r="E50" i="24"/>
  <c r="U49" i="24"/>
  <c r="O49" i="24"/>
  <c r="I49" i="24"/>
  <c r="D49" i="24"/>
  <c r="H48" i="24"/>
  <c r="P48" i="24"/>
  <c r="T48" i="24"/>
  <c r="R47" i="24"/>
  <c r="M47" i="24"/>
  <c r="F47" i="24"/>
  <c r="C47" i="24"/>
  <c r="G47" i="24"/>
  <c r="K47" i="24"/>
  <c r="J46" i="24"/>
  <c r="E46" i="24"/>
  <c r="U45" i="24"/>
  <c r="O45" i="24"/>
  <c r="I45" i="24"/>
  <c r="D45" i="24"/>
  <c r="H44" i="24"/>
  <c r="P44" i="24"/>
  <c r="T44" i="24"/>
  <c r="R43" i="24"/>
  <c r="M43" i="24"/>
  <c r="F43" i="24"/>
  <c r="C43" i="24"/>
  <c r="G43" i="24"/>
  <c r="K43" i="24"/>
  <c r="J42" i="24"/>
  <c r="E42" i="24"/>
  <c r="U41" i="24"/>
  <c r="O41" i="24"/>
  <c r="I41" i="24"/>
  <c r="D41" i="24"/>
  <c r="H40" i="24"/>
  <c r="P40" i="24"/>
  <c r="T40" i="24"/>
  <c r="R39" i="24"/>
  <c r="M39" i="24"/>
  <c r="F39" i="24"/>
  <c r="C39" i="24"/>
  <c r="G39" i="24"/>
  <c r="K39" i="24"/>
  <c r="J38" i="24"/>
  <c r="E38" i="24"/>
  <c r="U37" i="24"/>
  <c r="O37" i="24"/>
  <c r="I37" i="24"/>
  <c r="D37" i="24"/>
  <c r="H36" i="24"/>
  <c r="P36" i="24"/>
  <c r="T36" i="24"/>
  <c r="R35" i="24"/>
  <c r="M35" i="24"/>
  <c r="F35" i="24"/>
  <c r="C35" i="24"/>
  <c r="G35" i="24"/>
  <c r="K35" i="24"/>
  <c r="J34" i="24"/>
  <c r="E34" i="24"/>
  <c r="U33" i="24"/>
  <c r="O33" i="24"/>
  <c r="I33" i="24"/>
  <c r="D33" i="24"/>
  <c r="H32" i="24"/>
  <c r="P32" i="24"/>
  <c r="T32" i="24"/>
  <c r="R31" i="24"/>
  <c r="M31" i="24"/>
  <c r="F31" i="24"/>
  <c r="C31" i="24"/>
  <c r="G31" i="24"/>
  <c r="K31" i="24"/>
  <c r="J30" i="24"/>
  <c r="E30" i="24"/>
  <c r="U29" i="24"/>
  <c r="O29" i="24"/>
  <c r="I29" i="24"/>
  <c r="D29" i="24"/>
  <c r="H28" i="24"/>
  <c r="P28" i="24"/>
  <c r="T28" i="24"/>
  <c r="R27" i="24"/>
  <c r="M27" i="24"/>
  <c r="F27" i="24"/>
  <c r="C27" i="24"/>
  <c r="G27" i="24"/>
  <c r="K27" i="24"/>
  <c r="J26" i="24"/>
  <c r="E26" i="24"/>
  <c r="U25" i="24"/>
  <c r="O25" i="24"/>
  <c r="I25" i="24"/>
  <c r="D25" i="24"/>
  <c r="H24" i="24"/>
  <c r="P24" i="24"/>
  <c r="T24" i="24"/>
  <c r="R23" i="24"/>
  <c r="M23" i="24"/>
  <c r="F23" i="24"/>
  <c r="C23" i="24"/>
  <c r="G23" i="24"/>
  <c r="K23" i="24"/>
  <c r="J22" i="24"/>
  <c r="E22" i="24"/>
  <c r="U21" i="24"/>
  <c r="O21" i="24"/>
  <c r="I21" i="24"/>
  <c r="D21" i="24"/>
  <c r="S20" i="24"/>
  <c r="N20" i="24"/>
  <c r="H20" i="24"/>
  <c r="C20" i="24"/>
  <c r="U18" i="24"/>
  <c r="M18" i="24"/>
  <c r="D18" i="24"/>
  <c r="P17" i="24"/>
  <c r="T17" i="24"/>
  <c r="E17" i="24"/>
  <c r="I17" i="24"/>
  <c r="N17" i="24"/>
  <c r="R17" i="24"/>
  <c r="Q16" i="24"/>
  <c r="H16" i="24"/>
  <c r="C16" i="24"/>
  <c r="U14" i="24"/>
  <c r="M14" i="24"/>
  <c r="D14" i="24"/>
  <c r="P13" i="24"/>
  <c r="T13" i="24"/>
  <c r="E13" i="24"/>
  <c r="I13" i="24"/>
  <c r="N13" i="24"/>
  <c r="R13" i="24"/>
  <c r="Q12" i="24"/>
  <c r="H12" i="24"/>
  <c r="C12" i="24"/>
  <c r="U10" i="24"/>
  <c r="M10" i="24"/>
  <c r="D10" i="24"/>
  <c r="P9" i="24"/>
  <c r="T9" i="24"/>
  <c r="E9" i="24"/>
  <c r="I9" i="24"/>
  <c r="N9" i="24"/>
  <c r="R9" i="24"/>
  <c r="Q8" i="24"/>
  <c r="H8" i="24"/>
  <c r="C8" i="24"/>
  <c r="U6" i="24"/>
  <c r="M6" i="24"/>
  <c r="D6" i="24"/>
  <c r="P5" i="24"/>
  <c r="T5" i="24"/>
  <c r="E5" i="24"/>
  <c r="I5" i="24"/>
  <c r="N5" i="24"/>
  <c r="R5" i="24"/>
  <c r="Q4" i="24"/>
  <c r="H4" i="24"/>
  <c r="C4" i="24"/>
  <c r="Y176" i="19"/>
  <c r="AC176" i="19"/>
  <c r="AG176" i="19"/>
  <c r="AK176" i="19"/>
  <c r="AO176" i="19"/>
  <c r="AK175" i="19"/>
  <c r="AC175" i="19"/>
  <c r="AJ174" i="19"/>
  <c r="AB174" i="19"/>
  <c r="Z173" i="19"/>
  <c r="AD173" i="19"/>
  <c r="AH173" i="19"/>
  <c r="AL173" i="19"/>
  <c r="X173" i="19"/>
  <c r="AB173" i="19"/>
  <c r="AF173" i="19"/>
  <c r="AJ173" i="19"/>
  <c r="AN173" i="19"/>
  <c r="AO171" i="19"/>
  <c r="AG171" i="19"/>
  <c r="Y171" i="19"/>
  <c r="AN170" i="19"/>
  <c r="AF170" i="19"/>
  <c r="X170" i="19"/>
  <c r="Y168" i="19"/>
  <c r="AC168" i="19"/>
  <c r="AG168" i="19"/>
  <c r="AK168" i="19"/>
  <c r="AO168" i="19"/>
  <c r="AK167" i="19"/>
  <c r="AC167" i="19"/>
  <c r="AJ166" i="19"/>
  <c r="AB166" i="19"/>
  <c r="Z165" i="19"/>
  <c r="AD165" i="19"/>
  <c r="AH165" i="19"/>
  <c r="AL165" i="19"/>
  <c r="X165" i="19"/>
  <c r="AB165" i="19"/>
  <c r="AF165" i="19"/>
  <c r="AJ165" i="19"/>
  <c r="AN165" i="19"/>
  <c r="AO163" i="19"/>
  <c r="AG163" i="19"/>
  <c r="Y163" i="19"/>
  <c r="AN162" i="19"/>
  <c r="AF162" i="19"/>
  <c r="X162" i="19"/>
  <c r="Y160" i="19"/>
  <c r="AC160" i="19"/>
  <c r="AG160" i="19"/>
  <c r="AK160" i="19"/>
  <c r="AO160" i="19"/>
  <c r="AK159" i="19"/>
  <c r="AC159" i="19"/>
  <c r="AJ158" i="19"/>
  <c r="AB158" i="19"/>
  <c r="Z157" i="19"/>
  <c r="AD157" i="19"/>
  <c r="AH157" i="19"/>
  <c r="AL157" i="19"/>
  <c r="X157" i="19"/>
  <c r="AB157" i="19"/>
  <c r="AF157" i="19"/>
  <c r="AJ157" i="19"/>
  <c r="AN157" i="19"/>
  <c r="AO155" i="19"/>
  <c r="AG155" i="19"/>
  <c r="Y155" i="19"/>
  <c r="AN154" i="19"/>
  <c r="AF154" i="19"/>
  <c r="X154" i="19"/>
  <c r="Y152" i="19"/>
  <c r="AC152" i="19"/>
  <c r="AG152" i="19"/>
  <c r="AK152" i="19"/>
  <c r="AO152" i="19"/>
  <c r="AK151" i="19"/>
  <c r="AC151" i="19"/>
  <c r="AJ150" i="19"/>
  <c r="AB150" i="19"/>
  <c r="Z149" i="19"/>
  <c r="AD149" i="19"/>
  <c r="AH149" i="19"/>
  <c r="AL149" i="19"/>
  <c r="X149" i="19"/>
  <c r="AB149" i="19"/>
  <c r="AF149" i="19"/>
  <c r="AJ149" i="19"/>
  <c r="AN149" i="19"/>
  <c r="AO147" i="19"/>
  <c r="AG147" i="19"/>
  <c r="Y147" i="19"/>
  <c r="AN146" i="19"/>
  <c r="AF146" i="19"/>
  <c r="X146" i="19"/>
  <c r="Y144" i="19"/>
  <c r="AC144" i="19"/>
  <c r="AG144" i="19"/>
  <c r="AK144" i="19"/>
  <c r="AO144" i="19"/>
  <c r="AK143" i="19"/>
  <c r="AC143" i="19"/>
  <c r="AJ142" i="19"/>
  <c r="AB142" i="19"/>
  <c r="Z141" i="19"/>
  <c r="AD141" i="19"/>
  <c r="AH141" i="19"/>
  <c r="AL141" i="19"/>
  <c r="X141" i="19"/>
  <c r="AB141" i="19"/>
  <c r="AF141" i="19"/>
  <c r="AJ141" i="19"/>
  <c r="AN141" i="19"/>
  <c r="AO139" i="19"/>
  <c r="AG139" i="19"/>
  <c r="Y139" i="19"/>
  <c r="AN138" i="19"/>
  <c r="AF138" i="19"/>
  <c r="X138" i="19"/>
  <c r="Y136" i="19"/>
  <c r="AC136" i="19"/>
  <c r="AG136" i="19"/>
  <c r="AK136" i="19"/>
  <c r="AO136" i="19"/>
  <c r="AK135" i="19"/>
  <c r="AC135" i="19"/>
  <c r="AJ134" i="19"/>
  <c r="AB134" i="19"/>
  <c r="Z133" i="19"/>
  <c r="AD133" i="19"/>
  <c r="AH133" i="19"/>
  <c r="AL133" i="19"/>
  <c r="X133" i="19"/>
  <c r="AB133" i="19"/>
  <c r="AF133" i="19"/>
  <c r="AJ133" i="19"/>
  <c r="AN133" i="19"/>
  <c r="AO131" i="19"/>
  <c r="AG131" i="19"/>
  <c r="Y131" i="19"/>
  <c r="AN130" i="19"/>
  <c r="AF130" i="19"/>
  <c r="X130" i="19"/>
  <c r="Y128" i="19"/>
  <c r="AC128" i="19"/>
  <c r="AG128" i="19"/>
  <c r="AK128" i="19"/>
  <c r="AO128" i="19"/>
  <c r="AK127" i="19"/>
  <c r="AC127" i="19"/>
  <c r="AC125" i="19"/>
  <c r="X124" i="19"/>
  <c r="AB124" i="19"/>
  <c r="AF124" i="19"/>
  <c r="AJ124" i="19"/>
  <c r="AN124" i="19"/>
  <c r="Y124" i="19"/>
  <c r="AC124" i="19"/>
  <c r="AG124" i="19"/>
  <c r="AK124" i="19"/>
  <c r="AO124" i="19"/>
  <c r="AC121" i="19"/>
  <c r="X120" i="19"/>
  <c r="AB120" i="19"/>
  <c r="AF120" i="19"/>
  <c r="AJ120" i="19"/>
  <c r="AN120" i="19"/>
  <c r="Y120" i="19"/>
  <c r="AC120" i="19"/>
  <c r="AG120" i="19"/>
  <c r="AK120" i="19"/>
  <c r="AO120" i="19"/>
  <c r="AC117" i="19"/>
  <c r="X116" i="19"/>
  <c r="AB116" i="19"/>
  <c r="AF116" i="19"/>
  <c r="AJ116" i="19"/>
  <c r="AN116" i="19"/>
  <c r="Y116" i="19"/>
  <c r="AC116" i="19"/>
  <c r="AG116" i="19"/>
  <c r="AK116" i="19"/>
  <c r="AO116" i="19"/>
  <c r="AC113" i="19"/>
  <c r="X112" i="19"/>
  <c r="AB112" i="19"/>
  <c r="AF112" i="19"/>
  <c r="AJ112" i="19"/>
  <c r="AN112" i="19"/>
  <c r="Y112" i="19"/>
  <c r="AC112" i="19"/>
  <c r="AG112" i="19"/>
  <c r="AK112" i="19"/>
  <c r="AO112" i="19"/>
  <c r="AC109" i="19"/>
  <c r="X108" i="19"/>
  <c r="AB108" i="19"/>
  <c r="AF108" i="19"/>
  <c r="AJ108" i="19"/>
  <c r="AN108" i="19"/>
  <c r="Y108" i="19"/>
  <c r="AC108" i="19"/>
  <c r="AG108" i="19"/>
  <c r="AK108" i="19"/>
  <c r="AO108" i="19"/>
  <c r="AC105" i="19"/>
  <c r="X104" i="19"/>
  <c r="AB104" i="19"/>
  <c r="AF104" i="19"/>
  <c r="AJ104" i="19"/>
  <c r="AN104" i="19"/>
  <c r="Y104" i="19"/>
  <c r="AC104" i="19"/>
  <c r="AG104" i="19"/>
  <c r="AK104" i="19"/>
  <c r="AO104" i="19"/>
  <c r="X100" i="19"/>
  <c r="AB100" i="19"/>
  <c r="AF100" i="19"/>
  <c r="AJ100" i="19"/>
  <c r="AN100" i="19"/>
  <c r="Y100" i="19"/>
  <c r="AC100" i="19"/>
  <c r="AG100" i="19"/>
  <c r="AK100" i="19"/>
  <c r="AO100" i="19"/>
  <c r="X96" i="19"/>
  <c r="AB96" i="19"/>
  <c r="AF96" i="19"/>
  <c r="AJ96" i="19"/>
  <c r="AN96" i="19"/>
  <c r="Y96" i="19"/>
  <c r="AC96" i="19"/>
  <c r="AG96" i="19"/>
  <c r="AK96" i="19"/>
  <c r="AO96" i="19"/>
  <c r="X92" i="19"/>
  <c r="AB92" i="19"/>
  <c r="AF92" i="19"/>
  <c r="AJ92" i="19"/>
  <c r="AN92" i="19"/>
  <c r="Y92" i="19"/>
  <c r="AC92" i="19"/>
  <c r="AG92" i="19"/>
  <c r="AK92" i="19"/>
  <c r="AO92" i="19"/>
  <c r="X88" i="19"/>
  <c r="AB88" i="19"/>
  <c r="AF88" i="19"/>
  <c r="AJ88" i="19"/>
  <c r="AN88" i="19"/>
  <c r="Y88" i="19"/>
  <c r="AC88" i="19"/>
  <c r="AG88" i="19"/>
  <c r="AK88" i="19"/>
  <c r="AO88" i="19"/>
  <c r="X84" i="19"/>
  <c r="AB84" i="19"/>
  <c r="AF84" i="19"/>
  <c r="AJ84" i="19"/>
  <c r="AN84" i="19"/>
  <c r="Y84" i="19"/>
  <c r="AC84" i="19"/>
  <c r="AG84" i="19"/>
  <c r="AK84" i="19"/>
  <c r="AO84" i="19"/>
  <c r="X80" i="19"/>
  <c r="AB80" i="19"/>
  <c r="AF80" i="19"/>
  <c r="AJ80" i="19"/>
  <c r="AN80" i="19"/>
  <c r="Y80" i="19"/>
  <c r="AC80" i="19"/>
  <c r="AG80" i="19"/>
  <c r="AK80" i="19"/>
  <c r="AO80" i="19"/>
  <c r="X76" i="19"/>
  <c r="AB76" i="19"/>
  <c r="AF76" i="19"/>
  <c r="AJ76" i="19"/>
  <c r="AN76" i="19"/>
  <c r="Y76" i="19"/>
  <c r="AC76" i="19"/>
  <c r="AG76" i="19"/>
  <c r="AK76" i="19"/>
  <c r="AO76" i="19"/>
  <c r="X72" i="19"/>
  <c r="AB72" i="19"/>
  <c r="AF72" i="19"/>
  <c r="AJ72" i="19"/>
  <c r="AN72" i="19"/>
  <c r="Y72" i="19"/>
  <c r="AC72" i="19"/>
  <c r="AG72" i="19"/>
  <c r="AK72" i="19"/>
  <c r="AO72" i="19"/>
  <c r="X68" i="19"/>
  <c r="AB68" i="19"/>
  <c r="AF68" i="19"/>
  <c r="AJ68" i="19"/>
  <c r="AN68" i="19"/>
  <c r="Y68" i="19"/>
  <c r="AC68" i="19"/>
  <c r="AG68" i="19"/>
  <c r="AK68" i="19"/>
  <c r="AO68" i="19"/>
  <c r="X64" i="19"/>
  <c r="AB64" i="19"/>
  <c r="AF64" i="19"/>
  <c r="AJ64" i="19"/>
  <c r="AN64" i="19"/>
  <c r="Y64" i="19"/>
  <c r="AC64" i="19"/>
  <c r="AG64" i="19"/>
  <c r="AK64" i="19"/>
  <c r="AO64" i="19"/>
  <c r="X60" i="19"/>
  <c r="AB60" i="19"/>
  <c r="AF60" i="19"/>
  <c r="AJ60" i="19"/>
  <c r="AN60" i="19"/>
  <c r="Y60" i="19"/>
  <c r="AC60" i="19"/>
  <c r="AG60" i="19"/>
  <c r="AK60" i="19"/>
  <c r="AO60" i="19"/>
  <c r="X56" i="19"/>
  <c r="AB56" i="19"/>
  <c r="AF56" i="19"/>
  <c r="AJ56" i="19"/>
  <c r="AN56" i="19"/>
  <c r="Y56" i="19"/>
  <c r="AC56" i="19"/>
  <c r="AG56" i="19"/>
  <c r="AK56" i="19"/>
  <c r="AO56" i="19"/>
  <c r="AA55" i="19"/>
  <c r="AL14" i="21"/>
  <c r="AH14" i="21"/>
  <c r="AD14" i="21"/>
  <c r="Z14" i="21"/>
  <c r="AO14" i="21"/>
  <c r="AK14" i="21"/>
  <c r="AG14" i="21"/>
  <c r="AC14" i="21"/>
  <c r="Y14" i="21"/>
  <c r="AI14" i="21"/>
  <c r="AA14" i="21"/>
  <c r="AN14" i="21"/>
  <c r="AF14" i="21"/>
  <c r="X14" i="21"/>
  <c r="AM14" i="21"/>
  <c r="AE14" i="21"/>
  <c r="W14" i="21"/>
  <c r="AO27" i="21"/>
  <c r="AK27" i="21"/>
  <c r="AG27" i="21"/>
  <c r="AC27" i="21"/>
  <c r="Y27" i="21"/>
  <c r="AN27" i="21"/>
  <c r="AJ27" i="21"/>
  <c r="AF27" i="21"/>
  <c r="AB27" i="21"/>
  <c r="X27" i="21"/>
  <c r="AH27" i="21"/>
  <c r="Z27" i="21"/>
  <c r="AM27" i="21"/>
  <c r="AE27" i="21"/>
  <c r="W27" i="21"/>
  <c r="AL27" i="21"/>
  <c r="AD27" i="21"/>
  <c r="AH36" i="21"/>
  <c r="AA39" i="21"/>
  <c r="Z43" i="21"/>
  <c r="AO47" i="21"/>
  <c r="AK47" i="21"/>
  <c r="AG47" i="21"/>
  <c r="AC47" i="21"/>
  <c r="Y47" i="21"/>
  <c r="AN47" i="21"/>
  <c r="AJ47" i="21"/>
  <c r="AF47" i="21"/>
  <c r="AB47" i="21"/>
  <c r="X47" i="21"/>
  <c r="AH47" i="21"/>
  <c r="Z47" i="21"/>
  <c r="AM47" i="21"/>
  <c r="AE47" i="21"/>
  <c r="W47" i="21"/>
  <c r="AL47" i="21"/>
  <c r="AD47" i="21"/>
  <c r="AL50" i="21"/>
  <c r="AH50" i="21"/>
  <c r="AD50" i="21"/>
  <c r="Z50" i="21"/>
  <c r="AO50" i="21"/>
  <c r="AK50" i="21"/>
  <c r="AG50" i="21"/>
  <c r="AC50" i="21"/>
  <c r="Y50" i="21"/>
  <c r="AI50" i="21"/>
  <c r="AA50" i="21"/>
  <c r="AN50" i="21"/>
  <c r="AF50" i="21"/>
  <c r="X50" i="21"/>
  <c r="AM50" i="21"/>
  <c r="AE50" i="21"/>
  <c r="W50" i="21"/>
  <c r="AL2" i="25"/>
  <c r="AH2" i="25"/>
  <c r="AD2" i="25"/>
  <c r="Z2" i="25"/>
  <c r="AO2" i="25"/>
  <c r="AK2" i="25"/>
  <c r="AG2" i="25"/>
  <c r="AC2" i="25"/>
  <c r="Y2" i="25"/>
  <c r="AN2" i="25"/>
  <c r="AJ2" i="25"/>
  <c r="AF2" i="25"/>
  <c r="AB2" i="25"/>
  <c r="X2" i="25"/>
  <c r="AA2" i="25"/>
  <c r="AM2" i="25"/>
  <c r="W2" i="25"/>
  <c r="AI2" i="25"/>
  <c r="AL11" i="25"/>
  <c r="AH11" i="25"/>
  <c r="AD11" i="25"/>
  <c r="Z11" i="25"/>
  <c r="AK11" i="25"/>
  <c r="AF11" i="25"/>
  <c r="AA11" i="25"/>
  <c r="AO11" i="25"/>
  <c r="AJ11" i="25"/>
  <c r="AE11" i="25"/>
  <c r="Y11" i="25"/>
  <c r="AN11" i="25"/>
  <c r="AI11" i="25"/>
  <c r="AC11" i="25"/>
  <c r="X11" i="25"/>
  <c r="W11" i="25"/>
  <c r="AM11" i="25"/>
  <c r="AG11" i="25"/>
  <c r="AI72" i="25"/>
  <c r="AA72" i="25"/>
  <c r="AH72" i="25"/>
  <c r="Z72" i="25"/>
  <c r="AO84" i="25"/>
  <c r="AK84" i="25"/>
  <c r="AG84" i="25"/>
  <c r="AC84" i="25"/>
  <c r="Y84" i="25"/>
  <c r="AN84" i="25"/>
  <c r="AJ84" i="25"/>
  <c r="AF84" i="25"/>
  <c r="AB84" i="25"/>
  <c r="X84" i="25"/>
  <c r="AH84" i="25"/>
  <c r="Z84" i="25"/>
  <c r="AM84" i="25"/>
  <c r="AE84" i="25"/>
  <c r="W84" i="25"/>
  <c r="AL84" i="25"/>
  <c r="AD84" i="25"/>
  <c r="AI84" i="25"/>
  <c r="AA84" i="25"/>
  <c r="AO100" i="25"/>
  <c r="AK100" i="25"/>
  <c r="AG100" i="25"/>
  <c r="AC100" i="25"/>
  <c r="Y100" i="25"/>
  <c r="AN100" i="25"/>
  <c r="AJ100" i="25"/>
  <c r="AF100" i="25"/>
  <c r="AB100" i="25"/>
  <c r="X100" i="25"/>
  <c r="AH100" i="25"/>
  <c r="Z100" i="25"/>
  <c r="AM100" i="25"/>
  <c r="AE100" i="25"/>
  <c r="W100" i="25"/>
  <c r="AL100" i="25"/>
  <c r="AD100" i="25"/>
  <c r="AI100" i="25"/>
  <c r="AA100" i="25"/>
  <c r="AL164" i="26"/>
  <c r="AH164" i="26"/>
  <c r="AD164" i="26"/>
  <c r="Z164" i="26"/>
  <c r="AO164" i="26"/>
  <c r="AK164" i="26"/>
  <c r="AG164" i="26"/>
  <c r="AC164" i="26"/>
  <c r="Y164" i="26"/>
  <c r="AN164" i="26"/>
  <c r="AJ164" i="26"/>
  <c r="AF164" i="26"/>
  <c r="AB164" i="26"/>
  <c r="X164" i="26"/>
  <c r="AA164" i="26"/>
  <c r="AM164" i="26"/>
  <c r="W164" i="26"/>
  <c r="AI164" i="26"/>
  <c r="AE164" i="26"/>
  <c r="AL27" i="25"/>
  <c r="AH27" i="25"/>
  <c r="AD27" i="25"/>
  <c r="Z27" i="25"/>
  <c r="AK27" i="25"/>
  <c r="AF27" i="25"/>
  <c r="AA27" i="25"/>
  <c r="AO27" i="25"/>
  <c r="AJ27" i="25"/>
  <c r="AE27" i="25"/>
  <c r="Y27" i="25"/>
  <c r="AN27" i="25"/>
  <c r="AI27" i="25"/>
  <c r="AC27" i="25"/>
  <c r="X27" i="25"/>
  <c r="W27" i="25"/>
  <c r="AM27" i="25"/>
  <c r="AG27" i="25"/>
  <c r="AE2" i="25"/>
  <c r="AB11" i="25"/>
  <c r="AL17" i="25"/>
  <c r="AG17" i="25"/>
  <c r="AA17" i="25"/>
  <c r="AK17" i="25"/>
  <c r="AE17" i="25"/>
  <c r="Z17" i="25"/>
  <c r="AL79" i="25"/>
  <c r="AH79" i="25"/>
  <c r="AD79" i="25"/>
  <c r="Z79" i="25"/>
  <c r="AO79" i="25"/>
  <c r="AK79" i="25"/>
  <c r="AG79" i="25"/>
  <c r="AC79" i="25"/>
  <c r="Y79" i="25"/>
  <c r="AI79" i="25"/>
  <c r="AA79" i="25"/>
  <c r="AN79" i="25"/>
  <c r="AF79" i="25"/>
  <c r="X79" i="25"/>
  <c r="AM79" i="25"/>
  <c r="AE79" i="25"/>
  <c r="W79" i="25"/>
  <c r="AJ79" i="25"/>
  <c r="AB79" i="25"/>
  <c r="AN35" i="24"/>
  <c r="AJ35" i="24"/>
  <c r="AF35" i="24"/>
  <c r="AB35" i="24"/>
  <c r="X35" i="24"/>
  <c r="AM35" i="24"/>
  <c r="AI35" i="24"/>
  <c r="AE35" i="24"/>
  <c r="AA35" i="24"/>
  <c r="W35" i="24"/>
  <c r="AO35" i="24"/>
  <c r="AG35" i="24"/>
  <c r="Y35" i="24"/>
  <c r="AL35" i="24"/>
  <c r="AD35" i="24"/>
  <c r="AK35" i="24"/>
  <c r="AC35" i="24"/>
  <c r="AH35" i="24"/>
  <c r="Z35" i="24"/>
  <c r="AL85" i="24"/>
  <c r="AH85" i="24"/>
  <c r="AD85" i="24"/>
  <c r="Z85" i="24"/>
  <c r="AO85" i="24"/>
  <c r="AK85" i="24"/>
  <c r="AG85" i="24"/>
  <c r="AC85" i="24"/>
  <c r="Y85" i="24"/>
  <c r="AN85" i="24"/>
  <c r="AJ85" i="24"/>
  <c r="AF85" i="24"/>
  <c r="AB85" i="24"/>
  <c r="X85" i="24"/>
  <c r="AA85" i="24"/>
  <c r="AM85" i="24"/>
  <c r="W85" i="24"/>
  <c r="AI85" i="24"/>
  <c r="AE85" i="24"/>
  <c r="AM146" i="24"/>
  <c r="AI146" i="24"/>
  <c r="AE146" i="24"/>
  <c r="AA146" i="24"/>
  <c r="W146" i="24"/>
  <c r="AL146" i="24"/>
  <c r="AH146" i="24"/>
  <c r="AD146" i="24"/>
  <c r="Z146" i="24"/>
  <c r="AB27" i="25"/>
  <c r="AO157" i="25"/>
  <c r="AK157" i="25"/>
  <c r="AG157" i="25"/>
  <c r="AC157" i="25"/>
  <c r="Y157" i="25"/>
  <c r="AN157" i="25"/>
  <c r="AJ157" i="25"/>
  <c r="AF157" i="25"/>
  <c r="AB157" i="25"/>
  <c r="X157" i="25"/>
  <c r="AM157" i="25"/>
  <c r="AI157" i="25"/>
  <c r="AE157" i="25"/>
  <c r="AA157" i="25"/>
  <c r="W157" i="25"/>
  <c r="AL157" i="25"/>
  <c r="AH157" i="25"/>
  <c r="AD157" i="25"/>
  <c r="Z157" i="25"/>
  <c r="AM126" i="19"/>
  <c r="AI126" i="19"/>
  <c r="AE126" i="19"/>
  <c r="AA126" i="19"/>
  <c r="W126" i="19"/>
  <c r="AL123" i="19"/>
  <c r="AH123" i="19"/>
  <c r="AD123" i="19"/>
  <c r="Z123" i="19"/>
  <c r="AM122" i="19"/>
  <c r="AI122" i="19"/>
  <c r="AE122" i="19"/>
  <c r="AA122" i="19"/>
  <c r="W122" i="19"/>
  <c r="AL119" i="19"/>
  <c r="AH119" i="19"/>
  <c r="AD119" i="19"/>
  <c r="Z119" i="19"/>
  <c r="AM118" i="19"/>
  <c r="AI118" i="19"/>
  <c r="AE118" i="19"/>
  <c r="AA118" i="19"/>
  <c r="W118" i="19"/>
  <c r="AL115" i="19"/>
  <c r="AH115" i="19"/>
  <c r="AD115" i="19"/>
  <c r="Z115" i="19"/>
  <c r="AM114" i="19"/>
  <c r="AI114" i="19"/>
  <c r="AE114" i="19"/>
  <c r="AA114" i="19"/>
  <c r="W114" i="19"/>
  <c r="AL111" i="19"/>
  <c r="AH111" i="19"/>
  <c r="AD111" i="19"/>
  <c r="Z111" i="19"/>
  <c r="AM110" i="19"/>
  <c r="AI110" i="19"/>
  <c r="AE110" i="19"/>
  <c r="AA110" i="19"/>
  <c r="W110" i="19"/>
  <c r="AL107" i="19"/>
  <c r="AH107" i="19"/>
  <c r="AD107" i="19"/>
  <c r="Z107" i="19"/>
  <c r="AM106" i="19"/>
  <c r="AI106" i="19"/>
  <c r="AE106" i="19"/>
  <c r="AA106" i="19"/>
  <c r="W106" i="19"/>
  <c r="AL103" i="19"/>
  <c r="AH103" i="19"/>
  <c r="AD103" i="19"/>
  <c r="Z103" i="19"/>
  <c r="AM102" i="19"/>
  <c r="AI102" i="19"/>
  <c r="AE102" i="19"/>
  <c r="AA102" i="19"/>
  <c r="W102" i="19"/>
  <c r="AL99" i="19"/>
  <c r="AH99" i="19"/>
  <c r="AD99" i="19"/>
  <c r="Z99" i="19"/>
  <c r="AM98" i="19"/>
  <c r="AI98" i="19"/>
  <c r="AE98" i="19"/>
  <c r="AA98" i="19"/>
  <c r="W98" i="19"/>
  <c r="AL95" i="19"/>
  <c r="AH95" i="19"/>
  <c r="AD95" i="19"/>
  <c r="Z95" i="19"/>
  <c r="AM94" i="19"/>
  <c r="AI94" i="19"/>
  <c r="AE94" i="19"/>
  <c r="AA94" i="19"/>
  <c r="W94" i="19"/>
  <c r="AL91" i="19"/>
  <c r="AH91" i="19"/>
  <c r="AD91" i="19"/>
  <c r="Z91" i="19"/>
  <c r="AM90" i="19"/>
  <c r="AI90" i="19"/>
  <c r="AE90" i="19"/>
  <c r="AA90" i="19"/>
  <c r="W90" i="19"/>
  <c r="AL87" i="19"/>
  <c r="AH87" i="19"/>
  <c r="AD87" i="19"/>
  <c r="Z87" i="19"/>
  <c r="AM86" i="19"/>
  <c r="AI86" i="19"/>
  <c r="AE86" i="19"/>
  <c r="AA86" i="19"/>
  <c r="W86" i="19"/>
  <c r="AL83" i="19"/>
  <c r="AH83" i="19"/>
  <c r="AD83" i="19"/>
  <c r="Z83" i="19"/>
  <c r="AM82" i="19"/>
  <c r="AI82" i="19"/>
  <c r="AE82" i="19"/>
  <c r="AA82" i="19"/>
  <c r="W82" i="19"/>
  <c r="AL79" i="19"/>
  <c r="AH79" i="19"/>
  <c r="AD79" i="19"/>
  <c r="Z79" i="19"/>
  <c r="AM78" i="19"/>
  <c r="AI78" i="19"/>
  <c r="AE78" i="19"/>
  <c r="AA78" i="19"/>
  <c r="W78" i="19"/>
  <c r="AL75" i="19"/>
  <c r="AH75" i="19"/>
  <c r="AD75" i="19"/>
  <c r="Z75" i="19"/>
  <c r="AM74" i="19"/>
  <c r="AI74" i="19"/>
  <c r="AE74" i="19"/>
  <c r="AA74" i="19"/>
  <c r="W74" i="19"/>
  <c r="AL71" i="19"/>
  <c r="AH71" i="19"/>
  <c r="AD71" i="19"/>
  <c r="Z71" i="19"/>
  <c r="AM70" i="19"/>
  <c r="AI70" i="19"/>
  <c r="AE70" i="19"/>
  <c r="AA70" i="19"/>
  <c r="W70" i="19"/>
  <c r="AL67" i="19"/>
  <c r="AH67" i="19"/>
  <c r="AD67" i="19"/>
  <c r="Z67" i="19"/>
  <c r="AM66" i="19"/>
  <c r="AI66" i="19"/>
  <c r="AE66" i="19"/>
  <c r="AA66" i="19"/>
  <c r="W66" i="19"/>
  <c r="AL63" i="19"/>
  <c r="AH63" i="19"/>
  <c r="AD63" i="19"/>
  <c r="Z63" i="19"/>
  <c r="AM62" i="19"/>
  <c r="AI62" i="19"/>
  <c r="AE62" i="19"/>
  <c r="AA62" i="19"/>
  <c r="W62" i="19"/>
  <c r="AL59" i="19"/>
  <c r="AH59" i="19"/>
  <c r="AD59" i="19"/>
  <c r="Z59" i="19"/>
  <c r="AM58" i="19"/>
  <c r="AI58" i="19"/>
  <c r="AE58" i="19"/>
  <c r="AA58" i="19"/>
  <c r="W58" i="19"/>
  <c r="AK54" i="19"/>
  <c r="AF54" i="19"/>
  <c r="AL53" i="19"/>
  <c r="AG53" i="19"/>
  <c r="AL2" i="21"/>
  <c r="AH2" i="21"/>
  <c r="AD2" i="21"/>
  <c r="Z2" i="21"/>
  <c r="AO2" i="21"/>
  <c r="AK2" i="21"/>
  <c r="AG2" i="21"/>
  <c r="AC2" i="21"/>
  <c r="Y2" i="21"/>
  <c r="Y4" i="21"/>
  <c r="AG4" i="21"/>
  <c r="W7" i="21"/>
  <c r="AE7" i="21"/>
  <c r="AM7" i="21"/>
  <c r="AN8" i="21"/>
  <c r="AJ8" i="21"/>
  <c r="AF8" i="21"/>
  <c r="AB8" i="21"/>
  <c r="X8" i="21"/>
  <c r="AM8" i="21"/>
  <c r="AI8" i="21"/>
  <c r="AE8" i="21"/>
  <c r="AA8" i="21"/>
  <c r="W8" i="21"/>
  <c r="AL10" i="21"/>
  <c r="AH10" i="21"/>
  <c r="AD10" i="21"/>
  <c r="Z10" i="21"/>
  <c r="AO10" i="21"/>
  <c r="AK10" i="21"/>
  <c r="AG10" i="21"/>
  <c r="AC10" i="21"/>
  <c r="Y10" i="21"/>
  <c r="Y12" i="21"/>
  <c r="AG12" i="21"/>
  <c r="W15" i="21"/>
  <c r="AE15" i="21"/>
  <c r="AM15" i="21"/>
  <c r="AN16" i="21"/>
  <c r="AJ16" i="21"/>
  <c r="AF16" i="21"/>
  <c r="AB16" i="21"/>
  <c r="X16" i="21"/>
  <c r="AM16" i="21"/>
  <c r="AI16" i="21"/>
  <c r="AE16" i="21"/>
  <c r="AA16" i="21"/>
  <c r="W16" i="21"/>
  <c r="Z19" i="21"/>
  <c r="AA22" i="21"/>
  <c r="AO23" i="21"/>
  <c r="AK23" i="21"/>
  <c r="AG23" i="21"/>
  <c r="AC23" i="21"/>
  <c r="Y23" i="21"/>
  <c r="AN23" i="21"/>
  <c r="AJ23" i="21"/>
  <c r="AF23" i="21"/>
  <c r="AB23" i="21"/>
  <c r="X23" i="21"/>
  <c r="AL26" i="21"/>
  <c r="AH26" i="21"/>
  <c r="AD26" i="21"/>
  <c r="Z26" i="21"/>
  <c r="AO26" i="21"/>
  <c r="AK26" i="21"/>
  <c r="AG26" i="21"/>
  <c r="AC26" i="21"/>
  <c r="Y26" i="21"/>
  <c r="Y28" i="21"/>
  <c r="AG28" i="21"/>
  <c r="W31" i="21"/>
  <c r="AE31" i="21"/>
  <c r="AM31" i="21"/>
  <c r="AN32" i="21"/>
  <c r="AJ32" i="21"/>
  <c r="AF32" i="21"/>
  <c r="AB32" i="21"/>
  <c r="X32" i="21"/>
  <c r="AM32" i="21"/>
  <c r="AI32" i="21"/>
  <c r="AE32" i="21"/>
  <c r="AA32" i="21"/>
  <c r="W32" i="21"/>
  <c r="Z35" i="21"/>
  <c r="AL38" i="21"/>
  <c r="AH38" i="21"/>
  <c r="AD38" i="21"/>
  <c r="Z38" i="21"/>
  <c r="AO38" i="21"/>
  <c r="AK38" i="21"/>
  <c r="AG38" i="21"/>
  <c r="AC38" i="21"/>
  <c r="Y38" i="21"/>
  <c r="Y40" i="21"/>
  <c r="AG40" i="21"/>
  <c r="AA42" i="21"/>
  <c r="AO43" i="21"/>
  <c r="AK43" i="21"/>
  <c r="AG43" i="21"/>
  <c r="AC43" i="21"/>
  <c r="Y43" i="21"/>
  <c r="AN43" i="21"/>
  <c r="AJ43" i="21"/>
  <c r="AF43" i="21"/>
  <c r="AB43" i="21"/>
  <c r="X43" i="21"/>
  <c r="AL46" i="21"/>
  <c r="AH46" i="21"/>
  <c r="AD46" i="21"/>
  <c r="Z46" i="21"/>
  <c r="AO46" i="21"/>
  <c r="AK46" i="21"/>
  <c r="AG46" i="21"/>
  <c r="AC46" i="21"/>
  <c r="Y46" i="21"/>
  <c r="AG48" i="21"/>
  <c r="AM51" i="21"/>
  <c r="AN52" i="21"/>
  <c r="AJ52" i="21"/>
  <c r="AF52" i="21"/>
  <c r="AB52" i="21"/>
  <c r="X52" i="21"/>
  <c r="AM52" i="21"/>
  <c r="AI52" i="21"/>
  <c r="AE52" i="21"/>
  <c r="AA52" i="21"/>
  <c r="W52" i="21"/>
  <c r="AM3" i="25"/>
  <c r="AI3" i="25"/>
  <c r="AE3" i="25"/>
  <c r="AA3" i="25"/>
  <c r="W3" i="25"/>
  <c r="AL6" i="25"/>
  <c r="AH6" i="25"/>
  <c r="AD6" i="25"/>
  <c r="Z6" i="25"/>
  <c r="AO6" i="25"/>
  <c r="AK6" i="25"/>
  <c r="AG6" i="25"/>
  <c r="AC6" i="25"/>
  <c r="Y6" i="25"/>
  <c r="AN6" i="25"/>
  <c r="AJ6" i="25"/>
  <c r="AF6" i="25"/>
  <c r="AB6" i="25"/>
  <c r="X6" i="25"/>
  <c r="AO12" i="25"/>
  <c r="AK12" i="25"/>
  <c r="AG12" i="25"/>
  <c r="AC12" i="25"/>
  <c r="Y12" i="25"/>
  <c r="AJ12" i="25"/>
  <c r="AE12" i="25"/>
  <c r="Z12" i="25"/>
  <c r="AN12" i="25"/>
  <c r="AI12" i="25"/>
  <c r="AD12" i="25"/>
  <c r="X12" i="25"/>
  <c r="AM12" i="25"/>
  <c r="AH12" i="25"/>
  <c r="AB12" i="25"/>
  <c r="W12" i="25"/>
  <c r="AM18" i="25"/>
  <c r="AI18" i="25"/>
  <c r="AE18" i="25"/>
  <c r="AA18" i="25"/>
  <c r="W18" i="25"/>
  <c r="AO18" i="25"/>
  <c r="AJ18" i="25"/>
  <c r="AD18" i="25"/>
  <c r="Y18" i="25"/>
  <c r="AN18" i="25"/>
  <c r="AH18" i="25"/>
  <c r="AC18" i="25"/>
  <c r="X18" i="25"/>
  <c r="AL18" i="25"/>
  <c r="AG18" i="25"/>
  <c r="AB18" i="25"/>
  <c r="AO28" i="25"/>
  <c r="AK28" i="25"/>
  <c r="AG28" i="25"/>
  <c r="AC28" i="25"/>
  <c r="Y28" i="25"/>
  <c r="AJ28" i="25"/>
  <c r="AE28" i="25"/>
  <c r="Z28" i="25"/>
  <c r="AN28" i="25"/>
  <c r="AI28" i="25"/>
  <c r="AD28" i="25"/>
  <c r="X28" i="25"/>
  <c r="AM28" i="25"/>
  <c r="AH28" i="25"/>
  <c r="AB28" i="25"/>
  <c r="W28" i="25"/>
  <c r="AI36" i="25"/>
  <c r="AA36" i="25"/>
  <c r="AO44" i="25"/>
  <c r="AK44" i="25"/>
  <c r="AG44" i="25"/>
  <c r="AC44" i="25"/>
  <c r="Y44" i="25"/>
  <c r="AN44" i="25"/>
  <c r="AJ44" i="25"/>
  <c r="AF44" i="25"/>
  <c r="AB44" i="25"/>
  <c r="X44" i="25"/>
  <c r="AH44" i="25"/>
  <c r="Z44" i="25"/>
  <c r="AM44" i="25"/>
  <c r="AE44" i="25"/>
  <c r="W44" i="25"/>
  <c r="AL44" i="25"/>
  <c r="AD44" i="25"/>
  <c r="AO48" i="25"/>
  <c r="AK48" i="25"/>
  <c r="AG48" i="25"/>
  <c r="AC48" i="25"/>
  <c r="Y48" i="25"/>
  <c r="AN48" i="25"/>
  <c r="AJ48" i="25"/>
  <c r="AF48" i="25"/>
  <c r="AB48" i="25"/>
  <c r="X48" i="25"/>
  <c r="AH48" i="25"/>
  <c r="Z48" i="25"/>
  <c r="AM48" i="25"/>
  <c r="AE48" i="25"/>
  <c r="W48" i="25"/>
  <c r="AL48" i="25"/>
  <c r="AD48" i="25"/>
  <c r="AO56" i="25"/>
  <c r="AK56" i="25"/>
  <c r="AG56" i="25"/>
  <c r="AC56" i="25"/>
  <c r="Y56" i="25"/>
  <c r="AN56" i="25"/>
  <c r="AJ56" i="25"/>
  <c r="AF56" i="25"/>
  <c r="AB56" i="25"/>
  <c r="X56" i="25"/>
  <c r="AH56" i="25"/>
  <c r="Z56" i="25"/>
  <c r="AM56" i="25"/>
  <c r="AE56" i="25"/>
  <c r="W56" i="25"/>
  <c r="AL56" i="25"/>
  <c r="AD56" i="25"/>
  <c r="AM65" i="25"/>
  <c r="AI65" i="25"/>
  <c r="AE65" i="25"/>
  <c r="AA65" i="25"/>
  <c r="W65" i="25"/>
  <c r="AO65" i="25"/>
  <c r="AG65" i="25"/>
  <c r="Y65" i="25"/>
  <c r="AL65" i="25"/>
  <c r="AD65" i="25"/>
  <c r="AK65" i="25"/>
  <c r="AC65" i="25"/>
  <c r="AL75" i="25"/>
  <c r="AH75" i="25"/>
  <c r="AD75" i="25"/>
  <c r="Z75" i="25"/>
  <c r="AO75" i="25"/>
  <c r="AK75" i="25"/>
  <c r="AG75" i="25"/>
  <c r="AC75" i="25"/>
  <c r="Y75" i="25"/>
  <c r="AI75" i="25"/>
  <c r="AA75" i="25"/>
  <c r="AN75" i="25"/>
  <c r="AF75" i="25"/>
  <c r="X75" i="25"/>
  <c r="AM75" i="25"/>
  <c r="AE75" i="25"/>
  <c r="W75" i="25"/>
  <c r="AM97" i="25"/>
  <c r="AI97" i="25"/>
  <c r="AE97" i="25"/>
  <c r="AA97" i="25"/>
  <c r="W97" i="25"/>
  <c r="AO97" i="25"/>
  <c r="AG97" i="25"/>
  <c r="Y97" i="25"/>
  <c r="AL97" i="25"/>
  <c r="AD97" i="25"/>
  <c r="AK97" i="25"/>
  <c r="AC97" i="25"/>
  <c r="AO105" i="26"/>
  <c r="AK105" i="26"/>
  <c r="AG105" i="26"/>
  <c r="AC105" i="26"/>
  <c r="Y105" i="26"/>
  <c r="AF105" i="26"/>
  <c r="AB105" i="26"/>
  <c r="X105" i="26"/>
  <c r="AM105" i="26"/>
  <c r="AI105" i="26"/>
  <c r="AE105" i="26"/>
  <c r="AA105" i="26"/>
  <c r="W105" i="26"/>
  <c r="AL105" i="26"/>
  <c r="AH105" i="26"/>
  <c r="AD105" i="26"/>
  <c r="AM82" i="24"/>
  <c r="AI82" i="24"/>
  <c r="AE82" i="24"/>
  <c r="AA82" i="24"/>
  <c r="W82" i="24"/>
  <c r="AL82" i="24"/>
  <c r="AH82" i="24"/>
  <c r="AD82" i="24"/>
  <c r="Z82" i="24"/>
  <c r="Z54" i="19"/>
  <c r="AD54" i="19"/>
  <c r="AH54" i="19"/>
  <c r="AL54" i="19"/>
  <c r="W53" i="19"/>
  <c r="AA53" i="19"/>
  <c r="AE53" i="19"/>
  <c r="AI53" i="19"/>
  <c r="AM53" i="19"/>
  <c r="AN4" i="21"/>
  <c r="AJ4" i="21"/>
  <c r="AF4" i="21"/>
  <c r="AB4" i="21"/>
  <c r="X4" i="21"/>
  <c r="AM4" i="21"/>
  <c r="AI4" i="21"/>
  <c r="AE4" i="21"/>
  <c r="AA4" i="21"/>
  <c r="W4" i="21"/>
  <c r="AN12" i="21"/>
  <c r="AJ12" i="21"/>
  <c r="AF12" i="21"/>
  <c r="AB12" i="21"/>
  <c r="X12" i="21"/>
  <c r="AM12" i="21"/>
  <c r="AI12" i="21"/>
  <c r="AE12" i="21"/>
  <c r="AA12" i="21"/>
  <c r="W12" i="21"/>
  <c r="AO19" i="21"/>
  <c r="AK19" i="21"/>
  <c r="AG19" i="21"/>
  <c r="AC19" i="21"/>
  <c r="Y19" i="21"/>
  <c r="AN19" i="21"/>
  <c r="AJ19" i="21"/>
  <c r="AF19" i="21"/>
  <c r="AB19" i="21"/>
  <c r="X19" i="21"/>
  <c r="AL22" i="21"/>
  <c r="AH22" i="21"/>
  <c r="AD22" i="21"/>
  <c r="Z22" i="21"/>
  <c r="AO22" i="21"/>
  <c r="AK22" i="21"/>
  <c r="AG22" i="21"/>
  <c r="AC22" i="21"/>
  <c r="Y22" i="21"/>
  <c r="AF28" i="21"/>
  <c r="AB28" i="21"/>
  <c r="X28" i="21"/>
  <c r="AM28" i="21"/>
  <c r="AI28" i="21"/>
  <c r="AE28" i="21"/>
  <c r="AA28" i="21"/>
  <c r="W28" i="21"/>
  <c r="AO35" i="21"/>
  <c r="AK35" i="21"/>
  <c r="AG35" i="21"/>
  <c r="AC35" i="21"/>
  <c r="Y35" i="21"/>
  <c r="AN35" i="21"/>
  <c r="AJ35" i="21"/>
  <c r="AF35" i="21"/>
  <c r="AB35" i="21"/>
  <c r="X35" i="21"/>
  <c r="AM40" i="21"/>
  <c r="AI40" i="21"/>
  <c r="AE40" i="21"/>
  <c r="AA40" i="21"/>
  <c r="W40" i="21"/>
  <c r="AL42" i="21"/>
  <c r="AH42" i="21"/>
  <c r="AD42" i="21"/>
  <c r="Z42" i="21"/>
  <c r="AO42" i="21"/>
  <c r="AK42" i="21"/>
  <c r="AG42" i="21"/>
  <c r="AC42" i="21"/>
  <c r="Y42" i="21"/>
  <c r="AN48" i="21"/>
  <c r="AJ48" i="21"/>
  <c r="AF48" i="21"/>
  <c r="AB48" i="21"/>
  <c r="X48" i="21"/>
  <c r="AM48" i="21"/>
  <c r="AI48" i="21"/>
  <c r="AE48" i="21"/>
  <c r="AA48" i="21"/>
  <c r="W48" i="21"/>
  <c r="AD3" i="25"/>
  <c r="AO3" i="25"/>
  <c r="AI6" i="25"/>
  <c r="AF12" i="25"/>
  <c r="AN13" i="25"/>
  <c r="AJ13" i="25"/>
  <c r="AF13" i="25"/>
  <c r="AB13" i="25"/>
  <c r="X13" i="25"/>
  <c r="AK13" i="25"/>
  <c r="AE13" i="25"/>
  <c r="Z13" i="25"/>
  <c r="AO13" i="25"/>
  <c r="AI13" i="25"/>
  <c r="AD13" i="25"/>
  <c r="Y13" i="25"/>
  <c r="AM13" i="25"/>
  <c r="AH13" i="25"/>
  <c r="AC13" i="25"/>
  <c r="W13" i="25"/>
  <c r="Z18" i="25"/>
  <c r="AF28" i="25"/>
  <c r="AN29" i="25"/>
  <c r="AJ29" i="25"/>
  <c r="AF29" i="25"/>
  <c r="AB29" i="25"/>
  <c r="X29" i="25"/>
  <c r="AK29" i="25"/>
  <c r="AE29" i="25"/>
  <c r="Z29" i="25"/>
  <c r="AO29" i="25"/>
  <c r="AI29" i="25"/>
  <c r="AD29" i="25"/>
  <c r="Y29" i="25"/>
  <c r="AM29" i="25"/>
  <c r="AH29" i="25"/>
  <c r="AC29" i="25"/>
  <c r="W29" i="25"/>
  <c r="AL31" i="25"/>
  <c r="AH31" i="25"/>
  <c r="AD31" i="25"/>
  <c r="Z31" i="25"/>
  <c r="AO31" i="25"/>
  <c r="AK31" i="25"/>
  <c r="AG31" i="25"/>
  <c r="AC31" i="25"/>
  <c r="Y31" i="25"/>
  <c r="AI31" i="25"/>
  <c r="AA31" i="25"/>
  <c r="AN31" i="25"/>
  <c r="AF31" i="25"/>
  <c r="X31" i="25"/>
  <c r="AM31" i="25"/>
  <c r="AE31" i="25"/>
  <c r="W31" i="25"/>
  <c r="AL39" i="25"/>
  <c r="AH39" i="25"/>
  <c r="AD39" i="25"/>
  <c r="Z39" i="25"/>
  <c r="AO39" i="25"/>
  <c r="AK39" i="25"/>
  <c r="AG39" i="25"/>
  <c r="AC39" i="25"/>
  <c r="Y39" i="25"/>
  <c r="AI39" i="25"/>
  <c r="AA39" i="25"/>
  <c r="AN39" i="25"/>
  <c r="AF39" i="25"/>
  <c r="X39" i="25"/>
  <c r="AM39" i="25"/>
  <c r="AE39" i="25"/>
  <c r="W39" i="25"/>
  <c r="AA44" i="25"/>
  <c r="AA48" i="25"/>
  <c r="AM53" i="25"/>
  <c r="AI53" i="25"/>
  <c r="AE53" i="25"/>
  <c r="AA53" i="25"/>
  <c r="W53" i="25"/>
  <c r="AO53" i="25"/>
  <c r="AG53" i="25"/>
  <c r="Y53" i="25"/>
  <c r="AL53" i="25"/>
  <c r="AD53" i="25"/>
  <c r="AK53" i="25"/>
  <c r="AC53" i="25"/>
  <c r="AA56" i="25"/>
  <c r="AI60" i="25"/>
  <c r="AA60" i="25"/>
  <c r="AB75" i="25"/>
  <c r="AO92" i="25"/>
  <c r="AK92" i="25"/>
  <c r="AG92" i="25"/>
  <c r="AC92" i="25"/>
  <c r="Y92" i="25"/>
  <c r="AN92" i="25"/>
  <c r="AJ92" i="25"/>
  <c r="AF92" i="25"/>
  <c r="AB92" i="25"/>
  <c r="X92" i="25"/>
  <c r="AH92" i="25"/>
  <c r="Z92" i="25"/>
  <c r="AM92" i="25"/>
  <c r="AE92" i="25"/>
  <c r="W92" i="25"/>
  <c r="AL92" i="25"/>
  <c r="AD92" i="25"/>
  <c r="AI112" i="25"/>
  <c r="AA112" i="25"/>
  <c r="AI120" i="25"/>
  <c r="AA120" i="25"/>
  <c r="AI128" i="25"/>
  <c r="AA128" i="25"/>
  <c r="AI136" i="25"/>
  <c r="AA136" i="25"/>
  <c r="AO141" i="25"/>
  <c r="AK141" i="25"/>
  <c r="AG141" i="25"/>
  <c r="AC141" i="25"/>
  <c r="Y141" i="25"/>
  <c r="AM141" i="25"/>
  <c r="AI141" i="25"/>
  <c r="AE141" i="25"/>
  <c r="AA141" i="25"/>
  <c r="W141" i="25"/>
  <c r="AL141" i="25"/>
  <c r="AH141" i="25"/>
  <c r="AD141" i="25"/>
  <c r="AL144" i="25"/>
  <c r="AH144" i="25"/>
  <c r="AD144" i="25"/>
  <c r="Z144" i="25"/>
  <c r="AO144" i="25"/>
  <c r="AK144" i="25"/>
  <c r="AG144" i="25"/>
  <c r="AC144" i="25"/>
  <c r="Y144" i="25"/>
  <c r="AN144" i="25"/>
  <c r="AJ144" i="25"/>
  <c r="AF144" i="25"/>
  <c r="AB144" i="25"/>
  <c r="X144" i="25"/>
  <c r="AA144" i="25"/>
  <c r="AM144" i="25"/>
  <c r="W144" i="25"/>
  <c r="AI144" i="25"/>
  <c r="AL176" i="25"/>
  <c r="AH176" i="25"/>
  <c r="AD176" i="25"/>
  <c r="Z176" i="25"/>
  <c r="AO176" i="25"/>
  <c r="AK176" i="25"/>
  <c r="AG176" i="25"/>
  <c r="AC176" i="25"/>
  <c r="Y176" i="25"/>
  <c r="AN176" i="25"/>
  <c r="AJ176" i="25"/>
  <c r="AF176" i="25"/>
  <c r="AB176" i="25"/>
  <c r="X176" i="25"/>
  <c r="AA176" i="25"/>
  <c r="AM176" i="25"/>
  <c r="W176" i="25"/>
  <c r="AI176" i="25"/>
  <c r="AO61" i="26"/>
  <c r="AK61" i="26"/>
  <c r="AG61" i="26"/>
  <c r="AC61" i="26"/>
  <c r="Y61" i="26"/>
  <c r="AB61" i="26"/>
  <c r="X61" i="26"/>
  <c r="AM61" i="26"/>
  <c r="AI61" i="26"/>
  <c r="AE61" i="26"/>
  <c r="AA61" i="26"/>
  <c r="W61" i="26"/>
  <c r="AL61" i="26"/>
  <c r="AH61" i="26"/>
  <c r="AD61" i="26"/>
  <c r="AN6" i="24"/>
  <c r="AJ6" i="24"/>
  <c r="AF6" i="24"/>
  <c r="AB6" i="24"/>
  <c r="X6" i="24"/>
  <c r="AK6" i="24"/>
  <c r="AE6" i="24"/>
  <c r="Z6" i="24"/>
  <c r="AO6" i="24"/>
  <c r="AI6" i="24"/>
  <c r="AD6" i="24"/>
  <c r="Y6" i="24"/>
  <c r="AM6" i="24"/>
  <c r="AH6" i="24"/>
  <c r="AC6" i="24"/>
  <c r="W6" i="24"/>
  <c r="AL6" i="24"/>
  <c r="AG6" i="24"/>
  <c r="AL45" i="24"/>
  <c r="AH45" i="24"/>
  <c r="AD45" i="24"/>
  <c r="Z45" i="24"/>
  <c r="AO45" i="24"/>
  <c r="AK45" i="24"/>
  <c r="AG45" i="24"/>
  <c r="AC45" i="24"/>
  <c r="Y45" i="24"/>
  <c r="AI45" i="24"/>
  <c r="AA45" i="24"/>
  <c r="AN45" i="24"/>
  <c r="AF45" i="24"/>
  <c r="X45" i="24"/>
  <c r="AM45" i="24"/>
  <c r="AE45" i="24"/>
  <c r="W45" i="24"/>
  <c r="AJ45" i="24"/>
  <c r="AB45" i="24"/>
  <c r="AL61" i="24"/>
  <c r="AH61" i="24"/>
  <c r="AD61" i="24"/>
  <c r="Z61" i="24"/>
  <c r="AO61" i="24"/>
  <c r="AK61" i="24"/>
  <c r="AG61" i="24"/>
  <c r="AC61" i="24"/>
  <c r="Y61" i="24"/>
  <c r="AI61" i="24"/>
  <c r="AA61" i="24"/>
  <c r="AN61" i="24"/>
  <c r="AF61" i="24"/>
  <c r="X61" i="24"/>
  <c r="AM61" i="24"/>
  <c r="AE61" i="24"/>
  <c r="W61" i="24"/>
  <c r="AJ61" i="24"/>
  <c r="AB61" i="24"/>
  <c r="AL117" i="24"/>
  <c r="AH117" i="24"/>
  <c r="AD117" i="24"/>
  <c r="Z117" i="24"/>
  <c r="AO117" i="24"/>
  <c r="AK117" i="24"/>
  <c r="AG117" i="24"/>
  <c r="AC117" i="24"/>
  <c r="Y117" i="24"/>
  <c r="AN117" i="24"/>
  <c r="AJ117" i="24"/>
  <c r="AF117" i="24"/>
  <c r="AB117" i="24"/>
  <c r="X117" i="24"/>
  <c r="AA117" i="24"/>
  <c r="AM117" i="24"/>
  <c r="W117" i="24"/>
  <c r="AI117" i="24"/>
  <c r="AE117" i="24"/>
  <c r="AN153" i="24"/>
  <c r="AJ153" i="24"/>
  <c r="AF153" i="24"/>
  <c r="AB153" i="24"/>
  <c r="X153" i="24"/>
  <c r="AK153" i="24"/>
  <c r="AE153" i="24"/>
  <c r="Z153" i="24"/>
  <c r="AO153" i="24"/>
  <c r="AI153" i="24"/>
  <c r="AD153" i="24"/>
  <c r="Y153" i="24"/>
  <c r="AM153" i="24"/>
  <c r="AH153" i="24"/>
  <c r="AC153" i="24"/>
  <c r="W153" i="24"/>
  <c r="AL153" i="24"/>
  <c r="AG153" i="24"/>
  <c r="AA153" i="24"/>
  <c r="K20" i="24"/>
  <c r="G20" i="24"/>
  <c r="K19" i="24"/>
  <c r="G19" i="24"/>
  <c r="K18" i="24"/>
  <c r="G18" i="24"/>
  <c r="K17" i="24"/>
  <c r="G17" i="24"/>
  <c r="K16" i="24"/>
  <c r="G16" i="24"/>
  <c r="K15" i="24"/>
  <c r="G15" i="24"/>
  <c r="K14" i="24"/>
  <c r="G14" i="24"/>
  <c r="K13" i="24"/>
  <c r="G13" i="24"/>
  <c r="K12" i="24"/>
  <c r="G12" i="24"/>
  <c r="K11" i="24"/>
  <c r="G11" i="24"/>
  <c r="K10" i="24"/>
  <c r="G10" i="24"/>
  <c r="K9" i="24"/>
  <c r="G9" i="24"/>
  <c r="K8" i="24"/>
  <c r="G8" i="24"/>
  <c r="K7" i="24"/>
  <c r="G7" i="24"/>
  <c r="K6" i="24"/>
  <c r="G6" i="24"/>
  <c r="K5" i="24"/>
  <c r="G5" i="24"/>
  <c r="K4" i="24"/>
  <c r="G4" i="24"/>
  <c r="K3" i="24"/>
  <c r="G3" i="24"/>
  <c r="AM176" i="19"/>
  <c r="AI176" i="19"/>
  <c r="AE176" i="19"/>
  <c r="AA176" i="19"/>
  <c r="AM172" i="19"/>
  <c r="AI172" i="19"/>
  <c r="AE172" i="19"/>
  <c r="AA172" i="19"/>
  <c r="AM168" i="19"/>
  <c r="AI168" i="19"/>
  <c r="AE168" i="19"/>
  <c r="AA168" i="19"/>
  <c r="AM164" i="19"/>
  <c r="AI164" i="19"/>
  <c r="AE164" i="19"/>
  <c r="AA164" i="19"/>
  <c r="AM160" i="19"/>
  <c r="AI160" i="19"/>
  <c r="AE160" i="19"/>
  <c r="AA160" i="19"/>
  <c r="AM156" i="19"/>
  <c r="AI156" i="19"/>
  <c r="AE156" i="19"/>
  <c r="AA156" i="19"/>
  <c r="AM152" i="19"/>
  <c r="AI152" i="19"/>
  <c r="AE152" i="19"/>
  <c r="AA152" i="19"/>
  <c r="AM148" i="19"/>
  <c r="AI148" i="19"/>
  <c r="AE148" i="19"/>
  <c r="AA148" i="19"/>
  <c r="AM144" i="19"/>
  <c r="AI144" i="19"/>
  <c r="AE144" i="19"/>
  <c r="AA144" i="19"/>
  <c r="AM140" i="19"/>
  <c r="AI140" i="19"/>
  <c r="AE140" i="19"/>
  <c r="AA140" i="19"/>
  <c r="AM136" i="19"/>
  <c r="AI136" i="19"/>
  <c r="AE136" i="19"/>
  <c r="AA136" i="19"/>
  <c r="AM132" i="19"/>
  <c r="AI132" i="19"/>
  <c r="AE132" i="19"/>
  <c r="AA132" i="19"/>
  <c r="AM128" i="19"/>
  <c r="AI128" i="19"/>
  <c r="AE128" i="19"/>
  <c r="AA128" i="19"/>
  <c r="AO126" i="19"/>
  <c r="AK126" i="19"/>
  <c r="AG126" i="19"/>
  <c r="AC126" i="19"/>
  <c r="AM124" i="19"/>
  <c r="AI124" i="19"/>
  <c r="AE124" i="19"/>
  <c r="AA124" i="19"/>
  <c r="AN123" i="19"/>
  <c r="AJ123" i="19"/>
  <c r="AF123" i="19"/>
  <c r="AB123" i="19"/>
  <c r="AO122" i="19"/>
  <c r="AK122" i="19"/>
  <c r="AG122" i="19"/>
  <c r="AC122" i="19"/>
  <c r="AM120" i="19"/>
  <c r="AI120" i="19"/>
  <c r="AE120" i="19"/>
  <c r="AA120" i="19"/>
  <c r="AN119" i="19"/>
  <c r="AJ119" i="19"/>
  <c r="AF119" i="19"/>
  <c r="AB119" i="19"/>
  <c r="AO118" i="19"/>
  <c r="AK118" i="19"/>
  <c r="AG118" i="19"/>
  <c r="AC118" i="19"/>
  <c r="AM116" i="19"/>
  <c r="AI116" i="19"/>
  <c r="AE116" i="19"/>
  <c r="AA116" i="19"/>
  <c r="AN115" i="19"/>
  <c r="AJ115" i="19"/>
  <c r="AF115" i="19"/>
  <c r="AB115" i="19"/>
  <c r="AO114" i="19"/>
  <c r="AK114" i="19"/>
  <c r="AG114" i="19"/>
  <c r="AC114" i="19"/>
  <c r="AM112" i="19"/>
  <c r="AI112" i="19"/>
  <c r="AE112" i="19"/>
  <c r="AA112" i="19"/>
  <c r="AN111" i="19"/>
  <c r="AJ111" i="19"/>
  <c r="AF111" i="19"/>
  <c r="AB111" i="19"/>
  <c r="AO110" i="19"/>
  <c r="AK110" i="19"/>
  <c r="AG110" i="19"/>
  <c r="AC110" i="19"/>
  <c r="AM108" i="19"/>
  <c r="AI108" i="19"/>
  <c r="AE108" i="19"/>
  <c r="AA108" i="19"/>
  <c r="AN107" i="19"/>
  <c r="AJ107" i="19"/>
  <c r="AF107" i="19"/>
  <c r="AB107" i="19"/>
  <c r="AO106" i="19"/>
  <c r="AK106" i="19"/>
  <c r="AG106" i="19"/>
  <c r="AC106" i="19"/>
  <c r="AM104" i="19"/>
  <c r="AI104" i="19"/>
  <c r="AE104" i="19"/>
  <c r="AA104" i="19"/>
  <c r="AN103" i="19"/>
  <c r="AJ103" i="19"/>
  <c r="AF103" i="19"/>
  <c r="AB103" i="19"/>
  <c r="AO102" i="19"/>
  <c r="AK102" i="19"/>
  <c r="AG102" i="19"/>
  <c r="AC102" i="19"/>
  <c r="AM100" i="19"/>
  <c r="AI100" i="19"/>
  <c r="AE100" i="19"/>
  <c r="AA100" i="19"/>
  <c r="AN99" i="19"/>
  <c r="AJ99" i="19"/>
  <c r="AF99" i="19"/>
  <c r="AB99" i="19"/>
  <c r="AO98" i="19"/>
  <c r="AK98" i="19"/>
  <c r="AG98" i="19"/>
  <c r="AC98" i="19"/>
  <c r="AM96" i="19"/>
  <c r="AI96" i="19"/>
  <c r="AE96" i="19"/>
  <c r="AA96" i="19"/>
  <c r="AN95" i="19"/>
  <c r="AJ95" i="19"/>
  <c r="AF95" i="19"/>
  <c r="AB95" i="19"/>
  <c r="AO94" i="19"/>
  <c r="AK94" i="19"/>
  <c r="AG94" i="19"/>
  <c r="AC94" i="19"/>
  <c r="AM92" i="19"/>
  <c r="AI92" i="19"/>
  <c r="AE92" i="19"/>
  <c r="AA92" i="19"/>
  <c r="AN91" i="19"/>
  <c r="AJ91" i="19"/>
  <c r="AF91" i="19"/>
  <c r="AB91" i="19"/>
  <c r="AO90" i="19"/>
  <c r="AK90" i="19"/>
  <c r="AG90" i="19"/>
  <c r="AC90" i="19"/>
  <c r="AM88" i="19"/>
  <c r="AI88" i="19"/>
  <c r="AE88" i="19"/>
  <c r="AA88" i="19"/>
  <c r="AN87" i="19"/>
  <c r="AJ87" i="19"/>
  <c r="AF87" i="19"/>
  <c r="AB87" i="19"/>
  <c r="AO86" i="19"/>
  <c r="AK86" i="19"/>
  <c r="AG86" i="19"/>
  <c r="AC86" i="19"/>
  <c r="AM84" i="19"/>
  <c r="AI84" i="19"/>
  <c r="AE84" i="19"/>
  <c r="AA84" i="19"/>
  <c r="AN83" i="19"/>
  <c r="AJ83" i="19"/>
  <c r="AF83" i="19"/>
  <c r="AB83" i="19"/>
  <c r="AO82" i="19"/>
  <c r="AK82" i="19"/>
  <c r="AG82" i="19"/>
  <c r="AC82" i="19"/>
  <c r="AM80" i="19"/>
  <c r="AI80" i="19"/>
  <c r="AE80" i="19"/>
  <c r="AA80" i="19"/>
  <c r="AN79" i="19"/>
  <c r="AJ79" i="19"/>
  <c r="AF79" i="19"/>
  <c r="AB79" i="19"/>
  <c r="AO78" i="19"/>
  <c r="AK78" i="19"/>
  <c r="AG78" i="19"/>
  <c r="AC78" i="19"/>
  <c r="AM76" i="19"/>
  <c r="AI76" i="19"/>
  <c r="AE76" i="19"/>
  <c r="AA76" i="19"/>
  <c r="AN75" i="19"/>
  <c r="AJ75" i="19"/>
  <c r="AF75" i="19"/>
  <c r="AB75" i="19"/>
  <c r="AO74" i="19"/>
  <c r="AK74" i="19"/>
  <c r="AG74" i="19"/>
  <c r="AC74" i="19"/>
  <c r="AM72" i="19"/>
  <c r="AI72" i="19"/>
  <c r="AE72" i="19"/>
  <c r="AA72" i="19"/>
  <c r="AN71" i="19"/>
  <c r="AJ71" i="19"/>
  <c r="AF71" i="19"/>
  <c r="AB71" i="19"/>
  <c r="AO70" i="19"/>
  <c r="AK70" i="19"/>
  <c r="AG70" i="19"/>
  <c r="AC70" i="19"/>
  <c r="AM68" i="19"/>
  <c r="AI68" i="19"/>
  <c r="AE68" i="19"/>
  <c r="AA68" i="19"/>
  <c r="AN67" i="19"/>
  <c r="AJ67" i="19"/>
  <c r="AF67" i="19"/>
  <c r="AB67" i="19"/>
  <c r="AO66" i="19"/>
  <c r="AK66" i="19"/>
  <c r="AG66" i="19"/>
  <c r="AC66" i="19"/>
  <c r="AM64" i="19"/>
  <c r="AI64" i="19"/>
  <c r="AE64" i="19"/>
  <c r="AA64" i="19"/>
  <c r="AN63" i="19"/>
  <c r="AJ63" i="19"/>
  <c r="AF63" i="19"/>
  <c r="AB63" i="19"/>
  <c r="AO62" i="19"/>
  <c r="AK62" i="19"/>
  <c r="AG62" i="19"/>
  <c r="AC62" i="19"/>
  <c r="AM60" i="19"/>
  <c r="AI60" i="19"/>
  <c r="AE60" i="19"/>
  <c r="AA60" i="19"/>
  <c r="AN59" i="19"/>
  <c r="AJ59" i="19"/>
  <c r="AF59" i="19"/>
  <c r="AB59" i="19"/>
  <c r="AO58" i="19"/>
  <c r="AK58" i="19"/>
  <c r="AG58" i="19"/>
  <c r="AC58" i="19"/>
  <c r="AM56" i="19"/>
  <c r="AI56" i="19"/>
  <c r="AE56" i="19"/>
  <c r="AA56" i="19"/>
  <c r="AN54" i="19"/>
  <c r="AI54" i="19"/>
  <c r="AC54" i="19"/>
  <c r="X54" i="19"/>
  <c r="AO53" i="19"/>
  <c r="AJ53" i="19"/>
  <c r="AD53" i="19"/>
  <c r="Y53" i="19"/>
  <c r="X2" i="21"/>
  <c r="AF2" i="21"/>
  <c r="AN2" i="21"/>
  <c r="AC4" i="21"/>
  <c r="AK4" i="21"/>
  <c r="AA7" i="21"/>
  <c r="AO7" i="21"/>
  <c r="AK7" i="21"/>
  <c r="AG7" i="21"/>
  <c r="AC7" i="21"/>
  <c r="Y7" i="21"/>
  <c r="AN7" i="21"/>
  <c r="AJ7" i="21"/>
  <c r="AF7" i="21"/>
  <c r="AB7" i="21"/>
  <c r="X7" i="21"/>
  <c r="AD8" i="21"/>
  <c r="AL8" i="21"/>
  <c r="X10" i="21"/>
  <c r="AF10" i="21"/>
  <c r="AN10" i="21"/>
  <c r="AC12" i="21"/>
  <c r="AK12" i="21"/>
  <c r="AA15" i="21"/>
  <c r="AO15" i="21"/>
  <c r="AK15" i="21"/>
  <c r="AG15" i="21"/>
  <c r="AC15" i="21"/>
  <c r="Y15" i="21"/>
  <c r="AN15" i="21"/>
  <c r="AJ15" i="21"/>
  <c r="AF15" i="21"/>
  <c r="AB15" i="21"/>
  <c r="X15" i="21"/>
  <c r="AD16" i="21"/>
  <c r="AL16" i="21"/>
  <c r="AL18" i="21"/>
  <c r="AH18" i="21"/>
  <c r="AD18" i="21"/>
  <c r="Z18" i="21"/>
  <c r="AO18" i="21"/>
  <c r="AK18" i="21"/>
  <c r="AG18" i="21"/>
  <c r="AC18" i="21"/>
  <c r="Y18" i="21"/>
  <c r="AD19" i="21"/>
  <c r="AL19" i="21"/>
  <c r="W22" i="21"/>
  <c r="AE22" i="21"/>
  <c r="AM22" i="21"/>
  <c r="W23" i="21"/>
  <c r="AE23" i="21"/>
  <c r="AM23" i="21"/>
  <c r="AJ24" i="21"/>
  <c r="AF24" i="21"/>
  <c r="AB24" i="21"/>
  <c r="X24" i="21"/>
  <c r="AM24" i="21"/>
  <c r="AI24" i="21"/>
  <c r="AE24" i="21"/>
  <c r="AA24" i="21"/>
  <c r="W24" i="21"/>
  <c r="X26" i="21"/>
  <c r="AF26" i="21"/>
  <c r="AN26" i="21"/>
  <c r="AC28" i="21"/>
  <c r="AK28" i="21"/>
  <c r="AN28" i="21"/>
  <c r="AA31" i="21"/>
  <c r="AO31" i="21"/>
  <c r="AK31" i="21"/>
  <c r="AG31" i="21"/>
  <c r="AC31" i="21"/>
  <c r="Y31" i="21"/>
  <c r="AN31" i="21"/>
  <c r="AJ31" i="21"/>
  <c r="AF31" i="21"/>
  <c r="AB31" i="21"/>
  <c r="X31" i="21"/>
  <c r="AD32" i="21"/>
  <c r="AL32" i="21"/>
  <c r="AL34" i="21"/>
  <c r="AH34" i="21"/>
  <c r="AD34" i="21"/>
  <c r="Z34" i="21"/>
  <c r="AO34" i="21"/>
  <c r="AK34" i="21"/>
  <c r="AG34" i="21"/>
  <c r="AC34" i="21"/>
  <c r="Y34" i="21"/>
  <c r="AD35" i="21"/>
  <c r="AL35" i="21"/>
  <c r="X38" i="21"/>
  <c r="AF38" i="21"/>
  <c r="AN38" i="21"/>
  <c r="AC40" i="21"/>
  <c r="AK40" i="21"/>
  <c r="AN40" i="21"/>
  <c r="W42" i="21"/>
  <c r="AE42" i="21"/>
  <c r="AM42" i="21"/>
  <c r="W43" i="21"/>
  <c r="AE43" i="21"/>
  <c r="AM43" i="21"/>
  <c r="AN44" i="21"/>
  <c r="AJ44" i="21"/>
  <c r="AF44" i="21"/>
  <c r="AB44" i="21"/>
  <c r="X44" i="21"/>
  <c r="AM44" i="21"/>
  <c r="AI44" i="21"/>
  <c r="AE44" i="21"/>
  <c r="AA44" i="21"/>
  <c r="W44" i="21"/>
  <c r="X46" i="21"/>
  <c r="AF46" i="21"/>
  <c r="AN46" i="21"/>
  <c r="AC48" i="21"/>
  <c r="AK48" i="21"/>
  <c r="AA51" i="21"/>
  <c r="AO51" i="21"/>
  <c r="AK51" i="21"/>
  <c r="AG51" i="21"/>
  <c r="AC51" i="21"/>
  <c r="Y51" i="21"/>
  <c r="AN51" i="21"/>
  <c r="AJ51" i="21"/>
  <c r="AF51" i="21"/>
  <c r="AB51" i="21"/>
  <c r="X51" i="21"/>
  <c r="AD52" i="21"/>
  <c r="AL52" i="21"/>
  <c r="AH3" i="25"/>
  <c r="W6" i="25"/>
  <c r="AM6" i="25"/>
  <c r="AL12" i="25"/>
  <c r="AG13" i="25"/>
  <c r="AL16" i="25"/>
  <c r="AF16" i="25"/>
  <c r="AA16" i="25"/>
  <c r="AF18" i="25"/>
  <c r="AL28" i="25"/>
  <c r="AG29" i="25"/>
  <c r="AB31" i="25"/>
  <c r="Z36" i="25"/>
  <c r="AB39" i="25"/>
  <c r="AI44" i="25"/>
  <c r="AI48" i="25"/>
  <c r="AI56" i="25"/>
  <c r="Z65" i="25"/>
  <c r="AJ75" i="25"/>
  <c r="AM89" i="25"/>
  <c r="AI89" i="25"/>
  <c r="AE89" i="25"/>
  <c r="AA89" i="25"/>
  <c r="W89" i="25"/>
  <c r="AO89" i="25"/>
  <c r="AG89" i="25"/>
  <c r="Y89" i="25"/>
  <c r="AL89" i="25"/>
  <c r="AD89" i="25"/>
  <c r="AK89" i="25"/>
  <c r="AC89" i="25"/>
  <c r="AA92" i="25"/>
  <c r="Z97" i="25"/>
  <c r="AL107" i="25"/>
  <c r="AH107" i="25"/>
  <c r="AD107" i="25"/>
  <c r="Z107" i="25"/>
  <c r="AO107" i="25"/>
  <c r="AK107" i="25"/>
  <c r="AG107" i="25"/>
  <c r="AC107" i="25"/>
  <c r="Y107" i="25"/>
  <c r="AI107" i="25"/>
  <c r="AA107" i="25"/>
  <c r="AN107" i="25"/>
  <c r="AF107" i="25"/>
  <c r="X107" i="25"/>
  <c r="AM107" i="25"/>
  <c r="AE107" i="25"/>
  <c r="W107" i="25"/>
  <c r="AL115" i="25"/>
  <c r="AH115" i="25"/>
  <c r="AD115" i="25"/>
  <c r="Z115" i="25"/>
  <c r="AO115" i="25"/>
  <c r="AK115" i="25"/>
  <c r="AG115" i="25"/>
  <c r="AC115" i="25"/>
  <c r="Y115" i="25"/>
  <c r="AI115" i="25"/>
  <c r="AA115" i="25"/>
  <c r="AN115" i="25"/>
  <c r="AF115" i="25"/>
  <c r="X115" i="25"/>
  <c r="AM115" i="25"/>
  <c r="AE115" i="25"/>
  <c r="W115" i="25"/>
  <c r="AL123" i="25"/>
  <c r="AH123" i="25"/>
  <c r="AD123" i="25"/>
  <c r="Z123" i="25"/>
  <c r="AO123" i="25"/>
  <c r="AK123" i="25"/>
  <c r="AG123" i="25"/>
  <c r="AC123" i="25"/>
  <c r="Y123" i="25"/>
  <c r="AI123" i="25"/>
  <c r="AA123" i="25"/>
  <c r="AN123" i="25"/>
  <c r="AF123" i="25"/>
  <c r="X123" i="25"/>
  <c r="AM123" i="25"/>
  <c r="AE123" i="25"/>
  <c r="W123" i="25"/>
  <c r="AL131" i="25"/>
  <c r="AH131" i="25"/>
  <c r="AD131" i="25"/>
  <c r="Z131" i="25"/>
  <c r="AO131" i="25"/>
  <c r="AK131" i="25"/>
  <c r="AG131" i="25"/>
  <c r="AC131" i="25"/>
  <c r="Y131" i="25"/>
  <c r="AI131" i="25"/>
  <c r="AA131" i="25"/>
  <c r="AN131" i="25"/>
  <c r="AF131" i="25"/>
  <c r="X131" i="25"/>
  <c r="AM131" i="25"/>
  <c r="AE131" i="25"/>
  <c r="W131" i="25"/>
  <c r="AL139" i="25"/>
  <c r="AH139" i="25"/>
  <c r="AD139" i="25"/>
  <c r="Z139" i="25"/>
  <c r="AO139" i="25"/>
  <c r="AK139" i="25"/>
  <c r="AG139" i="25"/>
  <c r="AC139" i="25"/>
  <c r="Y139" i="25"/>
  <c r="AI139" i="25"/>
  <c r="AA139" i="25"/>
  <c r="AN139" i="25"/>
  <c r="AF139" i="25"/>
  <c r="X139" i="25"/>
  <c r="AM139" i="25"/>
  <c r="AE139" i="25"/>
  <c r="W139" i="25"/>
  <c r="AO169" i="25"/>
  <c r="AK169" i="25"/>
  <c r="AG169" i="25"/>
  <c r="AC169" i="25"/>
  <c r="Y169" i="25"/>
  <c r="AN169" i="25"/>
  <c r="AJ169" i="25"/>
  <c r="AF169" i="25"/>
  <c r="AB169" i="25"/>
  <c r="X169" i="25"/>
  <c r="AM169" i="25"/>
  <c r="AI169" i="25"/>
  <c r="AE169" i="25"/>
  <c r="AA169" i="25"/>
  <c r="W169" i="25"/>
  <c r="AL169" i="25"/>
  <c r="AH169" i="25"/>
  <c r="AD169" i="25"/>
  <c r="AM54" i="24"/>
  <c r="AE54" i="24"/>
  <c r="W54" i="24"/>
  <c r="AL54" i="24"/>
  <c r="AD54" i="24"/>
  <c r="AI54" i="24"/>
  <c r="AA54" i="24"/>
  <c r="AH54" i="24"/>
  <c r="Z54" i="24"/>
  <c r="AM114" i="24"/>
  <c r="AI114" i="24"/>
  <c r="AE114" i="24"/>
  <c r="AA114" i="24"/>
  <c r="W114" i="24"/>
  <c r="AL114" i="24"/>
  <c r="AH114" i="24"/>
  <c r="AD114" i="24"/>
  <c r="Z114" i="24"/>
  <c r="AL149" i="24"/>
  <c r="AH149" i="24"/>
  <c r="AD149" i="24"/>
  <c r="Z149" i="24"/>
  <c r="AO149" i="24"/>
  <c r="AK149" i="24"/>
  <c r="AG149" i="24"/>
  <c r="AC149" i="24"/>
  <c r="Y149" i="24"/>
  <c r="AN149" i="24"/>
  <c r="AJ149" i="24"/>
  <c r="AF149" i="24"/>
  <c r="AB149" i="24"/>
  <c r="X149" i="24"/>
  <c r="AA149" i="24"/>
  <c r="AM149" i="24"/>
  <c r="W149" i="24"/>
  <c r="AI149" i="24"/>
  <c r="AE149" i="24"/>
  <c r="AL15" i="25"/>
  <c r="AH15" i="25"/>
  <c r="AD15" i="25"/>
  <c r="Z15" i="25"/>
  <c r="AO16" i="25"/>
  <c r="AK16" i="25"/>
  <c r="AG16" i="25"/>
  <c r="AC16" i="25"/>
  <c r="Y16" i="25"/>
  <c r="AN17" i="25"/>
  <c r="AJ17" i="25"/>
  <c r="AF17" i="25"/>
  <c r="AB17" i="25"/>
  <c r="X17" i="25"/>
  <c r="AM22" i="25"/>
  <c r="AI22" i="25"/>
  <c r="AE22" i="25"/>
  <c r="AA22" i="25"/>
  <c r="W22" i="25"/>
  <c r="AM33" i="25"/>
  <c r="AI33" i="25"/>
  <c r="AE33" i="25"/>
  <c r="AA33" i="25"/>
  <c r="W33" i="25"/>
  <c r="AO36" i="25"/>
  <c r="AK36" i="25"/>
  <c r="AG36" i="25"/>
  <c r="AC36" i="25"/>
  <c r="Y36" i="25"/>
  <c r="AN36" i="25"/>
  <c r="AJ36" i="25"/>
  <c r="AF36" i="25"/>
  <c r="AB36" i="25"/>
  <c r="X36" i="25"/>
  <c r="AM41" i="25"/>
  <c r="AI41" i="25"/>
  <c r="AE41" i="25"/>
  <c r="AA41" i="25"/>
  <c r="W41" i="25"/>
  <c r="AL47" i="25"/>
  <c r="AH47" i="25"/>
  <c r="AD47" i="25"/>
  <c r="Z47" i="25"/>
  <c r="AO47" i="25"/>
  <c r="AK47" i="25"/>
  <c r="AG47" i="25"/>
  <c r="AC47" i="25"/>
  <c r="Y47" i="25"/>
  <c r="AN53" i="25"/>
  <c r="AL55" i="25"/>
  <c r="AH55" i="25"/>
  <c r="AD55" i="25"/>
  <c r="Z55" i="25"/>
  <c r="AO55" i="25"/>
  <c r="AK55" i="25"/>
  <c r="AG55" i="25"/>
  <c r="AC55" i="25"/>
  <c r="Y55" i="25"/>
  <c r="AO60" i="25"/>
  <c r="AK60" i="25"/>
  <c r="AG60" i="25"/>
  <c r="AC60" i="25"/>
  <c r="Y60" i="25"/>
  <c r="AN60" i="25"/>
  <c r="AJ60" i="25"/>
  <c r="AF60" i="25"/>
  <c r="AB60" i="25"/>
  <c r="X60" i="25"/>
  <c r="AN65" i="25"/>
  <c r="AM69" i="25"/>
  <c r="AI69" i="25"/>
  <c r="AE69" i="25"/>
  <c r="AA69" i="25"/>
  <c r="W69" i="25"/>
  <c r="AO72" i="25"/>
  <c r="AK72" i="25"/>
  <c r="AG72" i="25"/>
  <c r="AC72" i="25"/>
  <c r="Y72" i="25"/>
  <c r="AN72" i="25"/>
  <c r="AJ72" i="25"/>
  <c r="AF72" i="25"/>
  <c r="AB72" i="25"/>
  <c r="X72" i="25"/>
  <c r="AM77" i="25"/>
  <c r="AI77" i="25"/>
  <c r="AE77" i="25"/>
  <c r="AA77" i="25"/>
  <c r="W77" i="25"/>
  <c r="AM81" i="25"/>
  <c r="AI81" i="25"/>
  <c r="AE81" i="25"/>
  <c r="AA81" i="25"/>
  <c r="W81" i="25"/>
  <c r="AN89" i="25"/>
  <c r="AL91" i="25"/>
  <c r="AH91" i="25"/>
  <c r="AD91" i="25"/>
  <c r="Z91" i="25"/>
  <c r="AO91" i="25"/>
  <c r="AK91" i="25"/>
  <c r="AG91" i="25"/>
  <c r="AC91" i="25"/>
  <c r="Y91" i="25"/>
  <c r="AN97" i="25"/>
  <c r="AL99" i="25"/>
  <c r="AH99" i="25"/>
  <c r="AD99" i="25"/>
  <c r="Z99" i="25"/>
  <c r="AO99" i="25"/>
  <c r="AK99" i="25"/>
  <c r="AG99" i="25"/>
  <c r="AC99" i="25"/>
  <c r="Y99" i="25"/>
  <c r="AM109" i="25"/>
  <c r="AI109" i="25"/>
  <c r="AE109" i="25"/>
  <c r="AA109" i="25"/>
  <c r="W109" i="25"/>
  <c r="AO112" i="25"/>
  <c r="AK112" i="25"/>
  <c r="AG112" i="25"/>
  <c r="AC112" i="25"/>
  <c r="Y112" i="25"/>
  <c r="AN112" i="25"/>
  <c r="AJ112" i="25"/>
  <c r="AF112" i="25"/>
  <c r="AB112" i="25"/>
  <c r="X112" i="25"/>
  <c r="AM117" i="25"/>
  <c r="AI117" i="25"/>
  <c r="AE117" i="25"/>
  <c r="AA117" i="25"/>
  <c r="W117" i="25"/>
  <c r="AO120" i="25"/>
  <c r="AK120" i="25"/>
  <c r="AG120" i="25"/>
  <c r="AC120" i="25"/>
  <c r="Y120" i="25"/>
  <c r="AN120" i="25"/>
  <c r="AJ120" i="25"/>
  <c r="AF120" i="25"/>
  <c r="AB120" i="25"/>
  <c r="X120" i="25"/>
  <c r="AM125" i="25"/>
  <c r="AI125" i="25"/>
  <c r="AE125" i="25"/>
  <c r="AA125" i="25"/>
  <c r="W125" i="25"/>
  <c r="AO128" i="25"/>
  <c r="AK128" i="25"/>
  <c r="AG128" i="25"/>
  <c r="AC128" i="25"/>
  <c r="Y128" i="25"/>
  <c r="AN128" i="25"/>
  <c r="AJ128" i="25"/>
  <c r="AF128" i="25"/>
  <c r="AB128" i="25"/>
  <c r="X128" i="25"/>
  <c r="AM133" i="25"/>
  <c r="AI133" i="25"/>
  <c r="AE133" i="25"/>
  <c r="AA133" i="25"/>
  <c r="W133" i="25"/>
  <c r="AO136" i="25"/>
  <c r="AK136" i="25"/>
  <c r="AG136" i="25"/>
  <c r="AC136" i="25"/>
  <c r="Y136" i="25"/>
  <c r="AN136" i="25"/>
  <c r="AJ136" i="25"/>
  <c r="AF136" i="25"/>
  <c r="AB136" i="25"/>
  <c r="X136" i="25"/>
  <c r="AN141" i="25"/>
  <c r="AO145" i="25"/>
  <c r="AK145" i="25"/>
  <c r="AG145" i="25"/>
  <c r="AC145" i="25"/>
  <c r="Y145" i="25"/>
  <c r="AM145" i="25"/>
  <c r="AI145" i="25"/>
  <c r="AE145" i="25"/>
  <c r="AA145" i="25"/>
  <c r="W145" i="25"/>
  <c r="AL148" i="25"/>
  <c r="AH148" i="25"/>
  <c r="AD148" i="25"/>
  <c r="Z148" i="25"/>
  <c r="AO148" i="25"/>
  <c r="AK148" i="25"/>
  <c r="AG148" i="25"/>
  <c r="AC148" i="25"/>
  <c r="Y148" i="25"/>
  <c r="AN148" i="25"/>
  <c r="AJ148" i="25"/>
  <c r="AF148" i="25"/>
  <c r="AB148" i="25"/>
  <c r="X148" i="25"/>
  <c r="AL160" i="25"/>
  <c r="AH160" i="25"/>
  <c r="AD160" i="25"/>
  <c r="Z160" i="25"/>
  <c r="AO160" i="25"/>
  <c r="AK160" i="25"/>
  <c r="AG160" i="25"/>
  <c r="AC160" i="25"/>
  <c r="Y160" i="25"/>
  <c r="AN160" i="25"/>
  <c r="AJ160" i="25"/>
  <c r="AF160" i="25"/>
  <c r="AB160" i="25"/>
  <c r="X160" i="25"/>
  <c r="AO177" i="25"/>
  <c r="AK177" i="25"/>
  <c r="AG177" i="25"/>
  <c r="AC177" i="25"/>
  <c r="Y177" i="25"/>
  <c r="AN177" i="25"/>
  <c r="AJ177" i="25"/>
  <c r="AF177" i="25"/>
  <c r="AB177" i="25"/>
  <c r="X177" i="25"/>
  <c r="AM177" i="25"/>
  <c r="AI177" i="25"/>
  <c r="AE177" i="25"/>
  <c r="AA177" i="25"/>
  <c r="W177" i="25"/>
  <c r="AN61" i="26"/>
  <c r="AL80" i="26"/>
  <c r="AH80" i="26"/>
  <c r="AD80" i="26"/>
  <c r="Z80" i="26"/>
  <c r="AO80" i="26"/>
  <c r="AK80" i="26"/>
  <c r="AG80" i="26"/>
  <c r="AC80" i="26"/>
  <c r="Y80" i="26"/>
  <c r="AN80" i="26"/>
  <c r="AJ80" i="26"/>
  <c r="AF80" i="26"/>
  <c r="AB80" i="26"/>
  <c r="X80" i="26"/>
  <c r="AN105" i="26"/>
  <c r="AO10" i="24"/>
  <c r="AK10" i="24"/>
  <c r="AG10" i="24"/>
  <c r="AC10" i="24"/>
  <c r="Y10" i="24"/>
  <c r="AN10" i="24"/>
  <c r="AJ10" i="24"/>
  <c r="AF10" i="24"/>
  <c r="AB10" i="24"/>
  <c r="X10" i="24"/>
  <c r="AH10" i="24"/>
  <c r="Z10" i="24"/>
  <c r="AM10" i="24"/>
  <c r="AE10" i="24"/>
  <c r="W10" i="24"/>
  <c r="AL10" i="24"/>
  <c r="AD10" i="24"/>
  <c r="AN51" i="24"/>
  <c r="AJ51" i="24"/>
  <c r="AF51" i="24"/>
  <c r="AB51" i="24"/>
  <c r="X51" i="24"/>
  <c r="AM51" i="24"/>
  <c r="AI51" i="24"/>
  <c r="AE51" i="24"/>
  <c r="AA51" i="24"/>
  <c r="W51" i="24"/>
  <c r="AO51" i="24"/>
  <c r="AG51" i="24"/>
  <c r="Y51" i="24"/>
  <c r="AL51" i="24"/>
  <c r="AD51" i="24"/>
  <c r="AK51" i="24"/>
  <c r="AC51" i="24"/>
  <c r="AL177" i="24"/>
  <c r="AH177" i="24"/>
  <c r="AD177" i="24"/>
  <c r="Z177" i="24"/>
  <c r="AO177" i="24"/>
  <c r="AK177" i="24"/>
  <c r="AG177" i="24"/>
  <c r="AC177" i="24"/>
  <c r="Y177" i="24"/>
  <c r="AN177" i="24"/>
  <c r="AJ177" i="24"/>
  <c r="AF177" i="24"/>
  <c r="AB177" i="24"/>
  <c r="X177" i="24"/>
  <c r="AA177" i="24"/>
  <c r="AM177" i="24"/>
  <c r="W177" i="24"/>
  <c r="AI177" i="24"/>
  <c r="AE177" i="24"/>
  <c r="AH9" i="21"/>
  <c r="X3" i="25"/>
  <c r="AB3" i="25"/>
  <c r="AF3" i="25"/>
  <c r="AJ3" i="25"/>
  <c r="AN3" i="25"/>
  <c r="W4" i="25"/>
  <c r="AA4" i="25"/>
  <c r="AE4" i="25"/>
  <c r="AI4" i="25"/>
  <c r="AM4" i="25"/>
  <c r="Z5" i="25"/>
  <c r="AD5" i="25"/>
  <c r="AH5" i="25"/>
  <c r="X7" i="25"/>
  <c r="AB7" i="25"/>
  <c r="AF7" i="25"/>
  <c r="Z8" i="25"/>
  <c r="AE8" i="25"/>
  <c r="Z9" i="25"/>
  <c r="AE9" i="25"/>
  <c r="AM10" i="25"/>
  <c r="AI10" i="25"/>
  <c r="AE10" i="25"/>
  <c r="AA10" i="25"/>
  <c r="W10" i="25"/>
  <c r="Y14" i="25"/>
  <c r="AD14" i="25"/>
  <c r="AJ14" i="25"/>
  <c r="X15" i="25"/>
  <c r="AC15" i="25"/>
  <c r="AI15" i="25"/>
  <c r="AN15" i="25"/>
  <c r="W16" i="25"/>
  <c r="AB16" i="25"/>
  <c r="AH16" i="25"/>
  <c r="AM16" i="25"/>
  <c r="W17" i="25"/>
  <c r="AC17" i="25"/>
  <c r="AH17" i="25"/>
  <c r="AM17" i="25"/>
  <c r="AL19" i="25"/>
  <c r="AH19" i="25"/>
  <c r="AD19" i="25"/>
  <c r="Z19" i="25"/>
  <c r="AA20" i="25"/>
  <c r="AF20" i="25"/>
  <c r="AL20" i="25"/>
  <c r="AO20" i="25"/>
  <c r="AK20" i="25"/>
  <c r="AG20" i="25"/>
  <c r="AC20" i="25"/>
  <c r="Y20" i="25"/>
  <c r="AA21" i="25"/>
  <c r="AG21" i="25"/>
  <c r="AL21" i="25"/>
  <c r="AN21" i="25"/>
  <c r="AJ21" i="25"/>
  <c r="AF21" i="25"/>
  <c r="AB21" i="25"/>
  <c r="X21" i="25"/>
  <c r="AB22" i="25"/>
  <c r="AG22" i="25"/>
  <c r="AL22" i="25"/>
  <c r="AA23" i="25"/>
  <c r="AF23" i="25"/>
  <c r="Z24" i="25"/>
  <c r="AE24" i="25"/>
  <c r="Z25" i="25"/>
  <c r="AE25" i="25"/>
  <c r="AM26" i="25"/>
  <c r="AI26" i="25"/>
  <c r="AE26" i="25"/>
  <c r="AA26" i="25"/>
  <c r="W26" i="25"/>
  <c r="Z32" i="25"/>
  <c r="AC33" i="25"/>
  <c r="AK33" i="25"/>
  <c r="AN33" i="25"/>
  <c r="AL35" i="25"/>
  <c r="AH35" i="25"/>
  <c r="AD35" i="25"/>
  <c r="Z35" i="25"/>
  <c r="AO35" i="25"/>
  <c r="AK35" i="25"/>
  <c r="AG35" i="25"/>
  <c r="AC35" i="25"/>
  <c r="Y35" i="25"/>
  <c r="AD36" i="25"/>
  <c r="AL36" i="25"/>
  <c r="Y37" i="25"/>
  <c r="AG37" i="25"/>
  <c r="Z40" i="25"/>
  <c r="AC41" i="25"/>
  <c r="AK41" i="25"/>
  <c r="AN41" i="25"/>
  <c r="AM45" i="25"/>
  <c r="AI45" i="25"/>
  <c r="AE45" i="25"/>
  <c r="AA45" i="25"/>
  <c r="W45" i="25"/>
  <c r="W47" i="25"/>
  <c r="AE47" i="25"/>
  <c r="AM47" i="25"/>
  <c r="AA52" i="25"/>
  <c r="AI52" i="25"/>
  <c r="AO52" i="25"/>
  <c r="AK52" i="25"/>
  <c r="AG52" i="25"/>
  <c r="AC52" i="25"/>
  <c r="Y52" i="25"/>
  <c r="AN52" i="25"/>
  <c r="AJ52" i="25"/>
  <c r="AF52" i="25"/>
  <c r="AB52" i="25"/>
  <c r="X52" i="25"/>
  <c r="W55" i="25"/>
  <c r="AE55" i="25"/>
  <c r="AM55" i="25"/>
  <c r="AM57" i="25"/>
  <c r="AI57" i="25"/>
  <c r="AE57" i="25"/>
  <c r="AA57" i="25"/>
  <c r="W57" i="25"/>
  <c r="AD60" i="25"/>
  <c r="AL60" i="25"/>
  <c r="AA63" i="25"/>
  <c r="Z68" i="25"/>
  <c r="AC69" i="25"/>
  <c r="AK69" i="25"/>
  <c r="AN69" i="25"/>
  <c r="AL71" i="25"/>
  <c r="AH71" i="25"/>
  <c r="AD71" i="25"/>
  <c r="Z71" i="25"/>
  <c r="AO71" i="25"/>
  <c r="AK71" i="25"/>
  <c r="AG71" i="25"/>
  <c r="AC71" i="25"/>
  <c r="Y71" i="25"/>
  <c r="AD72" i="25"/>
  <c r="AL72" i="25"/>
  <c r="Y73" i="25"/>
  <c r="AG73" i="25"/>
  <c r="Z76" i="25"/>
  <c r="AC77" i="25"/>
  <c r="AK77" i="25"/>
  <c r="AN77" i="25"/>
  <c r="AC81" i="25"/>
  <c r="AK81" i="25"/>
  <c r="AN81" i="25"/>
  <c r="AM85" i="25"/>
  <c r="AI85" i="25"/>
  <c r="AE85" i="25"/>
  <c r="AA85" i="25"/>
  <c r="W85" i="25"/>
  <c r="AA87" i="25"/>
  <c r="AA88" i="25"/>
  <c r="AI88" i="25"/>
  <c r="AO88" i="25"/>
  <c r="AK88" i="25"/>
  <c r="AG88" i="25"/>
  <c r="AC88" i="25"/>
  <c r="Y88" i="25"/>
  <c r="AN88" i="25"/>
  <c r="AJ88" i="25"/>
  <c r="AF88" i="25"/>
  <c r="AB88" i="25"/>
  <c r="X88" i="25"/>
  <c r="W91" i="25"/>
  <c r="AE91" i="25"/>
  <c r="AM91" i="25"/>
  <c r="AM93" i="25"/>
  <c r="AI93" i="25"/>
  <c r="AE93" i="25"/>
  <c r="AA93" i="25"/>
  <c r="W93" i="25"/>
  <c r="AA95" i="25"/>
  <c r="AA96" i="25"/>
  <c r="AI96" i="25"/>
  <c r="AO96" i="25"/>
  <c r="AK96" i="25"/>
  <c r="AG96" i="25"/>
  <c r="AC96" i="25"/>
  <c r="Y96" i="25"/>
  <c r="AN96" i="25"/>
  <c r="AJ96" i="25"/>
  <c r="AF96" i="25"/>
  <c r="AB96" i="25"/>
  <c r="X96" i="25"/>
  <c r="W99" i="25"/>
  <c r="AE99" i="25"/>
  <c r="AM99" i="25"/>
  <c r="AM101" i="25"/>
  <c r="AI101" i="25"/>
  <c r="AE101" i="25"/>
  <c r="AA101" i="25"/>
  <c r="W101" i="25"/>
  <c r="AA103" i="25"/>
  <c r="Z108" i="25"/>
  <c r="AC109" i="25"/>
  <c r="AK109" i="25"/>
  <c r="AN109" i="25"/>
  <c r="AL111" i="25"/>
  <c r="AH111" i="25"/>
  <c r="AD111" i="25"/>
  <c r="Z111" i="25"/>
  <c r="AO111" i="25"/>
  <c r="AK111" i="25"/>
  <c r="AG111" i="25"/>
  <c r="AC111" i="25"/>
  <c r="Y111" i="25"/>
  <c r="AD112" i="25"/>
  <c r="AL112" i="25"/>
  <c r="Y113" i="25"/>
  <c r="AG113" i="25"/>
  <c r="Z116" i="25"/>
  <c r="AC117" i="25"/>
  <c r="AK117" i="25"/>
  <c r="AN117" i="25"/>
  <c r="AL119" i="25"/>
  <c r="AH119" i="25"/>
  <c r="AD119" i="25"/>
  <c r="Z119" i="25"/>
  <c r="AO119" i="25"/>
  <c r="AK119" i="25"/>
  <c r="AG119" i="25"/>
  <c r="AC119" i="25"/>
  <c r="Y119" i="25"/>
  <c r="AD120" i="25"/>
  <c r="AL120" i="25"/>
  <c r="Y121" i="25"/>
  <c r="AG121" i="25"/>
  <c r="Z124" i="25"/>
  <c r="AC125" i="25"/>
  <c r="AK125" i="25"/>
  <c r="AN125" i="25"/>
  <c r="AL127" i="25"/>
  <c r="AH127" i="25"/>
  <c r="AD127" i="25"/>
  <c r="Z127" i="25"/>
  <c r="AO127" i="25"/>
  <c r="AK127" i="25"/>
  <c r="AG127" i="25"/>
  <c r="AC127" i="25"/>
  <c r="Y127" i="25"/>
  <c r="AD128" i="25"/>
  <c r="AL128" i="25"/>
  <c r="Y129" i="25"/>
  <c r="AG129" i="25"/>
  <c r="Z132" i="25"/>
  <c r="AC133" i="25"/>
  <c r="AK133" i="25"/>
  <c r="AN133" i="25"/>
  <c r="AL135" i="25"/>
  <c r="AH135" i="25"/>
  <c r="AD135" i="25"/>
  <c r="Z135" i="25"/>
  <c r="AO135" i="25"/>
  <c r="AK135" i="25"/>
  <c r="AG135" i="25"/>
  <c r="AC135" i="25"/>
  <c r="Y135" i="25"/>
  <c r="AD136" i="25"/>
  <c r="AL136" i="25"/>
  <c r="Y137" i="25"/>
  <c r="AG137" i="25"/>
  <c r="Z140" i="25"/>
  <c r="AD145" i="25"/>
  <c r="AN145" i="25"/>
  <c r="AI148" i="25"/>
  <c r="AO149" i="25"/>
  <c r="AK149" i="25"/>
  <c r="AG149" i="25"/>
  <c r="AC149" i="25"/>
  <c r="Y149" i="25"/>
  <c r="AM149" i="25"/>
  <c r="AI149" i="25"/>
  <c r="AE149" i="25"/>
  <c r="AA149" i="25"/>
  <c r="W149" i="25"/>
  <c r="AL152" i="25"/>
  <c r="AH152" i="25"/>
  <c r="AD152" i="25"/>
  <c r="Z152" i="25"/>
  <c r="AO152" i="25"/>
  <c r="AK152" i="25"/>
  <c r="AG152" i="25"/>
  <c r="AC152" i="25"/>
  <c r="Y152" i="25"/>
  <c r="AN152" i="25"/>
  <c r="AJ152" i="25"/>
  <c r="AF152" i="25"/>
  <c r="AB152" i="25"/>
  <c r="X152" i="25"/>
  <c r="AI160" i="25"/>
  <c r="AO161" i="25"/>
  <c r="AK161" i="25"/>
  <c r="AG161" i="25"/>
  <c r="AC161" i="25"/>
  <c r="Y161" i="25"/>
  <c r="AN161" i="25"/>
  <c r="AJ161" i="25"/>
  <c r="AF161" i="25"/>
  <c r="AB161" i="25"/>
  <c r="X161" i="25"/>
  <c r="AM161" i="25"/>
  <c r="AI161" i="25"/>
  <c r="AE161" i="25"/>
  <c r="AA161" i="25"/>
  <c r="W161" i="25"/>
  <c r="AO165" i="25"/>
  <c r="AK165" i="25"/>
  <c r="AG165" i="25"/>
  <c r="AC165" i="25"/>
  <c r="Y165" i="25"/>
  <c r="AN165" i="25"/>
  <c r="AJ165" i="25"/>
  <c r="AF165" i="25"/>
  <c r="AB165" i="25"/>
  <c r="X165" i="25"/>
  <c r="AM165" i="25"/>
  <c r="AI165" i="25"/>
  <c r="AE165" i="25"/>
  <c r="AA165" i="25"/>
  <c r="W165" i="25"/>
  <c r="AL172" i="25"/>
  <c r="AH172" i="25"/>
  <c r="AD172" i="25"/>
  <c r="Z172" i="25"/>
  <c r="AO172" i="25"/>
  <c r="AK172" i="25"/>
  <c r="AG172" i="25"/>
  <c r="AC172" i="25"/>
  <c r="Y172" i="25"/>
  <c r="AN172" i="25"/>
  <c r="AJ172" i="25"/>
  <c r="AF172" i="25"/>
  <c r="AB172" i="25"/>
  <c r="X172" i="25"/>
  <c r="AD177" i="25"/>
  <c r="AO49" i="26"/>
  <c r="AK49" i="26"/>
  <c r="AG49" i="26"/>
  <c r="AC49" i="26"/>
  <c r="Y49" i="26"/>
  <c r="AN49" i="26"/>
  <c r="AJ49" i="26"/>
  <c r="AF49" i="26"/>
  <c r="AB49" i="26"/>
  <c r="X49" i="26"/>
  <c r="AM49" i="26"/>
  <c r="AI49" i="26"/>
  <c r="AE49" i="26"/>
  <c r="AA49" i="26"/>
  <c r="W49" i="26"/>
  <c r="AL64" i="26"/>
  <c r="AH64" i="26"/>
  <c r="AD64" i="26"/>
  <c r="Z64" i="26"/>
  <c r="AO64" i="26"/>
  <c r="AK64" i="26"/>
  <c r="AG64" i="26"/>
  <c r="AC64" i="26"/>
  <c r="Y64" i="26"/>
  <c r="AN64" i="26"/>
  <c r="AJ64" i="26"/>
  <c r="AF64" i="26"/>
  <c r="AB64" i="26"/>
  <c r="X64" i="26"/>
  <c r="AI80" i="26"/>
  <c r="AL156" i="26"/>
  <c r="AH156" i="26"/>
  <c r="AD156" i="26"/>
  <c r="Z156" i="26"/>
  <c r="AO156" i="26"/>
  <c r="AK156" i="26"/>
  <c r="AG156" i="26"/>
  <c r="AC156" i="26"/>
  <c r="Y156" i="26"/>
  <c r="AN156" i="26"/>
  <c r="AJ156" i="26"/>
  <c r="AF156" i="26"/>
  <c r="AB156" i="26"/>
  <c r="X156" i="26"/>
  <c r="AL4" i="24"/>
  <c r="AH4" i="24"/>
  <c r="AD4" i="24"/>
  <c r="Z4" i="24"/>
  <c r="AK4" i="24"/>
  <c r="AF4" i="24"/>
  <c r="AA4" i="24"/>
  <c r="AO4" i="24"/>
  <c r="AJ4" i="24"/>
  <c r="AE4" i="24"/>
  <c r="Y4" i="24"/>
  <c r="AN4" i="24"/>
  <c r="AI4" i="24"/>
  <c r="AC4" i="24"/>
  <c r="X4" i="24"/>
  <c r="AA10" i="24"/>
  <c r="AL13" i="24"/>
  <c r="AH13" i="24"/>
  <c r="AD13" i="24"/>
  <c r="Z13" i="24"/>
  <c r="AO13" i="24"/>
  <c r="AK13" i="24"/>
  <c r="AG13" i="24"/>
  <c r="AC13" i="24"/>
  <c r="Y13" i="24"/>
  <c r="AI13" i="24"/>
  <c r="AA13" i="24"/>
  <c r="AN13" i="24"/>
  <c r="AF13" i="24"/>
  <c r="X13" i="24"/>
  <c r="AM13" i="24"/>
  <c r="AE13" i="24"/>
  <c r="W13" i="24"/>
  <c r="AM22" i="24"/>
  <c r="AE22" i="24"/>
  <c r="W22" i="24"/>
  <c r="AL22" i="24"/>
  <c r="AD22" i="24"/>
  <c r="AI22" i="24"/>
  <c r="AA22" i="24"/>
  <c r="AO26" i="24"/>
  <c r="AK26" i="24"/>
  <c r="AG26" i="24"/>
  <c r="AC26" i="24"/>
  <c r="Y26" i="24"/>
  <c r="AN26" i="24"/>
  <c r="AJ26" i="24"/>
  <c r="AF26" i="24"/>
  <c r="AB26" i="24"/>
  <c r="X26" i="24"/>
  <c r="AH26" i="24"/>
  <c r="Z26" i="24"/>
  <c r="AM26" i="24"/>
  <c r="AE26" i="24"/>
  <c r="W26" i="24"/>
  <c r="AL26" i="24"/>
  <c r="AD26" i="24"/>
  <c r="AM66" i="24"/>
  <c r="AI66" i="24"/>
  <c r="AE66" i="24"/>
  <c r="AA66" i="24"/>
  <c r="W66" i="24"/>
  <c r="AL66" i="24"/>
  <c r="AH66" i="24"/>
  <c r="AD66" i="24"/>
  <c r="AL69" i="24"/>
  <c r="AH69" i="24"/>
  <c r="AD69" i="24"/>
  <c r="Z69" i="24"/>
  <c r="AO69" i="24"/>
  <c r="AK69" i="24"/>
  <c r="AG69" i="24"/>
  <c r="AC69" i="24"/>
  <c r="Y69" i="24"/>
  <c r="AN69" i="24"/>
  <c r="AJ69" i="24"/>
  <c r="AF69" i="24"/>
  <c r="AB69" i="24"/>
  <c r="X69" i="24"/>
  <c r="AA69" i="24"/>
  <c r="AM69" i="24"/>
  <c r="W69" i="24"/>
  <c r="AI69" i="24"/>
  <c r="AM98" i="24"/>
  <c r="AI98" i="24"/>
  <c r="AE98" i="24"/>
  <c r="AA98" i="24"/>
  <c r="W98" i="24"/>
  <c r="AL98" i="24"/>
  <c r="AH98" i="24"/>
  <c r="AD98" i="24"/>
  <c r="AL101" i="24"/>
  <c r="AH101" i="24"/>
  <c r="AD101" i="24"/>
  <c r="Z101" i="24"/>
  <c r="AO101" i="24"/>
  <c r="AK101" i="24"/>
  <c r="AG101" i="24"/>
  <c r="AC101" i="24"/>
  <c r="Y101" i="24"/>
  <c r="AN101" i="24"/>
  <c r="AJ101" i="24"/>
  <c r="AF101" i="24"/>
  <c r="AB101" i="24"/>
  <c r="X101" i="24"/>
  <c r="AA101" i="24"/>
  <c r="AM101" i="24"/>
  <c r="W101" i="24"/>
  <c r="AI101" i="24"/>
  <c r="AM130" i="24"/>
  <c r="AI130" i="24"/>
  <c r="AE130" i="24"/>
  <c r="AA130" i="24"/>
  <c r="W130" i="24"/>
  <c r="AL130" i="24"/>
  <c r="AH130" i="24"/>
  <c r="AD130" i="24"/>
  <c r="AL133" i="24"/>
  <c r="AH133" i="24"/>
  <c r="AD133" i="24"/>
  <c r="Z133" i="24"/>
  <c r="AO133" i="24"/>
  <c r="AK133" i="24"/>
  <c r="AG133" i="24"/>
  <c r="AC133" i="24"/>
  <c r="Y133" i="24"/>
  <c r="AN133" i="24"/>
  <c r="AJ133" i="24"/>
  <c r="AF133" i="24"/>
  <c r="AB133" i="24"/>
  <c r="X133" i="24"/>
  <c r="AA133" i="24"/>
  <c r="AM133" i="24"/>
  <c r="W133" i="24"/>
  <c r="AI133" i="24"/>
  <c r="AJ28" i="21"/>
  <c r="X40" i="21"/>
  <c r="AB40" i="21"/>
  <c r="AF40" i="21"/>
  <c r="AJ40" i="21"/>
  <c r="AI41" i="21"/>
  <c r="Y3" i="25"/>
  <c r="AC3" i="25"/>
  <c r="AG3" i="25"/>
  <c r="AK3" i="25"/>
  <c r="X4" i="25"/>
  <c r="AB4" i="25"/>
  <c r="AF4" i="25"/>
  <c r="AJ4" i="25"/>
  <c r="AL7" i="25"/>
  <c r="AH7" i="25"/>
  <c r="AO8" i="25"/>
  <c r="AK8" i="25"/>
  <c r="AG8" i="25"/>
  <c r="AC8" i="25"/>
  <c r="Y8" i="25"/>
  <c r="AN9" i="25"/>
  <c r="AJ9" i="25"/>
  <c r="AF9" i="25"/>
  <c r="AB9" i="25"/>
  <c r="X9" i="25"/>
  <c r="AM14" i="25"/>
  <c r="AI14" i="25"/>
  <c r="AE14" i="25"/>
  <c r="AA14" i="25"/>
  <c r="W14" i="25"/>
  <c r="Y15" i="25"/>
  <c r="AE15" i="25"/>
  <c r="AJ15" i="25"/>
  <c r="AO15" i="25"/>
  <c r="X16" i="25"/>
  <c r="AD16" i="25"/>
  <c r="AI16" i="25"/>
  <c r="AN16" i="25"/>
  <c r="Y17" i="25"/>
  <c r="AD17" i="25"/>
  <c r="AI17" i="25"/>
  <c r="AO17" i="25"/>
  <c r="W20" i="25"/>
  <c r="AB20" i="25"/>
  <c r="AH20" i="25"/>
  <c r="W21" i="25"/>
  <c r="AC21" i="25"/>
  <c r="AH21" i="25"/>
  <c r="X22" i="25"/>
  <c r="AC22" i="25"/>
  <c r="AH22" i="25"/>
  <c r="AN22" i="25"/>
  <c r="AL23" i="25"/>
  <c r="AH23" i="25"/>
  <c r="AD23" i="25"/>
  <c r="Z23" i="25"/>
  <c r="AO24" i="25"/>
  <c r="AK24" i="25"/>
  <c r="AG24" i="25"/>
  <c r="AC24" i="25"/>
  <c r="Y24" i="25"/>
  <c r="AN25" i="25"/>
  <c r="AJ25" i="25"/>
  <c r="AF25" i="25"/>
  <c r="AB25" i="25"/>
  <c r="X25" i="25"/>
  <c r="AO32" i="25"/>
  <c r="AK32" i="25"/>
  <c r="AG32" i="25"/>
  <c r="AC32" i="25"/>
  <c r="Y32" i="25"/>
  <c r="AN32" i="25"/>
  <c r="AJ32" i="25"/>
  <c r="AF32" i="25"/>
  <c r="AB32" i="25"/>
  <c r="X32" i="25"/>
  <c r="AD33" i="25"/>
  <c r="AL33" i="25"/>
  <c r="W36" i="25"/>
  <c r="AE36" i="25"/>
  <c r="AM36" i="25"/>
  <c r="AM37" i="25"/>
  <c r="AI37" i="25"/>
  <c r="AE37" i="25"/>
  <c r="AA37" i="25"/>
  <c r="W37" i="25"/>
  <c r="AO40" i="25"/>
  <c r="AK40" i="25"/>
  <c r="AG40" i="25"/>
  <c r="AC40" i="25"/>
  <c r="Y40" i="25"/>
  <c r="AN40" i="25"/>
  <c r="AJ40" i="25"/>
  <c r="AF40" i="25"/>
  <c r="AB40" i="25"/>
  <c r="X40" i="25"/>
  <c r="AD41" i="25"/>
  <c r="AL41" i="25"/>
  <c r="X47" i="25"/>
  <c r="AF47" i="25"/>
  <c r="AN47" i="25"/>
  <c r="AD52" i="25"/>
  <c r="X55" i="25"/>
  <c r="AF55" i="25"/>
  <c r="AN55" i="25"/>
  <c r="W60" i="25"/>
  <c r="AE60" i="25"/>
  <c r="AM60" i="25"/>
  <c r="AL63" i="25"/>
  <c r="AH63" i="25"/>
  <c r="AD63" i="25"/>
  <c r="Z63" i="25"/>
  <c r="AO63" i="25"/>
  <c r="AK63" i="25"/>
  <c r="AG63" i="25"/>
  <c r="AC63" i="25"/>
  <c r="Y63" i="25"/>
  <c r="AO68" i="25"/>
  <c r="AK68" i="25"/>
  <c r="AG68" i="25"/>
  <c r="AC68" i="25"/>
  <c r="Y68" i="25"/>
  <c r="AN68" i="25"/>
  <c r="AJ68" i="25"/>
  <c r="AF68" i="25"/>
  <c r="AB68" i="25"/>
  <c r="X68" i="25"/>
  <c r="AD69" i="25"/>
  <c r="AL69" i="25"/>
  <c r="W72" i="25"/>
  <c r="AE72" i="25"/>
  <c r="AM72" i="25"/>
  <c r="AM73" i="25"/>
  <c r="AI73" i="25"/>
  <c r="AE73" i="25"/>
  <c r="AA73" i="25"/>
  <c r="W73" i="25"/>
  <c r="AO76" i="25"/>
  <c r="AK76" i="25"/>
  <c r="AG76" i="25"/>
  <c r="AC76" i="25"/>
  <c r="Y76" i="25"/>
  <c r="AN76" i="25"/>
  <c r="AJ76" i="25"/>
  <c r="AF76" i="25"/>
  <c r="AB76" i="25"/>
  <c r="X76" i="25"/>
  <c r="AD77" i="25"/>
  <c r="AL77" i="25"/>
  <c r="AD81" i="25"/>
  <c r="AL81" i="25"/>
  <c r="AL87" i="25"/>
  <c r="AH87" i="25"/>
  <c r="AD87" i="25"/>
  <c r="Z87" i="25"/>
  <c r="AO87" i="25"/>
  <c r="AK87" i="25"/>
  <c r="AG87" i="25"/>
  <c r="AC87" i="25"/>
  <c r="Y87" i="25"/>
  <c r="AD88" i="25"/>
  <c r="X91" i="25"/>
  <c r="AF91" i="25"/>
  <c r="AN91" i="25"/>
  <c r="AL95" i="25"/>
  <c r="AH95" i="25"/>
  <c r="AD95" i="25"/>
  <c r="Z95" i="25"/>
  <c r="AO95" i="25"/>
  <c r="AK95" i="25"/>
  <c r="AG95" i="25"/>
  <c r="AC95" i="25"/>
  <c r="Y95" i="25"/>
  <c r="AD96" i="25"/>
  <c r="X99" i="25"/>
  <c r="AF99" i="25"/>
  <c r="AN99" i="25"/>
  <c r="AL103" i="25"/>
  <c r="AH103" i="25"/>
  <c r="AD103" i="25"/>
  <c r="Z103" i="25"/>
  <c r="AO103" i="25"/>
  <c r="AK103" i="25"/>
  <c r="AG103" i="25"/>
  <c r="AC103" i="25"/>
  <c r="Y103" i="25"/>
  <c r="AO108" i="25"/>
  <c r="AK108" i="25"/>
  <c r="AG108" i="25"/>
  <c r="AC108" i="25"/>
  <c r="Y108" i="25"/>
  <c r="AN108" i="25"/>
  <c r="AJ108" i="25"/>
  <c r="AF108" i="25"/>
  <c r="AB108" i="25"/>
  <c r="X108" i="25"/>
  <c r="AD109" i="25"/>
  <c r="AL109" i="25"/>
  <c r="W112" i="25"/>
  <c r="AE112" i="25"/>
  <c r="AM112" i="25"/>
  <c r="AM113" i="25"/>
  <c r="AI113" i="25"/>
  <c r="AE113" i="25"/>
  <c r="AA113" i="25"/>
  <c r="W113" i="25"/>
  <c r="AO116" i="25"/>
  <c r="AK116" i="25"/>
  <c r="AG116" i="25"/>
  <c r="AC116" i="25"/>
  <c r="Y116" i="25"/>
  <c r="AN116" i="25"/>
  <c r="AJ116" i="25"/>
  <c r="AF116" i="25"/>
  <c r="AB116" i="25"/>
  <c r="X116" i="25"/>
  <c r="AD117" i="25"/>
  <c r="AL117" i="25"/>
  <c r="W120" i="25"/>
  <c r="AE120" i="25"/>
  <c r="AM120" i="25"/>
  <c r="AM121" i="25"/>
  <c r="AI121" i="25"/>
  <c r="AE121" i="25"/>
  <c r="AA121" i="25"/>
  <c r="W121" i="25"/>
  <c r="AO124" i="25"/>
  <c r="AK124" i="25"/>
  <c r="AG124" i="25"/>
  <c r="AC124" i="25"/>
  <c r="Y124" i="25"/>
  <c r="AN124" i="25"/>
  <c r="AJ124" i="25"/>
  <c r="AF124" i="25"/>
  <c r="AB124" i="25"/>
  <c r="X124" i="25"/>
  <c r="AD125" i="25"/>
  <c r="AL125" i="25"/>
  <c r="W128" i="25"/>
  <c r="AE128" i="25"/>
  <c r="AM128" i="25"/>
  <c r="AM129" i="25"/>
  <c r="AI129" i="25"/>
  <c r="AE129" i="25"/>
  <c r="AA129" i="25"/>
  <c r="W129" i="25"/>
  <c r="AO132" i="25"/>
  <c r="AK132" i="25"/>
  <c r="AG132" i="25"/>
  <c r="AC132" i="25"/>
  <c r="Y132" i="25"/>
  <c r="AN132" i="25"/>
  <c r="AJ132" i="25"/>
  <c r="AF132" i="25"/>
  <c r="AB132" i="25"/>
  <c r="X132" i="25"/>
  <c r="AD133" i="25"/>
  <c r="AL133" i="25"/>
  <c r="W136" i="25"/>
  <c r="AE136" i="25"/>
  <c r="AM136" i="25"/>
  <c r="AM137" i="25"/>
  <c r="AI137" i="25"/>
  <c r="AE137" i="25"/>
  <c r="AA137" i="25"/>
  <c r="W137" i="25"/>
  <c r="AO140" i="25"/>
  <c r="AK140" i="25"/>
  <c r="AG140" i="25"/>
  <c r="AC140" i="25"/>
  <c r="Y140" i="25"/>
  <c r="AN140" i="25"/>
  <c r="AJ140" i="25"/>
  <c r="AF140" i="25"/>
  <c r="AB140" i="25"/>
  <c r="X140" i="25"/>
  <c r="AH145" i="25"/>
  <c r="W148" i="25"/>
  <c r="AM148" i="25"/>
  <c r="AO153" i="25"/>
  <c r="AK153" i="25"/>
  <c r="AG153" i="25"/>
  <c r="AC153" i="25"/>
  <c r="Y153" i="25"/>
  <c r="AN153" i="25"/>
  <c r="AJ153" i="25"/>
  <c r="AF153" i="25"/>
  <c r="AB153" i="25"/>
  <c r="X153" i="25"/>
  <c r="AM153" i="25"/>
  <c r="AI153" i="25"/>
  <c r="AE153" i="25"/>
  <c r="AA153" i="25"/>
  <c r="W153" i="25"/>
  <c r="W160" i="25"/>
  <c r="AM160" i="25"/>
  <c r="AD161" i="25"/>
  <c r="AD165" i="25"/>
  <c r="AL168" i="25"/>
  <c r="AH168" i="25"/>
  <c r="AD168" i="25"/>
  <c r="Z168" i="25"/>
  <c r="AO168" i="25"/>
  <c r="AK168" i="25"/>
  <c r="AG168" i="25"/>
  <c r="AC168" i="25"/>
  <c r="Y168" i="25"/>
  <c r="AN168" i="25"/>
  <c r="AJ168" i="25"/>
  <c r="AF168" i="25"/>
  <c r="AB168" i="25"/>
  <c r="X168" i="25"/>
  <c r="AO173" i="25"/>
  <c r="AK173" i="25"/>
  <c r="AG173" i="25"/>
  <c r="AC173" i="25"/>
  <c r="Y173" i="25"/>
  <c r="AN173" i="25"/>
  <c r="AJ173" i="25"/>
  <c r="AF173" i="25"/>
  <c r="AB173" i="25"/>
  <c r="X173" i="25"/>
  <c r="AM173" i="25"/>
  <c r="AI173" i="25"/>
  <c r="AE173" i="25"/>
  <c r="AA173" i="25"/>
  <c r="W173" i="25"/>
  <c r="AH177" i="25"/>
  <c r="AD49" i="26"/>
  <c r="AI64" i="26"/>
  <c r="W80" i="26"/>
  <c r="AM80" i="26"/>
  <c r="AL104" i="26"/>
  <c r="AH104" i="26"/>
  <c r="AD104" i="26"/>
  <c r="Z104" i="26"/>
  <c r="AO104" i="26"/>
  <c r="AK104" i="26"/>
  <c r="AG104" i="26"/>
  <c r="AC104" i="26"/>
  <c r="Y104" i="26"/>
  <c r="AN104" i="26"/>
  <c r="AJ104" i="26"/>
  <c r="AF104" i="26"/>
  <c r="AB104" i="26"/>
  <c r="X104" i="26"/>
  <c r="AI156" i="26"/>
  <c r="AO5" i="24"/>
  <c r="AK5" i="24"/>
  <c r="AG5" i="24"/>
  <c r="AC5" i="24"/>
  <c r="Y5" i="24"/>
  <c r="AJ5" i="24"/>
  <c r="AE5" i="24"/>
  <c r="Z5" i="24"/>
  <c r="AN5" i="24"/>
  <c r="AI5" i="24"/>
  <c r="AD5" i="24"/>
  <c r="X5" i="24"/>
  <c r="AM5" i="24"/>
  <c r="AH5" i="24"/>
  <c r="AB5" i="24"/>
  <c r="W5" i="24"/>
  <c r="AI10" i="24"/>
  <c r="AN19" i="24"/>
  <c r="AJ19" i="24"/>
  <c r="AF19" i="24"/>
  <c r="AB19" i="24"/>
  <c r="X19" i="24"/>
  <c r="AM19" i="24"/>
  <c r="AI19" i="24"/>
  <c r="AE19" i="24"/>
  <c r="AA19" i="24"/>
  <c r="W19" i="24"/>
  <c r="AO19" i="24"/>
  <c r="AG19" i="24"/>
  <c r="Y19" i="24"/>
  <c r="AL19" i="24"/>
  <c r="AD19" i="24"/>
  <c r="AK19" i="24"/>
  <c r="AC19" i="24"/>
  <c r="AA26" i="24"/>
  <c r="AL29" i="24"/>
  <c r="AH29" i="24"/>
  <c r="AD29" i="24"/>
  <c r="Z29" i="24"/>
  <c r="AO29" i="24"/>
  <c r="AK29" i="24"/>
  <c r="AG29" i="24"/>
  <c r="AC29" i="24"/>
  <c r="Y29" i="24"/>
  <c r="AI29" i="24"/>
  <c r="AA29" i="24"/>
  <c r="AN29" i="24"/>
  <c r="AF29" i="24"/>
  <c r="X29" i="24"/>
  <c r="AM29" i="24"/>
  <c r="AE29" i="24"/>
  <c r="W29" i="24"/>
  <c r="AM38" i="24"/>
  <c r="AE38" i="24"/>
  <c r="W38" i="24"/>
  <c r="AL38" i="24"/>
  <c r="AD38" i="24"/>
  <c r="AI38" i="24"/>
  <c r="AA38" i="24"/>
  <c r="AO42" i="24"/>
  <c r="AK42" i="24"/>
  <c r="AG42" i="24"/>
  <c r="AC42" i="24"/>
  <c r="Y42" i="24"/>
  <c r="AN42" i="24"/>
  <c r="AJ42" i="24"/>
  <c r="AF42" i="24"/>
  <c r="AB42" i="24"/>
  <c r="X42" i="24"/>
  <c r="AH42" i="24"/>
  <c r="Z42" i="24"/>
  <c r="AM42" i="24"/>
  <c r="AE42" i="24"/>
  <c r="W42" i="24"/>
  <c r="AL42" i="24"/>
  <c r="AD42" i="24"/>
  <c r="Z51" i="24"/>
  <c r="Y143" i="25"/>
  <c r="AC143" i="25"/>
  <c r="AG143" i="25"/>
  <c r="AK143" i="25"/>
  <c r="AO143" i="25"/>
  <c r="Y147" i="25"/>
  <c r="AC147" i="25"/>
  <c r="AG147" i="25"/>
  <c r="AK147" i="25"/>
  <c r="AO147" i="25"/>
  <c r="Y151" i="25"/>
  <c r="AC151" i="25"/>
  <c r="AG151" i="25"/>
  <c r="AK151" i="25"/>
  <c r="AO151" i="25"/>
  <c r="Y155" i="25"/>
  <c r="AC155" i="25"/>
  <c r="AG155" i="25"/>
  <c r="AK155" i="25"/>
  <c r="AO155" i="25"/>
  <c r="Y163" i="25"/>
  <c r="AC163" i="25"/>
  <c r="AG163" i="25"/>
  <c r="AK163" i="25"/>
  <c r="AO163" i="25"/>
  <c r="Y167" i="25"/>
  <c r="AC167" i="25"/>
  <c r="AG167" i="25"/>
  <c r="AK167" i="25"/>
  <c r="AO167" i="25"/>
  <c r="Y175" i="25"/>
  <c r="AC175" i="25"/>
  <c r="AG175" i="25"/>
  <c r="AK175" i="25"/>
  <c r="AO175" i="25"/>
  <c r="Y43" i="26"/>
  <c r="AC43" i="26"/>
  <c r="AG43" i="26"/>
  <c r="AK43" i="26"/>
  <c r="AO43" i="26"/>
  <c r="Y51" i="26"/>
  <c r="AC51" i="26"/>
  <c r="AG51" i="26"/>
  <c r="AK51" i="26"/>
  <c r="AO51" i="26"/>
  <c r="Y59" i="26"/>
  <c r="AC59" i="26"/>
  <c r="AG59" i="26"/>
  <c r="AK59" i="26"/>
  <c r="AO59" i="26"/>
  <c r="Y67" i="26"/>
  <c r="AC67" i="26"/>
  <c r="AG67" i="26"/>
  <c r="AK67" i="26"/>
  <c r="AO67" i="26"/>
  <c r="Y83" i="26"/>
  <c r="AC83" i="26"/>
  <c r="AG83" i="26"/>
  <c r="AK83" i="26"/>
  <c r="AO83" i="26"/>
  <c r="Y159" i="26"/>
  <c r="AC159" i="26"/>
  <c r="AG159" i="26"/>
  <c r="AK159" i="26"/>
  <c r="AO159" i="26"/>
  <c r="Y171" i="26"/>
  <c r="AC171" i="26"/>
  <c r="AG171" i="26"/>
  <c r="AK171" i="26"/>
  <c r="AO171" i="26"/>
  <c r="Y2" i="24"/>
  <c r="AD2" i="24"/>
  <c r="AI2" i="24"/>
  <c r="AO2" i="24"/>
  <c r="Y3" i="24"/>
  <c r="AD3" i="24"/>
  <c r="AJ3" i="24"/>
  <c r="X7" i="24"/>
  <c r="AC7" i="24"/>
  <c r="AH7" i="24"/>
  <c r="AN7" i="24"/>
  <c r="AL9" i="24"/>
  <c r="AH9" i="24"/>
  <c r="AD9" i="24"/>
  <c r="Z9" i="24"/>
  <c r="AO9" i="24"/>
  <c r="AK9" i="24"/>
  <c r="AG9" i="24"/>
  <c r="AC9" i="24"/>
  <c r="Y9" i="24"/>
  <c r="Y11" i="24"/>
  <c r="AG11" i="24"/>
  <c r="W14" i="24"/>
  <c r="AE14" i="24"/>
  <c r="AM14" i="24"/>
  <c r="AN15" i="24"/>
  <c r="AJ15" i="24"/>
  <c r="AF15" i="24"/>
  <c r="AB15" i="24"/>
  <c r="X15" i="24"/>
  <c r="AM15" i="24"/>
  <c r="AI15" i="24"/>
  <c r="AE15" i="24"/>
  <c r="AA15" i="24"/>
  <c r="W15" i="24"/>
  <c r="X17" i="24"/>
  <c r="AF17" i="24"/>
  <c r="AN17" i="24"/>
  <c r="Z18" i="24"/>
  <c r="AA21" i="24"/>
  <c r="AO22" i="24"/>
  <c r="AK22" i="24"/>
  <c r="AG22" i="24"/>
  <c r="AC22" i="24"/>
  <c r="Y22" i="24"/>
  <c r="AN22" i="24"/>
  <c r="AJ22" i="24"/>
  <c r="AF22" i="24"/>
  <c r="AB22" i="24"/>
  <c r="X22" i="24"/>
  <c r="AD23" i="24"/>
  <c r="AL23" i="24"/>
  <c r="AL25" i="24"/>
  <c r="AH25" i="24"/>
  <c r="AD25" i="24"/>
  <c r="Z25" i="24"/>
  <c r="AO25" i="24"/>
  <c r="AK25" i="24"/>
  <c r="AG25" i="24"/>
  <c r="AC25" i="24"/>
  <c r="Y25" i="24"/>
  <c r="Y27" i="24"/>
  <c r="AG27" i="24"/>
  <c r="W30" i="24"/>
  <c r="AE30" i="24"/>
  <c r="AM30" i="24"/>
  <c r="AN31" i="24"/>
  <c r="AJ31" i="24"/>
  <c r="AF31" i="24"/>
  <c r="AB31" i="24"/>
  <c r="X31" i="24"/>
  <c r="AM31" i="24"/>
  <c r="AI31" i="24"/>
  <c r="AE31" i="24"/>
  <c r="AA31" i="24"/>
  <c r="W31" i="24"/>
  <c r="X33" i="24"/>
  <c r="AF33" i="24"/>
  <c r="AN33" i="24"/>
  <c r="Z34" i="24"/>
  <c r="AA37" i="24"/>
  <c r="AO38" i="24"/>
  <c r="AK38" i="24"/>
  <c r="AG38" i="24"/>
  <c r="AC38" i="24"/>
  <c r="Y38" i="24"/>
  <c r="AN38" i="24"/>
  <c r="AJ38" i="24"/>
  <c r="AF38" i="24"/>
  <c r="AB38" i="24"/>
  <c r="X38" i="24"/>
  <c r="AD39" i="24"/>
  <c r="AL39" i="24"/>
  <c r="AL41" i="24"/>
  <c r="AH41" i="24"/>
  <c r="AD41" i="24"/>
  <c r="Z41" i="24"/>
  <c r="AO41" i="24"/>
  <c r="AK41" i="24"/>
  <c r="AG41" i="24"/>
  <c r="AC41" i="24"/>
  <c r="Y41" i="24"/>
  <c r="Y43" i="24"/>
  <c r="AG43" i="24"/>
  <c r="W46" i="24"/>
  <c r="AE46" i="24"/>
  <c r="AM46" i="24"/>
  <c r="AN47" i="24"/>
  <c r="AJ47" i="24"/>
  <c r="AF47" i="24"/>
  <c r="AB47" i="24"/>
  <c r="X47" i="24"/>
  <c r="AM47" i="24"/>
  <c r="AI47" i="24"/>
  <c r="AE47" i="24"/>
  <c r="AA47" i="24"/>
  <c r="W47" i="24"/>
  <c r="X49" i="24"/>
  <c r="AF49" i="24"/>
  <c r="AN49" i="24"/>
  <c r="Z50" i="24"/>
  <c r="AA53" i="24"/>
  <c r="AO54" i="24"/>
  <c r="AK54" i="24"/>
  <c r="AG54" i="24"/>
  <c r="AC54" i="24"/>
  <c r="Y54" i="24"/>
  <c r="AN54" i="24"/>
  <c r="AJ54" i="24"/>
  <c r="AF54" i="24"/>
  <c r="AB54" i="24"/>
  <c r="X54" i="24"/>
  <c r="AD55" i="24"/>
  <c r="AL55" i="24"/>
  <c r="AL57" i="24"/>
  <c r="AH57" i="24"/>
  <c r="AD57" i="24"/>
  <c r="Z57" i="24"/>
  <c r="AO57" i="24"/>
  <c r="AK57" i="24"/>
  <c r="AG57" i="24"/>
  <c r="AC57" i="24"/>
  <c r="Y57" i="24"/>
  <c r="Y59" i="24"/>
  <c r="AG59" i="24"/>
  <c r="W62" i="24"/>
  <c r="AH62" i="24"/>
  <c r="W65" i="24"/>
  <c r="AM65" i="24"/>
  <c r="AO66" i="24"/>
  <c r="AM70" i="24"/>
  <c r="AI70" i="24"/>
  <c r="AE70" i="24"/>
  <c r="AA70" i="24"/>
  <c r="W70" i="24"/>
  <c r="AL73" i="24"/>
  <c r="AH73" i="24"/>
  <c r="AD73" i="24"/>
  <c r="Z73" i="24"/>
  <c r="AO73" i="24"/>
  <c r="AK73" i="24"/>
  <c r="AG73" i="24"/>
  <c r="AC73" i="24"/>
  <c r="Y73" i="24"/>
  <c r="AN73" i="24"/>
  <c r="AJ73" i="24"/>
  <c r="AF73" i="24"/>
  <c r="AB73" i="24"/>
  <c r="X73" i="24"/>
  <c r="AH78" i="24"/>
  <c r="W81" i="24"/>
  <c r="AM81" i="24"/>
  <c r="AO82" i="24"/>
  <c r="AM86" i="24"/>
  <c r="AI86" i="24"/>
  <c r="AE86" i="24"/>
  <c r="AA86" i="24"/>
  <c r="W86" i="24"/>
  <c r="AL89" i="24"/>
  <c r="AH89" i="24"/>
  <c r="AD89" i="24"/>
  <c r="Z89" i="24"/>
  <c r="AO89" i="24"/>
  <c r="AK89" i="24"/>
  <c r="AG89" i="24"/>
  <c r="AC89" i="24"/>
  <c r="Y89" i="24"/>
  <c r="AN89" i="24"/>
  <c r="AJ89" i="24"/>
  <c r="AF89" i="24"/>
  <c r="AB89" i="24"/>
  <c r="X89" i="24"/>
  <c r="AH94" i="24"/>
  <c r="W97" i="24"/>
  <c r="AM97" i="24"/>
  <c r="AO98" i="24"/>
  <c r="AM102" i="24"/>
  <c r="AI102" i="24"/>
  <c r="AE102" i="24"/>
  <c r="AA102" i="24"/>
  <c r="W102" i="24"/>
  <c r="AL105" i="24"/>
  <c r="AH105" i="24"/>
  <c r="AD105" i="24"/>
  <c r="Z105" i="24"/>
  <c r="AO105" i="24"/>
  <c r="AK105" i="24"/>
  <c r="AG105" i="24"/>
  <c r="AC105" i="24"/>
  <c r="Y105" i="24"/>
  <c r="AN105" i="24"/>
  <c r="AJ105" i="24"/>
  <c r="AF105" i="24"/>
  <c r="AB105" i="24"/>
  <c r="X105" i="24"/>
  <c r="AH110" i="24"/>
  <c r="W113" i="24"/>
  <c r="AM113" i="24"/>
  <c r="AO114" i="24"/>
  <c r="AM118" i="24"/>
  <c r="AI118" i="24"/>
  <c r="AE118" i="24"/>
  <c r="AA118" i="24"/>
  <c r="W118" i="24"/>
  <c r="AL121" i="24"/>
  <c r="AH121" i="24"/>
  <c r="AD121" i="24"/>
  <c r="Z121" i="24"/>
  <c r="AO121" i="24"/>
  <c r="AK121" i="24"/>
  <c r="AG121" i="24"/>
  <c r="AC121" i="24"/>
  <c r="Y121" i="24"/>
  <c r="AN121" i="24"/>
  <c r="AJ121" i="24"/>
  <c r="AF121" i="24"/>
  <c r="AB121" i="24"/>
  <c r="X121" i="24"/>
  <c r="AH126" i="24"/>
  <c r="W129" i="24"/>
  <c r="AM129" i="24"/>
  <c r="AO130" i="24"/>
  <c r="AM134" i="24"/>
  <c r="AI134" i="24"/>
  <c r="AE134" i="24"/>
  <c r="AA134" i="24"/>
  <c r="W134" i="24"/>
  <c r="AL137" i="24"/>
  <c r="AH137" i="24"/>
  <c r="AD137" i="24"/>
  <c r="Z137" i="24"/>
  <c r="AO137" i="24"/>
  <c r="AK137" i="24"/>
  <c r="AG137" i="24"/>
  <c r="AC137" i="24"/>
  <c r="Y137" i="24"/>
  <c r="AN137" i="24"/>
  <c r="AJ137" i="24"/>
  <c r="AF137" i="24"/>
  <c r="AB137" i="24"/>
  <c r="X137" i="24"/>
  <c r="AH142" i="24"/>
  <c r="W145" i="24"/>
  <c r="AM145" i="24"/>
  <c r="AO146" i="24"/>
  <c r="AM150" i="24"/>
  <c r="AI150" i="24"/>
  <c r="AE150" i="24"/>
  <c r="AA150" i="24"/>
  <c r="W150" i="24"/>
  <c r="AL152" i="24"/>
  <c r="AL156" i="24"/>
  <c r="AF156" i="24"/>
  <c r="AA156" i="24"/>
  <c r="W30" i="25"/>
  <c r="AA30" i="25"/>
  <c r="AE30" i="25"/>
  <c r="AI30" i="25"/>
  <c r="X33" i="25"/>
  <c r="AB33" i="25"/>
  <c r="AF33" i="25"/>
  <c r="AJ33" i="25"/>
  <c r="W34" i="25"/>
  <c r="AA34" i="25"/>
  <c r="AE34" i="25"/>
  <c r="AI34" i="25"/>
  <c r="X37" i="25"/>
  <c r="AB37" i="25"/>
  <c r="AF37" i="25"/>
  <c r="AJ37" i="25"/>
  <c r="W38" i="25"/>
  <c r="AA38" i="25"/>
  <c r="AE38" i="25"/>
  <c r="AI38" i="25"/>
  <c r="X41" i="25"/>
  <c r="AB41" i="25"/>
  <c r="AF41" i="25"/>
  <c r="AJ41" i="25"/>
  <c r="W42" i="25"/>
  <c r="AA42" i="25"/>
  <c r="AE42" i="25"/>
  <c r="AI42" i="25"/>
  <c r="X45" i="25"/>
  <c r="AB45" i="25"/>
  <c r="AF45" i="25"/>
  <c r="AJ45" i="25"/>
  <c r="X53" i="25"/>
  <c r="AB53" i="25"/>
  <c r="AF53" i="25"/>
  <c r="AJ53" i="25"/>
  <c r="W54" i="25"/>
  <c r="AA54" i="25"/>
  <c r="AE54" i="25"/>
  <c r="AI54" i="25"/>
  <c r="X57" i="25"/>
  <c r="AB57" i="25"/>
  <c r="AF57" i="25"/>
  <c r="AJ57" i="25"/>
  <c r="W58" i="25"/>
  <c r="AA58" i="25"/>
  <c r="AE58" i="25"/>
  <c r="AI58" i="25"/>
  <c r="W62" i="25"/>
  <c r="AA62" i="25"/>
  <c r="AE62" i="25"/>
  <c r="AI62" i="25"/>
  <c r="X65" i="25"/>
  <c r="AB65" i="25"/>
  <c r="AF65" i="25"/>
  <c r="AJ65" i="25"/>
  <c r="W66" i="25"/>
  <c r="AA66" i="25"/>
  <c r="AE66" i="25"/>
  <c r="AI66" i="25"/>
  <c r="X69" i="25"/>
  <c r="AB69" i="25"/>
  <c r="AF69" i="25"/>
  <c r="AJ69" i="25"/>
  <c r="W70" i="25"/>
  <c r="AA70" i="25"/>
  <c r="AE70" i="25"/>
  <c r="AI70" i="25"/>
  <c r="X73" i="25"/>
  <c r="AB73" i="25"/>
  <c r="AF73" i="25"/>
  <c r="AJ73" i="25"/>
  <c r="W74" i="25"/>
  <c r="AA74" i="25"/>
  <c r="AE74" i="25"/>
  <c r="AI74" i="25"/>
  <c r="X77" i="25"/>
  <c r="AB77" i="25"/>
  <c r="AF77" i="25"/>
  <c r="AJ77" i="25"/>
  <c r="X81" i="25"/>
  <c r="AB81" i="25"/>
  <c r="AF81" i="25"/>
  <c r="AJ81" i="25"/>
  <c r="W82" i="25"/>
  <c r="AA82" i="25"/>
  <c r="AE82" i="25"/>
  <c r="AI82" i="25"/>
  <c r="X85" i="25"/>
  <c r="AB85" i="25"/>
  <c r="AF85" i="25"/>
  <c r="AJ85" i="25"/>
  <c r="W86" i="25"/>
  <c r="AA86" i="25"/>
  <c r="AE86" i="25"/>
  <c r="AI86" i="25"/>
  <c r="X89" i="25"/>
  <c r="AB89" i="25"/>
  <c r="AF89" i="25"/>
  <c r="AJ89" i="25"/>
  <c r="W90" i="25"/>
  <c r="AA90" i="25"/>
  <c r="AE90" i="25"/>
  <c r="AI90" i="25"/>
  <c r="X93" i="25"/>
  <c r="AB93" i="25"/>
  <c r="AF93" i="25"/>
  <c r="AJ93" i="25"/>
  <c r="W94" i="25"/>
  <c r="AA94" i="25"/>
  <c r="AE94" i="25"/>
  <c r="AI94" i="25"/>
  <c r="X97" i="25"/>
  <c r="AB97" i="25"/>
  <c r="AF97" i="25"/>
  <c r="AJ97" i="25"/>
  <c r="W98" i="25"/>
  <c r="AA98" i="25"/>
  <c r="AE98" i="25"/>
  <c r="AI98" i="25"/>
  <c r="X101" i="25"/>
  <c r="AB101" i="25"/>
  <c r="AF101" i="25"/>
  <c r="AJ101" i="25"/>
  <c r="W102" i="25"/>
  <c r="AA102" i="25"/>
  <c r="AE102" i="25"/>
  <c r="AI102" i="25"/>
  <c r="W106" i="25"/>
  <c r="AA106" i="25"/>
  <c r="AE106" i="25"/>
  <c r="AI106" i="25"/>
  <c r="X109" i="25"/>
  <c r="AB109" i="25"/>
  <c r="AF109" i="25"/>
  <c r="AJ109" i="25"/>
  <c r="W110" i="25"/>
  <c r="AA110" i="25"/>
  <c r="AE110" i="25"/>
  <c r="AI110" i="25"/>
  <c r="X113" i="25"/>
  <c r="AB113" i="25"/>
  <c r="AF113" i="25"/>
  <c r="AJ113" i="25"/>
  <c r="W114" i="25"/>
  <c r="AA114" i="25"/>
  <c r="AE114" i="25"/>
  <c r="AI114" i="25"/>
  <c r="X117" i="25"/>
  <c r="AB117" i="25"/>
  <c r="AF117" i="25"/>
  <c r="AJ117" i="25"/>
  <c r="W118" i="25"/>
  <c r="AA118" i="25"/>
  <c r="AE118" i="25"/>
  <c r="AI118" i="25"/>
  <c r="X121" i="25"/>
  <c r="AB121" i="25"/>
  <c r="AF121" i="25"/>
  <c r="AJ121" i="25"/>
  <c r="W122" i="25"/>
  <c r="AA122" i="25"/>
  <c r="AE122" i="25"/>
  <c r="AI122" i="25"/>
  <c r="X125" i="25"/>
  <c r="AB125" i="25"/>
  <c r="AF125" i="25"/>
  <c r="AJ125" i="25"/>
  <c r="W126" i="25"/>
  <c r="AA126" i="25"/>
  <c r="AE126" i="25"/>
  <c r="AI126" i="25"/>
  <c r="X129" i="25"/>
  <c r="AB129" i="25"/>
  <c r="AF129" i="25"/>
  <c r="AJ129" i="25"/>
  <c r="W130" i="25"/>
  <c r="AA130" i="25"/>
  <c r="AE130" i="25"/>
  <c r="AI130" i="25"/>
  <c r="X133" i="25"/>
  <c r="AB133" i="25"/>
  <c r="AF133" i="25"/>
  <c r="AJ133" i="25"/>
  <c r="W134" i="25"/>
  <c r="AA134" i="25"/>
  <c r="AE134" i="25"/>
  <c r="AI134" i="25"/>
  <c r="X137" i="25"/>
  <c r="AB137" i="25"/>
  <c r="AF137" i="25"/>
  <c r="AJ137" i="25"/>
  <c r="W138" i="25"/>
  <c r="AA138" i="25"/>
  <c r="AE138" i="25"/>
  <c r="AI138" i="25"/>
  <c r="X141" i="25"/>
  <c r="AB141" i="25"/>
  <c r="AF141" i="25"/>
  <c r="AJ141" i="25"/>
  <c r="W142" i="25"/>
  <c r="AA142" i="25"/>
  <c r="AE142" i="25"/>
  <c r="AI142" i="25"/>
  <c r="Z143" i="25"/>
  <c r="AD143" i="25"/>
  <c r="AH143" i="25"/>
  <c r="X145" i="25"/>
  <c r="AB145" i="25"/>
  <c r="AF145" i="25"/>
  <c r="AJ145" i="25"/>
  <c r="W146" i="25"/>
  <c r="AA146" i="25"/>
  <c r="AE146" i="25"/>
  <c r="AI146" i="25"/>
  <c r="Z147" i="25"/>
  <c r="AD147" i="25"/>
  <c r="AH147" i="25"/>
  <c r="X149" i="25"/>
  <c r="AB149" i="25"/>
  <c r="AF149" i="25"/>
  <c r="AJ149" i="25"/>
  <c r="W150" i="25"/>
  <c r="AA150" i="25"/>
  <c r="AE150" i="25"/>
  <c r="AI150" i="25"/>
  <c r="Z151" i="25"/>
  <c r="AD151" i="25"/>
  <c r="AH151" i="25"/>
  <c r="Z155" i="25"/>
  <c r="AD155" i="25"/>
  <c r="AH155" i="25"/>
  <c r="Z163" i="25"/>
  <c r="AD163" i="25"/>
  <c r="AH163" i="25"/>
  <c r="Z167" i="25"/>
  <c r="AD167" i="25"/>
  <c r="AH167" i="25"/>
  <c r="Z175" i="25"/>
  <c r="AD175" i="25"/>
  <c r="AH175" i="25"/>
  <c r="Z43" i="26"/>
  <c r="AD43" i="26"/>
  <c r="AH43" i="26"/>
  <c r="AE46" i="26"/>
  <c r="AI46" i="26"/>
  <c r="Z51" i="26"/>
  <c r="AD51" i="26"/>
  <c r="AH51" i="26"/>
  <c r="Z59" i="26"/>
  <c r="AD59" i="26"/>
  <c r="AH59" i="26"/>
  <c r="AF61" i="26"/>
  <c r="AJ61" i="26"/>
  <c r="Z67" i="26"/>
  <c r="AD67" i="26"/>
  <c r="AH67" i="26"/>
  <c r="Z83" i="26"/>
  <c r="AD83" i="26"/>
  <c r="AH83" i="26"/>
  <c r="AJ105" i="26"/>
  <c r="Z159" i="26"/>
  <c r="AD159" i="26"/>
  <c r="AH159" i="26"/>
  <c r="Z171" i="26"/>
  <c r="AD171" i="26"/>
  <c r="AH171" i="26"/>
  <c r="Z2" i="24"/>
  <c r="AE2" i="24"/>
  <c r="AM3" i="24"/>
  <c r="AI3" i="24"/>
  <c r="AE3" i="24"/>
  <c r="AA3" i="24"/>
  <c r="W3" i="24"/>
  <c r="Y7" i="24"/>
  <c r="AD7" i="24"/>
  <c r="AJ7" i="24"/>
  <c r="AN11" i="24"/>
  <c r="AJ11" i="24"/>
  <c r="AF11" i="24"/>
  <c r="AB11" i="24"/>
  <c r="X11" i="24"/>
  <c r="AM11" i="24"/>
  <c r="AI11" i="24"/>
  <c r="AE11" i="24"/>
  <c r="AA11" i="24"/>
  <c r="W11" i="24"/>
  <c r="Z14" i="24"/>
  <c r="AA17" i="24"/>
  <c r="AO18" i="24"/>
  <c r="AK18" i="24"/>
  <c r="AG18" i="24"/>
  <c r="AC18" i="24"/>
  <c r="Y18" i="24"/>
  <c r="AN18" i="24"/>
  <c r="AJ18" i="24"/>
  <c r="AF18" i="24"/>
  <c r="AB18" i="24"/>
  <c r="X18" i="24"/>
  <c r="AL21" i="24"/>
  <c r="AH21" i="24"/>
  <c r="AD21" i="24"/>
  <c r="Z21" i="24"/>
  <c r="AO21" i="24"/>
  <c r="AK21" i="24"/>
  <c r="AG21" i="24"/>
  <c r="AC21" i="24"/>
  <c r="Y21" i="24"/>
  <c r="Y23" i="24"/>
  <c r="AG23" i="24"/>
  <c r="AN27" i="24"/>
  <c r="AJ27" i="24"/>
  <c r="AF27" i="24"/>
  <c r="AB27" i="24"/>
  <c r="X27" i="24"/>
  <c r="AM27" i="24"/>
  <c r="AI27" i="24"/>
  <c r="AE27" i="24"/>
  <c r="AA27" i="24"/>
  <c r="W27" i="24"/>
  <c r="Z30" i="24"/>
  <c r="AA33" i="24"/>
  <c r="AO34" i="24"/>
  <c r="AK34" i="24"/>
  <c r="AG34" i="24"/>
  <c r="AC34" i="24"/>
  <c r="Y34" i="24"/>
  <c r="AN34" i="24"/>
  <c r="AJ34" i="24"/>
  <c r="AF34" i="24"/>
  <c r="AB34" i="24"/>
  <c r="X34" i="24"/>
  <c r="AL37" i="24"/>
  <c r="AH37" i="24"/>
  <c r="AD37" i="24"/>
  <c r="Z37" i="24"/>
  <c r="AO37" i="24"/>
  <c r="AK37" i="24"/>
  <c r="AG37" i="24"/>
  <c r="AC37" i="24"/>
  <c r="Y37" i="24"/>
  <c r="Y39" i="24"/>
  <c r="AG39" i="24"/>
  <c r="AN43" i="24"/>
  <c r="AJ43" i="24"/>
  <c r="AF43" i="24"/>
  <c r="AB43" i="24"/>
  <c r="X43" i="24"/>
  <c r="AM43" i="24"/>
  <c r="AI43" i="24"/>
  <c r="AE43" i="24"/>
  <c r="AA43" i="24"/>
  <c r="W43" i="24"/>
  <c r="Z46" i="24"/>
  <c r="AA49" i="24"/>
  <c r="AO50" i="24"/>
  <c r="AK50" i="24"/>
  <c r="AG50" i="24"/>
  <c r="AC50" i="24"/>
  <c r="Y50" i="24"/>
  <c r="AN50" i="24"/>
  <c r="AJ50" i="24"/>
  <c r="AF50" i="24"/>
  <c r="AB50" i="24"/>
  <c r="X50" i="24"/>
  <c r="AL53" i="24"/>
  <c r="AH53" i="24"/>
  <c r="AD53" i="24"/>
  <c r="Z53" i="24"/>
  <c r="AO53" i="24"/>
  <c r="AK53" i="24"/>
  <c r="AG53" i="24"/>
  <c r="AC53" i="24"/>
  <c r="Y53" i="24"/>
  <c r="Y55" i="24"/>
  <c r="AG55" i="24"/>
  <c r="AN59" i="24"/>
  <c r="AJ59" i="24"/>
  <c r="AF59" i="24"/>
  <c r="AB59" i="24"/>
  <c r="X59" i="24"/>
  <c r="AM59" i="24"/>
  <c r="AI59" i="24"/>
  <c r="AE59" i="24"/>
  <c r="AA59" i="24"/>
  <c r="W59" i="24"/>
  <c r="Z62" i="24"/>
  <c r="AM74" i="24"/>
  <c r="AI74" i="24"/>
  <c r="AE74" i="24"/>
  <c r="AA74" i="24"/>
  <c r="W74" i="24"/>
  <c r="AL77" i="24"/>
  <c r="AH77" i="24"/>
  <c r="AD77" i="24"/>
  <c r="Z77" i="24"/>
  <c r="AO77" i="24"/>
  <c r="AK77" i="24"/>
  <c r="AG77" i="24"/>
  <c r="AC77" i="24"/>
  <c r="Y77" i="24"/>
  <c r="AN77" i="24"/>
  <c r="AJ77" i="24"/>
  <c r="AF77" i="24"/>
  <c r="AB77" i="24"/>
  <c r="X77" i="24"/>
  <c r="AM90" i="24"/>
  <c r="AI90" i="24"/>
  <c r="AE90" i="24"/>
  <c r="AA90" i="24"/>
  <c r="W90" i="24"/>
  <c r="AL93" i="24"/>
  <c r="AH93" i="24"/>
  <c r="AD93" i="24"/>
  <c r="Z93" i="24"/>
  <c r="AO93" i="24"/>
  <c r="AK93" i="24"/>
  <c r="AG93" i="24"/>
  <c r="AC93" i="24"/>
  <c r="Y93" i="24"/>
  <c r="AN93" i="24"/>
  <c r="AJ93" i="24"/>
  <c r="AF93" i="24"/>
  <c r="AB93" i="24"/>
  <c r="X93" i="24"/>
  <c r="AM106" i="24"/>
  <c r="AI106" i="24"/>
  <c r="AE106" i="24"/>
  <c r="AA106" i="24"/>
  <c r="W106" i="24"/>
  <c r="AL109" i="24"/>
  <c r="AH109" i="24"/>
  <c r="AD109" i="24"/>
  <c r="Z109" i="24"/>
  <c r="AO109" i="24"/>
  <c r="AK109" i="24"/>
  <c r="AG109" i="24"/>
  <c r="AC109" i="24"/>
  <c r="Y109" i="24"/>
  <c r="AN109" i="24"/>
  <c r="AJ109" i="24"/>
  <c r="AF109" i="24"/>
  <c r="AB109" i="24"/>
  <c r="X109" i="24"/>
  <c r="AM122" i="24"/>
  <c r="AI122" i="24"/>
  <c r="AE122" i="24"/>
  <c r="AA122" i="24"/>
  <c r="W122" i="24"/>
  <c r="AL125" i="24"/>
  <c r="AH125" i="24"/>
  <c r="AD125" i="24"/>
  <c r="Z125" i="24"/>
  <c r="AO125" i="24"/>
  <c r="AK125" i="24"/>
  <c r="AG125" i="24"/>
  <c r="AC125" i="24"/>
  <c r="Y125" i="24"/>
  <c r="AN125" i="24"/>
  <c r="AJ125" i="24"/>
  <c r="AF125" i="24"/>
  <c r="AB125" i="24"/>
  <c r="X125" i="24"/>
  <c r="AM138" i="24"/>
  <c r="AI138" i="24"/>
  <c r="AE138" i="24"/>
  <c r="AA138" i="24"/>
  <c r="W138" i="24"/>
  <c r="AL141" i="24"/>
  <c r="AH141" i="24"/>
  <c r="AD141" i="24"/>
  <c r="Z141" i="24"/>
  <c r="AO141" i="24"/>
  <c r="AK141" i="24"/>
  <c r="AG141" i="24"/>
  <c r="AC141" i="24"/>
  <c r="Y141" i="24"/>
  <c r="AN141" i="24"/>
  <c r="AJ141" i="24"/>
  <c r="AF141" i="24"/>
  <c r="AB141" i="24"/>
  <c r="X141" i="24"/>
  <c r="AL157" i="24"/>
  <c r="AG157" i="24"/>
  <c r="AA157" i="24"/>
  <c r="AL160" i="24"/>
  <c r="AH160" i="24"/>
  <c r="AD160" i="24"/>
  <c r="Z160" i="24"/>
  <c r="AO160" i="24"/>
  <c r="AK160" i="24"/>
  <c r="AG160" i="24"/>
  <c r="AC160" i="24"/>
  <c r="Y160" i="24"/>
  <c r="AI160" i="24"/>
  <c r="AA160" i="24"/>
  <c r="AN160" i="24"/>
  <c r="AF160" i="24"/>
  <c r="X160" i="24"/>
  <c r="AM160" i="24"/>
  <c r="AE160" i="24"/>
  <c r="W160" i="24"/>
  <c r="AN2" i="24"/>
  <c r="AJ2" i="24"/>
  <c r="AF2" i="24"/>
  <c r="AB2" i="24"/>
  <c r="X2" i="24"/>
  <c r="AM7" i="24"/>
  <c r="AI7" i="24"/>
  <c r="AE7" i="24"/>
  <c r="AA7" i="24"/>
  <c r="W7" i="24"/>
  <c r="AO14" i="24"/>
  <c r="AK14" i="24"/>
  <c r="AG14" i="24"/>
  <c r="AC14" i="24"/>
  <c r="Y14" i="24"/>
  <c r="AN14" i="24"/>
  <c r="AJ14" i="24"/>
  <c r="AF14" i="24"/>
  <c r="AB14" i="24"/>
  <c r="X14" i="24"/>
  <c r="AL17" i="24"/>
  <c r="AH17" i="24"/>
  <c r="AD17" i="24"/>
  <c r="Z17" i="24"/>
  <c r="AO17" i="24"/>
  <c r="AK17" i="24"/>
  <c r="AG17" i="24"/>
  <c r="AC17" i="24"/>
  <c r="Y17" i="24"/>
  <c r="AN23" i="24"/>
  <c r="AJ23" i="24"/>
  <c r="AF23" i="24"/>
  <c r="AB23" i="24"/>
  <c r="X23" i="24"/>
  <c r="AM23" i="24"/>
  <c r="AI23" i="24"/>
  <c r="AE23" i="24"/>
  <c r="AA23" i="24"/>
  <c r="W23" i="24"/>
  <c r="AO30" i="24"/>
  <c r="AK30" i="24"/>
  <c r="AG30" i="24"/>
  <c r="AC30" i="24"/>
  <c r="Y30" i="24"/>
  <c r="AN30" i="24"/>
  <c r="AJ30" i="24"/>
  <c r="AF30" i="24"/>
  <c r="AB30" i="24"/>
  <c r="X30" i="24"/>
  <c r="AL33" i="24"/>
  <c r="AH33" i="24"/>
  <c r="AD33" i="24"/>
  <c r="Z33" i="24"/>
  <c r="AO33" i="24"/>
  <c r="AK33" i="24"/>
  <c r="AG33" i="24"/>
  <c r="AC33" i="24"/>
  <c r="Y33" i="24"/>
  <c r="AN39" i="24"/>
  <c r="AJ39" i="24"/>
  <c r="AF39" i="24"/>
  <c r="AB39" i="24"/>
  <c r="X39" i="24"/>
  <c r="AM39" i="24"/>
  <c r="AI39" i="24"/>
  <c r="AE39" i="24"/>
  <c r="AA39" i="24"/>
  <c r="W39" i="24"/>
  <c r="AO46" i="24"/>
  <c r="AK46" i="24"/>
  <c r="AG46" i="24"/>
  <c r="AC46" i="24"/>
  <c r="Y46" i="24"/>
  <c r="AN46" i="24"/>
  <c r="AJ46" i="24"/>
  <c r="AF46" i="24"/>
  <c r="AB46" i="24"/>
  <c r="X46" i="24"/>
  <c r="AL49" i="24"/>
  <c r="AH49" i="24"/>
  <c r="AD49" i="24"/>
  <c r="Z49" i="24"/>
  <c r="AO49" i="24"/>
  <c r="AK49" i="24"/>
  <c r="AG49" i="24"/>
  <c r="AC49" i="24"/>
  <c r="Y49" i="24"/>
  <c r="AN55" i="24"/>
  <c r="AJ55" i="24"/>
  <c r="AF55" i="24"/>
  <c r="AB55" i="24"/>
  <c r="X55" i="24"/>
  <c r="AM55" i="24"/>
  <c r="AI55" i="24"/>
  <c r="AE55" i="24"/>
  <c r="AA55" i="24"/>
  <c r="W55" i="24"/>
  <c r="AM62" i="24"/>
  <c r="AI62" i="24"/>
  <c r="AE62" i="24"/>
  <c r="AL65" i="24"/>
  <c r="AH65" i="24"/>
  <c r="AD65" i="24"/>
  <c r="Z65" i="24"/>
  <c r="AO65" i="24"/>
  <c r="AK65" i="24"/>
  <c r="AG65" i="24"/>
  <c r="AC65" i="24"/>
  <c r="Y65" i="24"/>
  <c r="AN65" i="24"/>
  <c r="AJ65" i="24"/>
  <c r="AF65" i="24"/>
  <c r="AB65" i="24"/>
  <c r="X65" i="24"/>
  <c r="AM78" i="24"/>
  <c r="AI78" i="24"/>
  <c r="AE78" i="24"/>
  <c r="AA78" i="24"/>
  <c r="W78" i="24"/>
  <c r="AL81" i="24"/>
  <c r="AH81" i="24"/>
  <c r="AD81" i="24"/>
  <c r="Z81" i="24"/>
  <c r="AO81" i="24"/>
  <c r="AK81" i="24"/>
  <c r="AG81" i="24"/>
  <c r="AC81" i="24"/>
  <c r="Y81" i="24"/>
  <c r="AN81" i="24"/>
  <c r="AJ81" i="24"/>
  <c r="AF81" i="24"/>
  <c r="AB81" i="24"/>
  <c r="X81" i="24"/>
  <c r="AM94" i="24"/>
  <c r="AI94" i="24"/>
  <c r="AE94" i="24"/>
  <c r="AA94" i="24"/>
  <c r="W94" i="24"/>
  <c r="AL97" i="24"/>
  <c r="AH97" i="24"/>
  <c r="AD97" i="24"/>
  <c r="Z97" i="24"/>
  <c r="AO97" i="24"/>
  <c r="AK97" i="24"/>
  <c r="AG97" i="24"/>
  <c r="AC97" i="24"/>
  <c r="Y97" i="24"/>
  <c r="AN97" i="24"/>
  <c r="AJ97" i="24"/>
  <c r="AF97" i="24"/>
  <c r="AB97" i="24"/>
  <c r="X97" i="24"/>
  <c r="AM110" i="24"/>
  <c r="AI110" i="24"/>
  <c r="AE110" i="24"/>
  <c r="AA110" i="24"/>
  <c r="W110" i="24"/>
  <c r="AL113" i="24"/>
  <c r="AH113" i="24"/>
  <c r="AD113" i="24"/>
  <c r="Z113" i="24"/>
  <c r="AO113" i="24"/>
  <c r="AK113" i="24"/>
  <c r="AG113" i="24"/>
  <c r="AC113" i="24"/>
  <c r="Y113" i="24"/>
  <c r="AN113" i="24"/>
  <c r="AJ113" i="24"/>
  <c r="AF113" i="24"/>
  <c r="AB113" i="24"/>
  <c r="X113" i="24"/>
  <c r="AM126" i="24"/>
  <c r="AI126" i="24"/>
  <c r="AE126" i="24"/>
  <c r="AA126" i="24"/>
  <c r="W126" i="24"/>
  <c r="AL129" i="24"/>
  <c r="AH129" i="24"/>
  <c r="AD129" i="24"/>
  <c r="Z129" i="24"/>
  <c r="AO129" i="24"/>
  <c r="AK129" i="24"/>
  <c r="AG129" i="24"/>
  <c r="AC129" i="24"/>
  <c r="Y129" i="24"/>
  <c r="AN129" i="24"/>
  <c r="AJ129" i="24"/>
  <c r="AF129" i="24"/>
  <c r="AB129" i="24"/>
  <c r="X129" i="24"/>
  <c r="AM142" i="24"/>
  <c r="AI142" i="24"/>
  <c r="AE142" i="24"/>
  <c r="AA142" i="24"/>
  <c r="W142" i="24"/>
  <c r="AL145" i="24"/>
  <c r="AH145" i="24"/>
  <c r="AD145" i="24"/>
  <c r="Z145" i="24"/>
  <c r="AO145" i="24"/>
  <c r="AK145" i="24"/>
  <c r="AG145" i="24"/>
  <c r="AC145" i="24"/>
  <c r="Y145" i="24"/>
  <c r="AN145" i="24"/>
  <c r="AJ145" i="24"/>
  <c r="AF145" i="24"/>
  <c r="AB145" i="24"/>
  <c r="X145" i="24"/>
  <c r="AO152" i="24"/>
  <c r="AK152" i="24"/>
  <c r="AG152" i="24"/>
  <c r="AJ152" i="24"/>
  <c r="AE152" i="24"/>
  <c r="AA152" i="24"/>
  <c r="W152" i="24"/>
  <c r="AN152" i="24"/>
  <c r="AI152" i="24"/>
  <c r="AD152" i="24"/>
  <c r="Z152" i="24"/>
  <c r="AM152" i="24"/>
  <c r="AH152" i="24"/>
  <c r="AC152" i="24"/>
  <c r="Y152" i="24"/>
  <c r="AL169" i="24"/>
  <c r="AH169" i="24"/>
  <c r="AD169" i="24"/>
  <c r="Z169" i="24"/>
  <c r="AO169" i="24"/>
  <c r="AK169" i="24"/>
  <c r="AG169" i="24"/>
  <c r="AC169" i="24"/>
  <c r="Y169" i="24"/>
  <c r="AN169" i="24"/>
  <c r="AJ169" i="24"/>
  <c r="AF169" i="24"/>
  <c r="AB169" i="24"/>
  <c r="X169" i="24"/>
  <c r="AA169" i="24"/>
  <c r="AM169" i="24"/>
  <c r="W169" i="24"/>
  <c r="AI169" i="24"/>
  <c r="AL155" i="24"/>
  <c r="AH155" i="24"/>
  <c r="AD155" i="24"/>
  <c r="Z155" i="24"/>
  <c r="AO156" i="24"/>
  <c r="AK156" i="24"/>
  <c r="AG156" i="24"/>
  <c r="AC156" i="24"/>
  <c r="Y156" i="24"/>
  <c r="AN157" i="24"/>
  <c r="AJ157" i="24"/>
  <c r="AF157" i="24"/>
  <c r="AB157" i="24"/>
  <c r="X157" i="24"/>
  <c r="AN162" i="24"/>
  <c r="AJ162" i="24"/>
  <c r="AF162" i="24"/>
  <c r="AB162" i="24"/>
  <c r="X162" i="24"/>
  <c r="AM162" i="24"/>
  <c r="AI162" i="24"/>
  <c r="AE162" i="24"/>
  <c r="AA162" i="24"/>
  <c r="W162" i="24"/>
  <c r="AO170" i="24"/>
  <c r="AK170" i="24"/>
  <c r="AG170" i="24"/>
  <c r="AC170" i="24"/>
  <c r="Y170" i="24"/>
  <c r="AN170" i="24"/>
  <c r="AJ170" i="24"/>
  <c r="AF170" i="24"/>
  <c r="AB170" i="24"/>
  <c r="X170" i="24"/>
  <c r="AM170" i="24"/>
  <c r="AI170" i="24"/>
  <c r="AE170" i="24"/>
  <c r="AA170" i="24"/>
  <c r="W170" i="24"/>
  <c r="Z8" i="24"/>
  <c r="AD8" i="24"/>
  <c r="AH8" i="24"/>
  <c r="Z12" i="24"/>
  <c r="AD12" i="24"/>
  <c r="AH12" i="24"/>
  <c r="Z16" i="24"/>
  <c r="AD16" i="24"/>
  <c r="AH16" i="24"/>
  <c r="Z20" i="24"/>
  <c r="AD20" i="24"/>
  <c r="AH20" i="24"/>
  <c r="Z24" i="24"/>
  <c r="AD24" i="24"/>
  <c r="AH24" i="24"/>
  <c r="Z28" i="24"/>
  <c r="AD28" i="24"/>
  <c r="AH28" i="24"/>
  <c r="Z32" i="24"/>
  <c r="AD32" i="24"/>
  <c r="AH32" i="24"/>
  <c r="Z36" i="24"/>
  <c r="AD36" i="24"/>
  <c r="AH36" i="24"/>
  <c r="Z40" i="24"/>
  <c r="AD40" i="24"/>
  <c r="AH40" i="24"/>
  <c r="Z44" i="24"/>
  <c r="AD44" i="24"/>
  <c r="AH44" i="24"/>
  <c r="Z48" i="24"/>
  <c r="AD48" i="24"/>
  <c r="AH48" i="24"/>
  <c r="Z52" i="24"/>
  <c r="AD52" i="24"/>
  <c r="AH52" i="24"/>
  <c r="Z56" i="24"/>
  <c r="AD56" i="24"/>
  <c r="AH56" i="24"/>
  <c r="Z60" i="24"/>
  <c r="AD60" i="24"/>
  <c r="AH60" i="24"/>
  <c r="X62" i="24"/>
  <c r="AB62" i="24"/>
  <c r="AF62" i="24"/>
  <c r="AJ62" i="24"/>
  <c r="AN62" i="24"/>
  <c r="W63" i="24"/>
  <c r="AA63" i="24"/>
  <c r="AE63" i="24"/>
  <c r="AI63" i="24"/>
  <c r="AM63" i="24"/>
  <c r="Z64" i="24"/>
  <c r="AD64" i="24"/>
  <c r="AH64" i="24"/>
  <c r="X66" i="24"/>
  <c r="AB66" i="24"/>
  <c r="AF66" i="24"/>
  <c r="AJ66" i="24"/>
  <c r="AN66" i="24"/>
  <c r="W67" i="24"/>
  <c r="AA67" i="24"/>
  <c r="AE67" i="24"/>
  <c r="AI67" i="24"/>
  <c r="AM67" i="24"/>
  <c r="Z68" i="24"/>
  <c r="AD68" i="24"/>
  <c r="AH68" i="24"/>
  <c r="X70" i="24"/>
  <c r="AB70" i="24"/>
  <c r="AF70" i="24"/>
  <c r="AJ70" i="24"/>
  <c r="AN70" i="24"/>
  <c r="W71" i="24"/>
  <c r="AA71" i="24"/>
  <c r="AE71" i="24"/>
  <c r="AI71" i="24"/>
  <c r="AM71" i="24"/>
  <c r="Z72" i="24"/>
  <c r="AD72" i="24"/>
  <c r="AH72" i="24"/>
  <c r="X74" i="24"/>
  <c r="AB74" i="24"/>
  <c r="AF74" i="24"/>
  <c r="AJ74" i="24"/>
  <c r="AN74" i="24"/>
  <c r="W75" i="24"/>
  <c r="AA75" i="24"/>
  <c r="AE75" i="24"/>
  <c r="AI75" i="24"/>
  <c r="AM75" i="24"/>
  <c r="Z76" i="24"/>
  <c r="AD76" i="24"/>
  <c r="AH76" i="24"/>
  <c r="X78" i="24"/>
  <c r="AB78" i="24"/>
  <c r="AF78" i="24"/>
  <c r="AJ78" i="24"/>
  <c r="AN78" i="24"/>
  <c r="W79" i="24"/>
  <c r="AA79" i="24"/>
  <c r="AE79" i="24"/>
  <c r="AI79" i="24"/>
  <c r="AM79" i="24"/>
  <c r="Z80" i="24"/>
  <c r="AD80" i="24"/>
  <c r="AH80" i="24"/>
  <c r="X82" i="24"/>
  <c r="AB82" i="24"/>
  <c r="AF82" i="24"/>
  <c r="AJ82" i="24"/>
  <c r="AN82" i="24"/>
  <c r="W83" i="24"/>
  <c r="AA83" i="24"/>
  <c r="AE83" i="24"/>
  <c r="AI83" i="24"/>
  <c r="AM83" i="24"/>
  <c r="Z84" i="24"/>
  <c r="AD84" i="24"/>
  <c r="AH84" i="24"/>
  <c r="X86" i="24"/>
  <c r="AB86" i="24"/>
  <c r="AF86" i="24"/>
  <c r="AJ86" i="24"/>
  <c r="AN86" i="24"/>
  <c r="W87" i="24"/>
  <c r="AA87" i="24"/>
  <c r="AE87" i="24"/>
  <c r="AI87" i="24"/>
  <c r="AM87" i="24"/>
  <c r="Z88" i="24"/>
  <c r="AD88" i="24"/>
  <c r="AH88" i="24"/>
  <c r="X90" i="24"/>
  <c r="AB90" i="24"/>
  <c r="AF90" i="24"/>
  <c r="AJ90" i="24"/>
  <c r="AN90" i="24"/>
  <c r="W91" i="24"/>
  <c r="AA91" i="24"/>
  <c r="AE91" i="24"/>
  <c r="AI91" i="24"/>
  <c r="AM91" i="24"/>
  <c r="Z92" i="24"/>
  <c r="AD92" i="24"/>
  <c r="AH92" i="24"/>
  <c r="X94" i="24"/>
  <c r="AB94" i="24"/>
  <c r="AF94" i="24"/>
  <c r="AJ94" i="24"/>
  <c r="AN94" i="24"/>
  <c r="W95" i="24"/>
  <c r="AA95" i="24"/>
  <c r="AE95" i="24"/>
  <c r="AI95" i="24"/>
  <c r="AM95" i="24"/>
  <c r="Z96" i="24"/>
  <c r="AD96" i="24"/>
  <c r="AH96" i="24"/>
  <c r="X98" i="24"/>
  <c r="AB98" i="24"/>
  <c r="AF98" i="24"/>
  <c r="AJ98" i="24"/>
  <c r="AN98" i="24"/>
  <c r="W99" i="24"/>
  <c r="AA99" i="24"/>
  <c r="AE99" i="24"/>
  <c r="AI99" i="24"/>
  <c r="AM99" i="24"/>
  <c r="Z100" i="24"/>
  <c r="AD100" i="24"/>
  <c r="AH100" i="24"/>
  <c r="X102" i="24"/>
  <c r="AB102" i="24"/>
  <c r="AF102" i="24"/>
  <c r="AJ102" i="24"/>
  <c r="AN102" i="24"/>
  <c r="W103" i="24"/>
  <c r="AA103" i="24"/>
  <c r="AE103" i="24"/>
  <c r="AI103" i="24"/>
  <c r="AM103" i="24"/>
  <c r="Z104" i="24"/>
  <c r="AD104" i="24"/>
  <c r="AH104" i="24"/>
  <c r="X106" i="24"/>
  <c r="AB106" i="24"/>
  <c r="AF106" i="24"/>
  <c r="AJ106" i="24"/>
  <c r="AN106" i="24"/>
  <c r="W107" i="24"/>
  <c r="AA107" i="24"/>
  <c r="AE107" i="24"/>
  <c r="AI107" i="24"/>
  <c r="AM107" i="24"/>
  <c r="Z108" i="24"/>
  <c r="AD108" i="24"/>
  <c r="AH108" i="24"/>
  <c r="X110" i="24"/>
  <c r="AB110" i="24"/>
  <c r="AF110" i="24"/>
  <c r="AJ110" i="24"/>
  <c r="AN110" i="24"/>
  <c r="W111" i="24"/>
  <c r="AA111" i="24"/>
  <c r="AE111" i="24"/>
  <c r="AI111" i="24"/>
  <c r="AM111" i="24"/>
  <c r="Z112" i="24"/>
  <c r="AD112" i="24"/>
  <c r="AH112" i="24"/>
  <c r="X114" i="24"/>
  <c r="AB114" i="24"/>
  <c r="AF114" i="24"/>
  <c r="AJ114" i="24"/>
  <c r="AN114" i="24"/>
  <c r="W115" i="24"/>
  <c r="AA115" i="24"/>
  <c r="AE115" i="24"/>
  <c r="AI115" i="24"/>
  <c r="AM115" i="24"/>
  <c r="Z116" i="24"/>
  <c r="AD116" i="24"/>
  <c r="AH116" i="24"/>
  <c r="X118" i="24"/>
  <c r="AB118" i="24"/>
  <c r="AF118" i="24"/>
  <c r="AJ118" i="24"/>
  <c r="AN118" i="24"/>
  <c r="W119" i="24"/>
  <c r="AA119" i="24"/>
  <c r="AE119" i="24"/>
  <c r="AI119" i="24"/>
  <c r="AM119" i="24"/>
  <c r="Z120" i="24"/>
  <c r="AD120" i="24"/>
  <c r="AH120" i="24"/>
  <c r="X122" i="24"/>
  <c r="AB122" i="24"/>
  <c r="AF122" i="24"/>
  <c r="AJ122" i="24"/>
  <c r="AN122" i="24"/>
  <c r="W123" i="24"/>
  <c r="AA123" i="24"/>
  <c r="AE123" i="24"/>
  <c r="AI123" i="24"/>
  <c r="AM123" i="24"/>
  <c r="Z124" i="24"/>
  <c r="AD124" i="24"/>
  <c r="AH124" i="24"/>
  <c r="X126" i="24"/>
  <c r="AB126" i="24"/>
  <c r="AF126" i="24"/>
  <c r="AJ126" i="24"/>
  <c r="AN126" i="24"/>
  <c r="W127" i="24"/>
  <c r="AA127" i="24"/>
  <c r="AE127" i="24"/>
  <c r="AI127" i="24"/>
  <c r="AM127" i="24"/>
  <c r="Z128" i="24"/>
  <c r="AD128" i="24"/>
  <c r="AH128" i="24"/>
  <c r="X130" i="24"/>
  <c r="AB130" i="24"/>
  <c r="AF130" i="24"/>
  <c r="AJ130" i="24"/>
  <c r="AN130" i="24"/>
  <c r="W131" i="24"/>
  <c r="AA131" i="24"/>
  <c r="AE131" i="24"/>
  <c r="AI131" i="24"/>
  <c r="AM131" i="24"/>
  <c r="Z132" i="24"/>
  <c r="AD132" i="24"/>
  <c r="AH132" i="24"/>
  <c r="X134" i="24"/>
  <c r="AB134" i="24"/>
  <c r="AF134" i="24"/>
  <c r="AJ134" i="24"/>
  <c r="AN134" i="24"/>
  <c r="W135" i="24"/>
  <c r="AA135" i="24"/>
  <c r="AE135" i="24"/>
  <c r="AI135" i="24"/>
  <c r="AM135" i="24"/>
  <c r="Z136" i="24"/>
  <c r="AD136" i="24"/>
  <c r="AH136" i="24"/>
  <c r="X138" i="24"/>
  <c r="AB138" i="24"/>
  <c r="AF138" i="24"/>
  <c r="AJ138" i="24"/>
  <c r="AN138" i="24"/>
  <c r="W139" i="24"/>
  <c r="AA139" i="24"/>
  <c r="AE139" i="24"/>
  <c r="AI139" i="24"/>
  <c r="AM139" i="24"/>
  <c r="Z140" i="24"/>
  <c r="AD140" i="24"/>
  <c r="AH140" i="24"/>
  <c r="X142" i="24"/>
  <c r="AB142" i="24"/>
  <c r="AF142" i="24"/>
  <c r="AJ142" i="24"/>
  <c r="AN142" i="24"/>
  <c r="W143" i="24"/>
  <c r="AA143" i="24"/>
  <c r="AE143" i="24"/>
  <c r="AI143" i="24"/>
  <c r="AM143" i="24"/>
  <c r="Z144" i="24"/>
  <c r="AD144" i="24"/>
  <c r="AH144" i="24"/>
  <c r="X146" i="24"/>
  <c r="AB146" i="24"/>
  <c r="AF146" i="24"/>
  <c r="AJ146" i="24"/>
  <c r="AN146" i="24"/>
  <c r="W147" i="24"/>
  <c r="AA147" i="24"/>
  <c r="AE147" i="24"/>
  <c r="AI147" i="24"/>
  <c r="AM147" i="24"/>
  <c r="Z148" i="24"/>
  <c r="AD148" i="24"/>
  <c r="AH148" i="24"/>
  <c r="X150" i="24"/>
  <c r="AB150" i="24"/>
  <c r="AF150" i="24"/>
  <c r="AJ150" i="24"/>
  <c r="AN150" i="24"/>
  <c r="W151" i="24"/>
  <c r="AA151" i="24"/>
  <c r="AE151" i="24"/>
  <c r="AI151" i="24"/>
  <c r="AM151" i="24"/>
  <c r="Y154" i="24"/>
  <c r="AD154" i="24"/>
  <c r="AJ154" i="24"/>
  <c r="X155" i="24"/>
  <c r="AC155" i="24"/>
  <c r="AI155" i="24"/>
  <c r="AN155" i="24"/>
  <c r="W156" i="24"/>
  <c r="AB156" i="24"/>
  <c r="AH156" i="24"/>
  <c r="AM156" i="24"/>
  <c r="W157" i="24"/>
  <c r="AC157" i="24"/>
  <c r="AH157" i="24"/>
  <c r="AM157" i="24"/>
  <c r="AN158" i="24"/>
  <c r="AJ158" i="24"/>
  <c r="AM158" i="24"/>
  <c r="AI158" i="24"/>
  <c r="AE158" i="24"/>
  <c r="AA158" i="24"/>
  <c r="W158" i="24"/>
  <c r="Z161" i="24"/>
  <c r="AC162" i="24"/>
  <c r="AK162" i="24"/>
  <c r="AL165" i="24"/>
  <c r="AH165" i="24"/>
  <c r="AD165" i="24"/>
  <c r="Z165" i="24"/>
  <c r="AO165" i="24"/>
  <c r="AK165" i="24"/>
  <c r="AG165" i="24"/>
  <c r="AC165" i="24"/>
  <c r="Y165" i="24"/>
  <c r="AN165" i="24"/>
  <c r="AJ165" i="24"/>
  <c r="AF165" i="24"/>
  <c r="AB165" i="24"/>
  <c r="X165" i="24"/>
  <c r="AD170" i="24"/>
  <c r="AL173" i="24"/>
  <c r="AH173" i="24"/>
  <c r="AD173" i="24"/>
  <c r="Z173" i="24"/>
  <c r="AO173" i="24"/>
  <c r="AK173" i="24"/>
  <c r="AG173" i="24"/>
  <c r="AC173" i="24"/>
  <c r="Y173" i="24"/>
  <c r="AN173" i="24"/>
  <c r="AJ173" i="24"/>
  <c r="AF173" i="24"/>
  <c r="AB173" i="24"/>
  <c r="X173" i="24"/>
  <c r="Y62" i="24"/>
  <c r="AC62" i="24"/>
  <c r="AG62" i="24"/>
  <c r="AK62" i="24"/>
  <c r="X63" i="24"/>
  <c r="AB63" i="24"/>
  <c r="AF63" i="24"/>
  <c r="AJ63" i="24"/>
  <c r="Y66" i="24"/>
  <c r="AC66" i="24"/>
  <c r="AG66" i="24"/>
  <c r="AK66" i="24"/>
  <c r="X67" i="24"/>
  <c r="AB67" i="24"/>
  <c r="AF67" i="24"/>
  <c r="AJ67" i="24"/>
  <c r="Y70" i="24"/>
  <c r="AC70" i="24"/>
  <c r="AG70" i="24"/>
  <c r="AK70" i="24"/>
  <c r="X71" i="24"/>
  <c r="AB71" i="24"/>
  <c r="AF71" i="24"/>
  <c r="AJ71" i="24"/>
  <c r="Y74" i="24"/>
  <c r="AC74" i="24"/>
  <c r="AG74" i="24"/>
  <c r="AK74" i="24"/>
  <c r="X75" i="24"/>
  <c r="AB75" i="24"/>
  <c r="AF75" i="24"/>
  <c r="AJ75" i="24"/>
  <c r="Y78" i="24"/>
  <c r="AC78" i="24"/>
  <c r="AG78" i="24"/>
  <c r="AK78" i="24"/>
  <c r="X79" i="24"/>
  <c r="AB79" i="24"/>
  <c r="AF79" i="24"/>
  <c r="AJ79" i="24"/>
  <c r="Y82" i="24"/>
  <c r="AC82" i="24"/>
  <c r="AG82" i="24"/>
  <c r="AK82" i="24"/>
  <c r="X83" i="24"/>
  <c r="AB83" i="24"/>
  <c r="AF83" i="24"/>
  <c r="AJ83" i="24"/>
  <c r="Y86" i="24"/>
  <c r="AC86" i="24"/>
  <c r="AG86" i="24"/>
  <c r="AK86" i="24"/>
  <c r="X87" i="24"/>
  <c r="AB87" i="24"/>
  <c r="AF87" i="24"/>
  <c r="AJ87" i="24"/>
  <c r="Y90" i="24"/>
  <c r="AC90" i="24"/>
  <c r="AG90" i="24"/>
  <c r="AK90" i="24"/>
  <c r="X91" i="24"/>
  <c r="AB91" i="24"/>
  <c r="AF91" i="24"/>
  <c r="AJ91" i="24"/>
  <c r="Y94" i="24"/>
  <c r="AC94" i="24"/>
  <c r="AG94" i="24"/>
  <c r="AK94" i="24"/>
  <c r="X95" i="24"/>
  <c r="AB95" i="24"/>
  <c r="AF95" i="24"/>
  <c r="AJ95" i="24"/>
  <c r="Y98" i="24"/>
  <c r="AC98" i="24"/>
  <c r="AG98" i="24"/>
  <c r="AK98" i="24"/>
  <c r="X99" i="24"/>
  <c r="AB99" i="24"/>
  <c r="AF99" i="24"/>
  <c r="AJ99" i="24"/>
  <c r="Y102" i="24"/>
  <c r="AC102" i="24"/>
  <c r="AG102" i="24"/>
  <c r="AK102" i="24"/>
  <c r="X103" i="24"/>
  <c r="AB103" i="24"/>
  <c r="AF103" i="24"/>
  <c r="AJ103" i="24"/>
  <c r="Y106" i="24"/>
  <c r="AC106" i="24"/>
  <c r="AG106" i="24"/>
  <c r="AK106" i="24"/>
  <c r="X107" i="24"/>
  <c r="AB107" i="24"/>
  <c r="AF107" i="24"/>
  <c r="AJ107" i="24"/>
  <c r="Y110" i="24"/>
  <c r="AC110" i="24"/>
  <c r="AG110" i="24"/>
  <c r="AK110" i="24"/>
  <c r="X111" i="24"/>
  <c r="AB111" i="24"/>
  <c r="AF111" i="24"/>
  <c r="AJ111" i="24"/>
  <c r="Y114" i="24"/>
  <c r="AC114" i="24"/>
  <c r="AG114" i="24"/>
  <c r="AK114" i="24"/>
  <c r="X115" i="24"/>
  <c r="AB115" i="24"/>
  <c r="AF115" i="24"/>
  <c r="AJ115" i="24"/>
  <c r="Y118" i="24"/>
  <c r="AC118" i="24"/>
  <c r="AG118" i="24"/>
  <c r="AK118" i="24"/>
  <c r="X119" i="24"/>
  <c r="AB119" i="24"/>
  <c r="AF119" i="24"/>
  <c r="AJ119" i="24"/>
  <c r="Y122" i="24"/>
  <c r="AC122" i="24"/>
  <c r="AG122" i="24"/>
  <c r="AK122" i="24"/>
  <c r="X123" i="24"/>
  <c r="AB123" i="24"/>
  <c r="AF123" i="24"/>
  <c r="AJ123" i="24"/>
  <c r="Y126" i="24"/>
  <c r="AC126" i="24"/>
  <c r="AG126" i="24"/>
  <c r="AK126" i="24"/>
  <c r="X127" i="24"/>
  <c r="AB127" i="24"/>
  <c r="AF127" i="24"/>
  <c r="AJ127" i="24"/>
  <c r="Y130" i="24"/>
  <c r="AC130" i="24"/>
  <c r="AG130" i="24"/>
  <c r="AK130" i="24"/>
  <c r="X131" i="24"/>
  <c r="AB131" i="24"/>
  <c r="AF131" i="24"/>
  <c r="AJ131" i="24"/>
  <c r="Y134" i="24"/>
  <c r="AC134" i="24"/>
  <c r="AG134" i="24"/>
  <c r="AK134" i="24"/>
  <c r="X135" i="24"/>
  <c r="AB135" i="24"/>
  <c r="AF135" i="24"/>
  <c r="AJ135" i="24"/>
  <c r="Y138" i="24"/>
  <c r="AC138" i="24"/>
  <c r="AG138" i="24"/>
  <c r="AK138" i="24"/>
  <c r="X139" i="24"/>
  <c r="AB139" i="24"/>
  <c r="AF139" i="24"/>
  <c r="AJ139" i="24"/>
  <c r="Y142" i="24"/>
  <c r="AC142" i="24"/>
  <c r="AG142" i="24"/>
  <c r="AK142" i="24"/>
  <c r="X143" i="24"/>
  <c r="AB143" i="24"/>
  <c r="AF143" i="24"/>
  <c r="AJ143" i="24"/>
  <c r="Y146" i="24"/>
  <c r="AC146" i="24"/>
  <c r="AG146" i="24"/>
  <c r="AK146" i="24"/>
  <c r="X147" i="24"/>
  <c r="AB147" i="24"/>
  <c r="AF147" i="24"/>
  <c r="AJ147" i="24"/>
  <c r="Y150" i="24"/>
  <c r="AC150" i="24"/>
  <c r="AG150" i="24"/>
  <c r="AK150" i="24"/>
  <c r="X151" i="24"/>
  <c r="AB151" i="24"/>
  <c r="AF151" i="24"/>
  <c r="AJ151" i="24"/>
  <c r="AM154" i="24"/>
  <c r="AI154" i="24"/>
  <c r="AE154" i="24"/>
  <c r="AA154" i="24"/>
  <c r="W154" i="24"/>
  <c r="Y155" i="24"/>
  <c r="AE155" i="24"/>
  <c r="AJ155" i="24"/>
  <c r="AO155" i="24"/>
  <c r="X156" i="24"/>
  <c r="AD156" i="24"/>
  <c r="AI156" i="24"/>
  <c r="AN156" i="24"/>
  <c r="Y157" i="24"/>
  <c r="AD157" i="24"/>
  <c r="AI157" i="24"/>
  <c r="AO157" i="24"/>
  <c r="AO161" i="24"/>
  <c r="AK161" i="24"/>
  <c r="AG161" i="24"/>
  <c r="AC161" i="24"/>
  <c r="Y161" i="24"/>
  <c r="AN161" i="24"/>
  <c r="AJ161" i="24"/>
  <c r="AF161" i="24"/>
  <c r="AB161" i="24"/>
  <c r="X161" i="24"/>
  <c r="AD162" i="24"/>
  <c r="AL162" i="24"/>
  <c r="AO166" i="24"/>
  <c r="AK166" i="24"/>
  <c r="AG166" i="24"/>
  <c r="AC166" i="24"/>
  <c r="Y166" i="24"/>
  <c r="AN166" i="24"/>
  <c r="AJ166" i="24"/>
  <c r="AF166" i="24"/>
  <c r="AB166" i="24"/>
  <c r="X166" i="24"/>
  <c r="AM166" i="24"/>
  <c r="AI166" i="24"/>
  <c r="AE166" i="24"/>
  <c r="AA166" i="24"/>
  <c r="W166" i="24"/>
  <c r="AH170" i="24"/>
  <c r="AO174" i="24"/>
  <c r="AK174" i="24"/>
  <c r="AG174" i="24"/>
  <c r="AC174" i="24"/>
  <c r="Y174" i="24"/>
  <c r="AN174" i="24"/>
  <c r="AJ174" i="24"/>
  <c r="AF174" i="24"/>
  <c r="AB174" i="24"/>
  <c r="X174" i="24"/>
  <c r="AM174" i="24"/>
  <c r="AI174" i="24"/>
  <c r="AE174" i="24"/>
  <c r="AA174" i="24"/>
  <c r="W174" i="24"/>
  <c r="Z159" i="24"/>
  <c r="AD159" i="24"/>
  <c r="AH159" i="24"/>
  <c r="Z163" i="24"/>
  <c r="AD163" i="24"/>
  <c r="AH163" i="24"/>
  <c r="Y164" i="24"/>
  <c r="AC164" i="24"/>
  <c r="AG164" i="24"/>
  <c r="AK164" i="24"/>
  <c r="AO164" i="24"/>
  <c r="Z167" i="24"/>
  <c r="AD167" i="24"/>
  <c r="AH167" i="24"/>
  <c r="Y168" i="24"/>
  <c r="AC168" i="24"/>
  <c r="AG168" i="24"/>
  <c r="AK168" i="24"/>
  <c r="AO168" i="24"/>
  <c r="Z171" i="24"/>
  <c r="AD171" i="24"/>
  <c r="AH171" i="24"/>
  <c r="Y172" i="24"/>
  <c r="AC172" i="24"/>
  <c r="AG172" i="24"/>
  <c r="AK172" i="24"/>
  <c r="AO172" i="24"/>
  <c r="Z175" i="24"/>
  <c r="AD175" i="24"/>
  <c r="AH175" i="24"/>
  <c r="Y176" i="24"/>
  <c r="AC176" i="24"/>
  <c r="AG176" i="24"/>
  <c r="AK176" i="24"/>
  <c r="AO176" i="24"/>
  <c r="Z164" i="24"/>
  <c r="AD164" i="24"/>
  <c r="AH164" i="24"/>
  <c r="Z168" i="24"/>
  <c r="AD168" i="24"/>
  <c r="AH168" i="24"/>
  <c r="Z172" i="24"/>
  <c r="AD172" i="24"/>
  <c r="AH172" i="24"/>
  <c r="Z176" i="24"/>
  <c r="AD176" i="24"/>
  <c r="AH176" i="24"/>
  <c r="B13" i="19"/>
  <c r="B134" i="23"/>
  <c r="B156" i="40"/>
  <c r="B7" i="23"/>
  <c r="B42" i="26"/>
  <c r="B67" i="25"/>
  <c r="B70" i="21"/>
  <c r="B72" i="26"/>
  <c r="B84" i="40"/>
  <c r="B15" i="23"/>
  <c r="B98" i="26"/>
  <c r="B54" i="21"/>
  <c r="B6" i="23"/>
  <c r="B60" i="40"/>
  <c r="B25" i="41"/>
  <c r="B135" i="40"/>
  <c r="B136" i="40"/>
  <c r="B36" i="23"/>
  <c r="B127" i="41"/>
  <c r="B170" i="23"/>
  <c r="B31" i="40"/>
  <c r="B60" i="21"/>
  <c r="B23" i="26"/>
  <c r="B71" i="23"/>
  <c r="B116" i="26"/>
  <c r="B2" i="23"/>
  <c r="B22" i="41"/>
  <c r="B63" i="26"/>
  <c r="B79" i="23"/>
  <c r="B132" i="26"/>
  <c r="B115" i="41"/>
  <c r="B158" i="40"/>
  <c r="B75" i="26"/>
  <c r="B157" i="40"/>
  <c r="B175" i="21"/>
  <c r="B164" i="23"/>
  <c r="B145" i="41"/>
  <c r="B18" i="19"/>
  <c r="B115" i="26"/>
  <c r="B31" i="19"/>
  <c r="B48" i="26"/>
  <c r="B159" i="21"/>
  <c r="B127" i="26"/>
  <c r="B113" i="26"/>
  <c r="B107" i="21"/>
  <c r="B135" i="26"/>
  <c r="B121" i="26"/>
  <c r="B91" i="21"/>
  <c r="B142" i="40"/>
  <c r="B148" i="26"/>
  <c r="B127" i="40"/>
  <c r="B46" i="25"/>
  <c r="B69" i="41"/>
  <c r="B50" i="41"/>
  <c r="B11" i="26"/>
  <c r="B15" i="40"/>
  <c r="B171" i="40"/>
  <c r="B19" i="23"/>
  <c r="B141" i="41"/>
  <c r="B112" i="40"/>
  <c r="B108" i="23"/>
  <c r="B80" i="40"/>
  <c r="B169" i="41"/>
  <c r="B35" i="26"/>
  <c r="B125" i="26"/>
  <c r="B56" i="40"/>
  <c r="B125" i="41"/>
  <c r="B103" i="21"/>
  <c r="B133" i="23"/>
  <c r="B132" i="41"/>
  <c r="B120" i="40"/>
  <c r="B51" i="25"/>
  <c r="B94" i="23"/>
  <c r="B154" i="23"/>
  <c r="B79" i="40"/>
  <c r="B83" i="21"/>
  <c r="B103" i="40"/>
  <c r="B166" i="23"/>
  <c r="B66" i="40"/>
  <c r="B142" i="26"/>
  <c r="B123" i="41"/>
  <c r="B30" i="23"/>
  <c r="B8" i="40"/>
  <c r="B158" i="26"/>
  <c r="B103" i="41"/>
  <c r="B38" i="23"/>
  <c r="B7" i="40"/>
  <c r="B62" i="41"/>
  <c r="B106" i="40"/>
  <c r="B42" i="23"/>
  <c r="B152" i="41"/>
  <c r="B5" i="41"/>
  <c r="B153" i="21"/>
  <c r="B140" i="41"/>
  <c r="B124" i="26"/>
  <c r="B170" i="21"/>
  <c r="B76" i="23"/>
  <c r="B162" i="23"/>
  <c r="B16" i="23"/>
  <c r="B61" i="40"/>
  <c r="B12" i="40"/>
  <c r="B77" i="26"/>
  <c r="B123" i="21"/>
  <c r="B67" i="40"/>
  <c r="B13" i="26"/>
  <c r="B154" i="26"/>
  <c r="B149" i="26"/>
  <c r="B105" i="21"/>
  <c r="B104" i="40"/>
  <c r="B148" i="41"/>
  <c r="B14" i="19"/>
  <c r="B173" i="41"/>
  <c r="B66" i="26"/>
  <c r="B120" i="26"/>
  <c r="B136" i="26"/>
  <c r="B90" i="21"/>
  <c r="B50" i="40"/>
  <c r="B40" i="40"/>
  <c r="B22" i="26"/>
  <c r="B48" i="41"/>
  <c r="B46" i="41"/>
  <c r="B62" i="23"/>
  <c r="B145" i="23"/>
  <c r="B105" i="41"/>
  <c r="B99" i="23"/>
  <c r="B126" i="21"/>
  <c r="B125" i="21"/>
  <c r="B130" i="26"/>
  <c r="B77" i="40"/>
  <c r="B97" i="41"/>
  <c r="B2" i="42"/>
  <c r="B124" i="40"/>
  <c r="B58" i="40"/>
  <c r="B45" i="41"/>
  <c r="B52" i="26"/>
  <c r="B134" i="26"/>
  <c r="B68" i="26"/>
  <c r="B29" i="19"/>
  <c r="B83" i="23"/>
  <c r="B103" i="26"/>
  <c r="B167" i="26"/>
  <c r="B139" i="21"/>
  <c r="B152" i="23"/>
  <c r="B20" i="19"/>
  <c r="B35" i="19"/>
  <c r="B137" i="23"/>
  <c r="B55" i="40"/>
  <c r="B20" i="40"/>
  <c r="B80" i="25"/>
  <c r="B47" i="26"/>
  <c r="B147" i="23"/>
  <c r="B23" i="23"/>
  <c r="B167" i="21"/>
  <c r="B133" i="21"/>
  <c r="B137" i="41"/>
  <c r="B151" i="40"/>
  <c r="B93" i="41"/>
  <c r="B166" i="40"/>
  <c r="B161" i="41"/>
  <c r="B10" i="41"/>
  <c r="B103" i="23"/>
  <c r="B111" i="23"/>
  <c r="B81" i="21"/>
  <c r="B128" i="26"/>
  <c r="B120" i="41"/>
  <c r="B156" i="25"/>
  <c r="B73" i="23"/>
  <c r="B169" i="26"/>
  <c r="B53" i="26"/>
  <c r="B30" i="40"/>
  <c r="B29" i="41"/>
  <c r="B110" i="40"/>
  <c r="B126" i="23"/>
  <c r="B48" i="23"/>
  <c r="B44" i="23"/>
  <c r="B52" i="19"/>
  <c r="B146" i="26"/>
  <c r="B21" i="19"/>
  <c r="B149" i="41"/>
  <c r="B126" i="26"/>
  <c r="B156" i="41"/>
  <c r="B98" i="40"/>
  <c r="B45" i="23"/>
  <c r="B27" i="19"/>
  <c r="B117" i="41"/>
  <c r="B160" i="21"/>
  <c r="B95" i="26"/>
  <c r="B35" i="23"/>
  <c r="B101" i="23"/>
  <c r="B134" i="40"/>
  <c r="B141" i="40"/>
  <c r="B19" i="19"/>
  <c r="B6" i="40"/>
  <c r="B140" i="23"/>
  <c r="B67" i="41"/>
  <c r="B92" i="26"/>
  <c r="B136" i="23"/>
  <c r="B173" i="26"/>
  <c r="B159" i="23"/>
  <c r="B48" i="40"/>
  <c r="B36" i="40"/>
  <c r="B94" i="40"/>
  <c r="B135" i="21"/>
  <c r="B74" i="21"/>
  <c r="B90" i="23"/>
  <c r="B39" i="40"/>
  <c r="B80" i="41"/>
  <c r="B168" i="40"/>
  <c r="B161" i="21"/>
  <c r="B9" i="19"/>
  <c r="B43" i="40"/>
  <c r="B129" i="21"/>
  <c r="B21" i="26"/>
  <c r="B153" i="23"/>
  <c r="B2" i="41"/>
  <c r="B177" i="40"/>
  <c r="B173" i="21"/>
  <c r="B12" i="41"/>
  <c r="B157" i="26"/>
  <c r="B162" i="21"/>
  <c r="B138" i="40"/>
  <c r="B72" i="23"/>
  <c r="B6" i="41"/>
  <c r="B146" i="23"/>
  <c r="B109" i="21"/>
  <c r="B66" i="21"/>
  <c r="B109" i="40"/>
  <c r="B28" i="19"/>
  <c r="B87" i="41"/>
  <c r="B71" i="41"/>
  <c r="B161" i="40"/>
  <c r="B74" i="26"/>
  <c r="B59" i="25"/>
  <c r="B9" i="41"/>
  <c r="B20" i="26"/>
  <c r="B140" i="40"/>
  <c r="B143" i="40"/>
  <c r="B106" i="21"/>
  <c r="B23" i="41"/>
  <c r="B97" i="23"/>
  <c r="B139" i="26"/>
  <c r="B59" i="40"/>
  <c r="B24" i="23"/>
  <c r="B111" i="40"/>
  <c r="B55" i="21"/>
  <c r="B107" i="26"/>
  <c r="B26" i="19"/>
  <c r="B15" i="26"/>
  <c r="B61" i="25"/>
  <c r="B95" i="41"/>
  <c r="B131" i="26"/>
  <c r="B85" i="26"/>
  <c r="B138" i="23"/>
  <c r="B54" i="26"/>
  <c r="B104" i="21"/>
  <c r="B151" i="26"/>
  <c r="B39" i="19"/>
  <c r="B135" i="23"/>
  <c r="B64" i="40"/>
  <c r="B117" i="21"/>
  <c r="B17" i="23"/>
  <c r="B157" i="23"/>
  <c r="B37" i="19"/>
  <c r="B143" i="23"/>
  <c r="B18" i="40"/>
  <c r="B101" i="21"/>
  <c r="B25" i="23"/>
  <c r="B14" i="26"/>
  <c r="B58" i="26"/>
  <c r="B115" i="23"/>
  <c r="B112" i="23"/>
  <c r="B166" i="21"/>
  <c r="B161" i="26"/>
  <c r="B18" i="41"/>
  <c r="B81" i="41"/>
  <c r="B65" i="21"/>
  <c r="B105" i="23"/>
  <c r="B78" i="21"/>
  <c r="B50" i="25"/>
  <c r="B10" i="26"/>
  <c r="B170" i="26"/>
  <c r="B84" i="21"/>
  <c r="B24" i="26"/>
  <c r="B32" i="19"/>
  <c r="B51" i="41"/>
  <c r="B20" i="23"/>
  <c r="B49" i="25"/>
  <c r="B68" i="21"/>
  <c r="B32" i="26"/>
  <c r="B16" i="19"/>
  <c r="B43" i="41"/>
  <c r="B28" i="23"/>
  <c r="B151" i="41"/>
  <c r="B44" i="41"/>
  <c r="B19" i="26"/>
  <c r="B34" i="23"/>
  <c r="B49" i="19"/>
  <c r="B122" i="40"/>
  <c r="B87" i="26"/>
  <c r="B17" i="41"/>
  <c r="B27" i="23"/>
  <c r="B70" i="26"/>
  <c r="B42" i="41"/>
  <c r="B30" i="41"/>
  <c r="B65" i="23"/>
  <c r="B148" i="21"/>
  <c r="B49" i="23"/>
  <c r="B132" i="21"/>
  <c r="B174" i="26"/>
  <c r="B57" i="23"/>
  <c r="B2" i="19"/>
  <c r="B109" i="26"/>
  <c r="B167" i="41"/>
  <c r="B46" i="40"/>
  <c r="B97" i="26"/>
  <c r="B2" i="26"/>
  <c r="B13" i="23"/>
  <c r="B171" i="25"/>
  <c r="B88" i="41"/>
  <c r="B117" i="40"/>
  <c r="B111" i="26"/>
  <c r="B163" i="41"/>
  <c r="B168" i="23"/>
  <c r="B140" i="26"/>
  <c r="B141" i="26"/>
  <c r="B10" i="19"/>
  <c r="B147" i="41"/>
  <c r="B22" i="23"/>
  <c r="B34" i="40"/>
  <c r="B41" i="41"/>
  <c r="B3" i="23"/>
  <c r="B118" i="26"/>
  <c r="B119" i="41"/>
  <c r="B50" i="23"/>
  <c r="B144" i="41"/>
  <c r="B173" i="40"/>
  <c r="B38" i="26"/>
  <c r="B107" i="23"/>
  <c r="B63" i="41"/>
  <c r="B143" i="26"/>
  <c r="B169" i="40"/>
  <c r="B52" i="41"/>
  <c r="B43" i="19"/>
  <c r="B114" i="21"/>
  <c r="B40" i="23"/>
  <c r="B29" i="26"/>
  <c r="B130" i="23"/>
  <c r="B176" i="23"/>
  <c r="B105" i="25"/>
  <c r="B64" i="21"/>
  <c r="B131" i="40"/>
  <c r="B149" i="23"/>
  <c r="B45" i="19"/>
  <c r="B123" i="40"/>
  <c r="B6" i="26"/>
  <c r="B54" i="23"/>
  <c r="B147" i="40"/>
  <c r="B92" i="41"/>
  <c r="B123" i="23"/>
  <c r="B77" i="21"/>
  <c r="B170" i="40"/>
  <c r="B138" i="21"/>
  <c r="B53" i="40"/>
  <c r="B60" i="41"/>
  <c r="B129" i="41"/>
  <c r="B162" i="26"/>
  <c r="B26" i="23"/>
  <c r="B21" i="41"/>
  <c r="B4" i="41"/>
  <c r="B76" i="21"/>
  <c r="B41" i="23"/>
  <c r="B164" i="21"/>
  <c r="B177" i="23"/>
  <c r="B44" i="19"/>
  <c r="B33" i="40"/>
  <c r="B33" i="41"/>
  <c r="B67" i="23"/>
  <c r="B166" i="26"/>
  <c r="B104" i="23"/>
  <c r="B149" i="21"/>
  <c r="B87" i="21"/>
  <c r="B38" i="41"/>
  <c r="B134" i="21"/>
  <c r="B164" i="40"/>
  <c r="B118" i="21"/>
  <c r="B144" i="40"/>
  <c r="B63" i="40"/>
  <c r="B37" i="41"/>
  <c r="B75" i="21"/>
  <c r="B46" i="19"/>
  <c r="B111" i="21"/>
  <c r="B121" i="40"/>
  <c r="B114" i="23"/>
  <c r="B144" i="26"/>
  <c r="B160" i="23"/>
  <c r="B11" i="19"/>
  <c r="B42" i="19"/>
  <c r="B85" i="41"/>
  <c r="B68" i="40"/>
  <c r="B77" i="23"/>
  <c r="B116" i="21"/>
  <c r="B114" i="26"/>
  <c r="B120" i="21"/>
  <c r="B73" i="41"/>
  <c r="B32" i="23"/>
  <c r="B104" i="41"/>
  <c r="B3" i="41"/>
  <c r="B105" i="40"/>
  <c r="B177" i="21"/>
  <c r="B93" i="23"/>
  <c r="B154" i="40"/>
  <c r="B29" i="40"/>
  <c r="B149" i="40"/>
  <c r="B144" i="23"/>
  <c r="B39" i="41"/>
  <c r="B121" i="41"/>
  <c r="B96" i="41"/>
  <c r="B44" i="40"/>
  <c r="B89" i="26"/>
  <c r="B143" i="21"/>
  <c r="B127" i="21"/>
  <c r="B140" i="21"/>
  <c r="B62" i="40"/>
  <c r="B165" i="41"/>
  <c r="B10" i="40"/>
  <c r="B64" i="23"/>
  <c r="B112" i="41"/>
  <c r="B81" i="40"/>
  <c r="B59" i="21"/>
  <c r="B5" i="26"/>
  <c r="B19" i="40"/>
  <c r="B21" i="40"/>
  <c r="B152" i="26"/>
  <c r="B68" i="23"/>
  <c r="B4" i="19"/>
  <c r="B34" i="41"/>
  <c r="B108" i="21"/>
  <c r="B148" i="40"/>
  <c r="B28" i="41"/>
  <c r="B80" i="21"/>
  <c r="B93" i="26"/>
  <c r="B153" i="41"/>
  <c r="B88" i="23"/>
  <c r="B17" i="40"/>
  <c r="B63" i="23"/>
  <c r="B94" i="26"/>
  <c r="B128" i="21"/>
  <c r="B78" i="23"/>
  <c r="B79" i="21"/>
  <c r="B163" i="40"/>
  <c r="B84" i="23"/>
  <c r="B150" i="40"/>
  <c r="B112" i="21"/>
  <c r="B86" i="23"/>
  <c r="B63" i="21"/>
  <c r="B155" i="40"/>
  <c r="B92" i="23"/>
  <c r="B132" i="40"/>
  <c r="B12" i="23"/>
  <c r="B90" i="26"/>
  <c r="B56" i="21"/>
  <c r="B35" i="41"/>
  <c r="B124" i="41"/>
  <c r="B129" i="40"/>
  <c r="B91" i="23"/>
  <c r="B141" i="21"/>
  <c r="B127" i="23"/>
  <c r="B90" i="40"/>
  <c r="B172" i="21"/>
  <c r="B142" i="23"/>
  <c r="B130" i="40"/>
  <c r="B99" i="40"/>
  <c r="B148" i="23"/>
  <c r="B176" i="26"/>
  <c r="B156" i="21"/>
  <c r="B150" i="23"/>
  <c r="B116" i="40"/>
  <c r="B91" i="40"/>
  <c r="B156" i="23"/>
  <c r="B81" i="23"/>
  <c r="B106" i="26"/>
  <c r="B109" i="23"/>
  <c r="B40" i="26"/>
  <c r="B83" i="40"/>
  <c r="B113" i="23"/>
  <c r="B51" i="19"/>
  <c r="B65" i="40"/>
  <c r="B155" i="23"/>
  <c r="B24" i="19"/>
  <c r="B47" i="41"/>
  <c r="B33" i="19"/>
  <c r="B152" i="21"/>
  <c r="B3" i="40"/>
  <c r="B136" i="21"/>
  <c r="B164" i="41"/>
  <c r="B26" i="40"/>
  <c r="B79" i="41"/>
  <c r="B74" i="23"/>
  <c r="B16" i="41"/>
  <c r="B56" i="23"/>
  <c r="B69" i="23"/>
  <c r="B139" i="41"/>
  <c r="B115" i="40"/>
  <c r="B113" i="40"/>
  <c r="B5" i="40"/>
  <c r="B100" i="41"/>
  <c r="B119" i="23"/>
  <c r="B139" i="40"/>
  <c r="B117" i="23"/>
  <c r="B84" i="41"/>
  <c r="B89" i="40"/>
  <c r="B131" i="23"/>
  <c r="B43" i="25"/>
  <c r="B61" i="21"/>
  <c r="B146" i="40"/>
  <c r="B122" i="21"/>
  <c r="B45" i="40"/>
  <c r="B128" i="40"/>
  <c r="B169" i="23"/>
  <c r="B107" i="40"/>
  <c r="B51" i="23"/>
  <c r="B157" i="21"/>
  <c r="B93" i="40"/>
  <c r="B24" i="40"/>
  <c r="B145" i="40"/>
  <c r="B32" i="40"/>
  <c r="B99" i="26"/>
  <c r="B133" i="40"/>
  <c r="B83" i="25"/>
  <c r="B124" i="21"/>
  <c r="B39" i="23"/>
  <c r="B47" i="23"/>
  <c r="B73" i="40"/>
  <c r="B109" i="41"/>
  <c r="B100" i="23"/>
  <c r="B27" i="26"/>
  <c r="B120" i="23"/>
  <c r="B161" i="23"/>
  <c r="B108" i="40"/>
  <c r="B4" i="23"/>
  <c r="B26" i="41"/>
  <c r="B11" i="40"/>
  <c r="B92" i="21"/>
  <c r="B129" i="23"/>
  <c r="B137" i="26"/>
  <c r="B85" i="21"/>
  <c r="B100" i="21"/>
  <c r="B41" i="19"/>
  <c r="B35" i="40"/>
  <c r="B25" i="19"/>
  <c r="B27" i="40"/>
  <c r="B12" i="19"/>
  <c r="B44" i="26"/>
  <c r="B144" i="21"/>
  <c r="B88" i="21"/>
  <c r="B72" i="21"/>
  <c r="B135" i="41"/>
  <c r="B38" i="19"/>
  <c r="B106" i="23"/>
  <c r="B57" i="26"/>
  <c r="B53" i="21"/>
  <c r="B14" i="23"/>
  <c r="B9" i="26"/>
  <c r="B30" i="26"/>
  <c r="B92" i="40"/>
  <c r="B56" i="41"/>
  <c r="B176" i="40"/>
  <c r="B163" i="21"/>
  <c r="B150" i="26"/>
  <c r="B97" i="21"/>
  <c r="B14" i="41"/>
  <c r="B42" i="40"/>
  <c r="B16" i="40"/>
  <c r="B97" i="40"/>
  <c r="B62" i="26"/>
  <c r="B101" i="40"/>
  <c r="B151" i="21"/>
  <c r="B177" i="26"/>
  <c r="B82" i="26"/>
  <c r="B36" i="26"/>
  <c r="B172" i="23"/>
  <c r="B113" i="21"/>
  <c r="B96" i="40"/>
  <c r="B53" i="23"/>
  <c r="B61" i="41"/>
  <c r="B86" i="26"/>
  <c r="B172" i="40"/>
  <c r="B43" i="23"/>
  <c r="B53" i="41"/>
  <c r="B72" i="40"/>
  <c r="B86" i="40"/>
  <c r="B4" i="40"/>
  <c r="B163" i="23"/>
  <c r="B111" i="41"/>
  <c r="B37" i="40"/>
  <c r="B110" i="26"/>
  <c r="B168" i="21"/>
  <c r="B141" i="23"/>
  <c r="B60" i="26"/>
  <c r="B57" i="40"/>
  <c r="B17" i="26"/>
  <c r="B72" i="41"/>
  <c r="B28" i="40"/>
  <c r="B71" i="40"/>
  <c r="B31" i="23"/>
  <c r="B52" i="23"/>
  <c r="B60" i="23"/>
  <c r="B33" i="23"/>
  <c r="B41" i="26"/>
  <c r="B118" i="40"/>
  <c r="B160" i="41"/>
  <c r="B130" i="21"/>
  <c r="B108" i="26"/>
  <c r="B23" i="40"/>
  <c r="B168" i="26"/>
  <c r="B98" i="23"/>
  <c r="B175" i="40"/>
  <c r="B68" i="41"/>
  <c r="B57" i="21"/>
  <c r="B7" i="26"/>
  <c r="B12" i="26"/>
  <c r="B153" i="40"/>
  <c r="B47" i="40"/>
  <c r="B165" i="21"/>
  <c r="B96" i="23"/>
  <c r="B19" i="41"/>
  <c r="B30" i="19"/>
  <c r="B71" i="26"/>
  <c r="B7" i="41"/>
  <c r="B8" i="23"/>
  <c r="B9" i="23"/>
  <c r="B146" i="21"/>
  <c r="B122" i="23"/>
  <c r="B16" i="26"/>
  <c r="B31" i="26"/>
  <c r="B37" i="26"/>
  <c r="B39" i="26"/>
  <c r="B45" i="26"/>
  <c r="B40" i="19"/>
  <c r="B70" i="23"/>
  <c r="B163" i="26"/>
  <c r="B145" i="26"/>
  <c r="B175" i="26"/>
  <c r="B153" i="26"/>
  <c r="B47" i="19"/>
  <c r="B102" i="26"/>
  <c r="B78" i="25"/>
  <c r="B159" i="25"/>
  <c r="B49" i="41"/>
  <c r="B164" i="25"/>
  <c r="B46" i="23"/>
  <c r="B8" i="26"/>
  <c r="B119" i="40"/>
  <c r="B76" i="40"/>
  <c r="B25" i="26"/>
  <c r="B37" i="23"/>
  <c r="B110" i="21"/>
  <c r="B110" i="23"/>
  <c r="B118" i="23"/>
  <c r="B74" i="40"/>
  <c r="B171" i="23"/>
  <c r="B69" i="21"/>
  <c r="B158" i="23"/>
  <c r="B27" i="41"/>
  <c r="B38" i="40"/>
  <c r="B121" i="23"/>
  <c r="B61" i="23"/>
  <c r="B116" i="41"/>
  <c r="B155" i="26"/>
  <c r="B87" i="40"/>
  <c r="B83" i="41"/>
  <c r="B129" i="26"/>
  <c r="B165" i="26"/>
  <c r="B145" i="21"/>
  <c r="B75" i="41"/>
  <c r="B125" i="40"/>
  <c r="B147" i="26"/>
  <c r="B50" i="19"/>
  <c r="B8" i="19"/>
  <c r="B55" i="23"/>
  <c r="B108" i="41"/>
  <c r="B112" i="26"/>
  <c r="B123" i="26"/>
  <c r="B73" i="26"/>
  <c r="B6" i="19"/>
  <c r="B69" i="26"/>
  <c r="B89" i="21"/>
  <c r="B24" i="41"/>
  <c r="B4" i="26"/>
  <c r="B32" i="41"/>
  <c r="B17" i="19"/>
  <c r="B176" i="21"/>
  <c r="B59" i="23"/>
  <c r="B171" i="41"/>
  <c r="B102" i="40"/>
  <c r="B25" i="40"/>
  <c r="B174" i="40"/>
  <c r="B65" i="26"/>
  <c r="B107" i="41"/>
  <c r="B28" i="26"/>
  <c r="B69" i="40"/>
  <c r="B33" i="26"/>
  <c r="B100" i="40"/>
  <c r="B14" i="40"/>
  <c r="B34" i="26"/>
  <c r="B86" i="21"/>
  <c r="B78" i="40"/>
  <c r="B76" i="41"/>
  <c r="B165" i="40"/>
  <c r="B88" i="40"/>
  <c r="B82" i="40"/>
  <c r="B88" i="26"/>
  <c r="B26" i="26"/>
  <c r="B75" i="23"/>
  <c r="B22" i="19"/>
  <c r="B119" i="21"/>
  <c r="B157" i="41"/>
  <c r="B54" i="40"/>
  <c r="B174" i="23"/>
  <c r="B70" i="40"/>
  <c r="B21" i="23"/>
  <c r="B155" i="21"/>
  <c r="B95" i="21"/>
  <c r="B54" i="41"/>
  <c r="B36" i="41"/>
  <c r="B121" i="21"/>
  <c r="B143" i="41"/>
  <c r="B132" i="23"/>
  <c r="B95" i="23"/>
  <c r="B124" i="23"/>
  <c r="B117" i="26"/>
  <c r="B154" i="21"/>
  <c r="B98" i="21"/>
  <c r="B137" i="21"/>
  <c r="B65" i="41"/>
  <c r="B94" i="21"/>
  <c r="B93" i="21"/>
  <c r="B89" i="41"/>
  <c r="B18" i="23"/>
  <c r="B80" i="23"/>
  <c r="B101" i="26"/>
  <c r="B76" i="26"/>
  <c r="B79" i="26"/>
  <c r="B22" i="40"/>
  <c r="B172" i="41"/>
  <c r="B29" i="23"/>
  <c r="B5" i="23"/>
  <c r="B133" i="26"/>
  <c r="B173" i="23"/>
  <c r="B41" i="40"/>
  <c r="B162" i="40"/>
  <c r="B99" i="41"/>
  <c r="B104" i="25"/>
  <c r="B122" i="26"/>
  <c r="B138" i="26"/>
  <c r="B131" i="21"/>
  <c r="B82" i="21"/>
  <c r="B71" i="21"/>
  <c r="B128" i="41"/>
  <c r="B152" i="40"/>
  <c r="B126" i="40"/>
  <c r="B167" i="23"/>
  <c r="B175" i="23"/>
  <c r="B66" i="23"/>
  <c r="B100" i="26"/>
  <c r="B40" i="41"/>
  <c r="B81" i="26"/>
  <c r="B137" i="40"/>
  <c r="B82" i="23"/>
  <c r="B128" i="23"/>
  <c r="B96" i="21"/>
  <c r="B67" i="21"/>
  <c r="B20" i="41"/>
  <c r="B8" i="41"/>
  <c r="B87" i="23"/>
  <c r="B133" i="41"/>
  <c r="B31" i="41"/>
  <c r="B167" i="40"/>
  <c r="B172" i="26"/>
  <c r="B15" i="41"/>
  <c r="B15" i="19"/>
  <c r="B102" i="23"/>
  <c r="B58" i="24"/>
  <c r="B10" i="23"/>
  <c r="B136" i="41"/>
  <c r="B13" i="41"/>
  <c r="B114" i="40"/>
  <c r="B99" i="21"/>
  <c r="B102" i="21"/>
  <c r="B57" i="41"/>
  <c r="B119" i="26"/>
  <c r="B52" i="40"/>
  <c r="B142" i="21"/>
  <c r="B174" i="21"/>
  <c r="B62" i="21"/>
  <c r="B13" i="40"/>
  <c r="B139" i="23"/>
  <c r="B147" i="21"/>
  <c r="B113" i="41"/>
  <c r="B150" i="21"/>
  <c r="B58" i="21"/>
  <c r="B49" i="40"/>
  <c r="B84" i="26"/>
  <c r="B96" i="26"/>
  <c r="B160" i="40"/>
  <c r="B9" i="40"/>
  <c r="B91" i="26"/>
  <c r="B55" i="41"/>
  <c r="B125" i="23"/>
  <c r="B34" i="19"/>
  <c r="B58" i="41"/>
  <c r="B48" i="19"/>
  <c r="B171" i="21"/>
  <c r="B64" i="25"/>
  <c r="B159" i="40"/>
  <c r="B23" i="19"/>
  <c r="B7" i="19"/>
  <c r="B95" i="40"/>
  <c r="B131" i="41"/>
  <c r="B159" i="41"/>
  <c r="B18" i="26"/>
  <c r="B160" i="26"/>
  <c r="B73" i="21"/>
  <c r="B116" i="23"/>
  <c r="B85" i="23"/>
  <c r="B169" i="21"/>
  <c r="B36" i="19"/>
  <c r="B101" i="41"/>
  <c r="B89" i="23"/>
  <c r="B75" i="40"/>
  <c r="B56" i="26"/>
  <c r="B55" i="26"/>
  <c r="B165" i="23"/>
  <c r="B168" i="41"/>
  <c r="B115" i="21"/>
  <c r="B11" i="23"/>
  <c r="B64" i="41"/>
  <c r="B2" i="40"/>
  <c r="B77" i="41"/>
  <c r="B91" i="41"/>
  <c r="B158" i="21"/>
  <c r="B11" i="41"/>
  <c r="B85" i="40"/>
  <c r="B3" i="26"/>
  <c r="B51" i="40"/>
  <c r="B151" i="23"/>
  <c r="B155" i="41"/>
  <c r="B59" i="41"/>
  <c r="F57" i="21"/>
  <c r="J57" i="21"/>
  <c r="C57" i="21"/>
  <c r="G57" i="21"/>
  <c r="K57" i="21"/>
  <c r="D57" i="21"/>
  <c r="H57" i="21"/>
  <c r="E57" i="21"/>
  <c r="I57" i="21"/>
  <c r="F73" i="21"/>
  <c r="J73" i="21"/>
  <c r="C73" i="21"/>
  <c r="G73" i="21"/>
  <c r="K73" i="21"/>
  <c r="D73" i="21"/>
  <c r="H73" i="21"/>
  <c r="E73" i="21"/>
  <c r="I73" i="21"/>
  <c r="F89" i="21"/>
  <c r="J89" i="21"/>
  <c r="C89" i="21"/>
  <c r="G89" i="21"/>
  <c r="K89" i="21"/>
  <c r="D89" i="21"/>
  <c r="H89" i="21"/>
  <c r="E89" i="21"/>
  <c r="I89" i="21"/>
  <c r="F105" i="21"/>
  <c r="J105" i="21"/>
  <c r="C105" i="21"/>
  <c r="G105" i="21"/>
  <c r="K105" i="21"/>
  <c r="D105" i="21"/>
  <c r="H105" i="21"/>
  <c r="E105" i="21"/>
  <c r="I105" i="21"/>
  <c r="F121" i="21"/>
  <c r="J121" i="21"/>
  <c r="C121" i="21"/>
  <c r="G121" i="21"/>
  <c r="K121" i="21"/>
  <c r="D121" i="21"/>
  <c r="H121" i="21"/>
  <c r="E121" i="21"/>
  <c r="I121" i="21"/>
  <c r="F137" i="21"/>
  <c r="J137" i="21"/>
  <c r="C137" i="21"/>
  <c r="G137" i="21"/>
  <c r="K137" i="21"/>
  <c r="D137" i="21"/>
  <c r="H137" i="21"/>
  <c r="E137" i="21"/>
  <c r="I137" i="21"/>
  <c r="F153" i="21"/>
  <c r="J153" i="21"/>
  <c r="C153" i="21"/>
  <c r="G153" i="21"/>
  <c r="K153" i="21"/>
  <c r="D153" i="21"/>
  <c r="H153" i="21"/>
  <c r="E153" i="21"/>
  <c r="I153" i="21"/>
  <c r="F169" i="21"/>
  <c r="J169" i="21"/>
  <c r="C169" i="21"/>
  <c r="G169" i="21"/>
  <c r="K169" i="21"/>
  <c r="D169" i="21"/>
  <c r="H169" i="21"/>
  <c r="E169" i="21"/>
  <c r="I169" i="21"/>
  <c r="F10" i="19"/>
  <c r="J10" i="19"/>
  <c r="C10" i="19"/>
  <c r="G10" i="19"/>
  <c r="K10" i="19"/>
  <c r="D10" i="19"/>
  <c r="H10" i="19"/>
  <c r="E10" i="19"/>
  <c r="I10" i="19"/>
  <c r="F26" i="19"/>
  <c r="J26" i="19"/>
  <c r="C26" i="19"/>
  <c r="G26" i="19"/>
  <c r="K26" i="19"/>
  <c r="D26" i="19"/>
  <c r="H26" i="19"/>
  <c r="E26" i="19"/>
  <c r="I26" i="19"/>
  <c r="F42" i="19"/>
  <c r="J42" i="19"/>
  <c r="C42" i="19"/>
  <c r="G42" i="19"/>
  <c r="K42" i="19"/>
  <c r="D42" i="19"/>
  <c r="H42" i="19"/>
  <c r="E42" i="19"/>
  <c r="I42" i="19"/>
  <c r="C5" i="40"/>
  <c r="G5" i="40"/>
  <c r="K5" i="40"/>
  <c r="D5" i="40"/>
  <c r="H5" i="40"/>
  <c r="I5" i="40"/>
  <c r="J5" i="40"/>
  <c r="E5" i="40"/>
  <c r="F5" i="40"/>
  <c r="C13" i="40"/>
  <c r="G13" i="40"/>
  <c r="K13" i="40"/>
  <c r="D13" i="40"/>
  <c r="H13" i="40"/>
  <c r="I13" i="40"/>
  <c r="J13" i="40"/>
  <c r="E13" i="40"/>
  <c r="F13" i="40"/>
  <c r="C21" i="40"/>
  <c r="G21" i="40"/>
  <c r="K21" i="40"/>
  <c r="D21" i="40"/>
  <c r="H21" i="40"/>
  <c r="I21" i="40"/>
  <c r="F21" i="40"/>
  <c r="J21" i="40"/>
  <c r="E21" i="40"/>
  <c r="C29" i="40"/>
  <c r="G29" i="40"/>
  <c r="K29" i="40"/>
  <c r="D29" i="40"/>
  <c r="H29" i="40"/>
  <c r="I29" i="40"/>
  <c r="J29" i="40"/>
  <c r="E29" i="40"/>
  <c r="F29" i="40"/>
  <c r="C37" i="40"/>
  <c r="G37" i="40"/>
  <c r="K37" i="40"/>
  <c r="D37" i="40"/>
  <c r="H37" i="40"/>
  <c r="I37" i="40"/>
  <c r="E37" i="40"/>
  <c r="J37" i="40"/>
  <c r="F37" i="40"/>
  <c r="C45" i="40"/>
  <c r="G45" i="40"/>
  <c r="K45" i="40"/>
  <c r="D45" i="40"/>
  <c r="H45" i="40"/>
  <c r="I45" i="40"/>
  <c r="F45" i="40"/>
  <c r="J45" i="40"/>
  <c r="E45" i="40"/>
  <c r="C53" i="40"/>
  <c r="G53" i="40"/>
  <c r="K53" i="40"/>
  <c r="D53" i="40"/>
  <c r="H53" i="40"/>
  <c r="I53" i="40"/>
  <c r="F53" i="40"/>
  <c r="J53" i="40"/>
  <c r="E53" i="40"/>
  <c r="C61" i="40"/>
  <c r="G61" i="40"/>
  <c r="K61" i="40"/>
  <c r="D61" i="40"/>
  <c r="H61" i="40"/>
  <c r="I61" i="40"/>
  <c r="J61" i="40"/>
  <c r="E61" i="40"/>
  <c r="F61" i="40"/>
  <c r="C69" i="40"/>
  <c r="G69" i="40"/>
  <c r="K69" i="40"/>
  <c r="D69" i="40"/>
  <c r="H69" i="40"/>
  <c r="I69" i="40"/>
  <c r="J69" i="40"/>
  <c r="E69" i="40"/>
  <c r="F69" i="40"/>
  <c r="C77" i="40"/>
  <c r="G77" i="40"/>
  <c r="K77" i="40"/>
  <c r="D77" i="40"/>
  <c r="H77" i="40"/>
  <c r="I77" i="40"/>
  <c r="J77" i="40"/>
  <c r="F77" i="40"/>
  <c r="E77" i="40"/>
  <c r="C85" i="40"/>
  <c r="G85" i="40"/>
  <c r="K85" i="40"/>
  <c r="D85" i="40"/>
  <c r="H85" i="40"/>
  <c r="I85" i="40"/>
  <c r="E85" i="40"/>
  <c r="J85" i="40"/>
  <c r="F85" i="40"/>
  <c r="C93" i="40"/>
  <c r="G93" i="40"/>
  <c r="K93" i="40"/>
  <c r="D93" i="40"/>
  <c r="H93" i="40"/>
  <c r="I93" i="40"/>
  <c r="J93" i="40"/>
  <c r="E93" i="40"/>
  <c r="F93" i="40"/>
  <c r="C101" i="40"/>
  <c r="G101" i="40"/>
  <c r="K101" i="40"/>
  <c r="D101" i="40"/>
  <c r="H101" i="40"/>
  <c r="I101" i="40"/>
  <c r="J101" i="40"/>
  <c r="E101" i="40"/>
  <c r="F101" i="40"/>
  <c r="C109" i="40"/>
  <c r="G109" i="40"/>
  <c r="K109" i="40"/>
  <c r="D109" i="40"/>
  <c r="H109" i="40"/>
  <c r="I109" i="40"/>
  <c r="J109" i="40"/>
  <c r="E109" i="40"/>
  <c r="F109" i="40"/>
  <c r="C117" i="40"/>
  <c r="G117" i="40"/>
  <c r="K117" i="40"/>
  <c r="D117" i="40"/>
  <c r="H117" i="40"/>
  <c r="I117" i="40"/>
  <c r="J117" i="40"/>
  <c r="F117" i="40"/>
  <c r="E117" i="40"/>
  <c r="C125" i="40"/>
  <c r="G125" i="40"/>
  <c r="K125" i="40"/>
  <c r="D125" i="40"/>
  <c r="H125" i="40"/>
  <c r="I125" i="40"/>
  <c r="J125" i="40"/>
  <c r="E125" i="40"/>
  <c r="F125" i="40"/>
  <c r="C133" i="40"/>
  <c r="G133" i="40"/>
  <c r="K133" i="40"/>
  <c r="D133" i="40"/>
  <c r="H133" i="40"/>
  <c r="I133" i="40"/>
  <c r="J133" i="40"/>
  <c r="E133" i="40"/>
  <c r="F133" i="40"/>
  <c r="C141" i="40"/>
  <c r="G141" i="40"/>
  <c r="K141" i="40"/>
  <c r="D141" i="40"/>
  <c r="H141" i="40"/>
  <c r="I141" i="40"/>
  <c r="J141" i="40"/>
  <c r="E141" i="40"/>
  <c r="F141" i="40"/>
  <c r="C149" i="40"/>
  <c r="G149" i="40"/>
  <c r="K149" i="40"/>
  <c r="D149" i="40"/>
  <c r="H149" i="40"/>
  <c r="I149" i="40"/>
  <c r="E149" i="40"/>
  <c r="J149" i="40"/>
  <c r="F149" i="40"/>
  <c r="C157" i="40"/>
  <c r="G157" i="40"/>
  <c r="K157" i="40"/>
  <c r="D157" i="40"/>
  <c r="H157" i="40"/>
  <c r="I157" i="40"/>
  <c r="J157" i="40"/>
  <c r="E157" i="40"/>
  <c r="F157" i="40"/>
  <c r="C165" i="40"/>
  <c r="G165" i="40"/>
  <c r="K165" i="40"/>
  <c r="D165" i="40"/>
  <c r="H165" i="40"/>
  <c r="I165" i="40"/>
  <c r="J165" i="40"/>
  <c r="F165" i="40"/>
  <c r="E165" i="40"/>
  <c r="C173" i="40"/>
  <c r="G173" i="40"/>
  <c r="K173" i="40"/>
  <c r="D173" i="40"/>
  <c r="H173" i="40"/>
  <c r="I173" i="40"/>
  <c r="E173" i="40"/>
  <c r="J173" i="40"/>
  <c r="F173" i="40"/>
  <c r="C5" i="41"/>
  <c r="G5" i="41"/>
  <c r="K5" i="41"/>
  <c r="D5" i="41"/>
  <c r="H5" i="41"/>
  <c r="I5" i="41"/>
  <c r="J5" i="41"/>
  <c r="E5" i="41"/>
  <c r="F5" i="41"/>
  <c r="C13" i="41"/>
  <c r="G13" i="41"/>
  <c r="K13" i="41"/>
  <c r="D13" i="41"/>
  <c r="H13" i="41"/>
  <c r="I13" i="41"/>
  <c r="F13" i="41"/>
  <c r="J13" i="41"/>
  <c r="E13" i="41"/>
  <c r="C21" i="41"/>
  <c r="G21" i="41"/>
  <c r="K21" i="41"/>
  <c r="D21" i="41"/>
  <c r="H21" i="41"/>
  <c r="I21" i="41"/>
  <c r="E21" i="41"/>
  <c r="J21" i="41"/>
  <c r="F21" i="41"/>
  <c r="C29" i="41"/>
  <c r="G29" i="41"/>
  <c r="K29" i="41"/>
  <c r="D29" i="41"/>
  <c r="H29" i="41"/>
  <c r="I29" i="41"/>
  <c r="J29" i="41"/>
  <c r="E29" i="41"/>
  <c r="F29" i="41"/>
  <c r="C37" i="41"/>
  <c r="G37" i="41"/>
  <c r="K37" i="41"/>
  <c r="D37" i="41"/>
  <c r="H37" i="41"/>
  <c r="I37" i="41"/>
  <c r="E37" i="41"/>
  <c r="J37" i="41"/>
  <c r="F37" i="41"/>
  <c r="C45" i="41"/>
  <c r="G45" i="41"/>
  <c r="K45" i="41"/>
  <c r="D45" i="41"/>
  <c r="H45" i="41"/>
  <c r="I45" i="41"/>
  <c r="J45" i="41"/>
  <c r="E45" i="41"/>
  <c r="F45" i="41"/>
  <c r="C53" i="41"/>
  <c r="G53" i="41"/>
  <c r="K53" i="41"/>
  <c r="D53" i="41"/>
  <c r="H53" i="41"/>
  <c r="I53" i="41"/>
  <c r="J53" i="41"/>
  <c r="E53" i="41"/>
  <c r="F53" i="41"/>
  <c r="C61" i="41"/>
  <c r="G61" i="41"/>
  <c r="K61" i="41"/>
  <c r="D61" i="41"/>
  <c r="H61" i="41"/>
  <c r="I61" i="41"/>
  <c r="J61" i="41"/>
  <c r="E61" i="41"/>
  <c r="F61" i="41"/>
  <c r="D69" i="41"/>
  <c r="H69" i="41"/>
  <c r="F69" i="41"/>
  <c r="K69" i="41"/>
  <c r="I69" i="41"/>
  <c r="E69" i="41"/>
  <c r="G69" i="41"/>
  <c r="C69" i="41"/>
  <c r="J69" i="41"/>
  <c r="D77" i="41"/>
  <c r="H77" i="41"/>
  <c r="F77" i="41"/>
  <c r="K77" i="41"/>
  <c r="I77" i="41"/>
  <c r="G77" i="41"/>
  <c r="C77" i="41"/>
  <c r="E77" i="41"/>
  <c r="J77" i="41"/>
  <c r="D85" i="41"/>
  <c r="H85" i="41"/>
  <c r="F85" i="41"/>
  <c r="K85" i="41"/>
  <c r="C85" i="41"/>
  <c r="E85" i="41"/>
  <c r="G85" i="41"/>
  <c r="J85" i="41"/>
  <c r="I85" i="41"/>
  <c r="D93" i="41"/>
  <c r="H93" i="41"/>
  <c r="F93" i="41"/>
  <c r="K93" i="41"/>
  <c r="C93" i="41"/>
  <c r="G93" i="41"/>
  <c r="J93" i="41"/>
  <c r="I93" i="41"/>
  <c r="E93" i="41"/>
  <c r="D101" i="41"/>
  <c r="H101" i="41"/>
  <c r="F101" i="41"/>
  <c r="K101" i="41"/>
  <c r="I101" i="41"/>
  <c r="G101" i="41"/>
  <c r="C101" i="41"/>
  <c r="J101" i="41"/>
  <c r="E101" i="41"/>
  <c r="D109" i="41"/>
  <c r="H109" i="41"/>
  <c r="F109" i="41"/>
  <c r="K109" i="41"/>
  <c r="I109" i="41"/>
  <c r="J109" i="41"/>
  <c r="G109" i="41"/>
  <c r="C109" i="41"/>
  <c r="E109" i="41"/>
  <c r="D117" i="41"/>
  <c r="H117" i="41"/>
  <c r="F117" i="41"/>
  <c r="K117" i="41"/>
  <c r="C117" i="41"/>
  <c r="E117" i="41"/>
  <c r="G117" i="41"/>
  <c r="I117" i="41"/>
  <c r="J117" i="41"/>
  <c r="D125" i="41"/>
  <c r="H125" i="41"/>
  <c r="F125" i="41"/>
  <c r="K125" i="41"/>
  <c r="C125" i="41"/>
  <c r="G125" i="41"/>
  <c r="I125" i="41"/>
  <c r="E125" i="41"/>
  <c r="J125" i="41"/>
  <c r="D133" i="41"/>
  <c r="H133" i="41"/>
  <c r="F133" i="41"/>
  <c r="K133" i="41"/>
  <c r="I133" i="41"/>
  <c r="E133" i="41"/>
  <c r="G133" i="41"/>
  <c r="C133" i="41"/>
  <c r="J133" i="41"/>
  <c r="D141" i="41"/>
  <c r="H141" i="41"/>
  <c r="F141" i="41"/>
  <c r="K141" i="41"/>
  <c r="C141" i="41"/>
  <c r="J141" i="41"/>
  <c r="G141" i="41"/>
  <c r="I141" i="41"/>
  <c r="E141" i="41"/>
  <c r="D149" i="41"/>
  <c r="H149" i="41"/>
  <c r="F149" i="41"/>
  <c r="K149" i="41"/>
  <c r="C149" i="41"/>
  <c r="I149" i="41"/>
  <c r="G149" i="41"/>
  <c r="J149" i="41"/>
  <c r="E149" i="41"/>
  <c r="D157" i="41"/>
  <c r="H157" i="41"/>
  <c r="F157" i="41"/>
  <c r="K157" i="41"/>
  <c r="C157" i="41"/>
  <c r="J157" i="41"/>
  <c r="G157" i="41"/>
  <c r="I157" i="41"/>
  <c r="E157" i="41"/>
  <c r="D165" i="41"/>
  <c r="H165" i="41"/>
  <c r="F165" i="41"/>
  <c r="K165" i="41"/>
  <c r="C165" i="41"/>
  <c r="G165" i="41"/>
  <c r="I165" i="41"/>
  <c r="E165" i="41"/>
  <c r="J165" i="41"/>
  <c r="D173" i="41"/>
  <c r="F173" i="41"/>
  <c r="J173" i="41"/>
  <c r="C173" i="41"/>
  <c r="G173" i="41"/>
  <c r="K173" i="41"/>
  <c r="H173" i="41"/>
  <c r="E173" i="41"/>
  <c r="I173" i="41"/>
  <c r="O177" i="41"/>
  <c r="S177" i="41"/>
  <c r="M177" i="41"/>
  <c r="U177" i="41"/>
  <c r="P177" i="41"/>
  <c r="T177" i="41"/>
  <c r="R177" i="41"/>
  <c r="Q177" i="41"/>
  <c r="N177" i="41"/>
  <c r="E177" i="41"/>
  <c r="I177" i="41"/>
  <c r="F177" i="41"/>
  <c r="C177" i="41"/>
  <c r="D177" i="41"/>
  <c r="J177" i="41"/>
  <c r="G177" i="41"/>
  <c r="H177" i="41"/>
  <c r="K177" i="41"/>
  <c r="O6" i="42"/>
  <c r="S6" i="42"/>
  <c r="Q6" i="42"/>
  <c r="U6" i="42"/>
  <c r="P6" i="42"/>
  <c r="T6" i="42"/>
  <c r="M6" i="42"/>
  <c r="N6" i="42"/>
  <c r="R6" i="42"/>
  <c r="J6" i="42"/>
  <c r="K6" i="42"/>
  <c r="H6" i="42"/>
  <c r="D6" i="42"/>
  <c r="C6" i="42"/>
  <c r="E6" i="42"/>
  <c r="F6" i="42"/>
  <c r="G6" i="42"/>
  <c r="I6" i="42"/>
  <c r="O10" i="42"/>
  <c r="S10" i="42"/>
  <c r="M10" i="42"/>
  <c r="U10" i="42"/>
  <c r="P10" i="42"/>
  <c r="T10" i="42"/>
  <c r="R10" i="42"/>
  <c r="Q10" i="42"/>
  <c r="N10" i="42"/>
  <c r="D10" i="42"/>
  <c r="I10" i="42"/>
  <c r="C10" i="42"/>
  <c r="H10" i="42"/>
  <c r="F10" i="42"/>
  <c r="G10" i="42"/>
  <c r="E10" i="42"/>
  <c r="J10" i="42"/>
  <c r="K10" i="42"/>
  <c r="O14" i="42"/>
  <c r="S14" i="42"/>
  <c r="M14" i="42"/>
  <c r="Q14" i="42"/>
  <c r="N14" i="42"/>
  <c r="R14" i="42"/>
  <c r="P14" i="42"/>
  <c r="T14" i="42"/>
  <c r="U14" i="42"/>
  <c r="D14" i="42"/>
  <c r="K14" i="42"/>
  <c r="E14" i="42"/>
  <c r="H14" i="42"/>
  <c r="F14" i="42"/>
  <c r="C14" i="42"/>
  <c r="I14" i="42"/>
  <c r="J14" i="42"/>
  <c r="G14" i="42"/>
  <c r="O18" i="42"/>
  <c r="S18" i="42"/>
  <c r="Q18" i="42"/>
  <c r="R18" i="42"/>
  <c r="P18" i="42"/>
  <c r="T18" i="42"/>
  <c r="U18" i="42"/>
  <c r="N18" i="42"/>
  <c r="M18" i="42"/>
  <c r="I18" i="42"/>
  <c r="E18" i="42"/>
  <c r="F18" i="42"/>
  <c r="C18" i="42"/>
  <c r="D18" i="42"/>
  <c r="J18" i="42"/>
  <c r="G18" i="42"/>
  <c r="H18" i="42"/>
  <c r="K18" i="42"/>
  <c r="O22" i="42"/>
  <c r="S22" i="42"/>
  <c r="M22" i="42"/>
  <c r="P22" i="42"/>
  <c r="T22" i="42"/>
  <c r="Q22" i="42"/>
  <c r="U22" i="42"/>
  <c r="N22" i="42"/>
  <c r="R22" i="42"/>
  <c r="F22" i="42"/>
  <c r="K22" i="42"/>
  <c r="E22" i="42"/>
  <c r="J22" i="42"/>
  <c r="D22" i="42"/>
  <c r="C22" i="42"/>
  <c r="H22" i="42"/>
  <c r="G22" i="42"/>
  <c r="I22" i="42"/>
  <c r="O26" i="42"/>
  <c r="S26" i="42"/>
  <c r="P26" i="42"/>
  <c r="T26" i="42"/>
  <c r="M26" i="42"/>
  <c r="U26" i="42"/>
  <c r="N26" i="42"/>
  <c r="Q26" i="42"/>
  <c r="R26" i="42"/>
  <c r="J26" i="42"/>
  <c r="K26" i="42"/>
  <c r="H26" i="42"/>
  <c r="I26" i="42"/>
  <c r="C26" i="42"/>
  <c r="D26" i="42"/>
  <c r="F26" i="42"/>
  <c r="G26" i="42"/>
  <c r="E26" i="42"/>
  <c r="O30" i="42"/>
  <c r="S30" i="42"/>
  <c r="Q30" i="42"/>
  <c r="N30" i="42"/>
  <c r="P30" i="42"/>
  <c r="T30" i="42"/>
  <c r="U30" i="42"/>
  <c r="R30" i="42"/>
  <c r="M30" i="42"/>
  <c r="E30" i="42"/>
  <c r="H30" i="42"/>
  <c r="F30" i="42"/>
  <c r="C30" i="42"/>
  <c r="I30" i="42"/>
  <c r="J30" i="42"/>
  <c r="G30" i="42"/>
  <c r="D30" i="42"/>
  <c r="K30" i="42"/>
  <c r="O34" i="42"/>
  <c r="S34" i="42"/>
  <c r="U34" i="42"/>
  <c r="P34" i="42"/>
  <c r="T34" i="42"/>
  <c r="Q34" i="42"/>
  <c r="M34" i="42"/>
  <c r="R34" i="42"/>
  <c r="N34" i="42"/>
  <c r="D34" i="42"/>
  <c r="H34" i="42"/>
  <c r="C34" i="42"/>
  <c r="E34" i="42"/>
  <c r="F34" i="42"/>
  <c r="G34" i="42"/>
  <c r="I34" i="42"/>
  <c r="J34" i="42"/>
  <c r="K34" i="42"/>
  <c r="O38" i="42"/>
  <c r="S38" i="42"/>
  <c r="Q38" i="42"/>
  <c r="P38" i="42"/>
  <c r="T38" i="42"/>
  <c r="U38" i="42"/>
  <c r="R38" i="42"/>
  <c r="M38" i="42"/>
  <c r="N38" i="42"/>
  <c r="F38" i="42"/>
  <c r="G38" i="42"/>
  <c r="I38" i="42"/>
  <c r="J38" i="42"/>
  <c r="K38" i="42"/>
  <c r="D38" i="42"/>
  <c r="H38" i="42"/>
  <c r="C38" i="42"/>
  <c r="E38" i="42"/>
  <c r="O42" i="42"/>
  <c r="S42" i="42"/>
  <c r="U42" i="42"/>
  <c r="P42" i="42"/>
  <c r="T42" i="42"/>
  <c r="M42" i="42"/>
  <c r="Q42" i="42"/>
  <c r="N42" i="42"/>
  <c r="R42" i="42"/>
  <c r="H42" i="42"/>
  <c r="D42" i="42"/>
  <c r="C42" i="42"/>
  <c r="E42" i="42"/>
  <c r="F42" i="42"/>
  <c r="G42" i="42"/>
  <c r="I42" i="42"/>
  <c r="J42" i="42"/>
  <c r="K42" i="42"/>
  <c r="O46" i="42"/>
  <c r="S46" i="42"/>
  <c r="M46" i="42"/>
  <c r="R46" i="42"/>
  <c r="P46" i="42"/>
  <c r="T46" i="42"/>
  <c r="Q46" i="42"/>
  <c r="U46" i="42"/>
  <c r="N46" i="42"/>
  <c r="J46" i="42"/>
  <c r="K46" i="42"/>
  <c r="E46" i="42"/>
  <c r="D46" i="42"/>
  <c r="C46" i="42"/>
  <c r="H46" i="42"/>
  <c r="F46" i="42"/>
  <c r="G46" i="42"/>
  <c r="I46" i="42"/>
  <c r="O50" i="42"/>
  <c r="S50" i="42"/>
  <c r="M50" i="42"/>
  <c r="N50" i="42"/>
  <c r="R50" i="42"/>
  <c r="P50" i="42"/>
  <c r="T50" i="42"/>
  <c r="Q50" i="42"/>
  <c r="U50" i="42"/>
  <c r="C50" i="42"/>
  <c r="I50" i="42"/>
  <c r="F50" i="42"/>
  <c r="G50" i="42"/>
  <c r="H50" i="42"/>
  <c r="J50" i="42"/>
  <c r="K50" i="42"/>
  <c r="E50" i="42"/>
  <c r="D50" i="42"/>
  <c r="O54" i="42"/>
  <c r="S54" i="42"/>
  <c r="U54" i="42"/>
  <c r="P54" i="42"/>
  <c r="T54" i="42"/>
  <c r="M54" i="42"/>
  <c r="N54" i="42"/>
  <c r="Q54" i="42"/>
  <c r="R54" i="42"/>
  <c r="F54" i="42"/>
  <c r="G54" i="42"/>
  <c r="D54" i="42"/>
  <c r="J54" i="42"/>
  <c r="K54" i="42"/>
  <c r="H54" i="42"/>
  <c r="E54" i="42"/>
  <c r="C54" i="42"/>
  <c r="I54" i="42"/>
  <c r="O58" i="42"/>
  <c r="S58" i="42"/>
  <c r="M58" i="42"/>
  <c r="P58" i="42"/>
  <c r="T58" i="42"/>
  <c r="Q58" i="42"/>
  <c r="U58" i="42"/>
  <c r="N58" i="42"/>
  <c r="R58" i="42"/>
  <c r="F58" i="42"/>
  <c r="K58" i="42"/>
  <c r="I58" i="42"/>
  <c r="J58" i="42"/>
  <c r="D58" i="42"/>
  <c r="C58" i="42"/>
  <c r="H58" i="42"/>
  <c r="G58" i="42"/>
  <c r="E58" i="42"/>
  <c r="O62" i="42"/>
  <c r="S62" i="42"/>
  <c r="Q62" i="42"/>
  <c r="P62" i="42"/>
  <c r="T62" i="42"/>
  <c r="M62" i="42"/>
  <c r="U62" i="42"/>
  <c r="N62" i="42"/>
  <c r="R62" i="42"/>
  <c r="C62" i="42"/>
  <c r="H62" i="42"/>
  <c r="F62" i="42"/>
  <c r="G62" i="42"/>
  <c r="I62" i="42"/>
  <c r="J62" i="42"/>
  <c r="K62" i="42"/>
  <c r="D62" i="42"/>
  <c r="E62" i="42"/>
  <c r="O66" i="42"/>
  <c r="S66" i="42"/>
  <c r="M66" i="42"/>
  <c r="N66" i="42"/>
  <c r="P66" i="42"/>
  <c r="T66" i="42"/>
  <c r="Q66" i="42"/>
  <c r="R66" i="42"/>
  <c r="U66" i="42"/>
  <c r="E66" i="42"/>
  <c r="D66" i="42"/>
  <c r="C66" i="42"/>
  <c r="I66" i="42"/>
  <c r="F66" i="42"/>
  <c r="G66" i="42"/>
  <c r="H66" i="42"/>
  <c r="J66" i="42"/>
  <c r="K66" i="42"/>
  <c r="O70" i="42"/>
  <c r="S70" i="42"/>
  <c r="Q70" i="42"/>
  <c r="P70" i="42"/>
  <c r="T70" i="42"/>
  <c r="U70" i="42"/>
  <c r="M70" i="42"/>
  <c r="R70" i="42"/>
  <c r="N70" i="42"/>
  <c r="D70" i="42"/>
  <c r="H70" i="42"/>
  <c r="C70" i="42"/>
  <c r="E70" i="42"/>
  <c r="F70" i="42"/>
  <c r="G70" i="42"/>
  <c r="I70" i="42"/>
  <c r="J70" i="42"/>
  <c r="K70" i="42"/>
  <c r="O74" i="42"/>
  <c r="S74" i="42"/>
  <c r="P74" i="42"/>
  <c r="T74" i="42"/>
  <c r="R74" i="42"/>
  <c r="M74" i="42"/>
  <c r="Q74" i="42"/>
  <c r="U74" i="42"/>
  <c r="N74" i="42"/>
  <c r="C74" i="42"/>
  <c r="E74" i="42"/>
  <c r="F74" i="42"/>
  <c r="G74" i="42"/>
  <c r="I74" i="42"/>
  <c r="J74" i="42"/>
  <c r="K74" i="42"/>
  <c r="D74" i="42"/>
  <c r="H74" i="42"/>
  <c r="O78" i="42"/>
  <c r="S78" i="42"/>
  <c r="Q78" i="42"/>
  <c r="P78" i="42"/>
  <c r="T78" i="42"/>
  <c r="M78" i="42"/>
  <c r="N78" i="42"/>
  <c r="R78" i="42"/>
  <c r="U78" i="42"/>
  <c r="J78" i="42"/>
  <c r="G78" i="42"/>
  <c r="D78" i="42"/>
  <c r="K78" i="42"/>
  <c r="I78" i="42"/>
  <c r="E78" i="42"/>
  <c r="F78" i="42"/>
  <c r="C78" i="42"/>
  <c r="H78" i="42"/>
  <c r="O82" i="42"/>
  <c r="S82" i="42"/>
  <c r="Q82" i="42"/>
  <c r="P82" i="42"/>
  <c r="T82" i="42"/>
  <c r="U82" i="42"/>
  <c r="N82" i="42"/>
  <c r="M82" i="42"/>
  <c r="R82" i="42"/>
  <c r="D82" i="42"/>
  <c r="H82" i="42"/>
  <c r="C82" i="42"/>
  <c r="E82" i="42"/>
  <c r="F82" i="42"/>
  <c r="G82" i="42"/>
  <c r="I82" i="42"/>
  <c r="J82" i="42"/>
  <c r="K82" i="42"/>
  <c r="O86" i="42"/>
  <c r="S86" i="42"/>
  <c r="M86" i="42"/>
  <c r="N86" i="42"/>
  <c r="P86" i="42"/>
  <c r="T86" i="42"/>
  <c r="Q86" i="42"/>
  <c r="U86" i="42"/>
  <c r="R86" i="42"/>
  <c r="J86" i="42"/>
  <c r="K86" i="42"/>
  <c r="E86" i="42"/>
  <c r="D86" i="42"/>
  <c r="C86" i="42"/>
  <c r="H86" i="42"/>
  <c r="F86" i="42"/>
  <c r="G86" i="42"/>
  <c r="I86" i="42"/>
  <c r="O90" i="42"/>
  <c r="S90" i="42"/>
  <c r="U90" i="42"/>
  <c r="N90" i="42"/>
  <c r="P90" i="42"/>
  <c r="T90" i="42"/>
  <c r="M90" i="42"/>
  <c r="Q90" i="42"/>
  <c r="R90" i="42"/>
  <c r="J90" i="42"/>
  <c r="G90" i="42"/>
  <c r="H90" i="42"/>
  <c r="K90" i="42"/>
  <c r="E90" i="42"/>
  <c r="D90" i="42"/>
  <c r="F90" i="42"/>
  <c r="C90" i="42"/>
  <c r="I90" i="42"/>
  <c r="O94" i="42"/>
  <c r="S94" i="42"/>
  <c r="U94" i="42"/>
  <c r="P94" i="42"/>
  <c r="T94" i="42"/>
  <c r="M94" i="42"/>
  <c r="Q94" i="42"/>
  <c r="N94" i="42"/>
  <c r="R94" i="42"/>
  <c r="H94" i="42"/>
  <c r="I94" i="42"/>
  <c r="C94" i="42"/>
  <c r="D94" i="42"/>
  <c r="F94" i="42"/>
  <c r="G94" i="42"/>
  <c r="E94" i="42"/>
  <c r="J94" i="42"/>
  <c r="K94" i="42"/>
  <c r="O98" i="42"/>
  <c r="S98" i="42"/>
  <c r="M98" i="42"/>
  <c r="P98" i="42"/>
  <c r="T98" i="42"/>
  <c r="Q98" i="42"/>
  <c r="U98" i="42"/>
  <c r="N98" i="42"/>
  <c r="R98" i="42"/>
  <c r="C98" i="42"/>
  <c r="H98" i="42"/>
  <c r="G98" i="42"/>
  <c r="I98" i="42"/>
  <c r="F98" i="42"/>
  <c r="K98" i="42"/>
  <c r="E98" i="42"/>
  <c r="J98" i="42"/>
  <c r="D98" i="42"/>
  <c r="O102" i="42"/>
  <c r="S102" i="42"/>
  <c r="Q102" i="42"/>
  <c r="R102" i="42"/>
  <c r="P102" i="42"/>
  <c r="T102" i="42"/>
  <c r="M102" i="42"/>
  <c r="U102" i="42"/>
  <c r="N102" i="42"/>
  <c r="F102" i="42"/>
  <c r="C102" i="42"/>
  <c r="E102" i="42"/>
  <c r="J102" i="42"/>
  <c r="G102" i="42"/>
  <c r="D102" i="42"/>
  <c r="K102" i="42"/>
  <c r="I102" i="42"/>
  <c r="H102" i="42"/>
  <c r="O106" i="42"/>
  <c r="S106" i="42"/>
  <c r="Q106" i="42"/>
  <c r="P106" i="42"/>
  <c r="T106" i="42"/>
  <c r="M106" i="42"/>
  <c r="U106" i="42"/>
  <c r="N106" i="42"/>
  <c r="R106" i="42"/>
  <c r="F106" i="42"/>
  <c r="G106" i="42"/>
  <c r="I106" i="42"/>
  <c r="J106" i="42"/>
  <c r="K106" i="42"/>
  <c r="D106" i="42"/>
  <c r="H106" i="42"/>
  <c r="C106" i="42"/>
  <c r="E106" i="42"/>
  <c r="O110" i="42"/>
  <c r="S110" i="42"/>
  <c r="Q110" i="42"/>
  <c r="P110" i="42"/>
  <c r="T110" i="42"/>
  <c r="U110" i="42"/>
  <c r="R110" i="42"/>
  <c r="M110" i="42"/>
  <c r="N110" i="42"/>
  <c r="J110" i="42"/>
  <c r="K110" i="42"/>
  <c r="D110" i="42"/>
  <c r="H110" i="42"/>
  <c r="C110" i="42"/>
  <c r="I110" i="42"/>
  <c r="F110" i="42"/>
  <c r="G110" i="42"/>
  <c r="E110" i="42"/>
  <c r="O114" i="42"/>
  <c r="S114" i="42"/>
  <c r="U114" i="42"/>
  <c r="N114" i="42"/>
  <c r="R114" i="42"/>
  <c r="P114" i="42"/>
  <c r="T114" i="42"/>
  <c r="M114" i="42"/>
  <c r="Q114" i="42"/>
  <c r="H114" i="42"/>
  <c r="K114" i="42"/>
  <c r="E114" i="42"/>
  <c r="I114" i="42"/>
  <c r="F114" i="42"/>
  <c r="C114" i="42"/>
  <c r="D114" i="42"/>
  <c r="J114" i="42"/>
  <c r="G114" i="42"/>
  <c r="O118" i="42"/>
  <c r="S118" i="42"/>
  <c r="Q118" i="42"/>
  <c r="R118" i="42"/>
  <c r="P118" i="42"/>
  <c r="T118" i="42"/>
  <c r="U118" i="42"/>
  <c r="M118" i="42"/>
  <c r="N118" i="42"/>
  <c r="F118" i="42"/>
  <c r="G118" i="42"/>
  <c r="E118" i="42"/>
  <c r="J118" i="42"/>
  <c r="K118" i="42"/>
  <c r="D118" i="42"/>
  <c r="H118" i="42"/>
  <c r="C118" i="42"/>
  <c r="I118" i="42"/>
  <c r="O122" i="42"/>
  <c r="S122" i="42"/>
  <c r="M122" i="42"/>
  <c r="R122" i="42"/>
  <c r="P122" i="42"/>
  <c r="T122" i="42"/>
  <c r="Q122" i="42"/>
  <c r="N122" i="42"/>
  <c r="U122" i="42"/>
  <c r="J122" i="42"/>
  <c r="D122" i="42"/>
  <c r="C122" i="42"/>
  <c r="E122" i="42"/>
  <c r="G122" i="42"/>
  <c r="H122" i="42"/>
  <c r="F122" i="42"/>
  <c r="K122" i="42"/>
  <c r="I122" i="42"/>
  <c r="O126" i="42"/>
  <c r="S126" i="42"/>
  <c r="Q126" i="42"/>
  <c r="P126" i="42"/>
  <c r="T126" i="42"/>
  <c r="U126" i="42"/>
  <c r="M126" i="42"/>
  <c r="R126" i="42"/>
  <c r="N126" i="42"/>
  <c r="F126" i="42"/>
  <c r="G126" i="42"/>
  <c r="E126" i="42"/>
  <c r="J126" i="42"/>
  <c r="K126" i="42"/>
  <c r="D126" i="42"/>
  <c r="H126" i="42"/>
  <c r="C126" i="42"/>
  <c r="I126" i="42"/>
  <c r="O130" i="42"/>
  <c r="S130" i="42"/>
  <c r="U130" i="42"/>
  <c r="P130" i="42"/>
  <c r="T130" i="42"/>
  <c r="Q130" i="42"/>
  <c r="M130" i="42"/>
  <c r="R130" i="42"/>
  <c r="N130" i="42"/>
  <c r="J130" i="42"/>
  <c r="K130" i="42"/>
  <c r="D130" i="42"/>
  <c r="H130" i="42"/>
  <c r="C130" i="42"/>
  <c r="E130" i="42"/>
  <c r="F130" i="42"/>
  <c r="G130" i="42"/>
  <c r="I130" i="42"/>
  <c r="O134" i="42"/>
  <c r="S134" i="42"/>
  <c r="M134" i="42"/>
  <c r="N134" i="42"/>
  <c r="P134" i="42"/>
  <c r="T134" i="42"/>
  <c r="Q134" i="42"/>
  <c r="U134" i="42"/>
  <c r="R134" i="42"/>
  <c r="F134" i="42"/>
  <c r="G134" i="42"/>
  <c r="I134" i="42"/>
  <c r="J134" i="42"/>
  <c r="K134" i="42"/>
  <c r="E134" i="42"/>
  <c r="D134" i="42"/>
  <c r="C134" i="42"/>
  <c r="H134" i="42"/>
  <c r="O138" i="42"/>
  <c r="S138" i="42"/>
  <c r="M138" i="42"/>
  <c r="N138" i="42"/>
  <c r="R138" i="42"/>
  <c r="P138" i="42"/>
  <c r="T138" i="42"/>
  <c r="Q138" i="42"/>
  <c r="U138" i="42"/>
  <c r="J138" i="42"/>
  <c r="K138" i="42"/>
  <c r="E138" i="42"/>
  <c r="D138" i="42"/>
  <c r="C138" i="42"/>
  <c r="H138" i="42"/>
  <c r="F138" i="42"/>
  <c r="G138" i="42"/>
  <c r="I138" i="42"/>
  <c r="O142" i="42"/>
  <c r="S142" i="42"/>
  <c r="Q142" i="42"/>
  <c r="N142" i="42"/>
  <c r="P142" i="42"/>
  <c r="T142" i="42"/>
  <c r="U142" i="42"/>
  <c r="M142" i="42"/>
  <c r="R142" i="42"/>
  <c r="C142" i="42"/>
  <c r="I142" i="42"/>
  <c r="F142" i="42"/>
  <c r="G142" i="42"/>
  <c r="E142" i="42"/>
  <c r="J142" i="42"/>
  <c r="K142" i="42"/>
  <c r="D142" i="42"/>
  <c r="H142" i="42"/>
  <c r="O146" i="42"/>
  <c r="S146" i="42"/>
  <c r="M146" i="42"/>
  <c r="N146" i="42"/>
  <c r="P146" i="42"/>
  <c r="T146" i="42"/>
  <c r="U146" i="42"/>
  <c r="Q146" i="42"/>
  <c r="R146" i="42"/>
  <c r="F146" i="42"/>
  <c r="G146" i="42"/>
  <c r="I146" i="42"/>
  <c r="J146" i="42"/>
  <c r="K146" i="42"/>
  <c r="E146" i="42"/>
  <c r="H146" i="42"/>
  <c r="C146" i="42"/>
  <c r="D146" i="42"/>
  <c r="O150" i="42"/>
  <c r="S150" i="42"/>
  <c r="U150" i="42"/>
  <c r="N150" i="42"/>
  <c r="P150" i="42"/>
  <c r="T150" i="42"/>
  <c r="Q150" i="42"/>
  <c r="M150" i="42"/>
  <c r="R150" i="42"/>
  <c r="J150" i="42"/>
  <c r="G150" i="42"/>
  <c r="D150" i="42"/>
  <c r="K150" i="42"/>
  <c r="E150" i="42"/>
  <c r="H150" i="42"/>
  <c r="F150" i="42"/>
  <c r="C150" i="42"/>
  <c r="I150" i="42"/>
  <c r="O154" i="42"/>
  <c r="S154" i="42"/>
  <c r="M154" i="42"/>
  <c r="P154" i="42"/>
  <c r="T154" i="42"/>
  <c r="Q154" i="42"/>
  <c r="N154" i="42"/>
  <c r="U154" i="42"/>
  <c r="R154" i="42"/>
  <c r="C154" i="42"/>
  <c r="E154" i="42"/>
  <c r="G154" i="42"/>
  <c r="H154" i="42"/>
  <c r="F154" i="42"/>
  <c r="K154" i="42"/>
  <c r="I154" i="42"/>
  <c r="J154" i="42"/>
  <c r="D154" i="42"/>
  <c r="O158" i="42"/>
  <c r="S158" i="42"/>
  <c r="Q158" i="42"/>
  <c r="P158" i="42"/>
  <c r="T158" i="42"/>
  <c r="M158" i="42"/>
  <c r="U158" i="42"/>
  <c r="N158" i="42"/>
  <c r="R158" i="42"/>
  <c r="F158" i="42"/>
  <c r="G158" i="42"/>
  <c r="I158" i="42"/>
  <c r="J158" i="42"/>
  <c r="K158" i="42"/>
  <c r="H158" i="42"/>
  <c r="D158" i="42"/>
  <c r="C158" i="42"/>
  <c r="E158" i="42"/>
  <c r="O162" i="42"/>
  <c r="S162" i="42"/>
  <c r="U162" i="42"/>
  <c r="N162" i="42"/>
  <c r="P162" i="42"/>
  <c r="T162" i="42"/>
  <c r="M162" i="42"/>
  <c r="Q162" i="42"/>
  <c r="R162" i="42"/>
  <c r="F162" i="42"/>
  <c r="C162" i="42"/>
  <c r="I162" i="42"/>
  <c r="J162" i="42"/>
  <c r="G162" i="42"/>
  <c r="H162" i="42"/>
  <c r="K162" i="42"/>
  <c r="E162" i="42"/>
  <c r="D162" i="42"/>
  <c r="O166" i="42"/>
  <c r="S166" i="42"/>
  <c r="M166" i="42"/>
  <c r="P166" i="42"/>
  <c r="T166" i="42"/>
  <c r="Q166" i="42"/>
  <c r="U166" i="42"/>
  <c r="R166" i="42"/>
  <c r="N166" i="42"/>
  <c r="C166" i="42"/>
  <c r="I166" i="42"/>
  <c r="G166" i="42"/>
  <c r="H166" i="42"/>
  <c r="F166" i="42"/>
  <c r="K166" i="42"/>
  <c r="E166" i="42"/>
  <c r="J166" i="42"/>
  <c r="D166" i="42"/>
  <c r="O170" i="42"/>
  <c r="S170" i="42"/>
  <c r="U170" i="42"/>
  <c r="N170" i="42"/>
  <c r="P170" i="42"/>
  <c r="T170" i="42"/>
  <c r="M170" i="42"/>
  <c r="Q170" i="42"/>
  <c r="R170" i="42"/>
  <c r="H170" i="42"/>
  <c r="K170" i="42"/>
  <c r="E170" i="42"/>
  <c r="D170" i="42"/>
  <c r="F170" i="42"/>
  <c r="C170" i="42"/>
  <c r="I170" i="42"/>
  <c r="J170" i="42"/>
  <c r="G170" i="42"/>
  <c r="O174" i="42"/>
  <c r="S174" i="42"/>
  <c r="U174" i="42"/>
  <c r="P174" i="42"/>
  <c r="T174" i="42"/>
  <c r="M174" i="42"/>
  <c r="N174" i="42"/>
  <c r="Q174" i="42"/>
  <c r="R174" i="42"/>
  <c r="J174" i="42"/>
  <c r="K174" i="42"/>
  <c r="H174" i="42"/>
  <c r="E174" i="42"/>
  <c r="C174" i="42"/>
  <c r="D174" i="42"/>
  <c r="F174" i="42"/>
  <c r="G174" i="42"/>
  <c r="I174" i="42"/>
  <c r="C4" i="40"/>
  <c r="G4" i="40"/>
  <c r="K4" i="40"/>
  <c r="D4" i="40"/>
  <c r="H4" i="40"/>
  <c r="E4" i="40"/>
  <c r="F4" i="40"/>
  <c r="I4" i="40"/>
  <c r="J4" i="40"/>
  <c r="C28" i="40"/>
  <c r="G28" i="40"/>
  <c r="K28" i="40"/>
  <c r="D28" i="40"/>
  <c r="H28" i="40"/>
  <c r="E28" i="40"/>
  <c r="F28" i="40"/>
  <c r="I28" i="40"/>
  <c r="J28" i="40"/>
  <c r="C54" i="40"/>
  <c r="G54" i="40"/>
  <c r="K54" i="40"/>
  <c r="D54" i="40"/>
  <c r="H54" i="40"/>
  <c r="E54" i="40"/>
  <c r="F54" i="40"/>
  <c r="I54" i="40"/>
  <c r="J54" i="40"/>
  <c r="C76" i="40"/>
  <c r="G76" i="40"/>
  <c r="K76" i="40"/>
  <c r="D76" i="40"/>
  <c r="H76" i="40"/>
  <c r="E76" i="40"/>
  <c r="J76" i="40"/>
  <c r="F76" i="40"/>
  <c r="I76" i="40"/>
  <c r="C108" i="40"/>
  <c r="G108" i="40"/>
  <c r="K108" i="40"/>
  <c r="D108" i="40"/>
  <c r="H108" i="40"/>
  <c r="E108" i="40"/>
  <c r="F108" i="40"/>
  <c r="I108" i="40"/>
  <c r="J108" i="40"/>
  <c r="C136" i="40"/>
  <c r="G136" i="40"/>
  <c r="K136" i="40"/>
  <c r="D136" i="40"/>
  <c r="H136" i="40"/>
  <c r="E136" i="40"/>
  <c r="J136" i="40"/>
  <c r="F136" i="40"/>
  <c r="I136" i="40"/>
  <c r="C166" i="40"/>
  <c r="G166" i="40"/>
  <c r="K166" i="40"/>
  <c r="D166" i="40"/>
  <c r="H166" i="40"/>
  <c r="E166" i="40"/>
  <c r="F166" i="40"/>
  <c r="I166" i="40"/>
  <c r="J166" i="40"/>
  <c r="C28" i="41"/>
  <c r="G28" i="41"/>
  <c r="K28" i="41"/>
  <c r="D28" i="41"/>
  <c r="H28" i="41"/>
  <c r="E28" i="41"/>
  <c r="F28" i="41"/>
  <c r="I28" i="41"/>
  <c r="J28" i="41"/>
  <c r="C48" i="41"/>
  <c r="G48" i="41"/>
  <c r="K48" i="41"/>
  <c r="D48" i="41"/>
  <c r="H48" i="41"/>
  <c r="E48" i="41"/>
  <c r="F48" i="41"/>
  <c r="I48" i="41"/>
  <c r="J48" i="41"/>
  <c r="D67" i="41"/>
  <c r="H67" i="41"/>
  <c r="C67" i="41"/>
  <c r="I67" i="41"/>
  <c r="G67" i="41"/>
  <c r="E67" i="41"/>
  <c r="J67" i="41"/>
  <c r="F67" i="41"/>
  <c r="K67" i="41"/>
  <c r="D91" i="41"/>
  <c r="H91" i="41"/>
  <c r="C91" i="41"/>
  <c r="I91" i="41"/>
  <c r="G91" i="41"/>
  <c r="E91" i="41"/>
  <c r="J91" i="41"/>
  <c r="F91" i="41"/>
  <c r="K91" i="41"/>
  <c r="D107" i="41"/>
  <c r="H107" i="41"/>
  <c r="C107" i="41"/>
  <c r="I107" i="41"/>
  <c r="E107" i="41"/>
  <c r="J107" i="41"/>
  <c r="F107" i="41"/>
  <c r="K107" i="41"/>
  <c r="G107" i="41"/>
  <c r="M128" i="41"/>
  <c r="Q128" i="41"/>
  <c r="U128" i="41"/>
  <c r="P128" i="41"/>
  <c r="S128" i="41"/>
  <c r="O128" i="41"/>
  <c r="R128" i="41"/>
  <c r="N128" i="41"/>
  <c r="T128" i="41"/>
  <c r="D139" i="41"/>
  <c r="H139" i="41"/>
  <c r="C139" i="41"/>
  <c r="I139" i="41"/>
  <c r="E139" i="41"/>
  <c r="J139" i="41"/>
  <c r="F139" i="41"/>
  <c r="K139" i="41"/>
  <c r="G139" i="41"/>
  <c r="D155" i="41"/>
  <c r="H155" i="41"/>
  <c r="C155" i="41"/>
  <c r="I155" i="41"/>
  <c r="G155" i="41"/>
  <c r="E155" i="41"/>
  <c r="J155" i="41"/>
  <c r="F155" i="41"/>
  <c r="K155" i="41"/>
  <c r="F58" i="21"/>
  <c r="J58" i="21"/>
  <c r="C58" i="21"/>
  <c r="G58" i="21"/>
  <c r="K58" i="21"/>
  <c r="D58" i="21"/>
  <c r="H58" i="21"/>
  <c r="E58" i="21"/>
  <c r="I58" i="21"/>
  <c r="F74" i="21"/>
  <c r="J74" i="21"/>
  <c r="C74" i="21"/>
  <c r="G74" i="21"/>
  <c r="K74" i="21"/>
  <c r="D74" i="21"/>
  <c r="H74" i="21"/>
  <c r="E74" i="21"/>
  <c r="I74" i="21"/>
  <c r="F90" i="21"/>
  <c r="J90" i="21"/>
  <c r="C90" i="21"/>
  <c r="G90" i="21"/>
  <c r="K90" i="21"/>
  <c r="D90" i="21"/>
  <c r="H90" i="21"/>
  <c r="E90" i="21"/>
  <c r="I90" i="21"/>
  <c r="F106" i="21"/>
  <c r="J106" i="21"/>
  <c r="C106" i="21"/>
  <c r="G106" i="21"/>
  <c r="K106" i="21"/>
  <c r="D106" i="21"/>
  <c r="H106" i="21"/>
  <c r="E106" i="21"/>
  <c r="I106" i="21"/>
  <c r="F122" i="21"/>
  <c r="J122" i="21"/>
  <c r="C122" i="21"/>
  <c r="G122" i="21"/>
  <c r="K122" i="21"/>
  <c r="D122" i="21"/>
  <c r="H122" i="21"/>
  <c r="E122" i="21"/>
  <c r="I122" i="21"/>
  <c r="F138" i="21"/>
  <c r="J138" i="21"/>
  <c r="C138" i="21"/>
  <c r="G138" i="21"/>
  <c r="K138" i="21"/>
  <c r="D138" i="21"/>
  <c r="H138" i="21"/>
  <c r="E138" i="21"/>
  <c r="I138" i="21"/>
  <c r="F154" i="21"/>
  <c r="J154" i="21"/>
  <c r="C154" i="21"/>
  <c r="G154" i="21"/>
  <c r="K154" i="21"/>
  <c r="D154" i="21"/>
  <c r="H154" i="21"/>
  <c r="E154" i="21"/>
  <c r="I154" i="21"/>
  <c r="F170" i="21"/>
  <c r="J170" i="21"/>
  <c r="C170" i="21"/>
  <c r="G170" i="21"/>
  <c r="K170" i="21"/>
  <c r="D170" i="21"/>
  <c r="H170" i="21"/>
  <c r="E170" i="21"/>
  <c r="I170" i="21"/>
  <c r="F11" i="19"/>
  <c r="J11" i="19"/>
  <c r="C11" i="19"/>
  <c r="G11" i="19"/>
  <c r="K11" i="19"/>
  <c r="D11" i="19"/>
  <c r="H11" i="19"/>
  <c r="E11" i="19"/>
  <c r="I11" i="19"/>
  <c r="F27" i="19"/>
  <c r="J27" i="19"/>
  <c r="C27" i="19"/>
  <c r="G27" i="19"/>
  <c r="K27" i="19"/>
  <c r="D27" i="19"/>
  <c r="H27" i="19"/>
  <c r="E27" i="19"/>
  <c r="I27" i="19"/>
  <c r="F43" i="19"/>
  <c r="J43" i="19"/>
  <c r="C43" i="19"/>
  <c r="G43" i="19"/>
  <c r="K43" i="19"/>
  <c r="D43" i="19"/>
  <c r="H43" i="19"/>
  <c r="E43" i="19"/>
  <c r="I43" i="19"/>
  <c r="P7" i="40"/>
  <c r="T7" i="40"/>
  <c r="M7" i="40"/>
  <c r="Q7" i="40"/>
  <c r="U7" i="40"/>
  <c r="R7" i="40"/>
  <c r="N7" i="40"/>
  <c r="O7" i="40"/>
  <c r="S7" i="40"/>
  <c r="P15" i="40"/>
  <c r="T15" i="40"/>
  <c r="M15" i="40"/>
  <c r="Q15" i="40"/>
  <c r="U15" i="40"/>
  <c r="R15" i="40"/>
  <c r="O15" i="40"/>
  <c r="S15" i="40"/>
  <c r="N15" i="40"/>
  <c r="P23" i="40"/>
  <c r="T23" i="40"/>
  <c r="M23" i="40"/>
  <c r="Q23" i="40"/>
  <c r="U23" i="40"/>
  <c r="R23" i="40"/>
  <c r="S23" i="40"/>
  <c r="N23" i="40"/>
  <c r="O23" i="40"/>
  <c r="P31" i="40"/>
  <c r="T31" i="40"/>
  <c r="M31" i="40"/>
  <c r="Q31" i="40"/>
  <c r="U31" i="40"/>
  <c r="R31" i="40"/>
  <c r="O31" i="40"/>
  <c r="S31" i="40"/>
  <c r="N31" i="40"/>
  <c r="P39" i="40"/>
  <c r="T39" i="40"/>
  <c r="M39" i="40"/>
  <c r="Q39" i="40"/>
  <c r="U39" i="40"/>
  <c r="R39" i="40"/>
  <c r="O39" i="40"/>
  <c r="S39" i="40"/>
  <c r="N39" i="40"/>
  <c r="P47" i="40"/>
  <c r="T47" i="40"/>
  <c r="M47" i="40"/>
  <c r="Q47" i="40"/>
  <c r="U47" i="40"/>
  <c r="R47" i="40"/>
  <c r="N47" i="40"/>
  <c r="S47" i="40"/>
  <c r="O47" i="40"/>
  <c r="P55" i="40"/>
  <c r="T55" i="40"/>
  <c r="M55" i="40"/>
  <c r="Q55" i="40"/>
  <c r="U55" i="40"/>
  <c r="R55" i="40"/>
  <c r="S55" i="40"/>
  <c r="O55" i="40"/>
  <c r="N55" i="40"/>
  <c r="P63" i="40"/>
  <c r="T63" i="40"/>
  <c r="M63" i="40"/>
  <c r="Q63" i="40"/>
  <c r="U63" i="40"/>
  <c r="R63" i="40"/>
  <c r="S63" i="40"/>
  <c r="O63" i="40"/>
  <c r="N63" i="40"/>
  <c r="P71" i="40"/>
  <c r="T71" i="40"/>
  <c r="M71" i="40"/>
  <c r="Q71" i="40"/>
  <c r="U71" i="40"/>
  <c r="R71" i="40"/>
  <c r="S71" i="40"/>
  <c r="O71" i="40"/>
  <c r="N71" i="40"/>
  <c r="P79" i="40"/>
  <c r="T79" i="40"/>
  <c r="M79" i="40"/>
  <c r="Q79" i="40"/>
  <c r="U79" i="40"/>
  <c r="R79" i="40"/>
  <c r="N79" i="40"/>
  <c r="O79" i="40"/>
  <c r="S79" i="40"/>
  <c r="P87" i="40"/>
  <c r="T87" i="40"/>
  <c r="M87" i="40"/>
  <c r="Q87" i="40"/>
  <c r="U87" i="40"/>
  <c r="R87" i="40"/>
  <c r="S87" i="40"/>
  <c r="N87" i="40"/>
  <c r="O87" i="40"/>
  <c r="P95" i="40"/>
  <c r="T95" i="40"/>
  <c r="M95" i="40"/>
  <c r="Q95" i="40"/>
  <c r="U95" i="40"/>
  <c r="R95" i="40"/>
  <c r="O95" i="40"/>
  <c r="S95" i="40"/>
  <c r="N95" i="40"/>
  <c r="P103" i="40"/>
  <c r="T103" i="40"/>
  <c r="M103" i="40"/>
  <c r="Q103" i="40"/>
  <c r="U103" i="40"/>
  <c r="R103" i="40"/>
  <c r="S103" i="40"/>
  <c r="N103" i="40"/>
  <c r="O103" i="40"/>
  <c r="P111" i="40"/>
  <c r="T111" i="40"/>
  <c r="M111" i="40"/>
  <c r="Q111" i="40"/>
  <c r="U111" i="40"/>
  <c r="R111" i="40"/>
  <c r="S111" i="40"/>
  <c r="N111" i="40"/>
  <c r="O111" i="40"/>
  <c r="P119" i="40"/>
  <c r="T119" i="40"/>
  <c r="M119" i="40"/>
  <c r="Q119" i="40"/>
  <c r="U119" i="40"/>
  <c r="R119" i="40"/>
  <c r="S119" i="40"/>
  <c r="N119" i="40"/>
  <c r="O119" i="40"/>
  <c r="P127" i="40"/>
  <c r="T127" i="40"/>
  <c r="M127" i="40"/>
  <c r="Q127" i="40"/>
  <c r="U127" i="40"/>
  <c r="R127" i="40"/>
  <c r="N127" i="40"/>
  <c r="O127" i="40"/>
  <c r="S127" i="40"/>
  <c r="P135" i="40"/>
  <c r="T135" i="40"/>
  <c r="M135" i="40"/>
  <c r="Q135" i="40"/>
  <c r="U135" i="40"/>
  <c r="R135" i="40"/>
  <c r="S135" i="40"/>
  <c r="N135" i="40"/>
  <c r="O135" i="40"/>
  <c r="P143" i="40"/>
  <c r="T143" i="40"/>
  <c r="M143" i="40"/>
  <c r="Q143" i="40"/>
  <c r="U143" i="40"/>
  <c r="R143" i="40"/>
  <c r="S143" i="40"/>
  <c r="N143" i="40"/>
  <c r="O143" i="40"/>
  <c r="P151" i="40"/>
  <c r="T151" i="40"/>
  <c r="M151" i="40"/>
  <c r="Q151" i="40"/>
  <c r="U151" i="40"/>
  <c r="R151" i="40"/>
  <c r="S151" i="40"/>
  <c r="N151" i="40"/>
  <c r="O151" i="40"/>
  <c r="P159" i="40"/>
  <c r="T159" i="40"/>
  <c r="M159" i="40"/>
  <c r="Q159" i="40"/>
  <c r="U159" i="40"/>
  <c r="R159" i="40"/>
  <c r="N159" i="40"/>
  <c r="S159" i="40"/>
  <c r="O159" i="40"/>
  <c r="P167" i="40"/>
  <c r="T167" i="40"/>
  <c r="M167" i="40"/>
  <c r="Q167" i="40"/>
  <c r="U167" i="40"/>
  <c r="R167" i="40"/>
  <c r="S167" i="40"/>
  <c r="N167" i="40"/>
  <c r="O167" i="40"/>
  <c r="P175" i="40"/>
  <c r="T175" i="40"/>
  <c r="M175" i="40"/>
  <c r="Q175" i="40"/>
  <c r="U175" i="40"/>
  <c r="R175" i="40"/>
  <c r="N175" i="40"/>
  <c r="S175" i="40"/>
  <c r="O175" i="40"/>
  <c r="P7" i="41"/>
  <c r="T7" i="41"/>
  <c r="M7" i="41"/>
  <c r="Q7" i="41"/>
  <c r="U7" i="41"/>
  <c r="R7" i="41"/>
  <c r="N7" i="41"/>
  <c r="O7" i="41"/>
  <c r="S7" i="41"/>
  <c r="P15" i="41"/>
  <c r="T15" i="41"/>
  <c r="M15" i="41"/>
  <c r="Q15" i="41"/>
  <c r="U15" i="41"/>
  <c r="R15" i="41"/>
  <c r="N15" i="41"/>
  <c r="O15" i="41"/>
  <c r="S15" i="41"/>
  <c r="P23" i="41"/>
  <c r="T23" i="41"/>
  <c r="M23" i="41"/>
  <c r="Q23" i="41"/>
  <c r="U23" i="41"/>
  <c r="R23" i="41"/>
  <c r="S23" i="41"/>
  <c r="O23" i="41"/>
  <c r="N23" i="41"/>
  <c r="P31" i="41"/>
  <c r="T31" i="41"/>
  <c r="M31" i="41"/>
  <c r="Q31" i="41"/>
  <c r="U31" i="41"/>
  <c r="R31" i="41"/>
  <c r="S31" i="41"/>
  <c r="N31" i="41"/>
  <c r="O31" i="41"/>
  <c r="P39" i="41"/>
  <c r="T39" i="41"/>
  <c r="M39" i="41"/>
  <c r="Q39" i="41"/>
  <c r="U39" i="41"/>
  <c r="R39" i="41"/>
  <c r="N39" i="41"/>
  <c r="O39" i="41"/>
  <c r="S39" i="41"/>
  <c r="P47" i="41"/>
  <c r="T47" i="41"/>
  <c r="M47" i="41"/>
  <c r="Q47" i="41"/>
  <c r="U47" i="41"/>
  <c r="R47" i="41"/>
  <c r="S47" i="41"/>
  <c r="N47" i="41"/>
  <c r="O47" i="41"/>
  <c r="P55" i="41"/>
  <c r="T55" i="41"/>
  <c r="M55" i="41"/>
  <c r="Q55" i="41"/>
  <c r="U55" i="41"/>
  <c r="R55" i="41"/>
  <c r="O55" i="41"/>
  <c r="S55" i="41"/>
  <c r="N55" i="41"/>
  <c r="P63" i="41"/>
  <c r="T63" i="41"/>
  <c r="M63" i="41"/>
  <c r="Q63" i="41"/>
  <c r="U63" i="41"/>
  <c r="R63" i="41"/>
  <c r="O63" i="41"/>
  <c r="S63" i="41"/>
  <c r="N63" i="41"/>
  <c r="D72" i="41"/>
  <c r="H72" i="41"/>
  <c r="E72" i="41"/>
  <c r="J72" i="41"/>
  <c r="G72" i="41"/>
  <c r="F72" i="41"/>
  <c r="K72" i="41"/>
  <c r="C72" i="41"/>
  <c r="I72" i="41"/>
  <c r="D80" i="41"/>
  <c r="H80" i="41"/>
  <c r="E80" i="41"/>
  <c r="J80" i="41"/>
  <c r="F80" i="41"/>
  <c r="K80" i="41"/>
  <c r="G80" i="41"/>
  <c r="C80" i="41"/>
  <c r="I80" i="41"/>
  <c r="D88" i="41"/>
  <c r="H88" i="41"/>
  <c r="E88" i="41"/>
  <c r="J88" i="41"/>
  <c r="G88" i="41"/>
  <c r="F88" i="41"/>
  <c r="K88" i="41"/>
  <c r="C88" i="41"/>
  <c r="I88" i="41"/>
  <c r="D96" i="41"/>
  <c r="H96" i="41"/>
  <c r="E96" i="41"/>
  <c r="J96" i="41"/>
  <c r="F96" i="41"/>
  <c r="K96" i="41"/>
  <c r="C96" i="41"/>
  <c r="G96" i="41"/>
  <c r="I96" i="41"/>
  <c r="D104" i="41"/>
  <c r="H104" i="41"/>
  <c r="E104" i="41"/>
  <c r="J104" i="41"/>
  <c r="G104" i="41"/>
  <c r="F104" i="41"/>
  <c r="K104" i="41"/>
  <c r="C104" i="41"/>
  <c r="I104" i="41"/>
  <c r="D112" i="41"/>
  <c r="H112" i="41"/>
  <c r="E112" i="41"/>
  <c r="J112" i="41"/>
  <c r="G112" i="41"/>
  <c r="C112" i="41"/>
  <c r="F112" i="41"/>
  <c r="K112" i="41"/>
  <c r="I112" i="41"/>
  <c r="D120" i="41"/>
  <c r="H120" i="41"/>
  <c r="E120" i="41"/>
  <c r="J120" i="41"/>
  <c r="F120" i="41"/>
  <c r="K120" i="41"/>
  <c r="G120" i="41"/>
  <c r="I120" i="41"/>
  <c r="C120" i="41"/>
  <c r="D128" i="41"/>
  <c r="H128" i="41"/>
  <c r="E128" i="41"/>
  <c r="J128" i="41"/>
  <c r="F128" i="41"/>
  <c r="K128" i="41"/>
  <c r="I128" i="41"/>
  <c r="G128" i="41"/>
  <c r="C128" i="41"/>
  <c r="D136" i="41"/>
  <c r="H136" i="41"/>
  <c r="E136" i="41"/>
  <c r="J136" i="41"/>
  <c r="I136" i="41"/>
  <c r="F136" i="41"/>
  <c r="K136" i="41"/>
  <c r="C136" i="41"/>
  <c r="G136" i="41"/>
  <c r="D144" i="41"/>
  <c r="H144" i="41"/>
  <c r="E144" i="41"/>
  <c r="J144" i="41"/>
  <c r="F144" i="41"/>
  <c r="K144" i="41"/>
  <c r="C144" i="41"/>
  <c r="G144" i="41"/>
  <c r="I144" i="41"/>
  <c r="D152" i="41"/>
  <c r="H152" i="41"/>
  <c r="E152" i="41"/>
  <c r="J152" i="41"/>
  <c r="G152" i="41"/>
  <c r="F152" i="41"/>
  <c r="K152" i="41"/>
  <c r="C152" i="41"/>
  <c r="I152" i="41"/>
  <c r="D160" i="41"/>
  <c r="H160" i="41"/>
  <c r="E160" i="41"/>
  <c r="J160" i="41"/>
  <c r="G160" i="41"/>
  <c r="C160" i="41"/>
  <c r="F160" i="41"/>
  <c r="K160" i="41"/>
  <c r="I160" i="41"/>
  <c r="D168" i="41"/>
  <c r="H168" i="41"/>
  <c r="E168" i="41"/>
  <c r="J168" i="41"/>
  <c r="G168" i="41"/>
  <c r="I168" i="41"/>
  <c r="F168" i="41"/>
  <c r="K168" i="41"/>
  <c r="C168" i="41"/>
  <c r="I2" i="41"/>
  <c r="E2" i="41"/>
  <c r="G2" i="41"/>
  <c r="H2" i="41"/>
  <c r="D2" i="41"/>
  <c r="K2" i="41"/>
  <c r="J2" i="41"/>
  <c r="C2" i="41"/>
  <c r="F2" i="41"/>
  <c r="C26" i="40"/>
  <c r="G26" i="40"/>
  <c r="K26" i="40"/>
  <c r="D26" i="40"/>
  <c r="H26" i="40"/>
  <c r="E26" i="40"/>
  <c r="F26" i="40"/>
  <c r="I26" i="40"/>
  <c r="J26" i="40"/>
  <c r="C38" i="40"/>
  <c r="G38" i="40"/>
  <c r="K38" i="40"/>
  <c r="D38" i="40"/>
  <c r="H38" i="40"/>
  <c r="E38" i="40"/>
  <c r="I38" i="40"/>
  <c r="F38" i="40"/>
  <c r="J38" i="40"/>
  <c r="C56" i="40"/>
  <c r="G56" i="40"/>
  <c r="K56" i="40"/>
  <c r="D56" i="40"/>
  <c r="H56" i="40"/>
  <c r="E56" i="40"/>
  <c r="F56" i="40"/>
  <c r="I56" i="40"/>
  <c r="J56" i="40"/>
  <c r="C74" i="40"/>
  <c r="G74" i="40"/>
  <c r="K74" i="40"/>
  <c r="D74" i="40"/>
  <c r="H74" i="40"/>
  <c r="E74" i="40"/>
  <c r="F74" i="40"/>
  <c r="J74" i="40"/>
  <c r="I74" i="40"/>
  <c r="C92" i="40"/>
  <c r="G92" i="40"/>
  <c r="K92" i="40"/>
  <c r="D92" i="40"/>
  <c r="H92" i="40"/>
  <c r="E92" i="40"/>
  <c r="J92" i="40"/>
  <c r="F92" i="40"/>
  <c r="I92" i="40"/>
  <c r="C124" i="40"/>
  <c r="G124" i="40"/>
  <c r="K124" i="40"/>
  <c r="D124" i="40"/>
  <c r="H124" i="40"/>
  <c r="E124" i="40"/>
  <c r="I124" i="40"/>
  <c r="J124" i="40"/>
  <c r="F124" i="40"/>
  <c r="C134" i="40"/>
  <c r="G134" i="40"/>
  <c r="K134" i="40"/>
  <c r="D134" i="40"/>
  <c r="H134" i="40"/>
  <c r="E134" i="40"/>
  <c r="F134" i="40"/>
  <c r="I134" i="40"/>
  <c r="J134" i="40"/>
  <c r="C160" i="40"/>
  <c r="G160" i="40"/>
  <c r="K160" i="40"/>
  <c r="D160" i="40"/>
  <c r="H160" i="40"/>
  <c r="E160" i="40"/>
  <c r="J160" i="40"/>
  <c r="F160" i="40"/>
  <c r="I160" i="40"/>
  <c r="C172" i="40"/>
  <c r="G172" i="40"/>
  <c r="K172" i="40"/>
  <c r="D172" i="40"/>
  <c r="H172" i="40"/>
  <c r="E172" i="40"/>
  <c r="I172" i="40"/>
  <c r="J172" i="40"/>
  <c r="F172" i="40"/>
  <c r="C12" i="41"/>
  <c r="G12" i="41"/>
  <c r="K12" i="41"/>
  <c r="D12" i="41"/>
  <c r="H12" i="41"/>
  <c r="E12" i="41"/>
  <c r="F12" i="41"/>
  <c r="I12" i="41"/>
  <c r="J12" i="41"/>
  <c r="C24" i="41"/>
  <c r="G24" i="41"/>
  <c r="K24" i="41"/>
  <c r="D24" i="41"/>
  <c r="H24" i="41"/>
  <c r="E24" i="41"/>
  <c r="F24" i="41"/>
  <c r="J24" i="41"/>
  <c r="I24" i="41"/>
  <c r="C40" i="41"/>
  <c r="G40" i="41"/>
  <c r="K40" i="41"/>
  <c r="D40" i="41"/>
  <c r="H40" i="41"/>
  <c r="E40" i="41"/>
  <c r="J40" i="41"/>
  <c r="F40" i="41"/>
  <c r="I40" i="41"/>
  <c r="M72" i="41"/>
  <c r="Q72" i="41"/>
  <c r="U72" i="41"/>
  <c r="P72" i="41"/>
  <c r="S72" i="41"/>
  <c r="T72" i="41"/>
  <c r="R72" i="41"/>
  <c r="N72" i="41"/>
  <c r="O72" i="41"/>
  <c r="F67" i="21"/>
  <c r="J67" i="21"/>
  <c r="C67" i="21"/>
  <c r="G67" i="21"/>
  <c r="K67" i="21"/>
  <c r="D67" i="21"/>
  <c r="H67" i="21"/>
  <c r="I67" i="21"/>
  <c r="E67" i="21"/>
  <c r="F83" i="21"/>
  <c r="J83" i="21"/>
  <c r="C83" i="21"/>
  <c r="G83" i="21"/>
  <c r="K83" i="21"/>
  <c r="D83" i="21"/>
  <c r="H83" i="21"/>
  <c r="I83" i="21"/>
  <c r="E83" i="21"/>
  <c r="F99" i="21"/>
  <c r="J99" i="21"/>
  <c r="C99" i="21"/>
  <c r="G99" i="21"/>
  <c r="K99" i="21"/>
  <c r="D99" i="21"/>
  <c r="H99" i="21"/>
  <c r="I99" i="21"/>
  <c r="E99" i="21"/>
  <c r="F115" i="21"/>
  <c r="J115" i="21"/>
  <c r="C115" i="21"/>
  <c r="G115" i="21"/>
  <c r="K115" i="21"/>
  <c r="D115" i="21"/>
  <c r="H115" i="21"/>
  <c r="I115" i="21"/>
  <c r="E115" i="21"/>
  <c r="F131" i="21"/>
  <c r="J131" i="21"/>
  <c r="C131" i="21"/>
  <c r="G131" i="21"/>
  <c r="K131" i="21"/>
  <c r="D131" i="21"/>
  <c r="H131" i="21"/>
  <c r="I131" i="21"/>
  <c r="E131" i="21"/>
  <c r="F147" i="21"/>
  <c r="J147" i="21"/>
  <c r="C147" i="21"/>
  <c r="G147" i="21"/>
  <c r="K147" i="21"/>
  <c r="D147" i="21"/>
  <c r="H147" i="21"/>
  <c r="I147" i="21"/>
  <c r="E147" i="21"/>
  <c r="F163" i="21"/>
  <c r="J163" i="21"/>
  <c r="C163" i="21"/>
  <c r="G163" i="21"/>
  <c r="K163" i="21"/>
  <c r="D163" i="21"/>
  <c r="H163" i="21"/>
  <c r="I163" i="21"/>
  <c r="E163" i="21"/>
  <c r="F4" i="19"/>
  <c r="J4" i="19"/>
  <c r="C4" i="19"/>
  <c r="G4" i="19"/>
  <c r="K4" i="19"/>
  <c r="D4" i="19"/>
  <c r="H4" i="19"/>
  <c r="I4" i="19"/>
  <c r="E4" i="19"/>
  <c r="F20" i="19"/>
  <c r="J20" i="19"/>
  <c r="C20" i="19"/>
  <c r="G20" i="19"/>
  <c r="K20" i="19"/>
  <c r="D20" i="19"/>
  <c r="H20" i="19"/>
  <c r="I20" i="19"/>
  <c r="E20" i="19"/>
  <c r="F36" i="19"/>
  <c r="J36" i="19"/>
  <c r="C36" i="19"/>
  <c r="G36" i="19"/>
  <c r="K36" i="19"/>
  <c r="D36" i="19"/>
  <c r="H36" i="19"/>
  <c r="I36" i="19"/>
  <c r="E36" i="19"/>
  <c r="F52" i="19"/>
  <c r="J52" i="19"/>
  <c r="C52" i="19"/>
  <c r="G52" i="19"/>
  <c r="K52" i="19"/>
  <c r="D52" i="19"/>
  <c r="H52" i="19"/>
  <c r="I52" i="19"/>
  <c r="E52" i="19"/>
  <c r="C6" i="40"/>
  <c r="G6" i="40"/>
  <c r="K6" i="40"/>
  <c r="D6" i="40"/>
  <c r="H6" i="40"/>
  <c r="E6" i="40"/>
  <c r="F6" i="40"/>
  <c r="I6" i="40"/>
  <c r="J6" i="40"/>
  <c r="C20" i="40"/>
  <c r="G20" i="40"/>
  <c r="K20" i="40"/>
  <c r="D20" i="40"/>
  <c r="H20" i="40"/>
  <c r="E20" i="40"/>
  <c r="J20" i="40"/>
  <c r="F20" i="40"/>
  <c r="I20" i="40"/>
  <c r="C70" i="40"/>
  <c r="G70" i="40"/>
  <c r="K70" i="40"/>
  <c r="D70" i="40"/>
  <c r="H70" i="40"/>
  <c r="E70" i="40"/>
  <c r="J70" i="40"/>
  <c r="F70" i="40"/>
  <c r="I70" i="40"/>
  <c r="C94" i="40"/>
  <c r="G94" i="40"/>
  <c r="K94" i="40"/>
  <c r="D94" i="40"/>
  <c r="H94" i="40"/>
  <c r="E94" i="40"/>
  <c r="I94" i="40"/>
  <c r="J94" i="40"/>
  <c r="F94" i="40"/>
  <c r="C118" i="40"/>
  <c r="G118" i="40"/>
  <c r="K118" i="40"/>
  <c r="D118" i="40"/>
  <c r="H118" i="40"/>
  <c r="E118" i="40"/>
  <c r="I118" i="40"/>
  <c r="F118" i="40"/>
  <c r="J118" i="40"/>
  <c r="C146" i="40"/>
  <c r="G146" i="40"/>
  <c r="K146" i="40"/>
  <c r="D146" i="40"/>
  <c r="H146" i="40"/>
  <c r="E146" i="40"/>
  <c r="I146" i="40"/>
  <c r="F146" i="40"/>
  <c r="J146" i="40"/>
  <c r="C170" i="40"/>
  <c r="G170" i="40"/>
  <c r="K170" i="40"/>
  <c r="D170" i="40"/>
  <c r="H170" i="40"/>
  <c r="E170" i="40"/>
  <c r="I170" i="40"/>
  <c r="F170" i="40"/>
  <c r="J170" i="40"/>
  <c r="C34" i="41"/>
  <c r="G34" i="41"/>
  <c r="K34" i="41"/>
  <c r="D34" i="41"/>
  <c r="H34" i="41"/>
  <c r="E34" i="41"/>
  <c r="J34" i="41"/>
  <c r="F34" i="41"/>
  <c r="I34" i="41"/>
  <c r="C64" i="41"/>
  <c r="G64" i="41"/>
  <c r="K64" i="41"/>
  <c r="D64" i="41"/>
  <c r="H64" i="41"/>
  <c r="E64" i="41"/>
  <c r="I64" i="41"/>
  <c r="J64" i="41"/>
  <c r="F64" i="41"/>
  <c r="D83" i="41"/>
  <c r="H83" i="41"/>
  <c r="C83" i="41"/>
  <c r="I83" i="41"/>
  <c r="F83" i="41"/>
  <c r="K83" i="41"/>
  <c r="G83" i="41"/>
  <c r="E83" i="41"/>
  <c r="J83" i="41"/>
  <c r="M92" i="41"/>
  <c r="Q92" i="41"/>
  <c r="U92" i="41"/>
  <c r="P92" i="41"/>
  <c r="N92" i="41"/>
  <c r="T92" i="41"/>
  <c r="R92" i="41"/>
  <c r="O92" i="41"/>
  <c r="S92" i="41"/>
  <c r="M108" i="41"/>
  <c r="Q108" i="41"/>
  <c r="U108" i="41"/>
  <c r="P108" i="41"/>
  <c r="N108" i="41"/>
  <c r="S108" i="41"/>
  <c r="R108" i="41"/>
  <c r="O108" i="41"/>
  <c r="T108" i="41"/>
  <c r="M116" i="41"/>
  <c r="Q116" i="41"/>
  <c r="U116" i="41"/>
  <c r="P116" i="41"/>
  <c r="N116" i="41"/>
  <c r="S116" i="41"/>
  <c r="R116" i="41"/>
  <c r="T116" i="41"/>
  <c r="O116" i="41"/>
  <c r="M140" i="41"/>
  <c r="Q140" i="41"/>
  <c r="U140" i="41"/>
  <c r="P140" i="41"/>
  <c r="N140" i="41"/>
  <c r="S140" i="41"/>
  <c r="O140" i="41"/>
  <c r="R140" i="41"/>
  <c r="T140" i="41"/>
  <c r="M156" i="41"/>
  <c r="Q156" i="41"/>
  <c r="U156" i="41"/>
  <c r="P156" i="41"/>
  <c r="N156" i="41"/>
  <c r="R156" i="41"/>
  <c r="T156" i="41"/>
  <c r="S156" i="41"/>
  <c r="O156" i="41"/>
  <c r="D171" i="41"/>
  <c r="H171" i="41"/>
  <c r="C171" i="41"/>
  <c r="I171" i="41"/>
  <c r="F171" i="41"/>
  <c r="K171" i="41"/>
  <c r="E171" i="41"/>
  <c r="J171" i="41"/>
  <c r="G171" i="41"/>
  <c r="T2" i="26"/>
  <c r="P2" i="26"/>
  <c r="S2" i="26"/>
  <c r="O2" i="26"/>
  <c r="R2" i="26"/>
  <c r="N2" i="26"/>
  <c r="M2" i="26"/>
  <c r="U2" i="26"/>
  <c r="Q2" i="26"/>
  <c r="H2" i="40"/>
  <c r="D2" i="40"/>
  <c r="K2" i="40"/>
  <c r="G2" i="40"/>
  <c r="C2" i="40"/>
  <c r="J2" i="40"/>
  <c r="I2" i="40"/>
  <c r="F2" i="40"/>
  <c r="E2" i="40"/>
  <c r="R2" i="23"/>
  <c r="N2" i="23"/>
  <c r="U2" i="23"/>
  <c r="Q2" i="23"/>
  <c r="M2" i="23"/>
  <c r="T2" i="23"/>
  <c r="P2" i="23"/>
  <c r="S2" i="23"/>
  <c r="O2" i="23"/>
  <c r="O49" i="19"/>
  <c r="S49" i="19"/>
  <c r="P49" i="19"/>
  <c r="T49" i="19"/>
  <c r="M49" i="19"/>
  <c r="Q49" i="19"/>
  <c r="U49" i="19"/>
  <c r="N49" i="19"/>
  <c r="R49" i="19"/>
  <c r="O45" i="19"/>
  <c r="S45" i="19"/>
  <c r="P45" i="19"/>
  <c r="T45" i="19"/>
  <c r="M45" i="19"/>
  <c r="Q45" i="19"/>
  <c r="U45" i="19"/>
  <c r="N45" i="19"/>
  <c r="R45" i="19"/>
  <c r="O41" i="19"/>
  <c r="S41" i="19"/>
  <c r="P41" i="19"/>
  <c r="T41" i="19"/>
  <c r="M41" i="19"/>
  <c r="Q41" i="19"/>
  <c r="U41" i="19"/>
  <c r="N41" i="19"/>
  <c r="R41" i="19"/>
  <c r="O37" i="19"/>
  <c r="S37" i="19"/>
  <c r="P37" i="19"/>
  <c r="T37" i="19"/>
  <c r="M37" i="19"/>
  <c r="Q37" i="19"/>
  <c r="U37" i="19"/>
  <c r="N37" i="19"/>
  <c r="R37" i="19"/>
  <c r="O33" i="19"/>
  <c r="S33" i="19"/>
  <c r="P33" i="19"/>
  <c r="T33" i="19"/>
  <c r="M33" i="19"/>
  <c r="Q33" i="19"/>
  <c r="U33" i="19"/>
  <c r="N33" i="19"/>
  <c r="R33" i="19"/>
  <c r="O29" i="19"/>
  <c r="S29" i="19"/>
  <c r="P29" i="19"/>
  <c r="T29" i="19"/>
  <c r="M29" i="19"/>
  <c r="Q29" i="19"/>
  <c r="U29" i="19"/>
  <c r="N29" i="19"/>
  <c r="R29" i="19"/>
  <c r="O25" i="19"/>
  <c r="S25" i="19"/>
  <c r="P25" i="19"/>
  <c r="T25" i="19"/>
  <c r="M25" i="19"/>
  <c r="Q25" i="19"/>
  <c r="U25" i="19"/>
  <c r="N25" i="19"/>
  <c r="R25" i="19"/>
  <c r="O21" i="19"/>
  <c r="S21" i="19"/>
  <c r="P21" i="19"/>
  <c r="T21" i="19"/>
  <c r="M21" i="19"/>
  <c r="Q21" i="19"/>
  <c r="U21" i="19"/>
  <c r="N21" i="19"/>
  <c r="R21" i="19"/>
  <c r="O17" i="19"/>
  <c r="S17" i="19"/>
  <c r="P17" i="19"/>
  <c r="T17" i="19"/>
  <c r="M17" i="19"/>
  <c r="Q17" i="19"/>
  <c r="U17" i="19"/>
  <c r="N17" i="19"/>
  <c r="R17" i="19"/>
  <c r="O13" i="19"/>
  <c r="S13" i="19"/>
  <c r="P13" i="19"/>
  <c r="T13" i="19"/>
  <c r="M13" i="19"/>
  <c r="Q13" i="19"/>
  <c r="U13" i="19"/>
  <c r="N13" i="19"/>
  <c r="R13" i="19"/>
  <c r="O9" i="19"/>
  <c r="S9" i="19"/>
  <c r="P9" i="19"/>
  <c r="T9" i="19"/>
  <c r="M9" i="19"/>
  <c r="Q9" i="19"/>
  <c r="U9" i="19"/>
  <c r="N9" i="19"/>
  <c r="R9" i="19"/>
  <c r="O5" i="19"/>
  <c r="S5" i="19"/>
  <c r="P5" i="19"/>
  <c r="T5" i="19"/>
  <c r="M5" i="19"/>
  <c r="Q5" i="19"/>
  <c r="U5" i="19"/>
  <c r="N5" i="19"/>
  <c r="R5" i="19"/>
  <c r="O176" i="21"/>
  <c r="S176" i="21"/>
  <c r="P176" i="21"/>
  <c r="T176" i="21"/>
  <c r="M176" i="21"/>
  <c r="Q176" i="21"/>
  <c r="U176" i="21"/>
  <c r="N176" i="21"/>
  <c r="R176" i="21"/>
  <c r="O172" i="21"/>
  <c r="S172" i="21"/>
  <c r="P172" i="21"/>
  <c r="T172" i="21"/>
  <c r="M172" i="21"/>
  <c r="Q172" i="21"/>
  <c r="U172" i="21"/>
  <c r="N172" i="21"/>
  <c r="R172" i="21"/>
  <c r="O168" i="21"/>
  <c r="S168" i="21"/>
  <c r="P168" i="21"/>
  <c r="T168" i="21"/>
  <c r="M168" i="21"/>
  <c r="Q168" i="21"/>
  <c r="U168" i="21"/>
  <c r="N168" i="21"/>
  <c r="R168" i="21"/>
  <c r="O164" i="21"/>
  <c r="S164" i="21"/>
  <c r="P164" i="21"/>
  <c r="T164" i="21"/>
  <c r="M164" i="21"/>
  <c r="Q164" i="21"/>
  <c r="U164" i="21"/>
  <c r="N164" i="21"/>
  <c r="R164" i="21"/>
  <c r="O160" i="21"/>
  <c r="S160" i="21"/>
  <c r="P160" i="21"/>
  <c r="T160" i="21"/>
  <c r="M160" i="21"/>
  <c r="Q160" i="21"/>
  <c r="U160" i="21"/>
  <c r="N160" i="21"/>
  <c r="R160" i="21"/>
  <c r="O156" i="21"/>
  <c r="S156" i="21"/>
  <c r="P156" i="21"/>
  <c r="T156" i="21"/>
  <c r="M156" i="21"/>
  <c r="Q156" i="21"/>
  <c r="U156" i="21"/>
  <c r="N156" i="21"/>
  <c r="R156" i="21"/>
  <c r="O152" i="21"/>
  <c r="S152" i="21"/>
  <c r="P152" i="21"/>
  <c r="T152" i="21"/>
  <c r="M152" i="21"/>
  <c r="Q152" i="21"/>
  <c r="U152" i="21"/>
  <c r="N152" i="21"/>
  <c r="R152" i="21"/>
  <c r="O148" i="21"/>
  <c r="S148" i="21"/>
  <c r="P148" i="21"/>
  <c r="T148" i="21"/>
  <c r="M148" i="21"/>
  <c r="Q148" i="21"/>
  <c r="U148" i="21"/>
  <c r="N148" i="21"/>
  <c r="R148" i="21"/>
  <c r="O144" i="21"/>
  <c r="S144" i="21"/>
  <c r="P144" i="21"/>
  <c r="T144" i="21"/>
  <c r="M144" i="21"/>
  <c r="Q144" i="21"/>
  <c r="U144" i="21"/>
  <c r="N144" i="21"/>
  <c r="R144" i="21"/>
  <c r="O140" i="21"/>
  <c r="S140" i="21"/>
  <c r="P140" i="21"/>
  <c r="T140" i="21"/>
  <c r="M140" i="21"/>
  <c r="Q140" i="21"/>
  <c r="U140" i="21"/>
  <c r="N140" i="21"/>
  <c r="R140" i="21"/>
  <c r="O136" i="21"/>
  <c r="S136" i="21"/>
  <c r="P136" i="21"/>
  <c r="T136" i="21"/>
  <c r="M136" i="21"/>
  <c r="Q136" i="21"/>
  <c r="U136" i="21"/>
  <c r="N136" i="21"/>
  <c r="R136" i="21"/>
  <c r="O132" i="21"/>
  <c r="S132" i="21"/>
  <c r="P132" i="21"/>
  <c r="T132" i="21"/>
  <c r="M132" i="21"/>
  <c r="Q132" i="21"/>
  <c r="U132" i="21"/>
  <c r="N132" i="21"/>
  <c r="R132" i="21"/>
  <c r="O128" i="21"/>
  <c r="S128" i="21"/>
  <c r="P128" i="21"/>
  <c r="T128" i="21"/>
  <c r="M128" i="21"/>
  <c r="Q128" i="21"/>
  <c r="U128" i="21"/>
  <c r="N128" i="21"/>
  <c r="R128" i="21"/>
  <c r="O124" i="21"/>
  <c r="S124" i="21"/>
  <c r="P124" i="21"/>
  <c r="T124" i="21"/>
  <c r="M124" i="21"/>
  <c r="Q124" i="21"/>
  <c r="U124" i="21"/>
  <c r="N124" i="21"/>
  <c r="R124" i="21"/>
  <c r="O120" i="21"/>
  <c r="S120" i="21"/>
  <c r="P120" i="21"/>
  <c r="T120" i="21"/>
  <c r="M120" i="21"/>
  <c r="Q120" i="21"/>
  <c r="U120" i="21"/>
  <c r="N120" i="21"/>
  <c r="R120" i="21"/>
  <c r="O116" i="21"/>
  <c r="S116" i="21"/>
  <c r="P116" i="21"/>
  <c r="T116" i="21"/>
  <c r="M116" i="21"/>
  <c r="Q116" i="21"/>
  <c r="U116" i="21"/>
  <c r="N116" i="21"/>
  <c r="R116" i="21"/>
  <c r="O112" i="21"/>
  <c r="S112" i="21"/>
  <c r="P112" i="21"/>
  <c r="T112" i="21"/>
  <c r="M112" i="21"/>
  <c r="Q112" i="21"/>
  <c r="U112" i="21"/>
  <c r="N112" i="21"/>
  <c r="R112" i="21"/>
  <c r="O108" i="21"/>
  <c r="S108" i="21"/>
  <c r="P108" i="21"/>
  <c r="T108" i="21"/>
  <c r="M108" i="21"/>
  <c r="Q108" i="21"/>
  <c r="U108" i="21"/>
  <c r="N108" i="21"/>
  <c r="R108" i="21"/>
  <c r="O104" i="21"/>
  <c r="S104" i="21"/>
  <c r="P104" i="21"/>
  <c r="T104" i="21"/>
  <c r="M104" i="21"/>
  <c r="Q104" i="21"/>
  <c r="U104" i="21"/>
  <c r="N104" i="21"/>
  <c r="R104" i="21"/>
  <c r="O100" i="21"/>
  <c r="S100" i="21"/>
  <c r="P100" i="21"/>
  <c r="T100" i="21"/>
  <c r="M100" i="21"/>
  <c r="Q100" i="21"/>
  <c r="U100" i="21"/>
  <c r="N100" i="21"/>
  <c r="R100" i="21"/>
  <c r="O96" i="21"/>
  <c r="S96" i="21"/>
  <c r="P96" i="21"/>
  <c r="T96" i="21"/>
  <c r="M96" i="21"/>
  <c r="Q96" i="21"/>
  <c r="U96" i="21"/>
  <c r="N96" i="21"/>
  <c r="R96" i="21"/>
  <c r="O92" i="21"/>
  <c r="S92" i="21"/>
  <c r="P92" i="21"/>
  <c r="T92" i="21"/>
  <c r="M92" i="21"/>
  <c r="Q92" i="21"/>
  <c r="U92" i="21"/>
  <c r="N92" i="21"/>
  <c r="R92" i="21"/>
  <c r="O88" i="21"/>
  <c r="S88" i="21"/>
  <c r="P88" i="21"/>
  <c r="T88" i="21"/>
  <c r="M88" i="21"/>
  <c r="Q88" i="21"/>
  <c r="U88" i="21"/>
  <c r="N88" i="21"/>
  <c r="R88" i="21"/>
  <c r="O84" i="21"/>
  <c r="S84" i="21"/>
  <c r="P84" i="21"/>
  <c r="T84" i="21"/>
  <c r="M84" i="21"/>
  <c r="Q84" i="21"/>
  <c r="U84" i="21"/>
  <c r="N84" i="21"/>
  <c r="R84" i="21"/>
  <c r="O80" i="21"/>
  <c r="S80" i="21"/>
  <c r="P80" i="21"/>
  <c r="T80" i="21"/>
  <c r="M80" i="21"/>
  <c r="Q80" i="21"/>
  <c r="U80" i="21"/>
  <c r="N80" i="21"/>
  <c r="R80" i="21"/>
  <c r="O76" i="21"/>
  <c r="S76" i="21"/>
  <c r="P76" i="21"/>
  <c r="T76" i="21"/>
  <c r="M76" i="21"/>
  <c r="Q76" i="21"/>
  <c r="U76" i="21"/>
  <c r="N76" i="21"/>
  <c r="R76" i="21"/>
  <c r="O72" i="21"/>
  <c r="S72" i="21"/>
  <c r="P72" i="21"/>
  <c r="T72" i="21"/>
  <c r="M72" i="21"/>
  <c r="Q72" i="21"/>
  <c r="U72" i="21"/>
  <c r="N72" i="21"/>
  <c r="R72" i="21"/>
  <c r="O68" i="21"/>
  <c r="S68" i="21"/>
  <c r="P68" i="21"/>
  <c r="T68" i="21"/>
  <c r="M68" i="21"/>
  <c r="Q68" i="21"/>
  <c r="U68" i="21"/>
  <c r="N68" i="21"/>
  <c r="R68" i="21"/>
  <c r="O64" i="21"/>
  <c r="S64" i="21"/>
  <c r="P64" i="21"/>
  <c r="T64" i="21"/>
  <c r="M64" i="21"/>
  <c r="Q64" i="21"/>
  <c r="U64" i="21"/>
  <c r="N64" i="21"/>
  <c r="R64" i="21"/>
  <c r="O60" i="21"/>
  <c r="S60" i="21"/>
  <c r="P60" i="21"/>
  <c r="T60" i="21"/>
  <c r="M60" i="21"/>
  <c r="Q60" i="21"/>
  <c r="U60" i="21"/>
  <c r="N60" i="21"/>
  <c r="R60" i="21"/>
  <c r="O56" i="21"/>
  <c r="S56" i="21"/>
  <c r="P56" i="21"/>
  <c r="T56" i="21"/>
  <c r="M56" i="21"/>
  <c r="Q56" i="21"/>
  <c r="U56" i="21"/>
  <c r="N56" i="21"/>
  <c r="R56" i="21"/>
  <c r="C171" i="25"/>
  <c r="G171" i="25"/>
  <c r="K171" i="25"/>
  <c r="H171" i="25"/>
  <c r="D171" i="25"/>
  <c r="I171" i="25"/>
  <c r="E171" i="25"/>
  <c r="J171" i="25"/>
  <c r="F171" i="25"/>
  <c r="P104" i="25"/>
  <c r="T104" i="25"/>
  <c r="O104" i="25"/>
  <c r="U104" i="25"/>
  <c r="Q104" i="25"/>
  <c r="M104" i="25"/>
  <c r="R104" i="25"/>
  <c r="N104" i="25"/>
  <c r="S104" i="25"/>
  <c r="C51" i="25"/>
  <c r="G51" i="25"/>
  <c r="K51" i="25"/>
  <c r="H51" i="25"/>
  <c r="E51" i="25"/>
  <c r="J51" i="25"/>
  <c r="D51" i="25"/>
  <c r="F51" i="25"/>
  <c r="I51" i="25"/>
  <c r="P163" i="26"/>
  <c r="T163" i="26"/>
  <c r="O163" i="26"/>
  <c r="U163" i="26"/>
  <c r="M163" i="26"/>
  <c r="R163" i="26"/>
  <c r="Q163" i="26"/>
  <c r="S163" i="26"/>
  <c r="N163" i="26"/>
  <c r="P145" i="26"/>
  <c r="T145" i="26"/>
  <c r="M145" i="26"/>
  <c r="R145" i="26"/>
  <c r="O145" i="26"/>
  <c r="U145" i="26"/>
  <c r="Q145" i="26"/>
  <c r="S145" i="26"/>
  <c r="N145" i="26"/>
  <c r="P129" i="26"/>
  <c r="T129" i="26"/>
  <c r="M129" i="26"/>
  <c r="R129" i="26"/>
  <c r="O129" i="26"/>
  <c r="U129" i="26"/>
  <c r="Q129" i="26"/>
  <c r="S129" i="26"/>
  <c r="N129" i="26"/>
  <c r="P113" i="26"/>
  <c r="T113" i="26"/>
  <c r="M113" i="26"/>
  <c r="R113" i="26"/>
  <c r="O113" i="26"/>
  <c r="U113" i="26"/>
  <c r="Q113" i="26"/>
  <c r="S113" i="26"/>
  <c r="N113" i="26"/>
  <c r="P87" i="26"/>
  <c r="T87" i="26"/>
  <c r="O87" i="26"/>
  <c r="U87" i="26"/>
  <c r="Q87" i="26"/>
  <c r="M87" i="26"/>
  <c r="R87" i="26"/>
  <c r="N87" i="26"/>
  <c r="S87" i="26"/>
  <c r="C30" i="26"/>
  <c r="G30" i="26"/>
  <c r="K30" i="26"/>
  <c r="H30" i="26"/>
  <c r="D30" i="26"/>
  <c r="I30" i="26"/>
  <c r="E30" i="26"/>
  <c r="J30" i="26"/>
  <c r="F30" i="26"/>
  <c r="C173" i="23"/>
  <c r="G173" i="23"/>
  <c r="K173" i="23"/>
  <c r="H173" i="23"/>
  <c r="D173" i="23"/>
  <c r="I173" i="23"/>
  <c r="E173" i="23"/>
  <c r="J173" i="23"/>
  <c r="F173" i="23"/>
  <c r="C141" i="23"/>
  <c r="G141" i="23"/>
  <c r="K141" i="23"/>
  <c r="H141" i="23"/>
  <c r="D141" i="23"/>
  <c r="I141" i="23"/>
  <c r="E141" i="23"/>
  <c r="J141" i="23"/>
  <c r="F141" i="23"/>
  <c r="C109" i="23"/>
  <c r="G109" i="23"/>
  <c r="K109" i="23"/>
  <c r="H109" i="23"/>
  <c r="D109" i="23"/>
  <c r="I109" i="23"/>
  <c r="E109" i="23"/>
  <c r="J109" i="23"/>
  <c r="F109" i="23"/>
  <c r="C77" i="23"/>
  <c r="G77" i="23"/>
  <c r="K77" i="23"/>
  <c r="H77" i="23"/>
  <c r="D77" i="23"/>
  <c r="I77" i="23"/>
  <c r="E77" i="23"/>
  <c r="J77" i="23"/>
  <c r="F77" i="23"/>
  <c r="C164" i="25"/>
  <c r="G164" i="25"/>
  <c r="K164" i="25"/>
  <c r="D164" i="25"/>
  <c r="I164" i="25"/>
  <c r="E164" i="25"/>
  <c r="J164" i="25"/>
  <c r="F164" i="25"/>
  <c r="H164" i="25"/>
  <c r="C83" i="25"/>
  <c r="G83" i="25"/>
  <c r="K83" i="25"/>
  <c r="E83" i="25"/>
  <c r="J83" i="25"/>
  <c r="D83" i="25"/>
  <c r="F83" i="25"/>
  <c r="H83" i="25"/>
  <c r="I83" i="25"/>
  <c r="P46" i="25"/>
  <c r="T46" i="25"/>
  <c r="M46" i="25"/>
  <c r="R46" i="25"/>
  <c r="O46" i="25"/>
  <c r="U46" i="25"/>
  <c r="S46" i="25"/>
  <c r="N46" i="25"/>
  <c r="Q46" i="25"/>
  <c r="P165" i="26"/>
  <c r="T165" i="26"/>
  <c r="M165" i="26"/>
  <c r="R165" i="26"/>
  <c r="O165" i="26"/>
  <c r="U165" i="26"/>
  <c r="S165" i="26"/>
  <c r="N165" i="26"/>
  <c r="Q165" i="26"/>
  <c r="C146" i="26"/>
  <c r="G146" i="26"/>
  <c r="K146" i="26"/>
  <c r="H146" i="26"/>
  <c r="E146" i="26"/>
  <c r="J146" i="26"/>
  <c r="F146" i="26"/>
  <c r="I146" i="26"/>
  <c r="D146" i="26"/>
  <c r="C130" i="26"/>
  <c r="G130" i="26"/>
  <c r="K130" i="26"/>
  <c r="H130" i="26"/>
  <c r="E130" i="26"/>
  <c r="J130" i="26"/>
  <c r="F130" i="26"/>
  <c r="I130" i="26"/>
  <c r="D130" i="26"/>
  <c r="C114" i="26"/>
  <c r="G114" i="26"/>
  <c r="K114" i="26"/>
  <c r="H114" i="26"/>
  <c r="E114" i="26"/>
  <c r="J114" i="26"/>
  <c r="F114" i="26"/>
  <c r="I114" i="26"/>
  <c r="D114" i="26"/>
  <c r="C90" i="26"/>
  <c r="G90" i="26"/>
  <c r="K90" i="26"/>
  <c r="H90" i="26"/>
  <c r="D90" i="26"/>
  <c r="I90" i="26"/>
  <c r="E90" i="26"/>
  <c r="J90" i="26"/>
  <c r="F90" i="26"/>
  <c r="C54" i="26"/>
  <c r="G54" i="26"/>
  <c r="K54" i="26"/>
  <c r="H54" i="26"/>
  <c r="D54" i="26"/>
  <c r="I54" i="26"/>
  <c r="E54" i="26"/>
  <c r="J54" i="26"/>
  <c r="F54" i="26"/>
  <c r="C18" i="26"/>
  <c r="G18" i="26"/>
  <c r="K18" i="26"/>
  <c r="H18" i="26"/>
  <c r="D18" i="26"/>
  <c r="I18" i="26"/>
  <c r="E18" i="26"/>
  <c r="J18" i="26"/>
  <c r="F18" i="26"/>
  <c r="C161" i="23"/>
  <c r="G161" i="23"/>
  <c r="K161" i="23"/>
  <c r="H161" i="23"/>
  <c r="D161" i="23"/>
  <c r="I161" i="23"/>
  <c r="E161" i="23"/>
  <c r="J161" i="23"/>
  <c r="F161" i="23"/>
  <c r="C129" i="23"/>
  <c r="G129" i="23"/>
  <c r="K129" i="23"/>
  <c r="H129" i="23"/>
  <c r="D129" i="23"/>
  <c r="I129" i="23"/>
  <c r="E129" i="23"/>
  <c r="J129" i="23"/>
  <c r="F129" i="23"/>
  <c r="C97" i="23"/>
  <c r="G97" i="23"/>
  <c r="K97" i="23"/>
  <c r="H97" i="23"/>
  <c r="D97" i="23"/>
  <c r="I97" i="23"/>
  <c r="E97" i="23"/>
  <c r="J97" i="23"/>
  <c r="F97" i="23"/>
  <c r="P64" i="25"/>
  <c r="T64" i="25"/>
  <c r="O64" i="25"/>
  <c r="U64" i="25"/>
  <c r="M64" i="25"/>
  <c r="R64" i="25"/>
  <c r="N64" i="25"/>
  <c r="Q64" i="25"/>
  <c r="S64" i="25"/>
  <c r="C166" i="26"/>
  <c r="G166" i="26"/>
  <c r="K166" i="26"/>
  <c r="H166" i="26"/>
  <c r="E166" i="26"/>
  <c r="J166" i="26"/>
  <c r="I166" i="26"/>
  <c r="D166" i="26"/>
  <c r="F166" i="26"/>
  <c r="P141" i="26"/>
  <c r="T141" i="26"/>
  <c r="M141" i="26"/>
  <c r="R141" i="26"/>
  <c r="O141" i="26"/>
  <c r="U141" i="26"/>
  <c r="N141" i="26"/>
  <c r="Q141" i="26"/>
  <c r="S141" i="26"/>
  <c r="P125" i="26"/>
  <c r="T125" i="26"/>
  <c r="M125" i="26"/>
  <c r="R125" i="26"/>
  <c r="O125" i="26"/>
  <c r="U125" i="26"/>
  <c r="N125" i="26"/>
  <c r="Q125" i="26"/>
  <c r="S125" i="26"/>
  <c r="P109" i="26"/>
  <c r="T109" i="26"/>
  <c r="M109" i="26"/>
  <c r="R109" i="26"/>
  <c r="O109" i="26"/>
  <c r="U109" i="26"/>
  <c r="N109" i="26"/>
  <c r="Q109" i="26"/>
  <c r="S109" i="26"/>
  <c r="P71" i="26"/>
  <c r="T71" i="26"/>
  <c r="O71" i="26"/>
  <c r="U71" i="26"/>
  <c r="Q71" i="26"/>
  <c r="M71" i="26"/>
  <c r="R71" i="26"/>
  <c r="S71" i="26"/>
  <c r="N71" i="26"/>
  <c r="P47" i="26"/>
  <c r="T47" i="26"/>
  <c r="O47" i="26"/>
  <c r="U47" i="26"/>
  <c r="Q47" i="26"/>
  <c r="M47" i="26"/>
  <c r="R47" i="26"/>
  <c r="S47" i="26"/>
  <c r="N47" i="26"/>
  <c r="C22" i="26"/>
  <c r="G22" i="26"/>
  <c r="K22" i="26"/>
  <c r="H22" i="26"/>
  <c r="D22" i="26"/>
  <c r="I22" i="26"/>
  <c r="E22" i="26"/>
  <c r="J22" i="26"/>
  <c r="F22" i="26"/>
  <c r="C165" i="23"/>
  <c r="G165" i="23"/>
  <c r="K165" i="23"/>
  <c r="H165" i="23"/>
  <c r="D165" i="23"/>
  <c r="I165" i="23"/>
  <c r="E165" i="23"/>
  <c r="J165" i="23"/>
  <c r="F165" i="23"/>
  <c r="C133" i="23"/>
  <c r="G133" i="23"/>
  <c r="K133" i="23"/>
  <c r="H133" i="23"/>
  <c r="D133" i="23"/>
  <c r="I133" i="23"/>
  <c r="E133" i="23"/>
  <c r="J133" i="23"/>
  <c r="F133" i="23"/>
  <c r="C101" i="23"/>
  <c r="G101" i="23"/>
  <c r="K101" i="23"/>
  <c r="H101" i="23"/>
  <c r="D101" i="23"/>
  <c r="I101" i="23"/>
  <c r="E101" i="23"/>
  <c r="J101" i="23"/>
  <c r="F101" i="23"/>
  <c r="C69" i="23"/>
  <c r="G69" i="23"/>
  <c r="K69" i="23"/>
  <c r="H69" i="23"/>
  <c r="D69" i="23"/>
  <c r="I69" i="23"/>
  <c r="E69" i="23"/>
  <c r="J69" i="23"/>
  <c r="F69" i="23"/>
  <c r="P67" i="25"/>
  <c r="T67" i="25"/>
  <c r="Q67" i="25"/>
  <c r="R67" i="25"/>
  <c r="M67" i="25"/>
  <c r="S67" i="25"/>
  <c r="N67" i="25"/>
  <c r="U67" i="25"/>
  <c r="O67" i="25"/>
  <c r="C168" i="26"/>
  <c r="G168" i="26"/>
  <c r="K168" i="26"/>
  <c r="E168" i="26"/>
  <c r="J168" i="26"/>
  <c r="H168" i="26"/>
  <c r="D168" i="26"/>
  <c r="F168" i="26"/>
  <c r="I168" i="26"/>
  <c r="P151" i="26"/>
  <c r="T151" i="26"/>
  <c r="O151" i="26"/>
  <c r="U151" i="26"/>
  <c r="M151" i="26"/>
  <c r="R151" i="26"/>
  <c r="N151" i="26"/>
  <c r="Q151" i="26"/>
  <c r="S151" i="26"/>
  <c r="P135" i="26"/>
  <c r="T135" i="26"/>
  <c r="O135" i="26"/>
  <c r="U135" i="26"/>
  <c r="M135" i="26"/>
  <c r="R135" i="26"/>
  <c r="N135" i="26"/>
  <c r="Q135" i="26"/>
  <c r="S135" i="26"/>
  <c r="P119" i="26"/>
  <c r="T119" i="26"/>
  <c r="O119" i="26"/>
  <c r="U119" i="26"/>
  <c r="M119" i="26"/>
  <c r="R119" i="26"/>
  <c r="N119" i="26"/>
  <c r="Q119" i="26"/>
  <c r="S119" i="26"/>
  <c r="P101" i="26"/>
  <c r="T101" i="26"/>
  <c r="M101" i="26"/>
  <c r="R101" i="26"/>
  <c r="O101" i="26"/>
  <c r="U101" i="26"/>
  <c r="N101" i="26"/>
  <c r="Q101" i="26"/>
  <c r="S101" i="26"/>
  <c r="P79" i="26"/>
  <c r="T79" i="26"/>
  <c r="O79" i="26"/>
  <c r="U79" i="26"/>
  <c r="Q79" i="26"/>
  <c r="M79" i="26"/>
  <c r="R79" i="26"/>
  <c r="N79" i="26"/>
  <c r="S79" i="26"/>
  <c r="P27" i="26"/>
  <c r="T27" i="26"/>
  <c r="O27" i="26"/>
  <c r="U27" i="26"/>
  <c r="Q27" i="26"/>
  <c r="M27" i="26"/>
  <c r="R27" i="26"/>
  <c r="N27" i="26"/>
  <c r="S27" i="26"/>
  <c r="P170" i="23"/>
  <c r="T170" i="23"/>
  <c r="O170" i="23"/>
  <c r="U170" i="23"/>
  <c r="Q170" i="23"/>
  <c r="M170" i="23"/>
  <c r="R170" i="23"/>
  <c r="N170" i="23"/>
  <c r="S170" i="23"/>
  <c r="P138" i="23"/>
  <c r="T138" i="23"/>
  <c r="O138" i="23"/>
  <c r="U138" i="23"/>
  <c r="Q138" i="23"/>
  <c r="M138" i="23"/>
  <c r="R138" i="23"/>
  <c r="N138" i="23"/>
  <c r="S138" i="23"/>
  <c r="P106" i="23"/>
  <c r="T106" i="23"/>
  <c r="O106" i="23"/>
  <c r="U106" i="23"/>
  <c r="Q106" i="23"/>
  <c r="M106" i="23"/>
  <c r="R106" i="23"/>
  <c r="N106" i="23"/>
  <c r="S106" i="23"/>
  <c r="P74" i="23"/>
  <c r="T74" i="23"/>
  <c r="O74" i="23"/>
  <c r="U74" i="23"/>
  <c r="Q74" i="23"/>
  <c r="M74" i="23"/>
  <c r="R74" i="23"/>
  <c r="N74" i="23"/>
  <c r="S74" i="23"/>
  <c r="P62" i="23"/>
  <c r="T62" i="23"/>
  <c r="O62" i="23"/>
  <c r="U62" i="23"/>
  <c r="Q62" i="23"/>
  <c r="M62" i="23"/>
  <c r="R62" i="23"/>
  <c r="N62" i="23"/>
  <c r="S62" i="23"/>
  <c r="C53" i="23"/>
  <c r="G53" i="23"/>
  <c r="K53" i="23"/>
  <c r="H53" i="23"/>
  <c r="D53" i="23"/>
  <c r="I53" i="23"/>
  <c r="E53" i="23"/>
  <c r="J53" i="23"/>
  <c r="F53" i="23"/>
  <c r="C45" i="23"/>
  <c r="G45" i="23"/>
  <c r="K45" i="23"/>
  <c r="H45" i="23"/>
  <c r="D45" i="23"/>
  <c r="I45" i="23"/>
  <c r="E45" i="23"/>
  <c r="J45" i="23"/>
  <c r="F45" i="23"/>
  <c r="C37" i="23"/>
  <c r="G37" i="23"/>
  <c r="K37" i="23"/>
  <c r="H37" i="23"/>
  <c r="D37" i="23"/>
  <c r="I37" i="23"/>
  <c r="E37" i="23"/>
  <c r="J37" i="23"/>
  <c r="F37" i="23"/>
  <c r="C29" i="23"/>
  <c r="G29" i="23"/>
  <c r="K29" i="23"/>
  <c r="H29" i="23"/>
  <c r="D29" i="23"/>
  <c r="I29" i="23"/>
  <c r="E29" i="23"/>
  <c r="J29" i="23"/>
  <c r="F29" i="23"/>
  <c r="C21" i="23"/>
  <c r="G21" i="23"/>
  <c r="K21" i="23"/>
  <c r="H21" i="23"/>
  <c r="D21" i="23"/>
  <c r="I21" i="23"/>
  <c r="E21" i="23"/>
  <c r="J21" i="23"/>
  <c r="F21" i="23"/>
  <c r="C13" i="23"/>
  <c r="G13" i="23"/>
  <c r="K13" i="23"/>
  <c r="H13" i="23"/>
  <c r="D13" i="23"/>
  <c r="I13" i="23"/>
  <c r="E13" i="23"/>
  <c r="J13" i="23"/>
  <c r="F13" i="23"/>
  <c r="C5" i="23"/>
  <c r="G5" i="23"/>
  <c r="K5" i="23"/>
  <c r="H5" i="23"/>
  <c r="D5" i="23"/>
  <c r="I5" i="23"/>
  <c r="E5" i="23"/>
  <c r="J5" i="23"/>
  <c r="F5" i="23"/>
  <c r="Z46" i="19"/>
  <c r="AD46" i="19"/>
  <c r="AH46" i="19"/>
  <c r="AL46" i="19"/>
  <c r="W46" i="19"/>
  <c r="AB46" i="19"/>
  <c r="AG46" i="19"/>
  <c r="AM46" i="19"/>
  <c r="X46" i="19"/>
  <c r="AC46" i="19"/>
  <c r="AI46" i="19"/>
  <c r="AN46" i="19"/>
  <c r="Y46" i="19"/>
  <c r="AE46" i="19"/>
  <c r="AJ46" i="19"/>
  <c r="AO46" i="19"/>
  <c r="AA46" i="19"/>
  <c r="AF46" i="19"/>
  <c r="AK46" i="19"/>
  <c r="P61" i="25"/>
  <c r="T61" i="25"/>
  <c r="Q61" i="25"/>
  <c r="N61" i="25"/>
  <c r="S61" i="25"/>
  <c r="R61" i="25"/>
  <c r="U61" i="25"/>
  <c r="M61" i="25"/>
  <c r="O61" i="25"/>
  <c r="P172" i="26"/>
  <c r="T172" i="26"/>
  <c r="Q172" i="26"/>
  <c r="N172" i="26"/>
  <c r="S172" i="26"/>
  <c r="O172" i="26"/>
  <c r="R172" i="26"/>
  <c r="U172" i="26"/>
  <c r="M172" i="26"/>
  <c r="P160" i="26"/>
  <c r="T160" i="26"/>
  <c r="Q160" i="26"/>
  <c r="N160" i="26"/>
  <c r="S160" i="26"/>
  <c r="M160" i="26"/>
  <c r="O160" i="26"/>
  <c r="R160" i="26"/>
  <c r="U160" i="26"/>
  <c r="P148" i="26"/>
  <c r="T148" i="26"/>
  <c r="Q148" i="26"/>
  <c r="N148" i="26"/>
  <c r="S148" i="26"/>
  <c r="U148" i="26"/>
  <c r="M148" i="26"/>
  <c r="O148" i="26"/>
  <c r="R148" i="26"/>
  <c r="P140" i="26"/>
  <c r="T140" i="26"/>
  <c r="Q140" i="26"/>
  <c r="N140" i="26"/>
  <c r="S140" i="26"/>
  <c r="U140" i="26"/>
  <c r="M140" i="26"/>
  <c r="O140" i="26"/>
  <c r="R140" i="26"/>
  <c r="P132" i="26"/>
  <c r="T132" i="26"/>
  <c r="Q132" i="26"/>
  <c r="N132" i="26"/>
  <c r="S132" i="26"/>
  <c r="U132" i="26"/>
  <c r="M132" i="26"/>
  <c r="O132" i="26"/>
  <c r="R132" i="26"/>
  <c r="P124" i="26"/>
  <c r="T124" i="26"/>
  <c r="Q124" i="26"/>
  <c r="N124" i="26"/>
  <c r="S124" i="26"/>
  <c r="U124" i="26"/>
  <c r="M124" i="26"/>
  <c r="O124" i="26"/>
  <c r="R124" i="26"/>
  <c r="P116" i="26"/>
  <c r="T116" i="26"/>
  <c r="Q116" i="26"/>
  <c r="N116" i="26"/>
  <c r="S116" i="26"/>
  <c r="U116" i="26"/>
  <c r="M116" i="26"/>
  <c r="O116" i="26"/>
  <c r="R116" i="26"/>
  <c r="P108" i="26"/>
  <c r="T108" i="26"/>
  <c r="Q108" i="26"/>
  <c r="N108" i="26"/>
  <c r="S108" i="26"/>
  <c r="U108" i="26"/>
  <c r="M108" i="26"/>
  <c r="O108" i="26"/>
  <c r="R108" i="26"/>
  <c r="C99" i="26"/>
  <c r="G99" i="26"/>
  <c r="K99" i="26"/>
  <c r="D99" i="26"/>
  <c r="I99" i="26"/>
  <c r="E99" i="26"/>
  <c r="J99" i="26"/>
  <c r="F99" i="26"/>
  <c r="H99" i="26"/>
  <c r="C91" i="26"/>
  <c r="G91" i="26"/>
  <c r="K91" i="26"/>
  <c r="D91" i="26"/>
  <c r="I91" i="26"/>
  <c r="E91" i="26"/>
  <c r="J91" i="26"/>
  <c r="F91" i="26"/>
  <c r="H91" i="26"/>
  <c r="C79" i="26"/>
  <c r="G79" i="26"/>
  <c r="K79" i="26"/>
  <c r="D79" i="26"/>
  <c r="I79" i="26"/>
  <c r="E79" i="26"/>
  <c r="J79" i="26"/>
  <c r="F79" i="26"/>
  <c r="H79" i="26"/>
  <c r="C71" i="26"/>
  <c r="G71" i="26"/>
  <c r="K71" i="26"/>
  <c r="D71" i="26"/>
  <c r="I71" i="26"/>
  <c r="E71" i="26"/>
  <c r="J71" i="26"/>
  <c r="F71" i="26"/>
  <c r="H71" i="26"/>
  <c r="P56" i="26"/>
  <c r="T56" i="26"/>
  <c r="Q56" i="26"/>
  <c r="M56" i="26"/>
  <c r="R56" i="26"/>
  <c r="N56" i="26"/>
  <c r="S56" i="26"/>
  <c r="O56" i="26"/>
  <c r="U56" i="26"/>
  <c r="C47" i="26"/>
  <c r="G47" i="26"/>
  <c r="K47" i="26"/>
  <c r="D47" i="26"/>
  <c r="I47" i="26"/>
  <c r="E47" i="26"/>
  <c r="J47" i="26"/>
  <c r="F47" i="26"/>
  <c r="H47" i="26"/>
  <c r="P36" i="26"/>
  <c r="T36" i="26"/>
  <c r="Q36" i="26"/>
  <c r="M36" i="26"/>
  <c r="R36" i="26"/>
  <c r="N36" i="26"/>
  <c r="S36" i="26"/>
  <c r="O36" i="26"/>
  <c r="U36" i="26"/>
  <c r="P28" i="26"/>
  <c r="T28" i="26"/>
  <c r="Q28" i="26"/>
  <c r="M28" i="26"/>
  <c r="R28" i="26"/>
  <c r="N28" i="26"/>
  <c r="S28" i="26"/>
  <c r="O28" i="26"/>
  <c r="U28" i="26"/>
  <c r="P20" i="26"/>
  <c r="T20" i="26"/>
  <c r="Q20" i="26"/>
  <c r="M20" i="26"/>
  <c r="R20" i="26"/>
  <c r="N20" i="26"/>
  <c r="S20" i="26"/>
  <c r="O20" i="26"/>
  <c r="U20" i="26"/>
  <c r="P12" i="26"/>
  <c r="T12" i="26"/>
  <c r="Q12" i="26"/>
  <c r="M12" i="26"/>
  <c r="R12" i="26"/>
  <c r="N12" i="26"/>
  <c r="S12" i="26"/>
  <c r="O12" i="26"/>
  <c r="U12" i="26"/>
  <c r="P4" i="26"/>
  <c r="T4" i="26"/>
  <c r="Q4" i="26"/>
  <c r="M4" i="26"/>
  <c r="R4" i="26"/>
  <c r="N4" i="26"/>
  <c r="S4" i="26"/>
  <c r="O4" i="26"/>
  <c r="U4" i="26"/>
  <c r="P171" i="23"/>
  <c r="T171" i="23"/>
  <c r="Q171" i="23"/>
  <c r="M171" i="23"/>
  <c r="R171" i="23"/>
  <c r="N171" i="23"/>
  <c r="S171" i="23"/>
  <c r="O171" i="23"/>
  <c r="U171" i="23"/>
  <c r="P163" i="23"/>
  <c r="T163" i="23"/>
  <c r="Q163" i="23"/>
  <c r="M163" i="23"/>
  <c r="R163" i="23"/>
  <c r="N163" i="23"/>
  <c r="S163" i="23"/>
  <c r="O163" i="23"/>
  <c r="U163" i="23"/>
  <c r="P155" i="23"/>
  <c r="T155" i="23"/>
  <c r="Q155" i="23"/>
  <c r="M155" i="23"/>
  <c r="R155" i="23"/>
  <c r="N155" i="23"/>
  <c r="S155" i="23"/>
  <c r="O155" i="23"/>
  <c r="U155" i="23"/>
  <c r="P147" i="23"/>
  <c r="T147" i="23"/>
  <c r="Q147" i="23"/>
  <c r="M147" i="23"/>
  <c r="R147" i="23"/>
  <c r="N147" i="23"/>
  <c r="S147" i="23"/>
  <c r="O147" i="23"/>
  <c r="U147" i="23"/>
  <c r="P139" i="23"/>
  <c r="T139" i="23"/>
  <c r="Q139" i="23"/>
  <c r="M139" i="23"/>
  <c r="R139" i="23"/>
  <c r="N139" i="23"/>
  <c r="S139" i="23"/>
  <c r="O139" i="23"/>
  <c r="U139" i="23"/>
  <c r="P131" i="23"/>
  <c r="T131" i="23"/>
  <c r="Q131" i="23"/>
  <c r="M131" i="23"/>
  <c r="R131" i="23"/>
  <c r="N131" i="23"/>
  <c r="S131" i="23"/>
  <c r="O131" i="23"/>
  <c r="U131" i="23"/>
  <c r="P123" i="23"/>
  <c r="T123" i="23"/>
  <c r="Q123" i="23"/>
  <c r="M123" i="23"/>
  <c r="R123" i="23"/>
  <c r="N123" i="23"/>
  <c r="S123" i="23"/>
  <c r="O123" i="23"/>
  <c r="U123" i="23"/>
  <c r="P115" i="23"/>
  <c r="T115" i="23"/>
  <c r="Q115" i="23"/>
  <c r="M115" i="23"/>
  <c r="R115" i="23"/>
  <c r="N115" i="23"/>
  <c r="S115" i="23"/>
  <c r="O115" i="23"/>
  <c r="U115" i="23"/>
  <c r="P107" i="23"/>
  <c r="T107" i="23"/>
  <c r="Q107" i="23"/>
  <c r="M107" i="23"/>
  <c r="R107" i="23"/>
  <c r="N107" i="23"/>
  <c r="S107" i="23"/>
  <c r="O107" i="23"/>
  <c r="U107" i="23"/>
  <c r="P99" i="23"/>
  <c r="T99" i="23"/>
  <c r="Q99" i="23"/>
  <c r="M99" i="23"/>
  <c r="R99" i="23"/>
  <c r="N99" i="23"/>
  <c r="S99" i="23"/>
  <c r="O99" i="23"/>
  <c r="U99" i="23"/>
  <c r="P91" i="23"/>
  <c r="T91" i="23"/>
  <c r="Q91" i="23"/>
  <c r="M91" i="23"/>
  <c r="R91" i="23"/>
  <c r="N91" i="23"/>
  <c r="S91" i="23"/>
  <c r="O91" i="23"/>
  <c r="U91" i="23"/>
  <c r="P83" i="23"/>
  <c r="T83" i="23"/>
  <c r="Q83" i="23"/>
  <c r="M83" i="23"/>
  <c r="R83" i="23"/>
  <c r="N83" i="23"/>
  <c r="S83" i="23"/>
  <c r="O83" i="23"/>
  <c r="U83" i="23"/>
  <c r="P75" i="23"/>
  <c r="T75" i="23"/>
  <c r="Q75" i="23"/>
  <c r="M75" i="23"/>
  <c r="R75" i="23"/>
  <c r="N75" i="23"/>
  <c r="S75" i="23"/>
  <c r="O75" i="23"/>
  <c r="U75" i="23"/>
  <c r="P67" i="23"/>
  <c r="T67" i="23"/>
  <c r="Q67" i="23"/>
  <c r="M67" i="23"/>
  <c r="R67" i="23"/>
  <c r="N67" i="23"/>
  <c r="S67" i="23"/>
  <c r="O67" i="23"/>
  <c r="U67" i="23"/>
  <c r="P59" i="23"/>
  <c r="T59" i="23"/>
  <c r="Q59" i="23"/>
  <c r="M59" i="23"/>
  <c r="R59" i="23"/>
  <c r="N59" i="23"/>
  <c r="S59" i="23"/>
  <c r="O59" i="23"/>
  <c r="U59" i="23"/>
  <c r="C50" i="23"/>
  <c r="G50" i="23"/>
  <c r="K50" i="23"/>
  <c r="D50" i="23"/>
  <c r="I50" i="23"/>
  <c r="E50" i="23"/>
  <c r="J50" i="23"/>
  <c r="F50" i="23"/>
  <c r="H50" i="23"/>
  <c r="C42" i="23"/>
  <c r="G42" i="23"/>
  <c r="K42" i="23"/>
  <c r="D42" i="23"/>
  <c r="I42" i="23"/>
  <c r="E42" i="23"/>
  <c r="J42" i="23"/>
  <c r="F42" i="23"/>
  <c r="H42" i="23"/>
  <c r="C34" i="23"/>
  <c r="G34" i="23"/>
  <c r="K34" i="23"/>
  <c r="D34" i="23"/>
  <c r="I34" i="23"/>
  <c r="E34" i="23"/>
  <c r="J34" i="23"/>
  <c r="F34" i="23"/>
  <c r="H34" i="23"/>
  <c r="C26" i="23"/>
  <c r="G26" i="23"/>
  <c r="K26" i="23"/>
  <c r="D26" i="23"/>
  <c r="I26" i="23"/>
  <c r="E26" i="23"/>
  <c r="J26" i="23"/>
  <c r="F26" i="23"/>
  <c r="H26" i="23"/>
  <c r="C18" i="23"/>
  <c r="G18" i="23"/>
  <c r="K18" i="23"/>
  <c r="D18" i="23"/>
  <c r="I18" i="23"/>
  <c r="E18" i="23"/>
  <c r="J18" i="23"/>
  <c r="F18" i="23"/>
  <c r="H18" i="23"/>
  <c r="C10" i="23"/>
  <c r="G10" i="23"/>
  <c r="K10" i="23"/>
  <c r="D10" i="23"/>
  <c r="I10" i="23"/>
  <c r="E10" i="23"/>
  <c r="J10" i="23"/>
  <c r="F10" i="23"/>
  <c r="H10" i="23"/>
  <c r="P58" i="24"/>
  <c r="T58" i="24"/>
  <c r="Q58" i="24"/>
  <c r="M58" i="24"/>
  <c r="R58" i="24"/>
  <c r="N58" i="24"/>
  <c r="S58" i="24"/>
  <c r="O58" i="24"/>
  <c r="U58" i="24"/>
  <c r="P93" i="26"/>
  <c r="T93" i="26"/>
  <c r="M93" i="26"/>
  <c r="R93" i="26"/>
  <c r="N93" i="26"/>
  <c r="S93" i="26"/>
  <c r="O93" i="26"/>
  <c r="U93" i="26"/>
  <c r="Q93" i="26"/>
  <c r="P85" i="26"/>
  <c r="T85" i="26"/>
  <c r="M85" i="26"/>
  <c r="R85" i="26"/>
  <c r="N85" i="26"/>
  <c r="S85" i="26"/>
  <c r="O85" i="26"/>
  <c r="U85" i="26"/>
  <c r="Q85" i="26"/>
  <c r="C76" i="26"/>
  <c r="G76" i="26"/>
  <c r="K76" i="26"/>
  <c r="E76" i="26"/>
  <c r="J76" i="26"/>
  <c r="F76" i="26"/>
  <c r="H76" i="26"/>
  <c r="D76" i="26"/>
  <c r="I76" i="26"/>
  <c r="C68" i="26"/>
  <c r="G68" i="26"/>
  <c r="K68" i="26"/>
  <c r="E68" i="26"/>
  <c r="J68" i="26"/>
  <c r="F68" i="26"/>
  <c r="H68" i="26"/>
  <c r="D68" i="26"/>
  <c r="I68" i="26"/>
  <c r="C56" i="26"/>
  <c r="G56" i="26"/>
  <c r="K56" i="26"/>
  <c r="E56" i="26"/>
  <c r="J56" i="26"/>
  <c r="F56" i="26"/>
  <c r="H56" i="26"/>
  <c r="D56" i="26"/>
  <c r="I56" i="26"/>
  <c r="P45" i="26"/>
  <c r="T45" i="26"/>
  <c r="M45" i="26"/>
  <c r="R45" i="26"/>
  <c r="N45" i="26"/>
  <c r="S45" i="26"/>
  <c r="O45" i="26"/>
  <c r="U45" i="26"/>
  <c r="Q45" i="26"/>
  <c r="P37" i="26"/>
  <c r="T37" i="26"/>
  <c r="M37" i="26"/>
  <c r="R37" i="26"/>
  <c r="N37" i="26"/>
  <c r="S37" i="26"/>
  <c r="O37" i="26"/>
  <c r="U37" i="26"/>
  <c r="Q37" i="26"/>
  <c r="P29" i="26"/>
  <c r="T29" i="26"/>
  <c r="M29" i="26"/>
  <c r="R29" i="26"/>
  <c r="N29" i="26"/>
  <c r="S29" i="26"/>
  <c r="O29" i="26"/>
  <c r="U29" i="26"/>
  <c r="Q29" i="26"/>
  <c r="P21" i="26"/>
  <c r="T21" i="26"/>
  <c r="M21" i="26"/>
  <c r="R21" i="26"/>
  <c r="N21" i="26"/>
  <c r="S21" i="26"/>
  <c r="O21" i="26"/>
  <c r="U21" i="26"/>
  <c r="Q21" i="26"/>
  <c r="P13" i="26"/>
  <c r="T13" i="26"/>
  <c r="M13" i="26"/>
  <c r="R13" i="26"/>
  <c r="N13" i="26"/>
  <c r="S13" i="26"/>
  <c r="O13" i="26"/>
  <c r="U13" i="26"/>
  <c r="Q13" i="26"/>
  <c r="P5" i="26"/>
  <c r="T5" i="26"/>
  <c r="M5" i="26"/>
  <c r="R5" i="26"/>
  <c r="N5" i="26"/>
  <c r="S5" i="26"/>
  <c r="O5" i="26"/>
  <c r="U5" i="26"/>
  <c r="Q5" i="26"/>
  <c r="P172" i="23"/>
  <c r="T172" i="23"/>
  <c r="M172" i="23"/>
  <c r="R172" i="23"/>
  <c r="N172" i="23"/>
  <c r="S172" i="23"/>
  <c r="O172" i="23"/>
  <c r="U172" i="23"/>
  <c r="Q172" i="23"/>
  <c r="P164" i="23"/>
  <c r="T164" i="23"/>
  <c r="M164" i="23"/>
  <c r="R164" i="23"/>
  <c r="N164" i="23"/>
  <c r="S164" i="23"/>
  <c r="O164" i="23"/>
  <c r="U164" i="23"/>
  <c r="Q164" i="23"/>
  <c r="P156" i="23"/>
  <c r="T156" i="23"/>
  <c r="M156" i="23"/>
  <c r="R156" i="23"/>
  <c r="N156" i="23"/>
  <c r="S156" i="23"/>
  <c r="O156" i="23"/>
  <c r="U156" i="23"/>
  <c r="Q156" i="23"/>
  <c r="P148" i="23"/>
  <c r="T148" i="23"/>
  <c r="M148" i="23"/>
  <c r="R148" i="23"/>
  <c r="N148" i="23"/>
  <c r="S148" i="23"/>
  <c r="O148" i="23"/>
  <c r="U148" i="23"/>
  <c r="Q148" i="23"/>
  <c r="P140" i="23"/>
  <c r="T140" i="23"/>
  <c r="M140" i="23"/>
  <c r="R140" i="23"/>
  <c r="N140" i="23"/>
  <c r="S140" i="23"/>
  <c r="O140" i="23"/>
  <c r="U140" i="23"/>
  <c r="Q140" i="23"/>
  <c r="P132" i="23"/>
  <c r="T132" i="23"/>
  <c r="M132" i="23"/>
  <c r="R132" i="23"/>
  <c r="N132" i="23"/>
  <c r="S132" i="23"/>
  <c r="O132" i="23"/>
  <c r="U132" i="23"/>
  <c r="Q132" i="23"/>
  <c r="P124" i="23"/>
  <c r="T124" i="23"/>
  <c r="M124" i="23"/>
  <c r="R124" i="23"/>
  <c r="N124" i="23"/>
  <c r="S124" i="23"/>
  <c r="O124" i="23"/>
  <c r="U124" i="23"/>
  <c r="Q124" i="23"/>
  <c r="P116" i="23"/>
  <c r="T116" i="23"/>
  <c r="M116" i="23"/>
  <c r="R116" i="23"/>
  <c r="N116" i="23"/>
  <c r="S116" i="23"/>
  <c r="O116" i="23"/>
  <c r="U116" i="23"/>
  <c r="Q116" i="23"/>
  <c r="P108" i="23"/>
  <c r="T108" i="23"/>
  <c r="M108" i="23"/>
  <c r="R108" i="23"/>
  <c r="N108" i="23"/>
  <c r="S108" i="23"/>
  <c r="O108" i="23"/>
  <c r="U108" i="23"/>
  <c r="Q108" i="23"/>
  <c r="P100" i="23"/>
  <c r="T100" i="23"/>
  <c r="M100" i="23"/>
  <c r="R100" i="23"/>
  <c r="N100" i="23"/>
  <c r="S100" i="23"/>
  <c r="O100" i="23"/>
  <c r="U100" i="23"/>
  <c r="Q100" i="23"/>
  <c r="P92" i="23"/>
  <c r="T92" i="23"/>
  <c r="M92" i="23"/>
  <c r="R92" i="23"/>
  <c r="N92" i="23"/>
  <c r="S92" i="23"/>
  <c r="O92" i="23"/>
  <c r="U92" i="23"/>
  <c r="Q92" i="23"/>
  <c r="P84" i="23"/>
  <c r="T84" i="23"/>
  <c r="M84" i="23"/>
  <c r="R84" i="23"/>
  <c r="N84" i="23"/>
  <c r="S84" i="23"/>
  <c r="O84" i="23"/>
  <c r="U84" i="23"/>
  <c r="Q84" i="23"/>
  <c r="P76" i="23"/>
  <c r="T76" i="23"/>
  <c r="M76" i="23"/>
  <c r="R76" i="23"/>
  <c r="N76" i="23"/>
  <c r="S76" i="23"/>
  <c r="O76" i="23"/>
  <c r="U76" i="23"/>
  <c r="Q76" i="23"/>
  <c r="P68" i="23"/>
  <c r="T68" i="23"/>
  <c r="M68" i="23"/>
  <c r="R68" i="23"/>
  <c r="N68" i="23"/>
  <c r="S68" i="23"/>
  <c r="O68" i="23"/>
  <c r="U68" i="23"/>
  <c r="Q68" i="23"/>
  <c r="P60" i="23"/>
  <c r="T60" i="23"/>
  <c r="M60" i="23"/>
  <c r="R60" i="23"/>
  <c r="N60" i="23"/>
  <c r="S60" i="23"/>
  <c r="O60" i="23"/>
  <c r="U60" i="23"/>
  <c r="Q60" i="23"/>
  <c r="P52" i="23"/>
  <c r="T52" i="23"/>
  <c r="M52" i="23"/>
  <c r="R52" i="23"/>
  <c r="N52" i="23"/>
  <c r="S52" i="23"/>
  <c r="O52" i="23"/>
  <c r="U52" i="23"/>
  <c r="Q52" i="23"/>
  <c r="P44" i="23"/>
  <c r="T44" i="23"/>
  <c r="M44" i="23"/>
  <c r="R44" i="23"/>
  <c r="N44" i="23"/>
  <c r="S44" i="23"/>
  <c r="O44" i="23"/>
  <c r="U44" i="23"/>
  <c r="Q44" i="23"/>
  <c r="P36" i="23"/>
  <c r="T36" i="23"/>
  <c r="M36" i="23"/>
  <c r="R36" i="23"/>
  <c r="N36" i="23"/>
  <c r="S36" i="23"/>
  <c r="O36" i="23"/>
  <c r="U36" i="23"/>
  <c r="Q36" i="23"/>
  <c r="P28" i="23"/>
  <c r="T28" i="23"/>
  <c r="M28" i="23"/>
  <c r="R28" i="23"/>
  <c r="N28" i="23"/>
  <c r="S28" i="23"/>
  <c r="O28" i="23"/>
  <c r="U28" i="23"/>
  <c r="Q28" i="23"/>
  <c r="P20" i="23"/>
  <c r="T20" i="23"/>
  <c r="M20" i="23"/>
  <c r="R20" i="23"/>
  <c r="N20" i="23"/>
  <c r="S20" i="23"/>
  <c r="O20" i="23"/>
  <c r="U20" i="23"/>
  <c r="Q20" i="23"/>
  <c r="P12" i="23"/>
  <c r="T12" i="23"/>
  <c r="M12" i="23"/>
  <c r="R12" i="23"/>
  <c r="N12" i="23"/>
  <c r="S12" i="23"/>
  <c r="O12" i="23"/>
  <c r="U12" i="23"/>
  <c r="Q12" i="23"/>
  <c r="P4" i="23"/>
  <c r="T4" i="23"/>
  <c r="M4" i="23"/>
  <c r="R4" i="23"/>
  <c r="N4" i="23"/>
  <c r="S4" i="23"/>
  <c r="O4" i="23"/>
  <c r="U4" i="23"/>
  <c r="Q4" i="23"/>
  <c r="Z18" i="19"/>
  <c r="AD18" i="19"/>
  <c r="AH18" i="19"/>
  <c r="AL18" i="19"/>
  <c r="W18" i="19"/>
  <c r="AA18" i="19"/>
  <c r="AE18" i="19"/>
  <c r="AI18" i="19"/>
  <c r="AM18" i="19"/>
  <c r="X18" i="19"/>
  <c r="AF18" i="19"/>
  <c r="AN18" i="19"/>
  <c r="Y18" i="19"/>
  <c r="AG18" i="19"/>
  <c r="AO18" i="19"/>
  <c r="AB18" i="19"/>
  <c r="AJ18" i="19"/>
  <c r="AC18" i="19"/>
  <c r="AK18" i="19"/>
  <c r="C46" i="25"/>
  <c r="G46" i="25"/>
  <c r="K46" i="25"/>
  <c r="F46" i="25"/>
  <c r="D46" i="25"/>
  <c r="I46" i="25"/>
  <c r="H46" i="25"/>
  <c r="J46" i="25"/>
  <c r="E46" i="25"/>
  <c r="C173" i="26"/>
  <c r="G173" i="26"/>
  <c r="K173" i="26"/>
  <c r="F173" i="26"/>
  <c r="D173" i="26"/>
  <c r="I173" i="26"/>
  <c r="E173" i="26"/>
  <c r="H173" i="26"/>
  <c r="J173" i="26"/>
  <c r="C165" i="26"/>
  <c r="G165" i="26"/>
  <c r="K165" i="26"/>
  <c r="F165" i="26"/>
  <c r="D165" i="26"/>
  <c r="I165" i="26"/>
  <c r="H165" i="26"/>
  <c r="J165" i="26"/>
  <c r="E165" i="26"/>
  <c r="C157" i="26"/>
  <c r="G157" i="26"/>
  <c r="K157" i="26"/>
  <c r="F157" i="26"/>
  <c r="D157" i="26"/>
  <c r="I157" i="26"/>
  <c r="J157" i="26"/>
  <c r="E157" i="26"/>
  <c r="H157" i="26"/>
  <c r="C149" i="26"/>
  <c r="G149" i="26"/>
  <c r="K149" i="26"/>
  <c r="F149" i="26"/>
  <c r="D149" i="26"/>
  <c r="I149" i="26"/>
  <c r="J149" i="26"/>
  <c r="E149" i="26"/>
  <c r="H149" i="26"/>
  <c r="C141" i="26"/>
  <c r="G141" i="26"/>
  <c r="K141" i="26"/>
  <c r="F141" i="26"/>
  <c r="D141" i="26"/>
  <c r="I141" i="26"/>
  <c r="J141" i="26"/>
  <c r="E141" i="26"/>
  <c r="H141" i="26"/>
  <c r="C133" i="26"/>
  <c r="G133" i="26"/>
  <c r="K133" i="26"/>
  <c r="F133" i="26"/>
  <c r="D133" i="26"/>
  <c r="I133" i="26"/>
  <c r="J133" i="26"/>
  <c r="E133" i="26"/>
  <c r="H133" i="26"/>
  <c r="C125" i="26"/>
  <c r="G125" i="26"/>
  <c r="K125" i="26"/>
  <c r="F125" i="26"/>
  <c r="D125" i="26"/>
  <c r="I125" i="26"/>
  <c r="J125" i="26"/>
  <c r="E125" i="26"/>
  <c r="H125" i="26"/>
  <c r="C117" i="26"/>
  <c r="G117" i="26"/>
  <c r="K117" i="26"/>
  <c r="F117" i="26"/>
  <c r="D117" i="26"/>
  <c r="I117" i="26"/>
  <c r="J117" i="26"/>
  <c r="E117" i="26"/>
  <c r="H117" i="26"/>
  <c r="C109" i="26"/>
  <c r="G109" i="26"/>
  <c r="K109" i="26"/>
  <c r="F109" i="26"/>
  <c r="D109" i="26"/>
  <c r="I109" i="26"/>
  <c r="J109" i="26"/>
  <c r="E109" i="26"/>
  <c r="H109" i="26"/>
  <c r="P98" i="26"/>
  <c r="T98" i="26"/>
  <c r="N98" i="26"/>
  <c r="S98" i="26"/>
  <c r="O98" i="26"/>
  <c r="U98" i="26"/>
  <c r="Q98" i="26"/>
  <c r="M98" i="26"/>
  <c r="R98" i="26"/>
  <c r="P90" i="26"/>
  <c r="T90" i="26"/>
  <c r="N90" i="26"/>
  <c r="S90" i="26"/>
  <c r="O90" i="26"/>
  <c r="U90" i="26"/>
  <c r="Q90" i="26"/>
  <c r="M90" i="26"/>
  <c r="R90" i="26"/>
  <c r="P82" i="26"/>
  <c r="T82" i="26"/>
  <c r="N82" i="26"/>
  <c r="S82" i="26"/>
  <c r="O82" i="26"/>
  <c r="U82" i="26"/>
  <c r="Q82" i="26"/>
  <c r="M82" i="26"/>
  <c r="R82" i="26"/>
  <c r="C73" i="26"/>
  <c r="G73" i="26"/>
  <c r="K73" i="26"/>
  <c r="F73" i="26"/>
  <c r="H73" i="26"/>
  <c r="D73" i="26"/>
  <c r="I73" i="26"/>
  <c r="E73" i="26"/>
  <c r="J73" i="26"/>
  <c r="C65" i="26"/>
  <c r="G65" i="26"/>
  <c r="K65" i="26"/>
  <c r="F65" i="26"/>
  <c r="H65" i="26"/>
  <c r="D65" i="26"/>
  <c r="I65" i="26"/>
  <c r="E65" i="26"/>
  <c r="J65" i="26"/>
  <c r="P54" i="26"/>
  <c r="T54" i="26"/>
  <c r="N54" i="26"/>
  <c r="S54" i="26"/>
  <c r="O54" i="26"/>
  <c r="U54" i="26"/>
  <c r="Q54" i="26"/>
  <c r="M54" i="26"/>
  <c r="R54" i="26"/>
  <c r="C41" i="26"/>
  <c r="G41" i="26"/>
  <c r="K41" i="26"/>
  <c r="F41" i="26"/>
  <c r="H41" i="26"/>
  <c r="D41" i="26"/>
  <c r="I41" i="26"/>
  <c r="E41" i="26"/>
  <c r="J41" i="26"/>
  <c r="C33" i="26"/>
  <c r="G33" i="26"/>
  <c r="K33" i="26"/>
  <c r="F33" i="26"/>
  <c r="H33" i="26"/>
  <c r="D33" i="26"/>
  <c r="I33" i="26"/>
  <c r="J33" i="26"/>
  <c r="E33" i="26"/>
  <c r="C25" i="26"/>
  <c r="G25" i="26"/>
  <c r="K25" i="26"/>
  <c r="F25" i="26"/>
  <c r="H25" i="26"/>
  <c r="D25" i="26"/>
  <c r="I25" i="26"/>
  <c r="E25" i="26"/>
  <c r="J25" i="26"/>
  <c r="C17" i="26"/>
  <c r="G17" i="26"/>
  <c r="K17" i="26"/>
  <c r="F17" i="26"/>
  <c r="H17" i="26"/>
  <c r="D17" i="26"/>
  <c r="I17" i="26"/>
  <c r="J17" i="26"/>
  <c r="E17" i="26"/>
  <c r="C9" i="26"/>
  <c r="G9" i="26"/>
  <c r="K9" i="26"/>
  <c r="F9" i="26"/>
  <c r="H9" i="26"/>
  <c r="D9" i="26"/>
  <c r="I9" i="26"/>
  <c r="E9" i="26"/>
  <c r="J9" i="26"/>
  <c r="C176" i="23"/>
  <c r="G176" i="23"/>
  <c r="K176" i="23"/>
  <c r="F176" i="23"/>
  <c r="H176" i="23"/>
  <c r="D176" i="23"/>
  <c r="I176" i="23"/>
  <c r="J176" i="23"/>
  <c r="E176" i="23"/>
  <c r="C168" i="23"/>
  <c r="G168" i="23"/>
  <c r="K168" i="23"/>
  <c r="F168" i="23"/>
  <c r="H168" i="23"/>
  <c r="D168" i="23"/>
  <c r="I168" i="23"/>
  <c r="E168" i="23"/>
  <c r="J168" i="23"/>
  <c r="C160" i="23"/>
  <c r="G160" i="23"/>
  <c r="K160" i="23"/>
  <c r="F160" i="23"/>
  <c r="H160" i="23"/>
  <c r="D160" i="23"/>
  <c r="I160" i="23"/>
  <c r="J160" i="23"/>
  <c r="E160" i="23"/>
  <c r="C152" i="23"/>
  <c r="G152" i="23"/>
  <c r="K152" i="23"/>
  <c r="F152" i="23"/>
  <c r="H152" i="23"/>
  <c r="D152" i="23"/>
  <c r="I152" i="23"/>
  <c r="E152" i="23"/>
  <c r="J152" i="23"/>
  <c r="C144" i="23"/>
  <c r="G144" i="23"/>
  <c r="K144" i="23"/>
  <c r="F144" i="23"/>
  <c r="H144" i="23"/>
  <c r="D144" i="23"/>
  <c r="I144" i="23"/>
  <c r="J144" i="23"/>
  <c r="E144" i="23"/>
  <c r="C136" i="23"/>
  <c r="G136" i="23"/>
  <c r="K136" i="23"/>
  <c r="F136" i="23"/>
  <c r="H136" i="23"/>
  <c r="D136" i="23"/>
  <c r="I136" i="23"/>
  <c r="E136" i="23"/>
  <c r="J136" i="23"/>
  <c r="C128" i="23"/>
  <c r="G128" i="23"/>
  <c r="K128" i="23"/>
  <c r="F128" i="23"/>
  <c r="H128" i="23"/>
  <c r="D128" i="23"/>
  <c r="I128" i="23"/>
  <c r="J128" i="23"/>
  <c r="E128" i="23"/>
  <c r="C120" i="23"/>
  <c r="G120" i="23"/>
  <c r="K120" i="23"/>
  <c r="F120" i="23"/>
  <c r="H120" i="23"/>
  <c r="D120" i="23"/>
  <c r="I120" i="23"/>
  <c r="E120" i="23"/>
  <c r="J120" i="23"/>
  <c r="C112" i="23"/>
  <c r="G112" i="23"/>
  <c r="K112" i="23"/>
  <c r="F112" i="23"/>
  <c r="H112" i="23"/>
  <c r="D112" i="23"/>
  <c r="I112" i="23"/>
  <c r="J112" i="23"/>
  <c r="E112" i="23"/>
  <c r="C104" i="23"/>
  <c r="G104" i="23"/>
  <c r="K104" i="23"/>
  <c r="F104" i="23"/>
  <c r="H104" i="23"/>
  <c r="D104" i="23"/>
  <c r="I104" i="23"/>
  <c r="E104" i="23"/>
  <c r="J104" i="23"/>
  <c r="C96" i="23"/>
  <c r="G96" i="23"/>
  <c r="K96" i="23"/>
  <c r="F96" i="23"/>
  <c r="H96" i="23"/>
  <c r="D96" i="23"/>
  <c r="I96" i="23"/>
  <c r="J96" i="23"/>
  <c r="E96" i="23"/>
  <c r="C88" i="23"/>
  <c r="G88" i="23"/>
  <c r="K88" i="23"/>
  <c r="F88" i="23"/>
  <c r="H88" i="23"/>
  <c r="D88" i="23"/>
  <c r="I88" i="23"/>
  <c r="E88" i="23"/>
  <c r="J88" i="23"/>
  <c r="C80" i="23"/>
  <c r="G80" i="23"/>
  <c r="K80" i="23"/>
  <c r="F80" i="23"/>
  <c r="H80" i="23"/>
  <c r="D80" i="23"/>
  <c r="I80" i="23"/>
  <c r="J80" i="23"/>
  <c r="E80" i="23"/>
  <c r="C72" i="23"/>
  <c r="G72" i="23"/>
  <c r="K72" i="23"/>
  <c r="F72" i="23"/>
  <c r="H72" i="23"/>
  <c r="D72" i="23"/>
  <c r="I72" i="23"/>
  <c r="E72" i="23"/>
  <c r="J72" i="23"/>
  <c r="C64" i="23"/>
  <c r="G64" i="23"/>
  <c r="K64" i="23"/>
  <c r="F64" i="23"/>
  <c r="H64" i="23"/>
  <c r="D64" i="23"/>
  <c r="I64" i="23"/>
  <c r="E64" i="23"/>
  <c r="J64" i="23"/>
  <c r="C56" i="23"/>
  <c r="G56" i="23"/>
  <c r="K56" i="23"/>
  <c r="F56" i="23"/>
  <c r="H56" i="23"/>
  <c r="D56" i="23"/>
  <c r="I56" i="23"/>
  <c r="E56" i="23"/>
  <c r="J56" i="23"/>
  <c r="C48" i="23"/>
  <c r="G48" i="23"/>
  <c r="K48" i="23"/>
  <c r="F48" i="23"/>
  <c r="H48" i="23"/>
  <c r="D48" i="23"/>
  <c r="I48" i="23"/>
  <c r="E48" i="23"/>
  <c r="J48" i="23"/>
  <c r="C40" i="23"/>
  <c r="G40" i="23"/>
  <c r="K40" i="23"/>
  <c r="F40" i="23"/>
  <c r="H40" i="23"/>
  <c r="D40" i="23"/>
  <c r="I40" i="23"/>
  <c r="E40" i="23"/>
  <c r="J40" i="23"/>
  <c r="C32" i="23"/>
  <c r="G32" i="23"/>
  <c r="K32" i="23"/>
  <c r="F32" i="23"/>
  <c r="H32" i="23"/>
  <c r="D32" i="23"/>
  <c r="I32" i="23"/>
  <c r="E32" i="23"/>
  <c r="J32" i="23"/>
  <c r="C24" i="23"/>
  <c r="G24" i="23"/>
  <c r="K24" i="23"/>
  <c r="F24" i="23"/>
  <c r="H24" i="23"/>
  <c r="D24" i="23"/>
  <c r="I24" i="23"/>
  <c r="E24" i="23"/>
  <c r="J24" i="23"/>
  <c r="C16" i="23"/>
  <c r="G16" i="23"/>
  <c r="K16" i="23"/>
  <c r="F16" i="23"/>
  <c r="H16" i="23"/>
  <c r="D16" i="23"/>
  <c r="I16" i="23"/>
  <c r="E16" i="23"/>
  <c r="J16" i="23"/>
  <c r="C8" i="23"/>
  <c r="G8" i="23"/>
  <c r="K8" i="23"/>
  <c r="F8" i="23"/>
  <c r="H8" i="23"/>
  <c r="D8" i="23"/>
  <c r="I8" i="23"/>
  <c r="E8" i="23"/>
  <c r="J8" i="23"/>
  <c r="W29" i="19"/>
  <c r="AA29" i="19"/>
  <c r="AE29" i="19"/>
  <c r="AI29" i="19"/>
  <c r="AM29" i="19"/>
  <c r="AB29" i="19"/>
  <c r="AG29" i="19"/>
  <c r="AL29" i="19"/>
  <c r="X29" i="19"/>
  <c r="AC29" i="19"/>
  <c r="AH29" i="19"/>
  <c r="AN29" i="19"/>
  <c r="Y29" i="19"/>
  <c r="AD29" i="19"/>
  <c r="AJ29" i="19"/>
  <c r="AO29" i="19"/>
  <c r="Z29" i="19"/>
  <c r="AF29" i="19"/>
  <c r="AK29" i="19"/>
  <c r="AO99" i="21"/>
  <c r="AK99" i="21"/>
  <c r="AG99" i="21"/>
  <c r="AC99" i="21"/>
  <c r="Y99" i="21"/>
  <c r="AN99" i="21"/>
  <c r="AJ99" i="21"/>
  <c r="AF99" i="21"/>
  <c r="AB99" i="21"/>
  <c r="X99" i="21"/>
  <c r="AH99" i="21"/>
  <c r="Z99" i="21"/>
  <c r="AM99" i="21"/>
  <c r="AE99" i="21"/>
  <c r="W99" i="21"/>
  <c r="AL99" i="21"/>
  <c r="AD99" i="21"/>
  <c r="AA99" i="21"/>
  <c r="AI99" i="21"/>
  <c r="AO163" i="21"/>
  <c r="AK163" i="21"/>
  <c r="AG163" i="21"/>
  <c r="AC163" i="21"/>
  <c r="Y163" i="21"/>
  <c r="AN163" i="21"/>
  <c r="AJ163" i="21"/>
  <c r="AF163" i="21"/>
  <c r="AB163" i="21"/>
  <c r="X163" i="21"/>
  <c r="AH163" i="21"/>
  <c r="Z163" i="21"/>
  <c r="AM163" i="21"/>
  <c r="AE163" i="21"/>
  <c r="W163" i="21"/>
  <c r="AL163" i="21"/>
  <c r="AD163" i="21"/>
  <c r="AA163" i="21"/>
  <c r="AI163" i="21"/>
  <c r="AO83" i="21"/>
  <c r="AK83" i="21"/>
  <c r="AG83" i="21"/>
  <c r="AC83" i="21"/>
  <c r="Y83" i="21"/>
  <c r="AN83" i="21"/>
  <c r="AJ83" i="21"/>
  <c r="AF83" i="21"/>
  <c r="AB83" i="21"/>
  <c r="X83" i="21"/>
  <c r="AH83" i="21"/>
  <c r="Z83" i="21"/>
  <c r="AM83" i="21"/>
  <c r="AE83" i="21"/>
  <c r="W83" i="21"/>
  <c r="AL83" i="21"/>
  <c r="AD83" i="21"/>
  <c r="AI83" i="21"/>
  <c r="AA83" i="21"/>
  <c r="AO147" i="21"/>
  <c r="AK147" i="21"/>
  <c r="AG147" i="21"/>
  <c r="AC147" i="21"/>
  <c r="Y147" i="21"/>
  <c r="AN147" i="21"/>
  <c r="AJ147" i="21"/>
  <c r="AF147" i="21"/>
  <c r="AB147" i="21"/>
  <c r="X147" i="21"/>
  <c r="AH147" i="21"/>
  <c r="Z147" i="21"/>
  <c r="AM147" i="21"/>
  <c r="AE147" i="21"/>
  <c r="W147" i="21"/>
  <c r="AL147" i="21"/>
  <c r="AD147" i="21"/>
  <c r="AI147" i="21"/>
  <c r="AA147" i="21"/>
  <c r="X48" i="19"/>
  <c r="AB48" i="19"/>
  <c r="AF48" i="19"/>
  <c r="AJ48" i="19"/>
  <c r="AN48" i="19"/>
  <c r="W48" i="19"/>
  <c r="AC48" i="19"/>
  <c r="AH48" i="19"/>
  <c r="AM48" i="19"/>
  <c r="Y48" i="19"/>
  <c r="AD48" i="19"/>
  <c r="AI48" i="19"/>
  <c r="AO48" i="19"/>
  <c r="Z48" i="19"/>
  <c r="AE48" i="19"/>
  <c r="AK48" i="19"/>
  <c r="AA48" i="19"/>
  <c r="AG48" i="19"/>
  <c r="AL48" i="19"/>
  <c r="Z34" i="19"/>
  <c r="AD34" i="19"/>
  <c r="AH34" i="19"/>
  <c r="AL34" i="19"/>
  <c r="X34" i="19"/>
  <c r="AC34" i="19"/>
  <c r="AI34" i="19"/>
  <c r="AN34" i="19"/>
  <c r="Y34" i="19"/>
  <c r="AE34" i="19"/>
  <c r="AJ34" i="19"/>
  <c r="AO34" i="19"/>
  <c r="AA34" i="19"/>
  <c r="AF34" i="19"/>
  <c r="AK34" i="19"/>
  <c r="W34" i="19"/>
  <c r="AB34" i="19"/>
  <c r="AG34" i="19"/>
  <c r="AM34" i="19"/>
  <c r="X36" i="19"/>
  <c r="AB36" i="19"/>
  <c r="AF36" i="19"/>
  <c r="AJ36" i="19"/>
  <c r="AN36" i="19"/>
  <c r="Y36" i="19"/>
  <c r="AD36" i="19"/>
  <c r="AI36" i="19"/>
  <c r="AO36" i="19"/>
  <c r="Z36" i="19"/>
  <c r="AE36" i="19"/>
  <c r="AK36" i="19"/>
  <c r="AA36" i="19"/>
  <c r="AG36" i="19"/>
  <c r="AL36" i="19"/>
  <c r="W36" i="19"/>
  <c r="AC36" i="19"/>
  <c r="AH36" i="19"/>
  <c r="AM36" i="19"/>
  <c r="Z22" i="19"/>
  <c r="AD22" i="19"/>
  <c r="AH22" i="19"/>
  <c r="AL22" i="19"/>
  <c r="Y22" i="19"/>
  <c r="AE22" i="19"/>
  <c r="AJ22" i="19"/>
  <c r="AO22" i="19"/>
  <c r="AA22" i="19"/>
  <c r="AF22" i="19"/>
  <c r="AK22" i="19"/>
  <c r="W22" i="19"/>
  <c r="AB22" i="19"/>
  <c r="AG22" i="19"/>
  <c r="AM22" i="19"/>
  <c r="AN22" i="19"/>
  <c r="X22" i="19"/>
  <c r="AC22" i="19"/>
  <c r="AI22" i="19"/>
  <c r="Z6" i="19"/>
  <c r="AD6" i="19"/>
  <c r="AH6" i="19"/>
  <c r="AL6" i="19"/>
  <c r="W6" i="19"/>
  <c r="AA6" i="19"/>
  <c r="AE6" i="19"/>
  <c r="AI6" i="19"/>
  <c r="AM6" i="19"/>
  <c r="AB6" i="19"/>
  <c r="AJ6" i="19"/>
  <c r="AC6" i="19"/>
  <c r="AK6" i="19"/>
  <c r="X6" i="19"/>
  <c r="AF6" i="19"/>
  <c r="AN6" i="19"/>
  <c r="AO6" i="19"/>
  <c r="Y6" i="19"/>
  <c r="AG6" i="19"/>
  <c r="AL120" i="26"/>
  <c r="AH120" i="26"/>
  <c r="AD120" i="26"/>
  <c r="Z120" i="26"/>
  <c r="AO120" i="26"/>
  <c r="AK120" i="26"/>
  <c r="AG120" i="26"/>
  <c r="AC120" i="26"/>
  <c r="Y120" i="26"/>
  <c r="AN120" i="26"/>
  <c r="AJ120" i="26"/>
  <c r="AF120" i="26"/>
  <c r="AB120" i="26"/>
  <c r="X120" i="26"/>
  <c r="AM120" i="26"/>
  <c r="W120" i="26"/>
  <c r="AI120" i="26"/>
  <c r="AE120" i="26"/>
  <c r="AA120" i="26"/>
  <c r="AL88" i="23"/>
  <c r="AH88" i="23"/>
  <c r="AD88" i="23"/>
  <c r="Z88" i="23"/>
  <c r="AO88" i="23"/>
  <c r="AK88" i="23"/>
  <c r="AG88" i="23"/>
  <c r="AC88" i="23"/>
  <c r="Y88" i="23"/>
  <c r="AN88" i="23"/>
  <c r="AJ88" i="23"/>
  <c r="AF88" i="23"/>
  <c r="AB88" i="23"/>
  <c r="X88" i="23"/>
  <c r="AM88" i="23"/>
  <c r="W88" i="23"/>
  <c r="AI88" i="23"/>
  <c r="AE88" i="23"/>
  <c r="AA88" i="23"/>
  <c r="X40" i="19"/>
  <c r="AB40" i="19"/>
  <c r="AF40" i="19"/>
  <c r="AJ40" i="19"/>
  <c r="AN40" i="19"/>
  <c r="Z40" i="19"/>
  <c r="AE40" i="19"/>
  <c r="AK40" i="19"/>
  <c r="AA40" i="19"/>
  <c r="AG40" i="19"/>
  <c r="AL40" i="19"/>
  <c r="W40" i="19"/>
  <c r="AC40" i="19"/>
  <c r="AH40" i="19"/>
  <c r="AM40" i="19"/>
  <c r="Y40" i="19"/>
  <c r="AD40" i="19"/>
  <c r="AI40" i="19"/>
  <c r="AO40" i="19"/>
  <c r="Z26" i="19"/>
  <c r="AD26" i="19"/>
  <c r="AH26" i="19"/>
  <c r="AL26" i="19"/>
  <c r="AA26" i="19"/>
  <c r="AF26" i="19"/>
  <c r="AK26" i="19"/>
  <c r="W26" i="19"/>
  <c r="AB26" i="19"/>
  <c r="AG26" i="19"/>
  <c r="AM26" i="19"/>
  <c r="X26" i="19"/>
  <c r="AC26" i="19"/>
  <c r="AI26" i="19"/>
  <c r="AN26" i="19"/>
  <c r="AO26" i="19"/>
  <c r="Y26" i="19"/>
  <c r="AE26" i="19"/>
  <c r="AJ26" i="19"/>
  <c r="W17" i="19"/>
  <c r="AA17" i="19"/>
  <c r="AE17" i="19"/>
  <c r="AI17" i="19"/>
  <c r="AM17" i="19"/>
  <c r="X17" i="19"/>
  <c r="AB17" i="19"/>
  <c r="AF17" i="19"/>
  <c r="AJ17" i="19"/>
  <c r="AN17" i="19"/>
  <c r="AC17" i="19"/>
  <c r="AK17" i="19"/>
  <c r="AD17" i="19"/>
  <c r="AL17" i="19"/>
  <c r="Y17" i="19"/>
  <c r="AG17" i="19"/>
  <c r="AO17" i="19"/>
  <c r="AH17" i="19"/>
  <c r="Z17" i="19"/>
  <c r="AL54" i="21"/>
  <c r="AH54" i="21"/>
  <c r="AD54" i="21"/>
  <c r="Z54" i="21"/>
  <c r="AO54" i="21"/>
  <c r="AK54" i="21"/>
  <c r="AG54" i="21"/>
  <c r="AC54" i="21"/>
  <c r="Y54" i="21"/>
  <c r="AI54" i="21"/>
  <c r="AA54" i="21"/>
  <c r="AN54" i="21"/>
  <c r="AF54" i="21"/>
  <c r="X54" i="21"/>
  <c r="AM54" i="21"/>
  <c r="AE54" i="21"/>
  <c r="W54" i="21"/>
  <c r="AJ54" i="21"/>
  <c r="AB54" i="21"/>
  <c r="AL70" i="21"/>
  <c r="AH70" i="21"/>
  <c r="AD70" i="21"/>
  <c r="Z70" i="21"/>
  <c r="AO70" i="21"/>
  <c r="AK70" i="21"/>
  <c r="AG70" i="21"/>
  <c r="AC70" i="21"/>
  <c r="Y70" i="21"/>
  <c r="AI70" i="21"/>
  <c r="AA70" i="21"/>
  <c r="AN70" i="21"/>
  <c r="AF70" i="21"/>
  <c r="X70" i="21"/>
  <c r="AM70" i="21"/>
  <c r="AE70" i="21"/>
  <c r="W70" i="21"/>
  <c r="AJ70" i="21"/>
  <c r="AB70" i="21"/>
  <c r="AL86" i="21"/>
  <c r="AH86" i="21"/>
  <c r="AD86" i="21"/>
  <c r="Z86" i="21"/>
  <c r="AO86" i="21"/>
  <c r="AK86" i="21"/>
  <c r="AG86" i="21"/>
  <c r="AC86" i="21"/>
  <c r="Y86" i="21"/>
  <c r="AI86" i="21"/>
  <c r="AA86" i="21"/>
  <c r="AN86" i="21"/>
  <c r="AF86" i="21"/>
  <c r="X86" i="21"/>
  <c r="AM86" i="21"/>
  <c r="AE86" i="21"/>
  <c r="W86" i="21"/>
  <c r="AJ86" i="21"/>
  <c r="AB86" i="21"/>
  <c r="AL102" i="21"/>
  <c r="AH102" i="21"/>
  <c r="AD102" i="21"/>
  <c r="Z102" i="21"/>
  <c r="AO102" i="21"/>
  <c r="AK102" i="21"/>
  <c r="AG102" i="21"/>
  <c r="AC102" i="21"/>
  <c r="Y102" i="21"/>
  <c r="AI102" i="21"/>
  <c r="AA102" i="21"/>
  <c r="AN102" i="21"/>
  <c r="AF102" i="21"/>
  <c r="X102" i="21"/>
  <c r="AM102" i="21"/>
  <c r="AE102" i="21"/>
  <c r="W102" i="21"/>
  <c r="AB102" i="21"/>
  <c r="AJ102" i="21"/>
  <c r="AL118" i="21"/>
  <c r="AH118" i="21"/>
  <c r="AD118" i="21"/>
  <c r="Z118" i="21"/>
  <c r="AO118" i="21"/>
  <c r="AK118" i="21"/>
  <c r="AG118" i="21"/>
  <c r="AC118" i="21"/>
  <c r="Y118" i="21"/>
  <c r="AI118" i="21"/>
  <c r="AA118" i="21"/>
  <c r="AN118" i="21"/>
  <c r="AF118" i="21"/>
  <c r="X118" i="21"/>
  <c r="AM118" i="21"/>
  <c r="AE118" i="21"/>
  <c r="W118" i="21"/>
  <c r="AJ118" i="21"/>
  <c r="AB118" i="21"/>
  <c r="AL134" i="21"/>
  <c r="AH134" i="21"/>
  <c r="AD134" i="21"/>
  <c r="Z134" i="21"/>
  <c r="AO134" i="21"/>
  <c r="AK134" i="21"/>
  <c r="AG134" i="21"/>
  <c r="AC134" i="21"/>
  <c r="Y134" i="21"/>
  <c r="AI134" i="21"/>
  <c r="AA134" i="21"/>
  <c r="AN134" i="21"/>
  <c r="AF134" i="21"/>
  <c r="X134" i="21"/>
  <c r="AM134" i="21"/>
  <c r="AE134" i="21"/>
  <c r="W134" i="21"/>
  <c r="AB134" i="21"/>
  <c r="AJ134" i="21"/>
  <c r="AL150" i="21"/>
  <c r="AH150" i="21"/>
  <c r="AD150" i="21"/>
  <c r="Z150" i="21"/>
  <c r="AO150" i="21"/>
  <c r="AK150" i="21"/>
  <c r="AG150" i="21"/>
  <c r="AC150" i="21"/>
  <c r="Y150" i="21"/>
  <c r="AI150" i="21"/>
  <c r="AA150" i="21"/>
  <c r="AN150" i="21"/>
  <c r="AF150" i="21"/>
  <c r="X150" i="21"/>
  <c r="AM150" i="21"/>
  <c r="AE150" i="21"/>
  <c r="W150" i="21"/>
  <c r="AJ150" i="21"/>
  <c r="AB150" i="21"/>
  <c r="AL166" i="21"/>
  <c r="AH166" i="21"/>
  <c r="AD166" i="21"/>
  <c r="Z166" i="21"/>
  <c r="AO166" i="21"/>
  <c r="AK166" i="21"/>
  <c r="AG166" i="21"/>
  <c r="AC166" i="21"/>
  <c r="Y166" i="21"/>
  <c r="AI166" i="21"/>
  <c r="AA166" i="21"/>
  <c r="AN166" i="21"/>
  <c r="AF166" i="21"/>
  <c r="X166" i="21"/>
  <c r="AM166" i="21"/>
  <c r="AE166" i="21"/>
  <c r="W166" i="21"/>
  <c r="AB166" i="21"/>
  <c r="AJ166" i="21"/>
  <c r="AL48" i="26"/>
  <c r="AH48" i="26"/>
  <c r="AD48" i="26"/>
  <c r="Z48" i="26"/>
  <c r="AO48" i="26"/>
  <c r="AK48" i="26"/>
  <c r="AG48" i="26"/>
  <c r="AC48" i="26"/>
  <c r="Y48" i="26"/>
  <c r="AN48" i="26"/>
  <c r="AJ48" i="26"/>
  <c r="AF48" i="26"/>
  <c r="AB48" i="26"/>
  <c r="X48" i="26"/>
  <c r="AI48" i="26"/>
  <c r="AE48" i="26"/>
  <c r="AA48" i="26"/>
  <c r="W48" i="26"/>
  <c r="AM48" i="26"/>
  <c r="AL100" i="26"/>
  <c r="AH100" i="26"/>
  <c r="AD100" i="26"/>
  <c r="Z100" i="26"/>
  <c r="AO100" i="26"/>
  <c r="AK100" i="26"/>
  <c r="AG100" i="26"/>
  <c r="AC100" i="26"/>
  <c r="Y100" i="26"/>
  <c r="AN100" i="26"/>
  <c r="AJ100" i="26"/>
  <c r="AF100" i="26"/>
  <c r="AB100" i="26"/>
  <c r="X100" i="26"/>
  <c r="AI100" i="26"/>
  <c r="AE100" i="26"/>
  <c r="AA100" i="26"/>
  <c r="AM100" i="26"/>
  <c r="W100" i="26"/>
  <c r="AL168" i="26"/>
  <c r="AH168" i="26"/>
  <c r="AD168" i="26"/>
  <c r="Z168" i="26"/>
  <c r="AO168" i="26"/>
  <c r="AK168" i="26"/>
  <c r="AG168" i="26"/>
  <c r="AC168" i="26"/>
  <c r="Y168" i="26"/>
  <c r="AN168" i="26"/>
  <c r="AJ168" i="26"/>
  <c r="AF168" i="26"/>
  <c r="AB168" i="26"/>
  <c r="X168" i="26"/>
  <c r="AI168" i="26"/>
  <c r="AE168" i="26"/>
  <c r="AA168" i="26"/>
  <c r="AM168" i="26"/>
  <c r="W168" i="26"/>
  <c r="AO157" i="23"/>
  <c r="AK157" i="23"/>
  <c r="AG157" i="23"/>
  <c r="AC157" i="23"/>
  <c r="Y157" i="23"/>
  <c r="AJ157" i="23"/>
  <c r="AE157" i="23"/>
  <c r="Z157" i="23"/>
  <c r="AN157" i="23"/>
  <c r="AI157" i="23"/>
  <c r="AD157" i="23"/>
  <c r="X157" i="23"/>
  <c r="AM157" i="23"/>
  <c r="AH157" i="23"/>
  <c r="AB157" i="23"/>
  <c r="W157" i="23"/>
  <c r="AF157" i="23"/>
  <c r="AA157" i="23"/>
  <c r="AL157" i="23"/>
  <c r="AN60" i="21"/>
  <c r="AJ60" i="21"/>
  <c r="AF60" i="21"/>
  <c r="AB60" i="21"/>
  <c r="X60" i="21"/>
  <c r="AM60" i="21"/>
  <c r="AI60" i="21"/>
  <c r="AE60" i="21"/>
  <c r="AA60" i="21"/>
  <c r="W60" i="21"/>
  <c r="AK60" i="21"/>
  <c r="AC60" i="21"/>
  <c r="AH60" i="21"/>
  <c r="Z60" i="21"/>
  <c r="AO60" i="21"/>
  <c r="AG60" i="21"/>
  <c r="Y60" i="21"/>
  <c r="AL60" i="21"/>
  <c r="AD60" i="21"/>
  <c r="AN68" i="21"/>
  <c r="AJ68" i="21"/>
  <c r="AF68" i="21"/>
  <c r="AB68" i="21"/>
  <c r="X68" i="21"/>
  <c r="AM68" i="21"/>
  <c r="AI68" i="21"/>
  <c r="AE68" i="21"/>
  <c r="AA68" i="21"/>
  <c r="W68" i="21"/>
  <c r="AK68" i="21"/>
  <c r="AC68" i="21"/>
  <c r="AH68" i="21"/>
  <c r="Z68" i="21"/>
  <c r="AO68" i="21"/>
  <c r="AG68" i="21"/>
  <c r="Y68" i="21"/>
  <c r="AL68" i="21"/>
  <c r="AD68" i="21"/>
  <c r="AN76" i="21"/>
  <c r="AJ76" i="21"/>
  <c r="AF76" i="21"/>
  <c r="AB76" i="21"/>
  <c r="X76" i="21"/>
  <c r="AM76" i="21"/>
  <c r="AI76" i="21"/>
  <c r="AE76" i="21"/>
  <c r="AA76" i="21"/>
  <c r="W76" i="21"/>
  <c r="AK76" i="21"/>
  <c r="AC76" i="21"/>
  <c r="AH76" i="21"/>
  <c r="Z76" i="21"/>
  <c r="AO76" i="21"/>
  <c r="AG76" i="21"/>
  <c r="Y76" i="21"/>
  <c r="AD76" i="21"/>
  <c r="AL76" i="21"/>
  <c r="AN84" i="21"/>
  <c r="AJ84" i="21"/>
  <c r="AF84" i="21"/>
  <c r="AB84" i="21"/>
  <c r="X84" i="21"/>
  <c r="AM84" i="21"/>
  <c r="AI84" i="21"/>
  <c r="AE84" i="21"/>
  <c r="AA84" i="21"/>
  <c r="W84" i="21"/>
  <c r="AK84" i="21"/>
  <c r="AC84" i="21"/>
  <c r="AH84" i="21"/>
  <c r="Z84" i="21"/>
  <c r="AO84" i="21"/>
  <c r="AG84" i="21"/>
  <c r="Y84" i="21"/>
  <c r="AL84" i="21"/>
  <c r="AD84" i="21"/>
  <c r="AN92" i="21"/>
  <c r="AJ92" i="21"/>
  <c r="AF92" i="21"/>
  <c r="AB92" i="21"/>
  <c r="X92" i="21"/>
  <c r="AM92" i="21"/>
  <c r="AI92" i="21"/>
  <c r="AE92" i="21"/>
  <c r="AA92" i="21"/>
  <c r="W92" i="21"/>
  <c r="AK92" i="21"/>
  <c r="AC92" i="21"/>
  <c r="AH92" i="21"/>
  <c r="Z92" i="21"/>
  <c r="AO92" i="21"/>
  <c r="AG92" i="21"/>
  <c r="Y92" i="21"/>
  <c r="AL92" i="21"/>
  <c r="AD92" i="21"/>
  <c r="AN100" i="21"/>
  <c r="AJ100" i="21"/>
  <c r="AF100" i="21"/>
  <c r="AB100" i="21"/>
  <c r="X100" i="21"/>
  <c r="AM100" i="21"/>
  <c r="AI100" i="21"/>
  <c r="AE100" i="21"/>
  <c r="AA100" i="21"/>
  <c r="W100" i="21"/>
  <c r="AK100" i="21"/>
  <c r="AC100" i="21"/>
  <c r="AH100" i="21"/>
  <c r="Z100" i="21"/>
  <c r="AO100" i="21"/>
  <c r="AG100" i="21"/>
  <c r="Y100" i="21"/>
  <c r="AL100" i="21"/>
  <c r="AD100" i="21"/>
  <c r="AN108" i="21"/>
  <c r="AJ108" i="21"/>
  <c r="AF108" i="21"/>
  <c r="AB108" i="21"/>
  <c r="X108" i="21"/>
  <c r="AM108" i="21"/>
  <c r="AI108" i="21"/>
  <c r="AE108" i="21"/>
  <c r="AA108" i="21"/>
  <c r="W108" i="21"/>
  <c r="AK108" i="21"/>
  <c r="AC108" i="21"/>
  <c r="AH108" i="21"/>
  <c r="Z108" i="21"/>
  <c r="AO108" i="21"/>
  <c r="AG108" i="21"/>
  <c r="Y108" i="21"/>
  <c r="AD108" i="21"/>
  <c r="AL108" i="21"/>
  <c r="AN116" i="21"/>
  <c r="AJ116" i="21"/>
  <c r="AF116" i="21"/>
  <c r="AB116" i="21"/>
  <c r="X116" i="21"/>
  <c r="AM116" i="21"/>
  <c r="AI116" i="21"/>
  <c r="AE116" i="21"/>
  <c r="AA116" i="21"/>
  <c r="W116" i="21"/>
  <c r="AK116" i="21"/>
  <c r="AC116" i="21"/>
  <c r="AH116" i="21"/>
  <c r="Z116" i="21"/>
  <c r="AO116" i="21"/>
  <c r="AG116" i="21"/>
  <c r="Y116" i="21"/>
  <c r="AL116" i="21"/>
  <c r="AD116" i="21"/>
  <c r="AN124" i="21"/>
  <c r="AJ124" i="21"/>
  <c r="AF124" i="21"/>
  <c r="AB124" i="21"/>
  <c r="X124" i="21"/>
  <c r="AM124" i="21"/>
  <c r="AI124" i="21"/>
  <c r="AE124" i="21"/>
  <c r="AA124" i="21"/>
  <c r="W124" i="21"/>
  <c r="AK124" i="21"/>
  <c r="AC124" i="21"/>
  <c r="AH124" i="21"/>
  <c r="Z124" i="21"/>
  <c r="AO124" i="21"/>
  <c r="AG124" i="21"/>
  <c r="Y124" i="21"/>
  <c r="AL124" i="21"/>
  <c r="AD124" i="21"/>
  <c r="AN132" i="21"/>
  <c r="AJ132" i="21"/>
  <c r="AF132" i="21"/>
  <c r="AB132" i="21"/>
  <c r="X132" i="21"/>
  <c r="AM132" i="21"/>
  <c r="AI132" i="21"/>
  <c r="AE132" i="21"/>
  <c r="AA132" i="21"/>
  <c r="W132" i="21"/>
  <c r="AK132" i="21"/>
  <c r="AC132" i="21"/>
  <c r="AH132" i="21"/>
  <c r="Z132" i="21"/>
  <c r="AO132" i="21"/>
  <c r="AG132" i="21"/>
  <c r="Y132" i="21"/>
  <c r="AL132" i="21"/>
  <c r="AD132" i="21"/>
  <c r="AN140" i="21"/>
  <c r="AJ140" i="21"/>
  <c r="AF140" i="21"/>
  <c r="AB140" i="21"/>
  <c r="X140" i="21"/>
  <c r="AM140" i="21"/>
  <c r="AI140" i="21"/>
  <c r="AE140" i="21"/>
  <c r="AA140" i="21"/>
  <c r="W140" i="21"/>
  <c r="AK140" i="21"/>
  <c r="AC140" i="21"/>
  <c r="AH140" i="21"/>
  <c r="Z140" i="21"/>
  <c r="AO140" i="21"/>
  <c r="AG140" i="21"/>
  <c r="Y140" i="21"/>
  <c r="AD140" i="21"/>
  <c r="AL140" i="21"/>
  <c r="AN148" i="21"/>
  <c r="AJ148" i="21"/>
  <c r="AF148" i="21"/>
  <c r="AB148" i="21"/>
  <c r="X148" i="21"/>
  <c r="AM148" i="21"/>
  <c r="AI148" i="21"/>
  <c r="AE148" i="21"/>
  <c r="AA148" i="21"/>
  <c r="W148" i="21"/>
  <c r="AK148" i="21"/>
  <c r="AC148" i="21"/>
  <c r="AH148" i="21"/>
  <c r="Z148" i="21"/>
  <c r="AO148" i="21"/>
  <c r="AG148" i="21"/>
  <c r="Y148" i="21"/>
  <c r="AL148" i="21"/>
  <c r="AD148" i="21"/>
  <c r="AN156" i="21"/>
  <c r="AJ156" i="21"/>
  <c r="AF156" i="21"/>
  <c r="AB156" i="21"/>
  <c r="X156" i="21"/>
  <c r="AM156" i="21"/>
  <c r="AI156" i="21"/>
  <c r="AE156" i="21"/>
  <c r="AA156" i="21"/>
  <c r="W156" i="21"/>
  <c r="AK156" i="21"/>
  <c r="AC156" i="21"/>
  <c r="AH156" i="21"/>
  <c r="Z156" i="21"/>
  <c r="AO156" i="21"/>
  <c r="AG156" i="21"/>
  <c r="Y156" i="21"/>
  <c r="AL156" i="21"/>
  <c r="AD156" i="21"/>
  <c r="AN164" i="21"/>
  <c r="AJ164" i="21"/>
  <c r="AF164" i="21"/>
  <c r="AB164" i="21"/>
  <c r="X164" i="21"/>
  <c r="AM164" i="21"/>
  <c r="AI164" i="21"/>
  <c r="AE164" i="21"/>
  <c r="AA164" i="21"/>
  <c r="W164" i="21"/>
  <c r="AK164" i="21"/>
  <c r="AC164" i="21"/>
  <c r="AH164" i="21"/>
  <c r="Z164" i="21"/>
  <c r="AO164" i="21"/>
  <c r="AG164" i="21"/>
  <c r="Y164" i="21"/>
  <c r="AL164" i="21"/>
  <c r="AD164" i="21"/>
  <c r="AN172" i="21"/>
  <c r="AJ172" i="21"/>
  <c r="AF172" i="21"/>
  <c r="AB172" i="21"/>
  <c r="X172" i="21"/>
  <c r="AM172" i="21"/>
  <c r="AI172" i="21"/>
  <c r="AE172" i="21"/>
  <c r="AA172" i="21"/>
  <c r="W172" i="21"/>
  <c r="AK172" i="21"/>
  <c r="AC172" i="21"/>
  <c r="AH172" i="21"/>
  <c r="Z172" i="21"/>
  <c r="AO172" i="21"/>
  <c r="AG172" i="21"/>
  <c r="Y172" i="21"/>
  <c r="AD172" i="21"/>
  <c r="AL172" i="21"/>
  <c r="AO104" i="25"/>
  <c r="AK104" i="25"/>
  <c r="AG104" i="25"/>
  <c r="AC104" i="25"/>
  <c r="Y104" i="25"/>
  <c r="AN104" i="25"/>
  <c r="AJ104" i="25"/>
  <c r="AF104" i="25"/>
  <c r="AB104" i="25"/>
  <c r="X104" i="25"/>
  <c r="AL104" i="25"/>
  <c r="AD104" i="25"/>
  <c r="AI104" i="25"/>
  <c r="AA104" i="25"/>
  <c r="AH104" i="25"/>
  <c r="Z104" i="25"/>
  <c r="AE104" i="25"/>
  <c r="W104" i="25"/>
  <c r="AM104" i="25"/>
  <c r="Y31" i="19"/>
  <c r="AC31" i="19"/>
  <c r="AG31" i="19"/>
  <c r="AK31" i="19"/>
  <c r="AO31" i="19"/>
  <c r="W31" i="19"/>
  <c r="AB31" i="19"/>
  <c r="AH31" i="19"/>
  <c r="AM31" i="19"/>
  <c r="X31" i="19"/>
  <c r="AD31" i="19"/>
  <c r="AI31" i="19"/>
  <c r="AN31" i="19"/>
  <c r="Z31" i="19"/>
  <c r="AE31" i="19"/>
  <c r="AJ31" i="19"/>
  <c r="AA31" i="19"/>
  <c r="AF31" i="19"/>
  <c r="AL31" i="19"/>
  <c r="F61" i="21"/>
  <c r="J61" i="21"/>
  <c r="C61" i="21"/>
  <c r="G61" i="21"/>
  <c r="K61" i="21"/>
  <c r="D61" i="21"/>
  <c r="H61" i="21"/>
  <c r="E61" i="21"/>
  <c r="I61" i="21"/>
  <c r="F77" i="21"/>
  <c r="J77" i="21"/>
  <c r="C77" i="21"/>
  <c r="G77" i="21"/>
  <c r="K77" i="21"/>
  <c r="D77" i="21"/>
  <c r="H77" i="21"/>
  <c r="E77" i="21"/>
  <c r="I77" i="21"/>
  <c r="F93" i="21"/>
  <c r="J93" i="21"/>
  <c r="C93" i="21"/>
  <c r="G93" i="21"/>
  <c r="K93" i="21"/>
  <c r="D93" i="21"/>
  <c r="H93" i="21"/>
  <c r="E93" i="21"/>
  <c r="I93" i="21"/>
  <c r="F109" i="21"/>
  <c r="J109" i="21"/>
  <c r="C109" i="21"/>
  <c r="G109" i="21"/>
  <c r="K109" i="21"/>
  <c r="D109" i="21"/>
  <c r="H109" i="21"/>
  <c r="E109" i="21"/>
  <c r="I109" i="21"/>
  <c r="F125" i="21"/>
  <c r="J125" i="21"/>
  <c r="C125" i="21"/>
  <c r="G125" i="21"/>
  <c r="K125" i="21"/>
  <c r="D125" i="21"/>
  <c r="H125" i="21"/>
  <c r="E125" i="21"/>
  <c r="I125" i="21"/>
  <c r="F141" i="21"/>
  <c r="J141" i="21"/>
  <c r="C141" i="21"/>
  <c r="G141" i="21"/>
  <c r="K141" i="21"/>
  <c r="D141" i="21"/>
  <c r="H141" i="21"/>
  <c r="E141" i="21"/>
  <c r="I141" i="21"/>
  <c r="F157" i="21"/>
  <c r="J157" i="21"/>
  <c r="C157" i="21"/>
  <c r="G157" i="21"/>
  <c r="K157" i="21"/>
  <c r="D157" i="21"/>
  <c r="H157" i="21"/>
  <c r="E157" i="21"/>
  <c r="I157" i="21"/>
  <c r="F173" i="21"/>
  <c r="J173" i="21"/>
  <c r="C173" i="21"/>
  <c r="G173" i="21"/>
  <c r="K173" i="21"/>
  <c r="D173" i="21"/>
  <c r="H173" i="21"/>
  <c r="E173" i="21"/>
  <c r="I173" i="21"/>
  <c r="F14" i="19"/>
  <c r="J14" i="19"/>
  <c r="C14" i="19"/>
  <c r="G14" i="19"/>
  <c r="K14" i="19"/>
  <c r="D14" i="19"/>
  <c r="H14" i="19"/>
  <c r="E14" i="19"/>
  <c r="I14" i="19"/>
  <c r="F30" i="19"/>
  <c r="J30" i="19"/>
  <c r="C30" i="19"/>
  <c r="G30" i="19"/>
  <c r="K30" i="19"/>
  <c r="D30" i="19"/>
  <c r="H30" i="19"/>
  <c r="E30" i="19"/>
  <c r="I30" i="19"/>
  <c r="F46" i="19"/>
  <c r="J46" i="19"/>
  <c r="C46" i="19"/>
  <c r="G46" i="19"/>
  <c r="K46" i="19"/>
  <c r="D46" i="19"/>
  <c r="H46" i="19"/>
  <c r="E46" i="19"/>
  <c r="I46" i="19"/>
  <c r="C7" i="40"/>
  <c r="G7" i="40"/>
  <c r="K7" i="40"/>
  <c r="D7" i="40"/>
  <c r="H7" i="40"/>
  <c r="I7" i="40"/>
  <c r="J7" i="40"/>
  <c r="E7" i="40"/>
  <c r="F7" i="40"/>
  <c r="C15" i="40"/>
  <c r="G15" i="40"/>
  <c r="K15" i="40"/>
  <c r="D15" i="40"/>
  <c r="H15" i="40"/>
  <c r="I15" i="40"/>
  <c r="E15" i="40"/>
  <c r="J15" i="40"/>
  <c r="F15" i="40"/>
  <c r="C23" i="40"/>
  <c r="G23" i="40"/>
  <c r="K23" i="40"/>
  <c r="D23" i="40"/>
  <c r="H23" i="40"/>
  <c r="I23" i="40"/>
  <c r="F23" i="40"/>
  <c r="J23" i="40"/>
  <c r="E23" i="40"/>
  <c r="C31" i="40"/>
  <c r="G31" i="40"/>
  <c r="K31" i="40"/>
  <c r="D31" i="40"/>
  <c r="H31" i="40"/>
  <c r="I31" i="40"/>
  <c r="E31" i="40"/>
  <c r="J31" i="40"/>
  <c r="F31" i="40"/>
  <c r="C39" i="40"/>
  <c r="G39" i="40"/>
  <c r="K39" i="40"/>
  <c r="D39" i="40"/>
  <c r="H39" i="40"/>
  <c r="I39" i="40"/>
  <c r="E39" i="40"/>
  <c r="J39" i="40"/>
  <c r="F39" i="40"/>
  <c r="C47" i="40"/>
  <c r="G47" i="40"/>
  <c r="K47" i="40"/>
  <c r="D47" i="40"/>
  <c r="H47" i="40"/>
  <c r="I47" i="40"/>
  <c r="J47" i="40"/>
  <c r="E47" i="40"/>
  <c r="F47" i="40"/>
  <c r="C55" i="40"/>
  <c r="G55" i="40"/>
  <c r="K55" i="40"/>
  <c r="D55" i="40"/>
  <c r="H55" i="40"/>
  <c r="I55" i="40"/>
  <c r="J55" i="40"/>
  <c r="E55" i="40"/>
  <c r="F55" i="40"/>
  <c r="C63" i="40"/>
  <c r="G63" i="40"/>
  <c r="K63" i="40"/>
  <c r="D63" i="40"/>
  <c r="H63" i="40"/>
  <c r="I63" i="40"/>
  <c r="J63" i="40"/>
  <c r="E63" i="40"/>
  <c r="F63" i="40"/>
  <c r="C71" i="40"/>
  <c r="G71" i="40"/>
  <c r="K71" i="40"/>
  <c r="D71" i="40"/>
  <c r="H71" i="40"/>
  <c r="I71" i="40"/>
  <c r="F71" i="40"/>
  <c r="J71" i="40"/>
  <c r="E71" i="40"/>
  <c r="C79" i="40"/>
  <c r="G79" i="40"/>
  <c r="K79" i="40"/>
  <c r="D79" i="40"/>
  <c r="H79" i="40"/>
  <c r="I79" i="40"/>
  <c r="J79" i="40"/>
  <c r="E79" i="40"/>
  <c r="F79" i="40"/>
  <c r="C87" i="40"/>
  <c r="G87" i="40"/>
  <c r="K87" i="40"/>
  <c r="D87" i="40"/>
  <c r="H87" i="40"/>
  <c r="I87" i="40"/>
  <c r="E87" i="40"/>
  <c r="J87" i="40"/>
  <c r="F87" i="40"/>
  <c r="C95" i="40"/>
  <c r="G95" i="40"/>
  <c r="K95" i="40"/>
  <c r="D95" i="40"/>
  <c r="H95" i="40"/>
  <c r="I95" i="40"/>
  <c r="E95" i="40"/>
  <c r="F95" i="40"/>
  <c r="J95" i="40"/>
  <c r="C103" i="40"/>
  <c r="G103" i="40"/>
  <c r="K103" i="40"/>
  <c r="D103" i="40"/>
  <c r="H103" i="40"/>
  <c r="I103" i="40"/>
  <c r="J103" i="40"/>
  <c r="E103" i="40"/>
  <c r="F103" i="40"/>
  <c r="C111" i="40"/>
  <c r="G111" i="40"/>
  <c r="K111" i="40"/>
  <c r="D111" i="40"/>
  <c r="H111" i="40"/>
  <c r="I111" i="40"/>
  <c r="J111" i="40"/>
  <c r="E111" i="40"/>
  <c r="F111" i="40"/>
  <c r="C119" i="40"/>
  <c r="G119" i="40"/>
  <c r="K119" i="40"/>
  <c r="D119" i="40"/>
  <c r="H119" i="40"/>
  <c r="I119" i="40"/>
  <c r="E119" i="40"/>
  <c r="J119" i="40"/>
  <c r="F119" i="40"/>
  <c r="C127" i="40"/>
  <c r="G127" i="40"/>
  <c r="K127" i="40"/>
  <c r="D127" i="40"/>
  <c r="H127" i="40"/>
  <c r="I127" i="40"/>
  <c r="J127" i="40"/>
  <c r="F127" i="40"/>
  <c r="E127" i="40"/>
  <c r="C135" i="40"/>
  <c r="G135" i="40"/>
  <c r="K135" i="40"/>
  <c r="D135" i="40"/>
  <c r="H135" i="40"/>
  <c r="I135" i="40"/>
  <c r="E135" i="40"/>
  <c r="J135" i="40"/>
  <c r="F135" i="40"/>
  <c r="C143" i="40"/>
  <c r="G143" i="40"/>
  <c r="K143" i="40"/>
  <c r="D143" i="40"/>
  <c r="H143" i="40"/>
  <c r="I143" i="40"/>
  <c r="E143" i="40"/>
  <c r="J143" i="40"/>
  <c r="F143" i="40"/>
  <c r="C151" i="40"/>
  <c r="G151" i="40"/>
  <c r="K151" i="40"/>
  <c r="D151" i="40"/>
  <c r="H151" i="40"/>
  <c r="I151" i="40"/>
  <c r="E151" i="40"/>
  <c r="J151" i="40"/>
  <c r="F151" i="40"/>
  <c r="C159" i="40"/>
  <c r="G159" i="40"/>
  <c r="K159" i="40"/>
  <c r="D159" i="40"/>
  <c r="H159" i="40"/>
  <c r="I159" i="40"/>
  <c r="F159" i="40"/>
  <c r="J159" i="40"/>
  <c r="E159" i="40"/>
  <c r="C167" i="40"/>
  <c r="G167" i="40"/>
  <c r="K167" i="40"/>
  <c r="D167" i="40"/>
  <c r="H167" i="40"/>
  <c r="I167" i="40"/>
  <c r="J167" i="40"/>
  <c r="E167" i="40"/>
  <c r="F167" i="40"/>
  <c r="C175" i="40"/>
  <c r="G175" i="40"/>
  <c r="K175" i="40"/>
  <c r="D175" i="40"/>
  <c r="H175" i="40"/>
  <c r="I175" i="40"/>
  <c r="J175" i="40"/>
  <c r="E175" i="40"/>
  <c r="F175" i="40"/>
  <c r="C7" i="41"/>
  <c r="G7" i="41"/>
  <c r="K7" i="41"/>
  <c r="D7" i="41"/>
  <c r="H7" i="41"/>
  <c r="I7" i="41"/>
  <c r="J7" i="41"/>
  <c r="E7" i="41"/>
  <c r="F7" i="41"/>
  <c r="C15" i="41"/>
  <c r="G15" i="41"/>
  <c r="K15" i="41"/>
  <c r="D15" i="41"/>
  <c r="H15" i="41"/>
  <c r="I15" i="41"/>
  <c r="J15" i="41"/>
  <c r="E15" i="41"/>
  <c r="F15" i="41"/>
  <c r="C23" i="41"/>
  <c r="G23" i="41"/>
  <c r="K23" i="41"/>
  <c r="D23" i="41"/>
  <c r="H23" i="41"/>
  <c r="I23" i="41"/>
  <c r="J23" i="41"/>
  <c r="E23" i="41"/>
  <c r="F23" i="41"/>
  <c r="C31" i="41"/>
  <c r="G31" i="41"/>
  <c r="K31" i="41"/>
  <c r="D31" i="41"/>
  <c r="H31" i="41"/>
  <c r="I31" i="41"/>
  <c r="F31" i="41"/>
  <c r="J31" i="41"/>
  <c r="E31" i="41"/>
  <c r="C39" i="41"/>
  <c r="G39" i="41"/>
  <c r="K39" i="41"/>
  <c r="D39" i="41"/>
  <c r="H39" i="41"/>
  <c r="I39" i="41"/>
  <c r="J39" i="41"/>
  <c r="E39" i="41"/>
  <c r="F39" i="41"/>
  <c r="C47" i="41"/>
  <c r="G47" i="41"/>
  <c r="K47" i="41"/>
  <c r="D47" i="41"/>
  <c r="H47" i="41"/>
  <c r="I47" i="41"/>
  <c r="F47" i="41"/>
  <c r="J47" i="41"/>
  <c r="E47" i="41"/>
  <c r="C55" i="41"/>
  <c r="G55" i="41"/>
  <c r="K55" i="41"/>
  <c r="D55" i="41"/>
  <c r="H55" i="41"/>
  <c r="I55" i="41"/>
  <c r="J55" i="41"/>
  <c r="E55" i="41"/>
  <c r="F55" i="41"/>
  <c r="C63" i="41"/>
  <c r="G63" i="41"/>
  <c r="K63" i="41"/>
  <c r="D63" i="41"/>
  <c r="H63" i="41"/>
  <c r="I63" i="41"/>
  <c r="J63" i="41"/>
  <c r="E63" i="41"/>
  <c r="F63" i="41"/>
  <c r="M70" i="41"/>
  <c r="Q70" i="41"/>
  <c r="U70" i="41"/>
  <c r="N70" i="41"/>
  <c r="S70" i="41"/>
  <c r="R70" i="41"/>
  <c r="O70" i="41"/>
  <c r="T70" i="41"/>
  <c r="P70" i="41"/>
  <c r="G70" i="41"/>
  <c r="I70" i="41"/>
  <c r="E70" i="41"/>
  <c r="J70" i="41"/>
  <c r="D70" i="41"/>
  <c r="F70" i="41"/>
  <c r="K70" i="41"/>
  <c r="H70" i="41"/>
  <c r="C70" i="41"/>
  <c r="M78" i="41"/>
  <c r="Q78" i="41"/>
  <c r="U78" i="41"/>
  <c r="N78" i="41"/>
  <c r="S78" i="41"/>
  <c r="O78" i="41"/>
  <c r="T78" i="41"/>
  <c r="P78" i="41"/>
  <c r="R78" i="41"/>
  <c r="E78" i="41"/>
  <c r="I78" i="41"/>
  <c r="D78" i="41"/>
  <c r="F78" i="41"/>
  <c r="J78" i="41"/>
  <c r="H78" i="41"/>
  <c r="K78" i="41"/>
  <c r="G78" i="41"/>
  <c r="C78" i="41"/>
  <c r="M86" i="41"/>
  <c r="Q86" i="41"/>
  <c r="U86" i="41"/>
  <c r="N86" i="41"/>
  <c r="S86" i="41"/>
  <c r="P86" i="41"/>
  <c r="O86" i="41"/>
  <c r="T86" i="41"/>
  <c r="R86" i="41"/>
  <c r="D86" i="41"/>
  <c r="C86" i="41"/>
  <c r="K86" i="41"/>
  <c r="H86" i="41"/>
  <c r="I86" i="41"/>
  <c r="G86" i="41"/>
  <c r="F86" i="41"/>
  <c r="E86" i="41"/>
  <c r="J86" i="41"/>
  <c r="M94" i="41"/>
  <c r="Q94" i="41"/>
  <c r="U94" i="41"/>
  <c r="N94" i="41"/>
  <c r="S94" i="41"/>
  <c r="P94" i="41"/>
  <c r="O94" i="41"/>
  <c r="T94" i="41"/>
  <c r="R94" i="41"/>
  <c r="H94" i="41"/>
  <c r="C94" i="41"/>
  <c r="G94" i="41"/>
  <c r="I94" i="41"/>
  <c r="E94" i="41"/>
  <c r="K94" i="41"/>
  <c r="D94" i="41"/>
  <c r="F94" i="41"/>
  <c r="J94" i="41"/>
  <c r="M102" i="41"/>
  <c r="Q102" i="41"/>
  <c r="U102" i="41"/>
  <c r="N102" i="41"/>
  <c r="S102" i="41"/>
  <c r="O102" i="41"/>
  <c r="T102" i="41"/>
  <c r="R102" i="41"/>
  <c r="P102" i="41"/>
  <c r="J102" i="41"/>
  <c r="K102" i="41"/>
  <c r="D102" i="41"/>
  <c r="C102" i="41"/>
  <c r="F102" i="41"/>
  <c r="H102" i="41"/>
  <c r="I102" i="41"/>
  <c r="G102" i="41"/>
  <c r="E102" i="41"/>
  <c r="M110" i="41"/>
  <c r="Q110" i="41"/>
  <c r="U110" i="41"/>
  <c r="N110" i="41"/>
  <c r="S110" i="41"/>
  <c r="P110" i="41"/>
  <c r="O110" i="41"/>
  <c r="T110" i="41"/>
  <c r="R110" i="41"/>
  <c r="E110" i="41"/>
  <c r="J110" i="41"/>
  <c r="D110" i="41"/>
  <c r="K110" i="41"/>
  <c r="F110" i="41"/>
  <c r="H110" i="41"/>
  <c r="C110" i="41"/>
  <c r="G110" i="41"/>
  <c r="I110" i="41"/>
  <c r="M118" i="41"/>
  <c r="Q118" i="41"/>
  <c r="U118" i="41"/>
  <c r="N118" i="41"/>
  <c r="S118" i="41"/>
  <c r="O118" i="41"/>
  <c r="T118" i="41"/>
  <c r="R118" i="41"/>
  <c r="P118" i="41"/>
  <c r="D118" i="41"/>
  <c r="F118" i="41"/>
  <c r="E118" i="41"/>
  <c r="H118" i="41"/>
  <c r="C118" i="41"/>
  <c r="G118" i="41"/>
  <c r="I118" i="41"/>
  <c r="J118" i="41"/>
  <c r="K118" i="41"/>
  <c r="M126" i="41"/>
  <c r="Q126" i="41"/>
  <c r="U126" i="41"/>
  <c r="N126" i="41"/>
  <c r="S126" i="41"/>
  <c r="P126" i="41"/>
  <c r="O126" i="41"/>
  <c r="T126" i="41"/>
  <c r="R126" i="41"/>
  <c r="D126" i="41"/>
  <c r="C126" i="41"/>
  <c r="F126" i="41"/>
  <c r="H126" i="41"/>
  <c r="I126" i="41"/>
  <c r="G126" i="41"/>
  <c r="K126" i="41"/>
  <c r="E126" i="41"/>
  <c r="J126" i="41"/>
  <c r="M134" i="41"/>
  <c r="Q134" i="41"/>
  <c r="U134" i="41"/>
  <c r="N134" i="41"/>
  <c r="S134" i="41"/>
  <c r="O134" i="41"/>
  <c r="T134" i="41"/>
  <c r="R134" i="41"/>
  <c r="P134" i="41"/>
  <c r="G134" i="41"/>
  <c r="I134" i="41"/>
  <c r="J134" i="41"/>
  <c r="E134" i="41"/>
  <c r="D134" i="41"/>
  <c r="K134" i="41"/>
  <c r="F134" i="41"/>
  <c r="H134" i="41"/>
  <c r="C134" i="41"/>
  <c r="M142" i="41"/>
  <c r="Q142" i="41"/>
  <c r="U142" i="41"/>
  <c r="N142" i="41"/>
  <c r="S142" i="41"/>
  <c r="O142" i="41"/>
  <c r="T142" i="41"/>
  <c r="P142" i="41"/>
  <c r="R142" i="41"/>
  <c r="D142" i="41"/>
  <c r="K142" i="41"/>
  <c r="E142" i="41"/>
  <c r="H142" i="41"/>
  <c r="C142" i="41"/>
  <c r="G142" i="41"/>
  <c r="I142" i="41"/>
  <c r="J142" i="41"/>
  <c r="F142" i="41"/>
  <c r="M150" i="41"/>
  <c r="Q150" i="41"/>
  <c r="U150" i="41"/>
  <c r="N150" i="41"/>
  <c r="S150" i="41"/>
  <c r="P150" i="41"/>
  <c r="O150" i="41"/>
  <c r="T150" i="41"/>
  <c r="R150" i="41"/>
  <c r="E150" i="41"/>
  <c r="J150" i="41"/>
  <c r="D150" i="41"/>
  <c r="K150" i="41"/>
  <c r="F150" i="41"/>
  <c r="H150" i="41"/>
  <c r="C150" i="41"/>
  <c r="G150" i="41"/>
  <c r="I150" i="41"/>
  <c r="M158" i="41"/>
  <c r="Q158" i="41"/>
  <c r="U158" i="41"/>
  <c r="N158" i="41"/>
  <c r="S158" i="41"/>
  <c r="P158" i="41"/>
  <c r="R158" i="41"/>
  <c r="O158" i="41"/>
  <c r="T158" i="41"/>
  <c r="E158" i="41"/>
  <c r="J158" i="41"/>
  <c r="D158" i="41"/>
  <c r="F158" i="41"/>
  <c r="K158" i="41"/>
  <c r="H158" i="41"/>
  <c r="C158" i="41"/>
  <c r="G158" i="41"/>
  <c r="I158" i="41"/>
  <c r="M166" i="41"/>
  <c r="Q166" i="41"/>
  <c r="U166" i="41"/>
  <c r="N166" i="41"/>
  <c r="S166" i="41"/>
  <c r="R166" i="41"/>
  <c r="O166" i="41"/>
  <c r="T166" i="41"/>
  <c r="P166" i="41"/>
  <c r="H166" i="41"/>
  <c r="I166" i="41"/>
  <c r="G166" i="41"/>
  <c r="J166" i="41"/>
  <c r="E166" i="41"/>
  <c r="K166" i="41"/>
  <c r="D166" i="41"/>
  <c r="C166" i="41"/>
  <c r="F166" i="41"/>
  <c r="O174" i="41"/>
  <c r="S174" i="41"/>
  <c r="Q174" i="41"/>
  <c r="P174" i="41"/>
  <c r="T174" i="41"/>
  <c r="M174" i="41"/>
  <c r="U174" i="41"/>
  <c r="R174" i="41"/>
  <c r="N174" i="41"/>
  <c r="H174" i="41"/>
  <c r="I174" i="41"/>
  <c r="C174" i="41"/>
  <c r="D174" i="41"/>
  <c r="F174" i="41"/>
  <c r="G174" i="41"/>
  <c r="E174" i="41"/>
  <c r="J174" i="41"/>
  <c r="K174" i="41"/>
  <c r="O3" i="42"/>
  <c r="S3" i="42"/>
  <c r="M3" i="42"/>
  <c r="Q3" i="42"/>
  <c r="R3" i="42"/>
  <c r="P3" i="42"/>
  <c r="T3" i="42"/>
  <c r="U3" i="42"/>
  <c r="N3" i="42"/>
  <c r="F3" i="42"/>
  <c r="G3" i="42"/>
  <c r="I3" i="42"/>
  <c r="J3" i="42"/>
  <c r="K3" i="42"/>
  <c r="D3" i="42"/>
  <c r="H3" i="42"/>
  <c r="C3" i="42"/>
  <c r="E3" i="42"/>
  <c r="O7" i="42"/>
  <c r="S7" i="42"/>
  <c r="Q7" i="42"/>
  <c r="P7" i="42"/>
  <c r="T7" i="42"/>
  <c r="M7" i="42"/>
  <c r="U7" i="42"/>
  <c r="N7" i="42"/>
  <c r="R7" i="42"/>
  <c r="J7" i="42"/>
  <c r="K7" i="42"/>
  <c r="H7" i="42"/>
  <c r="D7" i="42"/>
  <c r="C7" i="42"/>
  <c r="E7" i="42"/>
  <c r="F7" i="42"/>
  <c r="G7" i="42"/>
  <c r="I7" i="42"/>
  <c r="O11" i="42"/>
  <c r="S11" i="42"/>
  <c r="M11" i="42"/>
  <c r="U11" i="42"/>
  <c r="R11" i="42"/>
  <c r="P11" i="42"/>
  <c r="T11" i="42"/>
  <c r="N11" i="42"/>
  <c r="Q11" i="42"/>
  <c r="F11" i="42"/>
  <c r="G11" i="42"/>
  <c r="E11" i="42"/>
  <c r="J11" i="42"/>
  <c r="K11" i="42"/>
  <c r="H11" i="42"/>
  <c r="I11" i="42"/>
  <c r="C11" i="42"/>
  <c r="D11" i="42"/>
  <c r="O15" i="42"/>
  <c r="S15" i="42"/>
  <c r="M15" i="42"/>
  <c r="U15" i="42"/>
  <c r="N15" i="42"/>
  <c r="R15" i="42"/>
  <c r="P15" i="42"/>
  <c r="T15" i="42"/>
  <c r="Q15" i="42"/>
  <c r="I15" i="42"/>
  <c r="H15" i="42"/>
  <c r="F15" i="42"/>
  <c r="C15" i="42"/>
  <c r="E15" i="42"/>
  <c r="J15" i="42"/>
  <c r="G15" i="42"/>
  <c r="D15" i="42"/>
  <c r="K15" i="42"/>
  <c r="O19" i="42"/>
  <c r="S19" i="42"/>
  <c r="M19" i="42"/>
  <c r="U19" i="42"/>
  <c r="N19" i="42"/>
  <c r="P19" i="42"/>
  <c r="T19" i="42"/>
  <c r="Q19" i="42"/>
  <c r="R19" i="42"/>
  <c r="E19" i="42"/>
  <c r="D19" i="42"/>
  <c r="F19" i="42"/>
  <c r="C19" i="42"/>
  <c r="I19" i="42"/>
  <c r="J19" i="42"/>
  <c r="G19" i="42"/>
  <c r="H19" i="42"/>
  <c r="K19" i="42"/>
  <c r="O23" i="42"/>
  <c r="S23" i="42"/>
  <c r="Q23" i="42"/>
  <c r="P23" i="42"/>
  <c r="T23" i="42"/>
  <c r="U23" i="42"/>
  <c r="R23" i="42"/>
  <c r="M23" i="42"/>
  <c r="N23" i="42"/>
  <c r="F23" i="42"/>
  <c r="G23" i="42"/>
  <c r="I23" i="42"/>
  <c r="J23" i="42"/>
  <c r="K23" i="42"/>
  <c r="D23" i="42"/>
  <c r="H23" i="42"/>
  <c r="C23" i="42"/>
  <c r="E23" i="42"/>
  <c r="O27" i="42"/>
  <c r="S27" i="42"/>
  <c r="M27" i="42"/>
  <c r="U27" i="42"/>
  <c r="R27" i="42"/>
  <c r="P27" i="42"/>
  <c r="T27" i="42"/>
  <c r="N27" i="42"/>
  <c r="Q27" i="42"/>
  <c r="D27" i="42"/>
  <c r="E27" i="42"/>
  <c r="C27" i="42"/>
  <c r="H27" i="42"/>
  <c r="F27" i="42"/>
  <c r="G27" i="42"/>
  <c r="I27" i="42"/>
  <c r="J27" i="42"/>
  <c r="K27" i="42"/>
  <c r="O31" i="42"/>
  <c r="S31" i="42"/>
  <c r="M31" i="42"/>
  <c r="P31" i="42"/>
  <c r="T31" i="42"/>
  <c r="U31" i="42"/>
  <c r="N31" i="42"/>
  <c r="Q31" i="42"/>
  <c r="R31" i="42"/>
  <c r="C31" i="42"/>
  <c r="D31" i="42"/>
  <c r="G31" i="42"/>
  <c r="E31" i="42"/>
  <c r="F31" i="42"/>
  <c r="K31" i="42"/>
  <c r="I31" i="42"/>
  <c r="J31" i="42"/>
  <c r="H31" i="42"/>
  <c r="O35" i="42"/>
  <c r="S35" i="42"/>
  <c r="M35" i="42"/>
  <c r="P35" i="42"/>
  <c r="T35" i="42"/>
  <c r="Q35" i="42"/>
  <c r="N35" i="42"/>
  <c r="U35" i="42"/>
  <c r="R35" i="42"/>
  <c r="F35" i="42"/>
  <c r="K35" i="42"/>
  <c r="I35" i="42"/>
  <c r="J35" i="42"/>
  <c r="H35" i="42"/>
  <c r="C35" i="42"/>
  <c r="D35" i="42"/>
  <c r="G35" i="42"/>
  <c r="E35" i="42"/>
  <c r="O39" i="42"/>
  <c r="S39" i="42"/>
  <c r="U39" i="42"/>
  <c r="N39" i="42"/>
  <c r="P39" i="42"/>
  <c r="T39" i="42"/>
  <c r="M39" i="42"/>
  <c r="Q39" i="42"/>
  <c r="R39" i="42"/>
  <c r="C39" i="42"/>
  <c r="I39" i="42"/>
  <c r="F39" i="42"/>
  <c r="G39" i="42"/>
  <c r="E39" i="42"/>
  <c r="J39" i="42"/>
  <c r="K39" i="42"/>
  <c r="H39" i="42"/>
  <c r="D39" i="42"/>
  <c r="O43" i="42"/>
  <c r="S43" i="42"/>
  <c r="M43" i="42"/>
  <c r="P43" i="42"/>
  <c r="T43" i="42"/>
  <c r="Q43" i="42"/>
  <c r="R43" i="42"/>
  <c r="U43" i="42"/>
  <c r="N43" i="42"/>
  <c r="C43" i="42"/>
  <c r="E43" i="42"/>
  <c r="G43" i="42"/>
  <c r="H43" i="42"/>
  <c r="F43" i="42"/>
  <c r="K43" i="42"/>
  <c r="I43" i="42"/>
  <c r="J43" i="42"/>
  <c r="D43" i="42"/>
  <c r="O47" i="42"/>
  <c r="S47" i="42"/>
  <c r="Q47" i="42"/>
  <c r="R47" i="42"/>
  <c r="P47" i="42"/>
  <c r="T47" i="42"/>
  <c r="U47" i="42"/>
  <c r="N47" i="42"/>
  <c r="M47" i="42"/>
  <c r="E47" i="42"/>
  <c r="K47" i="42"/>
  <c r="F47" i="42"/>
  <c r="I47" i="42"/>
  <c r="H47" i="42"/>
  <c r="J47" i="42"/>
  <c r="C47" i="42"/>
  <c r="D47" i="42"/>
  <c r="G47" i="42"/>
  <c r="O51" i="42"/>
  <c r="S51" i="42"/>
  <c r="Q51" i="42"/>
  <c r="N51" i="42"/>
  <c r="P51" i="42"/>
  <c r="T51" i="42"/>
  <c r="U51" i="42"/>
  <c r="M51" i="42"/>
  <c r="R51" i="42"/>
  <c r="D51" i="42"/>
  <c r="K51" i="42"/>
  <c r="I51" i="42"/>
  <c r="H51" i="42"/>
  <c r="F51" i="42"/>
  <c r="C51" i="42"/>
  <c r="E51" i="42"/>
  <c r="J51" i="42"/>
  <c r="G51" i="42"/>
  <c r="O55" i="42"/>
  <c r="S55" i="42"/>
  <c r="M55" i="42"/>
  <c r="N55" i="42"/>
  <c r="P55" i="42"/>
  <c r="T55" i="42"/>
  <c r="Q55" i="42"/>
  <c r="U55" i="42"/>
  <c r="R55" i="42"/>
  <c r="G55" i="42"/>
  <c r="E55" i="42"/>
  <c r="F55" i="42"/>
  <c r="K55" i="42"/>
  <c r="I55" i="42"/>
  <c r="J55" i="42"/>
  <c r="D55" i="42"/>
  <c r="C55" i="42"/>
  <c r="H55" i="42"/>
  <c r="O59" i="42"/>
  <c r="S59" i="42"/>
  <c r="Q59" i="42"/>
  <c r="N59" i="42"/>
  <c r="P59" i="42"/>
  <c r="T59" i="42"/>
  <c r="U59" i="42"/>
  <c r="M59" i="42"/>
  <c r="R59" i="42"/>
  <c r="E59" i="42"/>
  <c r="H59" i="42"/>
  <c r="F59" i="42"/>
  <c r="C59" i="42"/>
  <c r="I59" i="42"/>
  <c r="J59" i="42"/>
  <c r="G59" i="42"/>
  <c r="D59" i="42"/>
  <c r="K59" i="42"/>
  <c r="O63" i="42"/>
  <c r="S63" i="42"/>
  <c r="Q63" i="42"/>
  <c r="P63" i="42"/>
  <c r="T63" i="42"/>
  <c r="M63" i="42"/>
  <c r="U63" i="42"/>
  <c r="N63" i="42"/>
  <c r="R63" i="42"/>
  <c r="J63" i="42"/>
  <c r="K63" i="42"/>
  <c r="D63" i="42"/>
  <c r="E63" i="42"/>
  <c r="C63" i="42"/>
  <c r="H63" i="42"/>
  <c r="F63" i="42"/>
  <c r="G63" i="42"/>
  <c r="I63" i="42"/>
  <c r="O67" i="42"/>
  <c r="S67" i="42"/>
  <c r="Q67" i="42"/>
  <c r="P67" i="42"/>
  <c r="T67" i="42"/>
  <c r="U67" i="42"/>
  <c r="N67" i="42"/>
  <c r="R67" i="42"/>
  <c r="M67" i="42"/>
  <c r="F67" i="42"/>
  <c r="G67" i="42"/>
  <c r="I67" i="42"/>
  <c r="J67" i="42"/>
  <c r="K67" i="42"/>
  <c r="D67" i="42"/>
  <c r="H67" i="42"/>
  <c r="C67" i="42"/>
  <c r="E67" i="42"/>
  <c r="O71" i="42"/>
  <c r="S71" i="42"/>
  <c r="U71" i="42"/>
  <c r="P71" i="42"/>
  <c r="T71" i="42"/>
  <c r="M71" i="42"/>
  <c r="Q71" i="42"/>
  <c r="R71" i="42"/>
  <c r="N71" i="42"/>
  <c r="H71" i="42"/>
  <c r="D71" i="42"/>
  <c r="C71" i="42"/>
  <c r="I71" i="42"/>
  <c r="F71" i="42"/>
  <c r="G71" i="42"/>
  <c r="E71" i="42"/>
  <c r="J71" i="42"/>
  <c r="K71" i="42"/>
  <c r="O75" i="42"/>
  <c r="S75" i="42"/>
  <c r="Q75" i="42"/>
  <c r="P75" i="42"/>
  <c r="T75" i="42"/>
  <c r="U75" i="42"/>
  <c r="R75" i="42"/>
  <c r="M75" i="42"/>
  <c r="N75" i="42"/>
  <c r="F75" i="42"/>
  <c r="G75" i="42"/>
  <c r="I75" i="42"/>
  <c r="J75" i="42"/>
  <c r="K75" i="42"/>
  <c r="D75" i="42"/>
  <c r="H75" i="42"/>
  <c r="C75" i="42"/>
  <c r="E75" i="42"/>
  <c r="O79" i="42"/>
  <c r="S79" i="42"/>
  <c r="Q79" i="42"/>
  <c r="P79" i="42"/>
  <c r="T79" i="42"/>
  <c r="M79" i="42"/>
  <c r="N79" i="42"/>
  <c r="U79" i="42"/>
  <c r="R79" i="42"/>
  <c r="J79" i="42"/>
  <c r="K79" i="42"/>
  <c r="H79" i="42"/>
  <c r="D79" i="42"/>
  <c r="C79" i="42"/>
  <c r="I79" i="42"/>
  <c r="F79" i="42"/>
  <c r="G79" i="42"/>
  <c r="E79" i="42"/>
  <c r="O83" i="42"/>
  <c r="S83" i="42"/>
  <c r="U83" i="42"/>
  <c r="N83" i="42"/>
  <c r="P83" i="42"/>
  <c r="T83" i="42"/>
  <c r="M83" i="42"/>
  <c r="Q83" i="42"/>
  <c r="R83" i="42"/>
  <c r="F83" i="42"/>
  <c r="G83" i="42"/>
  <c r="I83" i="42"/>
  <c r="J83" i="42"/>
  <c r="K83" i="42"/>
  <c r="H83" i="42"/>
  <c r="D83" i="42"/>
  <c r="C83" i="42"/>
  <c r="E83" i="42"/>
  <c r="O87" i="42"/>
  <c r="S87" i="42"/>
  <c r="Q87" i="42"/>
  <c r="P87" i="42"/>
  <c r="T87" i="42"/>
  <c r="U87" i="42"/>
  <c r="R87" i="42"/>
  <c r="M87" i="42"/>
  <c r="N87" i="42"/>
  <c r="C87" i="42"/>
  <c r="E87" i="42"/>
  <c r="F87" i="42"/>
  <c r="G87" i="42"/>
  <c r="I87" i="42"/>
  <c r="J87" i="42"/>
  <c r="K87" i="42"/>
  <c r="D87" i="42"/>
  <c r="H87" i="42"/>
  <c r="O91" i="42"/>
  <c r="S91" i="42"/>
  <c r="M91" i="42"/>
  <c r="P91" i="42"/>
  <c r="T91" i="42"/>
  <c r="Q91" i="42"/>
  <c r="U91" i="42"/>
  <c r="R91" i="42"/>
  <c r="N91" i="42"/>
  <c r="F91" i="42"/>
  <c r="K91" i="42"/>
  <c r="E91" i="42"/>
  <c r="J91" i="42"/>
  <c r="D91" i="42"/>
  <c r="C91" i="42"/>
  <c r="I91" i="42"/>
  <c r="G91" i="42"/>
  <c r="H91" i="42"/>
  <c r="O95" i="42"/>
  <c r="S95" i="42"/>
  <c r="M95" i="42"/>
  <c r="R95" i="42"/>
  <c r="P95" i="42"/>
  <c r="T95" i="42"/>
  <c r="Q95" i="42"/>
  <c r="U95" i="42"/>
  <c r="N95" i="42"/>
  <c r="F95" i="42"/>
  <c r="G95" i="42"/>
  <c r="I95" i="42"/>
  <c r="J95" i="42"/>
  <c r="K95" i="42"/>
  <c r="E95" i="42"/>
  <c r="D95" i="42"/>
  <c r="C95" i="42"/>
  <c r="H95" i="42"/>
  <c r="O99" i="42"/>
  <c r="S99" i="42"/>
  <c r="Q99" i="42"/>
  <c r="R99" i="42"/>
  <c r="P99" i="42"/>
  <c r="T99" i="42"/>
  <c r="U99" i="42"/>
  <c r="M99" i="42"/>
  <c r="N99" i="42"/>
  <c r="C99" i="42"/>
  <c r="I99" i="42"/>
  <c r="F99" i="42"/>
  <c r="G99" i="42"/>
  <c r="E99" i="42"/>
  <c r="J99" i="42"/>
  <c r="K99" i="42"/>
  <c r="D99" i="42"/>
  <c r="H99" i="42"/>
  <c r="O103" i="42"/>
  <c r="S103" i="42"/>
  <c r="U103" i="42"/>
  <c r="R103" i="42"/>
  <c r="P103" i="42"/>
  <c r="T103" i="42"/>
  <c r="M103" i="42"/>
  <c r="N103" i="42"/>
  <c r="Q103" i="42"/>
  <c r="F103" i="42"/>
  <c r="C103" i="42"/>
  <c r="D103" i="42"/>
  <c r="J103" i="42"/>
  <c r="G103" i="42"/>
  <c r="H103" i="42"/>
  <c r="K103" i="42"/>
  <c r="I103" i="42"/>
  <c r="E103" i="42"/>
  <c r="O107" i="42"/>
  <c r="S107" i="42"/>
  <c r="Q107" i="42"/>
  <c r="P107" i="42"/>
  <c r="T107" i="42"/>
  <c r="M107" i="42"/>
  <c r="U107" i="42"/>
  <c r="R107" i="42"/>
  <c r="N107" i="42"/>
  <c r="F107" i="42"/>
  <c r="G107" i="42"/>
  <c r="E107" i="42"/>
  <c r="J107" i="42"/>
  <c r="K107" i="42"/>
  <c r="H107" i="42"/>
  <c r="D107" i="42"/>
  <c r="C107" i="42"/>
  <c r="I107" i="42"/>
  <c r="O111" i="42"/>
  <c r="S111" i="42"/>
  <c r="M111" i="42"/>
  <c r="R111" i="42"/>
  <c r="P111" i="42"/>
  <c r="T111" i="42"/>
  <c r="U111" i="42"/>
  <c r="N111" i="42"/>
  <c r="Q111" i="42"/>
  <c r="J111" i="42"/>
  <c r="K111" i="42"/>
  <c r="E111" i="42"/>
  <c r="H111" i="42"/>
  <c r="C111" i="42"/>
  <c r="I111" i="42"/>
  <c r="F111" i="42"/>
  <c r="G111" i="42"/>
  <c r="D111" i="42"/>
  <c r="O115" i="42"/>
  <c r="S115" i="42"/>
  <c r="M115" i="42"/>
  <c r="N115" i="42"/>
  <c r="R115" i="42"/>
  <c r="P115" i="42"/>
  <c r="T115" i="42"/>
  <c r="Q115" i="42"/>
  <c r="U115" i="42"/>
  <c r="C115" i="42"/>
  <c r="H115" i="42"/>
  <c r="F115" i="42"/>
  <c r="G115" i="42"/>
  <c r="I115" i="42"/>
  <c r="J115" i="42"/>
  <c r="K115" i="42"/>
  <c r="E115" i="42"/>
  <c r="D115" i="42"/>
  <c r="O119" i="42"/>
  <c r="S119" i="42"/>
  <c r="U119" i="42"/>
  <c r="R119" i="42"/>
  <c r="P119" i="42"/>
  <c r="T119" i="42"/>
  <c r="M119" i="42"/>
  <c r="Q119" i="42"/>
  <c r="N119" i="42"/>
  <c r="F119" i="42"/>
  <c r="C119" i="42"/>
  <c r="E119" i="42"/>
  <c r="J119" i="42"/>
  <c r="G119" i="42"/>
  <c r="H119" i="42"/>
  <c r="K119" i="42"/>
  <c r="I119" i="42"/>
  <c r="D119" i="42"/>
  <c r="O123" i="42"/>
  <c r="S123" i="42"/>
  <c r="Q123" i="42"/>
  <c r="R123" i="42"/>
  <c r="P123" i="42"/>
  <c r="T123" i="42"/>
  <c r="U123" i="42"/>
  <c r="N123" i="42"/>
  <c r="M123" i="42"/>
  <c r="F123" i="42"/>
  <c r="C123" i="42"/>
  <c r="E123" i="42"/>
  <c r="J123" i="42"/>
  <c r="G123" i="42"/>
  <c r="D123" i="42"/>
  <c r="K123" i="42"/>
  <c r="I123" i="42"/>
  <c r="H123" i="42"/>
  <c r="O127" i="42"/>
  <c r="S127" i="42"/>
  <c r="M127" i="42"/>
  <c r="Q127" i="42"/>
  <c r="R127" i="42"/>
  <c r="P127" i="42"/>
  <c r="T127" i="42"/>
  <c r="U127" i="42"/>
  <c r="N127" i="42"/>
  <c r="C127" i="42"/>
  <c r="D127" i="42"/>
  <c r="G127" i="42"/>
  <c r="I127" i="42"/>
  <c r="F127" i="42"/>
  <c r="K127" i="42"/>
  <c r="E127" i="42"/>
  <c r="J127" i="42"/>
  <c r="H127" i="42"/>
  <c r="O131" i="42"/>
  <c r="S131" i="42"/>
  <c r="M131" i="42"/>
  <c r="R131" i="42"/>
  <c r="P131" i="42"/>
  <c r="T131" i="42"/>
  <c r="U131" i="42"/>
  <c r="Q131" i="42"/>
  <c r="N131" i="42"/>
  <c r="F131" i="42"/>
  <c r="K131" i="42"/>
  <c r="I131" i="42"/>
  <c r="J131" i="42"/>
  <c r="H131" i="42"/>
  <c r="C131" i="42"/>
  <c r="D131" i="42"/>
  <c r="G131" i="42"/>
  <c r="E131" i="42"/>
  <c r="O135" i="42"/>
  <c r="S135" i="42"/>
  <c r="Q135" i="42"/>
  <c r="P135" i="42"/>
  <c r="T135" i="42"/>
  <c r="U135" i="42"/>
  <c r="R135" i="42"/>
  <c r="M135" i="42"/>
  <c r="N135" i="42"/>
  <c r="D135" i="42"/>
  <c r="H135" i="42"/>
  <c r="C135" i="42"/>
  <c r="E135" i="42"/>
  <c r="F135" i="42"/>
  <c r="G135" i="42"/>
  <c r="I135" i="42"/>
  <c r="J135" i="42"/>
  <c r="K135" i="42"/>
  <c r="O139" i="42"/>
  <c r="S139" i="42"/>
  <c r="Q139" i="42"/>
  <c r="N139" i="42"/>
  <c r="R139" i="42"/>
  <c r="P139" i="42"/>
  <c r="T139" i="42"/>
  <c r="U139" i="42"/>
  <c r="M139" i="42"/>
  <c r="E139" i="42"/>
  <c r="H139" i="42"/>
  <c r="F139" i="42"/>
  <c r="C139" i="42"/>
  <c r="I139" i="42"/>
  <c r="J139" i="42"/>
  <c r="G139" i="42"/>
  <c r="D139" i="42"/>
  <c r="K139" i="42"/>
  <c r="O143" i="42"/>
  <c r="S143" i="42"/>
  <c r="U143" i="42"/>
  <c r="N143" i="42"/>
  <c r="P143" i="42"/>
  <c r="T143" i="42"/>
  <c r="M143" i="42"/>
  <c r="Q143" i="42"/>
  <c r="R143" i="42"/>
  <c r="F143" i="42"/>
  <c r="C143" i="42"/>
  <c r="I143" i="42"/>
  <c r="J143" i="42"/>
  <c r="G143" i="42"/>
  <c r="H143" i="42"/>
  <c r="K143" i="42"/>
  <c r="E143" i="42"/>
  <c r="D143" i="42"/>
  <c r="O147" i="42"/>
  <c r="S147" i="42"/>
  <c r="Q147" i="42"/>
  <c r="N147" i="42"/>
  <c r="P147" i="42"/>
  <c r="T147" i="42"/>
  <c r="M147" i="42"/>
  <c r="U147" i="42"/>
  <c r="R147" i="42"/>
  <c r="J147" i="42"/>
  <c r="G147" i="42"/>
  <c r="D147" i="42"/>
  <c r="K147" i="42"/>
  <c r="E147" i="42"/>
  <c r="H147" i="42"/>
  <c r="F147" i="42"/>
  <c r="C147" i="42"/>
  <c r="I147" i="42"/>
  <c r="O151" i="42"/>
  <c r="S151" i="42"/>
  <c r="M151" i="42"/>
  <c r="P151" i="42"/>
  <c r="T151" i="42"/>
  <c r="Q151" i="42"/>
  <c r="R151" i="42"/>
  <c r="U151" i="42"/>
  <c r="N151" i="42"/>
  <c r="C151" i="42"/>
  <c r="D151" i="42"/>
  <c r="G151" i="42"/>
  <c r="E151" i="42"/>
  <c r="F151" i="42"/>
  <c r="K151" i="42"/>
  <c r="I151" i="42"/>
  <c r="J151" i="42"/>
  <c r="H151" i="42"/>
  <c r="O155" i="42"/>
  <c r="S155" i="42"/>
  <c r="U155" i="42"/>
  <c r="R155" i="42"/>
  <c r="P155" i="42"/>
  <c r="T155" i="42"/>
  <c r="M155" i="42"/>
  <c r="Q155" i="42"/>
  <c r="N155" i="42"/>
  <c r="D155" i="42"/>
  <c r="K155" i="42"/>
  <c r="E155" i="42"/>
  <c r="H155" i="42"/>
  <c r="F155" i="42"/>
  <c r="C155" i="42"/>
  <c r="I155" i="42"/>
  <c r="J155" i="42"/>
  <c r="G155" i="42"/>
  <c r="O159" i="42"/>
  <c r="S159" i="42"/>
  <c r="M159" i="42"/>
  <c r="R159" i="42"/>
  <c r="P159" i="42"/>
  <c r="T159" i="42"/>
  <c r="U159" i="42"/>
  <c r="Q159" i="42"/>
  <c r="N159" i="42"/>
  <c r="G159" i="42"/>
  <c r="D159" i="42"/>
  <c r="F159" i="42"/>
  <c r="K159" i="42"/>
  <c r="E159" i="42"/>
  <c r="J159" i="42"/>
  <c r="H159" i="42"/>
  <c r="C159" i="42"/>
  <c r="I159" i="42"/>
  <c r="O163" i="42"/>
  <c r="S163" i="42"/>
  <c r="M163" i="42"/>
  <c r="P163" i="42"/>
  <c r="T163" i="42"/>
  <c r="Q163" i="42"/>
  <c r="R163" i="42"/>
  <c r="U163" i="42"/>
  <c r="N163" i="42"/>
  <c r="J163" i="42"/>
  <c r="D163" i="42"/>
  <c r="C163" i="42"/>
  <c r="I163" i="42"/>
  <c r="G163" i="42"/>
  <c r="H163" i="42"/>
  <c r="F163" i="42"/>
  <c r="K163" i="42"/>
  <c r="E163" i="42"/>
  <c r="O167" i="42"/>
  <c r="S167" i="42"/>
  <c r="U167" i="42"/>
  <c r="P167" i="42"/>
  <c r="T167" i="42"/>
  <c r="Q167" i="42"/>
  <c r="M167" i="42"/>
  <c r="R167" i="42"/>
  <c r="N167" i="42"/>
  <c r="J167" i="42"/>
  <c r="K167" i="42"/>
  <c r="H167" i="42"/>
  <c r="D167" i="42"/>
  <c r="C167" i="42"/>
  <c r="I167" i="42"/>
  <c r="F167" i="42"/>
  <c r="G167" i="42"/>
  <c r="E167" i="42"/>
  <c r="O171" i="42"/>
  <c r="S171" i="42"/>
  <c r="M171" i="42"/>
  <c r="P171" i="42"/>
  <c r="T171" i="42"/>
  <c r="Q171" i="42"/>
  <c r="N171" i="42"/>
  <c r="U171" i="42"/>
  <c r="R171" i="42"/>
  <c r="F171" i="42"/>
  <c r="K171" i="42"/>
  <c r="E171" i="42"/>
  <c r="J171" i="42"/>
  <c r="D171" i="42"/>
  <c r="C171" i="42"/>
  <c r="H171" i="42"/>
  <c r="G171" i="42"/>
  <c r="I171" i="42"/>
  <c r="O175" i="42"/>
  <c r="S175" i="42"/>
  <c r="M175" i="42"/>
  <c r="P175" i="42"/>
  <c r="T175" i="42"/>
  <c r="Q175" i="42"/>
  <c r="U175" i="42"/>
  <c r="N175" i="42"/>
  <c r="R175" i="42"/>
  <c r="G175" i="42"/>
  <c r="E175" i="42"/>
  <c r="F175" i="42"/>
  <c r="K175" i="42"/>
  <c r="I175" i="42"/>
  <c r="J175" i="42"/>
  <c r="D175" i="42"/>
  <c r="C175" i="42"/>
  <c r="H175" i="42"/>
  <c r="C10" i="40"/>
  <c r="G10" i="40"/>
  <c r="K10" i="40"/>
  <c r="D10" i="40"/>
  <c r="H10" i="40"/>
  <c r="E10" i="40"/>
  <c r="F10" i="40"/>
  <c r="I10" i="40"/>
  <c r="J10" i="40"/>
  <c r="C44" i="40"/>
  <c r="G44" i="40"/>
  <c r="K44" i="40"/>
  <c r="D44" i="40"/>
  <c r="H44" i="40"/>
  <c r="E44" i="40"/>
  <c r="J44" i="40"/>
  <c r="F44" i="40"/>
  <c r="I44" i="40"/>
  <c r="C62" i="40"/>
  <c r="G62" i="40"/>
  <c r="K62" i="40"/>
  <c r="D62" i="40"/>
  <c r="H62" i="40"/>
  <c r="E62" i="40"/>
  <c r="F62" i="40"/>
  <c r="I62" i="40"/>
  <c r="J62" i="40"/>
  <c r="C88" i="40"/>
  <c r="G88" i="40"/>
  <c r="K88" i="40"/>
  <c r="D88" i="40"/>
  <c r="H88" i="40"/>
  <c r="E88" i="40"/>
  <c r="F88" i="40"/>
  <c r="I88" i="40"/>
  <c r="J88" i="40"/>
  <c r="C110" i="40"/>
  <c r="G110" i="40"/>
  <c r="K110" i="40"/>
  <c r="D110" i="40"/>
  <c r="H110" i="40"/>
  <c r="E110" i="40"/>
  <c r="F110" i="40"/>
  <c r="I110" i="40"/>
  <c r="J110" i="40"/>
  <c r="C140" i="40"/>
  <c r="G140" i="40"/>
  <c r="K140" i="40"/>
  <c r="D140" i="40"/>
  <c r="H140" i="40"/>
  <c r="E140" i="40"/>
  <c r="F140" i="40"/>
  <c r="I140" i="40"/>
  <c r="J140" i="40"/>
  <c r="T2" i="40"/>
  <c r="P2" i="40"/>
  <c r="S2" i="40"/>
  <c r="O2" i="40"/>
  <c r="R2" i="40"/>
  <c r="U2" i="40"/>
  <c r="Q2" i="40"/>
  <c r="N2" i="40"/>
  <c r="M2" i="40"/>
  <c r="C30" i="41"/>
  <c r="G30" i="41"/>
  <c r="K30" i="41"/>
  <c r="D30" i="41"/>
  <c r="H30" i="41"/>
  <c r="E30" i="41"/>
  <c r="F30" i="41"/>
  <c r="I30" i="41"/>
  <c r="J30" i="41"/>
  <c r="C52" i="41"/>
  <c r="G52" i="41"/>
  <c r="K52" i="41"/>
  <c r="D52" i="41"/>
  <c r="H52" i="41"/>
  <c r="E52" i="41"/>
  <c r="F52" i="41"/>
  <c r="I52" i="41"/>
  <c r="J52" i="41"/>
  <c r="D75" i="41"/>
  <c r="H75" i="41"/>
  <c r="C75" i="41"/>
  <c r="I75" i="41"/>
  <c r="E75" i="41"/>
  <c r="J75" i="41"/>
  <c r="F75" i="41"/>
  <c r="K75" i="41"/>
  <c r="G75" i="41"/>
  <c r="M96" i="41"/>
  <c r="Q96" i="41"/>
  <c r="U96" i="41"/>
  <c r="P96" i="41"/>
  <c r="R96" i="41"/>
  <c r="T96" i="41"/>
  <c r="N96" i="41"/>
  <c r="S96" i="41"/>
  <c r="O96" i="41"/>
  <c r="D119" i="41"/>
  <c r="H119" i="41"/>
  <c r="C119" i="41"/>
  <c r="I119" i="41"/>
  <c r="E119" i="41"/>
  <c r="J119" i="41"/>
  <c r="F119" i="41"/>
  <c r="K119" i="41"/>
  <c r="G119" i="41"/>
  <c r="D131" i="41"/>
  <c r="H131" i="41"/>
  <c r="C131" i="41"/>
  <c r="I131" i="41"/>
  <c r="E131" i="41"/>
  <c r="J131" i="41"/>
  <c r="F131" i="41"/>
  <c r="K131" i="41"/>
  <c r="G131" i="41"/>
  <c r="D143" i="41"/>
  <c r="H143" i="41"/>
  <c r="C143" i="41"/>
  <c r="I143" i="41"/>
  <c r="E143" i="41"/>
  <c r="J143" i="41"/>
  <c r="G143" i="41"/>
  <c r="F143" i="41"/>
  <c r="K143" i="41"/>
  <c r="D159" i="41"/>
  <c r="H159" i="41"/>
  <c r="C159" i="41"/>
  <c r="I159" i="41"/>
  <c r="E159" i="41"/>
  <c r="J159" i="41"/>
  <c r="F159" i="41"/>
  <c r="K159" i="41"/>
  <c r="G159" i="41"/>
  <c r="F62" i="21"/>
  <c r="J62" i="21"/>
  <c r="C62" i="21"/>
  <c r="G62" i="21"/>
  <c r="K62" i="21"/>
  <c r="D62" i="21"/>
  <c r="H62" i="21"/>
  <c r="E62" i="21"/>
  <c r="I62" i="21"/>
  <c r="F78" i="21"/>
  <c r="J78" i="21"/>
  <c r="C78" i="21"/>
  <c r="G78" i="21"/>
  <c r="K78" i="21"/>
  <c r="D78" i="21"/>
  <c r="H78" i="21"/>
  <c r="E78" i="21"/>
  <c r="I78" i="21"/>
  <c r="F94" i="21"/>
  <c r="J94" i="21"/>
  <c r="C94" i="21"/>
  <c r="G94" i="21"/>
  <c r="K94" i="21"/>
  <c r="D94" i="21"/>
  <c r="H94" i="21"/>
  <c r="E94" i="21"/>
  <c r="I94" i="21"/>
  <c r="F110" i="21"/>
  <c r="J110" i="21"/>
  <c r="C110" i="21"/>
  <c r="G110" i="21"/>
  <c r="K110" i="21"/>
  <c r="D110" i="21"/>
  <c r="H110" i="21"/>
  <c r="E110" i="21"/>
  <c r="I110" i="21"/>
  <c r="F126" i="21"/>
  <c r="J126" i="21"/>
  <c r="C126" i="21"/>
  <c r="G126" i="21"/>
  <c r="K126" i="21"/>
  <c r="D126" i="21"/>
  <c r="H126" i="21"/>
  <c r="E126" i="21"/>
  <c r="I126" i="21"/>
  <c r="F142" i="21"/>
  <c r="J142" i="21"/>
  <c r="C142" i="21"/>
  <c r="G142" i="21"/>
  <c r="K142" i="21"/>
  <c r="D142" i="21"/>
  <c r="H142" i="21"/>
  <c r="E142" i="21"/>
  <c r="I142" i="21"/>
  <c r="F158" i="21"/>
  <c r="J158" i="21"/>
  <c r="C158" i="21"/>
  <c r="G158" i="21"/>
  <c r="K158" i="21"/>
  <c r="D158" i="21"/>
  <c r="H158" i="21"/>
  <c r="E158" i="21"/>
  <c r="I158" i="21"/>
  <c r="F174" i="21"/>
  <c r="J174" i="21"/>
  <c r="C174" i="21"/>
  <c r="G174" i="21"/>
  <c r="K174" i="21"/>
  <c r="D174" i="21"/>
  <c r="H174" i="21"/>
  <c r="E174" i="21"/>
  <c r="I174" i="21"/>
  <c r="F15" i="19"/>
  <c r="J15" i="19"/>
  <c r="C15" i="19"/>
  <c r="G15" i="19"/>
  <c r="K15" i="19"/>
  <c r="D15" i="19"/>
  <c r="H15" i="19"/>
  <c r="E15" i="19"/>
  <c r="I15" i="19"/>
  <c r="F31" i="19"/>
  <c r="J31" i="19"/>
  <c r="C31" i="19"/>
  <c r="G31" i="19"/>
  <c r="K31" i="19"/>
  <c r="D31" i="19"/>
  <c r="H31" i="19"/>
  <c r="E31" i="19"/>
  <c r="I31" i="19"/>
  <c r="F47" i="19"/>
  <c r="J47" i="19"/>
  <c r="C47" i="19"/>
  <c r="G47" i="19"/>
  <c r="K47" i="19"/>
  <c r="D47" i="19"/>
  <c r="H47" i="19"/>
  <c r="E47" i="19"/>
  <c r="I47" i="19"/>
  <c r="P9" i="40"/>
  <c r="T9" i="40"/>
  <c r="M9" i="40"/>
  <c r="Q9" i="40"/>
  <c r="U9" i="40"/>
  <c r="R9" i="40"/>
  <c r="S9" i="40"/>
  <c r="N9" i="40"/>
  <c r="O9" i="40"/>
  <c r="P17" i="40"/>
  <c r="T17" i="40"/>
  <c r="M17" i="40"/>
  <c r="Q17" i="40"/>
  <c r="U17" i="40"/>
  <c r="R17" i="40"/>
  <c r="N17" i="40"/>
  <c r="O17" i="40"/>
  <c r="S17" i="40"/>
  <c r="P25" i="40"/>
  <c r="T25" i="40"/>
  <c r="M25" i="40"/>
  <c r="Q25" i="40"/>
  <c r="U25" i="40"/>
  <c r="R25" i="40"/>
  <c r="S25" i="40"/>
  <c r="N25" i="40"/>
  <c r="O25" i="40"/>
  <c r="P33" i="40"/>
  <c r="T33" i="40"/>
  <c r="M33" i="40"/>
  <c r="Q33" i="40"/>
  <c r="U33" i="40"/>
  <c r="R33" i="40"/>
  <c r="N33" i="40"/>
  <c r="S33" i="40"/>
  <c r="O33" i="40"/>
  <c r="P41" i="40"/>
  <c r="T41" i="40"/>
  <c r="M41" i="40"/>
  <c r="Q41" i="40"/>
  <c r="U41" i="40"/>
  <c r="R41" i="40"/>
  <c r="O41" i="40"/>
  <c r="S41" i="40"/>
  <c r="N41" i="40"/>
  <c r="P49" i="40"/>
  <c r="T49" i="40"/>
  <c r="M49" i="40"/>
  <c r="Q49" i="40"/>
  <c r="U49" i="40"/>
  <c r="R49" i="40"/>
  <c r="N49" i="40"/>
  <c r="O49" i="40"/>
  <c r="S49" i="40"/>
  <c r="P57" i="40"/>
  <c r="T57" i="40"/>
  <c r="M57" i="40"/>
  <c r="Q57" i="40"/>
  <c r="U57" i="40"/>
  <c r="R57" i="40"/>
  <c r="S57" i="40"/>
  <c r="O57" i="40"/>
  <c r="N57" i="40"/>
  <c r="P65" i="40"/>
  <c r="T65" i="40"/>
  <c r="M65" i="40"/>
  <c r="Q65" i="40"/>
  <c r="U65" i="40"/>
  <c r="R65" i="40"/>
  <c r="N65" i="40"/>
  <c r="S65" i="40"/>
  <c r="O65" i="40"/>
  <c r="P73" i="40"/>
  <c r="T73" i="40"/>
  <c r="M73" i="40"/>
  <c r="Q73" i="40"/>
  <c r="U73" i="40"/>
  <c r="R73" i="40"/>
  <c r="S73" i="40"/>
  <c r="O73" i="40"/>
  <c r="N73" i="40"/>
  <c r="P81" i="40"/>
  <c r="T81" i="40"/>
  <c r="M81" i="40"/>
  <c r="Q81" i="40"/>
  <c r="U81" i="40"/>
  <c r="R81" i="40"/>
  <c r="N81" i="40"/>
  <c r="S81" i="40"/>
  <c r="O81" i="40"/>
  <c r="P89" i="40"/>
  <c r="T89" i="40"/>
  <c r="M89" i="40"/>
  <c r="Q89" i="40"/>
  <c r="U89" i="40"/>
  <c r="R89" i="40"/>
  <c r="S89" i="40"/>
  <c r="O89" i="40"/>
  <c r="N89" i="40"/>
  <c r="P97" i="40"/>
  <c r="T97" i="40"/>
  <c r="M97" i="40"/>
  <c r="Q97" i="40"/>
  <c r="U97" i="40"/>
  <c r="R97" i="40"/>
  <c r="S97" i="40"/>
  <c r="N97" i="40"/>
  <c r="O97" i="40"/>
  <c r="P105" i="40"/>
  <c r="T105" i="40"/>
  <c r="M105" i="40"/>
  <c r="Q105" i="40"/>
  <c r="U105" i="40"/>
  <c r="R105" i="40"/>
  <c r="O105" i="40"/>
  <c r="S105" i="40"/>
  <c r="N105" i="40"/>
  <c r="P113" i="40"/>
  <c r="T113" i="40"/>
  <c r="M113" i="40"/>
  <c r="Q113" i="40"/>
  <c r="U113" i="40"/>
  <c r="R113" i="40"/>
  <c r="S113" i="40"/>
  <c r="O113" i="40"/>
  <c r="N113" i="40"/>
  <c r="P121" i="40"/>
  <c r="T121" i="40"/>
  <c r="M121" i="40"/>
  <c r="Q121" i="40"/>
  <c r="U121" i="40"/>
  <c r="R121" i="40"/>
  <c r="N121" i="40"/>
  <c r="S121" i="40"/>
  <c r="O121" i="40"/>
  <c r="P129" i="40"/>
  <c r="T129" i="40"/>
  <c r="M129" i="40"/>
  <c r="Q129" i="40"/>
  <c r="U129" i="40"/>
  <c r="R129" i="40"/>
  <c r="N129" i="40"/>
  <c r="S129" i="40"/>
  <c r="O129" i="40"/>
  <c r="P137" i="40"/>
  <c r="T137" i="40"/>
  <c r="M137" i="40"/>
  <c r="Q137" i="40"/>
  <c r="U137" i="40"/>
  <c r="R137" i="40"/>
  <c r="O137" i="40"/>
  <c r="S137" i="40"/>
  <c r="N137" i="40"/>
  <c r="P145" i="40"/>
  <c r="T145" i="40"/>
  <c r="M145" i="40"/>
  <c r="Q145" i="40"/>
  <c r="U145" i="40"/>
  <c r="R145" i="40"/>
  <c r="S145" i="40"/>
  <c r="N145" i="40"/>
  <c r="O145" i="40"/>
  <c r="P153" i="40"/>
  <c r="T153" i="40"/>
  <c r="M153" i="40"/>
  <c r="Q153" i="40"/>
  <c r="U153" i="40"/>
  <c r="R153" i="40"/>
  <c r="S153" i="40"/>
  <c r="N153" i="40"/>
  <c r="O153" i="40"/>
  <c r="P161" i="40"/>
  <c r="T161" i="40"/>
  <c r="M161" i="40"/>
  <c r="Q161" i="40"/>
  <c r="U161" i="40"/>
  <c r="R161" i="40"/>
  <c r="N161" i="40"/>
  <c r="S161" i="40"/>
  <c r="O161" i="40"/>
  <c r="P169" i="40"/>
  <c r="T169" i="40"/>
  <c r="M169" i="40"/>
  <c r="Q169" i="40"/>
  <c r="U169" i="40"/>
  <c r="R169" i="40"/>
  <c r="O169" i="40"/>
  <c r="S169" i="40"/>
  <c r="N169" i="40"/>
  <c r="P177" i="40"/>
  <c r="T177" i="40"/>
  <c r="M177" i="40"/>
  <c r="Q177" i="40"/>
  <c r="U177" i="40"/>
  <c r="R177" i="40"/>
  <c r="N177" i="40"/>
  <c r="S177" i="40"/>
  <c r="O177" i="40"/>
  <c r="P9" i="41"/>
  <c r="T9" i="41"/>
  <c r="M9" i="41"/>
  <c r="Q9" i="41"/>
  <c r="U9" i="41"/>
  <c r="R9" i="41"/>
  <c r="S9" i="41"/>
  <c r="O9" i="41"/>
  <c r="N9" i="41"/>
  <c r="P17" i="41"/>
  <c r="T17" i="41"/>
  <c r="M17" i="41"/>
  <c r="Q17" i="41"/>
  <c r="U17" i="41"/>
  <c r="R17" i="41"/>
  <c r="O17" i="41"/>
  <c r="S17" i="41"/>
  <c r="N17" i="41"/>
  <c r="P25" i="41"/>
  <c r="T25" i="41"/>
  <c r="M25" i="41"/>
  <c r="Q25" i="41"/>
  <c r="U25" i="41"/>
  <c r="R25" i="41"/>
  <c r="N25" i="41"/>
  <c r="O25" i="41"/>
  <c r="S25" i="41"/>
  <c r="P33" i="41"/>
  <c r="T33" i="41"/>
  <c r="M33" i="41"/>
  <c r="Q33" i="41"/>
  <c r="U33" i="41"/>
  <c r="R33" i="41"/>
  <c r="O33" i="41"/>
  <c r="S33" i="41"/>
  <c r="N33" i="41"/>
  <c r="P41" i="41"/>
  <c r="T41" i="41"/>
  <c r="M41" i="41"/>
  <c r="Q41" i="41"/>
  <c r="U41" i="41"/>
  <c r="R41" i="41"/>
  <c r="N41" i="41"/>
  <c r="S41" i="41"/>
  <c r="O41" i="41"/>
  <c r="P49" i="41"/>
  <c r="T49" i="41"/>
  <c r="M49" i="41"/>
  <c r="Q49" i="41"/>
  <c r="U49" i="41"/>
  <c r="R49" i="41"/>
  <c r="S49" i="41"/>
  <c r="N49" i="41"/>
  <c r="O49" i="41"/>
  <c r="P57" i="41"/>
  <c r="T57" i="41"/>
  <c r="M57" i="41"/>
  <c r="Q57" i="41"/>
  <c r="U57" i="41"/>
  <c r="R57" i="41"/>
  <c r="S57" i="41"/>
  <c r="N57" i="41"/>
  <c r="O57" i="41"/>
  <c r="P65" i="41"/>
  <c r="M65" i="41"/>
  <c r="Q65" i="41"/>
  <c r="U65" i="41"/>
  <c r="R65" i="41"/>
  <c r="O65" i="41"/>
  <c r="S65" i="41"/>
  <c r="N65" i="41"/>
  <c r="T65" i="41"/>
  <c r="M73" i="41"/>
  <c r="Q73" i="41"/>
  <c r="U73" i="41"/>
  <c r="R73" i="41"/>
  <c r="T73" i="41"/>
  <c r="N73" i="41"/>
  <c r="S73" i="41"/>
  <c r="O73" i="41"/>
  <c r="P73" i="41"/>
  <c r="M81" i="41"/>
  <c r="Q81" i="41"/>
  <c r="U81" i="41"/>
  <c r="R81" i="41"/>
  <c r="O81" i="41"/>
  <c r="P81" i="41"/>
  <c r="N81" i="41"/>
  <c r="S81" i="41"/>
  <c r="T81" i="41"/>
  <c r="M89" i="41"/>
  <c r="Q89" i="41"/>
  <c r="U89" i="41"/>
  <c r="R89" i="41"/>
  <c r="T89" i="41"/>
  <c r="N89" i="41"/>
  <c r="S89" i="41"/>
  <c r="O89" i="41"/>
  <c r="P89" i="41"/>
  <c r="M97" i="41"/>
  <c r="Q97" i="41"/>
  <c r="U97" i="41"/>
  <c r="R97" i="41"/>
  <c r="N97" i="41"/>
  <c r="S97" i="41"/>
  <c r="P97" i="41"/>
  <c r="O97" i="41"/>
  <c r="T97" i="41"/>
  <c r="M105" i="41"/>
  <c r="Q105" i="41"/>
  <c r="U105" i="41"/>
  <c r="R105" i="41"/>
  <c r="T105" i="41"/>
  <c r="N105" i="41"/>
  <c r="S105" i="41"/>
  <c r="O105" i="41"/>
  <c r="P105" i="41"/>
  <c r="M113" i="41"/>
  <c r="Q113" i="41"/>
  <c r="U113" i="41"/>
  <c r="R113" i="41"/>
  <c r="O113" i="41"/>
  <c r="N113" i="41"/>
  <c r="S113" i="41"/>
  <c r="T113" i="41"/>
  <c r="P113" i="41"/>
  <c r="M121" i="41"/>
  <c r="Q121" i="41"/>
  <c r="U121" i="41"/>
  <c r="R121" i="41"/>
  <c r="T121" i="41"/>
  <c r="P121" i="41"/>
  <c r="N121" i="41"/>
  <c r="S121" i="41"/>
  <c r="O121" i="41"/>
  <c r="M129" i="41"/>
  <c r="Q129" i="41"/>
  <c r="U129" i="41"/>
  <c r="R129" i="41"/>
  <c r="T129" i="41"/>
  <c r="P129" i="41"/>
  <c r="N129" i="41"/>
  <c r="S129" i="41"/>
  <c r="O129" i="41"/>
  <c r="M137" i="41"/>
  <c r="Q137" i="41"/>
  <c r="U137" i="41"/>
  <c r="R137" i="41"/>
  <c r="O137" i="41"/>
  <c r="N137" i="41"/>
  <c r="S137" i="41"/>
  <c r="T137" i="41"/>
  <c r="P137" i="41"/>
  <c r="M145" i="41"/>
  <c r="Q145" i="41"/>
  <c r="U145" i="41"/>
  <c r="R145" i="41"/>
  <c r="T145" i="41"/>
  <c r="N145" i="41"/>
  <c r="S145" i="41"/>
  <c r="O145" i="41"/>
  <c r="P145" i="41"/>
  <c r="M153" i="41"/>
  <c r="Q153" i="41"/>
  <c r="U153" i="41"/>
  <c r="R153" i="41"/>
  <c r="T153" i="41"/>
  <c r="N153" i="41"/>
  <c r="S153" i="41"/>
  <c r="O153" i="41"/>
  <c r="P153" i="41"/>
  <c r="M161" i="41"/>
  <c r="Q161" i="41"/>
  <c r="U161" i="41"/>
  <c r="R161" i="41"/>
  <c r="O161" i="41"/>
  <c r="P161" i="41"/>
  <c r="N161" i="41"/>
  <c r="S161" i="41"/>
  <c r="T161" i="41"/>
  <c r="M169" i="41"/>
  <c r="Q169" i="41"/>
  <c r="U169" i="41"/>
  <c r="R169" i="41"/>
  <c r="O169" i="41"/>
  <c r="P169" i="41"/>
  <c r="N169" i="41"/>
  <c r="S169" i="41"/>
  <c r="T169" i="41"/>
  <c r="F2" i="42"/>
  <c r="J2" i="42"/>
  <c r="H2" i="42"/>
  <c r="G2" i="42"/>
  <c r="K2" i="42"/>
  <c r="C2" i="42"/>
  <c r="D2" i="42"/>
  <c r="E2" i="42"/>
  <c r="I2" i="42"/>
  <c r="C30" i="40"/>
  <c r="G30" i="40"/>
  <c r="K30" i="40"/>
  <c r="D30" i="40"/>
  <c r="H30" i="40"/>
  <c r="E30" i="40"/>
  <c r="F30" i="40"/>
  <c r="I30" i="40"/>
  <c r="J30" i="40"/>
  <c r="C40" i="40"/>
  <c r="G40" i="40"/>
  <c r="K40" i="40"/>
  <c r="D40" i="40"/>
  <c r="H40" i="40"/>
  <c r="E40" i="40"/>
  <c r="I40" i="40"/>
  <c r="F40" i="40"/>
  <c r="J40" i="40"/>
  <c r="C58" i="40"/>
  <c r="G58" i="40"/>
  <c r="K58" i="40"/>
  <c r="D58" i="40"/>
  <c r="H58" i="40"/>
  <c r="E58" i="40"/>
  <c r="I58" i="40"/>
  <c r="F58" i="40"/>
  <c r="J58" i="40"/>
  <c r="C82" i="40"/>
  <c r="G82" i="40"/>
  <c r="K82" i="40"/>
  <c r="D82" i="40"/>
  <c r="H82" i="40"/>
  <c r="E82" i="40"/>
  <c r="I82" i="40"/>
  <c r="J82" i="40"/>
  <c r="F82" i="40"/>
  <c r="C96" i="40"/>
  <c r="G96" i="40"/>
  <c r="K96" i="40"/>
  <c r="D96" i="40"/>
  <c r="H96" i="40"/>
  <c r="E96" i="40"/>
  <c r="I96" i="40"/>
  <c r="F96" i="40"/>
  <c r="J96" i="40"/>
  <c r="C126" i="40"/>
  <c r="G126" i="40"/>
  <c r="K126" i="40"/>
  <c r="D126" i="40"/>
  <c r="H126" i="40"/>
  <c r="E126" i="40"/>
  <c r="J126" i="40"/>
  <c r="F126" i="40"/>
  <c r="I126" i="40"/>
  <c r="C142" i="40"/>
  <c r="G142" i="40"/>
  <c r="K142" i="40"/>
  <c r="D142" i="40"/>
  <c r="H142" i="40"/>
  <c r="E142" i="40"/>
  <c r="I142" i="40"/>
  <c r="F142" i="40"/>
  <c r="J142" i="40"/>
  <c r="C162" i="40"/>
  <c r="G162" i="40"/>
  <c r="K162" i="40"/>
  <c r="D162" i="40"/>
  <c r="H162" i="40"/>
  <c r="E162" i="40"/>
  <c r="F162" i="40"/>
  <c r="J162" i="40"/>
  <c r="I162" i="40"/>
  <c r="C176" i="40"/>
  <c r="G176" i="40"/>
  <c r="K176" i="40"/>
  <c r="D176" i="40"/>
  <c r="H176" i="40"/>
  <c r="E176" i="40"/>
  <c r="I176" i="40"/>
  <c r="F176" i="40"/>
  <c r="J176" i="40"/>
  <c r="C16" i="41"/>
  <c r="G16" i="41"/>
  <c r="K16" i="41"/>
  <c r="D16" i="41"/>
  <c r="H16" i="41"/>
  <c r="E16" i="41"/>
  <c r="J16" i="41"/>
  <c r="F16" i="41"/>
  <c r="I16" i="41"/>
  <c r="C26" i="41"/>
  <c r="G26" i="41"/>
  <c r="K26" i="41"/>
  <c r="D26" i="41"/>
  <c r="H26" i="41"/>
  <c r="E26" i="41"/>
  <c r="J26" i="41"/>
  <c r="F26" i="41"/>
  <c r="I26" i="41"/>
  <c r="C46" i="41"/>
  <c r="G46" i="41"/>
  <c r="K46" i="41"/>
  <c r="D46" i="41"/>
  <c r="H46" i="41"/>
  <c r="E46" i="41"/>
  <c r="J46" i="41"/>
  <c r="F46" i="41"/>
  <c r="I46" i="41"/>
  <c r="F55" i="21"/>
  <c r="J55" i="21"/>
  <c r="C55" i="21"/>
  <c r="G55" i="21"/>
  <c r="K55" i="21"/>
  <c r="D55" i="21"/>
  <c r="H55" i="21"/>
  <c r="I55" i="21"/>
  <c r="E55" i="21"/>
  <c r="F71" i="21"/>
  <c r="J71" i="21"/>
  <c r="C71" i="21"/>
  <c r="G71" i="21"/>
  <c r="K71" i="21"/>
  <c r="D71" i="21"/>
  <c r="H71" i="21"/>
  <c r="I71" i="21"/>
  <c r="E71" i="21"/>
  <c r="F87" i="21"/>
  <c r="J87" i="21"/>
  <c r="C87" i="21"/>
  <c r="G87" i="21"/>
  <c r="K87" i="21"/>
  <c r="D87" i="21"/>
  <c r="H87" i="21"/>
  <c r="I87" i="21"/>
  <c r="E87" i="21"/>
  <c r="F103" i="21"/>
  <c r="J103" i="21"/>
  <c r="C103" i="21"/>
  <c r="G103" i="21"/>
  <c r="K103" i="21"/>
  <c r="D103" i="21"/>
  <c r="H103" i="21"/>
  <c r="I103" i="21"/>
  <c r="E103" i="21"/>
  <c r="F119" i="21"/>
  <c r="J119" i="21"/>
  <c r="C119" i="21"/>
  <c r="G119" i="21"/>
  <c r="K119" i="21"/>
  <c r="D119" i="21"/>
  <c r="H119" i="21"/>
  <c r="I119" i="21"/>
  <c r="E119" i="21"/>
  <c r="F135" i="21"/>
  <c r="J135" i="21"/>
  <c r="C135" i="21"/>
  <c r="G135" i="21"/>
  <c r="K135" i="21"/>
  <c r="D135" i="21"/>
  <c r="H135" i="21"/>
  <c r="I135" i="21"/>
  <c r="E135" i="21"/>
  <c r="F151" i="21"/>
  <c r="J151" i="21"/>
  <c r="C151" i="21"/>
  <c r="G151" i="21"/>
  <c r="K151" i="21"/>
  <c r="D151" i="21"/>
  <c r="H151" i="21"/>
  <c r="I151" i="21"/>
  <c r="E151" i="21"/>
  <c r="F167" i="21"/>
  <c r="J167" i="21"/>
  <c r="C167" i="21"/>
  <c r="G167" i="21"/>
  <c r="K167" i="21"/>
  <c r="D167" i="21"/>
  <c r="H167" i="21"/>
  <c r="I167" i="21"/>
  <c r="E167" i="21"/>
  <c r="F8" i="19"/>
  <c r="J8" i="19"/>
  <c r="C8" i="19"/>
  <c r="G8" i="19"/>
  <c r="K8" i="19"/>
  <c r="D8" i="19"/>
  <c r="H8" i="19"/>
  <c r="I8" i="19"/>
  <c r="E8" i="19"/>
  <c r="F24" i="19"/>
  <c r="J24" i="19"/>
  <c r="C24" i="19"/>
  <c r="G24" i="19"/>
  <c r="K24" i="19"/>
  <c r="D24" i="19"/>
  <c r="H24" i="19"/>
  <c r="I24" i="19"/>
  <c r="E24" i="19"/>
  <c r="F40" i="19"/>
  <c r="J40" i="19"/>
  <c r="C40" i="19"/>
  <c r="G40" i="19"/>
  <c r="K40" i="19"/>
  <c r="D40" i="19"/>
  <c r="H40" i="19"/>
  <c r="I40" i="19"/>
  <c r="E40" i="19"/>
  <c r="C14" i="40"/>
  <c r="G14" i="40"/>
  <c r="K14" i="40"/>
  <c r="D14" i="40"/>
  <c r="H14" i="40"/>
  <c r="E14" i="40"/>
  <c r="I14" i="40"/>
  <c r="F14" i="40"/>
  <c r="J14" i="40"/>
  <c r="C32" i="40"/>
  <c r="G32" i="40"/>
  <c r="K32" i="40"/>
  <c r="D32" i="40"/>
  <c r="H32" i="40"/>
  <c r="E32" i="40"/>
  <c r="J32" i="40"/>
  <c r="F32" i="40"/>
  <c r="I32" i="40"/>
  <c r="C78" i="40"/>
  <c r="G78" i="40"/>
  <c r="K78" i="40"/>
  <c r="D78" i="40"/>
  <c r="H78" i="40"/>
  <c r="E78" i="40"/>
  <c r="I78" i="40"/>
  <c r="F78" i="40"/>
  <c r="J78" i="40"/>
  <c r="C98" i="40"/>
  <c r="G98" i="40"/>
  <c r="K98" i="40"/>
  <c r="D98" i="40"/>
  <c r="H98" i="40"/>
  <c r="E98" i="40"/>
  <c r="I98" i="40"/>
  <c r="F98" i="40"/>
  <c r="J98" i="40"/>
  <c r="C120" i="40"/>
  <c r="G120" i="40"/>
  <c r="K120" i="40"/>
  <c r="D120" i="40"/>
  <c r="H120" i="40"/>
  <c r="E120" i="40"/>
  <c r="I120" i="40"/>
  <c r="F120" i="40"/>
  <c r="J120" i="40"/>
  <c r="C148" i="40"/>
  <c r="G148" i="40"/>
  <c r="K148" i="40"/>
  <c r="D148" i="40"/>
  <c r="H148" i="40"/>
  <c r="E148" i="40"/>
  <c r="I148" i="40"/>
  <c r="F148" i="40"/>
  <c r="J148" i="40"/>
  <c r="C174" i="40"/>
  <c r="G174" i="40"/>
  <c r="K174" i="40"/>
  <c r="D174" i="40"/>
  <c r="H174" i="40"/>
  <c r="E174" i="40"/>
  <c r="I174" i="40"/>
  <c r="F174" i="40"/>
  <c r="J174" i="40"/>
  <c r="C42" i="41"/>
  <c r="G42" i="41"/>
  <c r="K42" i="41"/>
  <c r="D42" i="41"/>
  <c r="H42" i="41"/>
  <c r="E42" i="41"/>
  <c r="I42" i="41"/>
  <c r="F42" i="41"/>
  <c r="J42" i="41"/>
  <c r="M68" i="41"/>
  <c r="Q68" i="41"/>
  <c r="U68" i="41"/>
  <c r="P68" i="41"/>
  <c r="S68" i="41"/>
  <c r="R68" i="41"/>
  <c r="N68" i="41"/>
  <c r="O68" i="41"/>
  <c r="T68" i="41"/>
  <c r="M84" i="41"/>
  <c r="Q84" i="41"/>
  <c r="U84" i="41"/>
  <c r="P84" i="41"/>
  <c r="N84" i="41"/>
  <c r="S84" i="41"/>
  <c r="R84" i="41"/>
  <c r="T84" i="41"/>
  <c r="O84" i="41"/>
  <c r="D95" i="41"/>
  <c r="H95" i="41"/>
  <c r="C95" i="41"/>
  <c r="I95" i="41"/>
  <c r="F95" i="41"/>
  <c r="K95" i="41"/>
  <c r="E95" i="41"/>
  <c r="J95" i="41"/>
  <c r="G95" i="41"/>
  <c r="D111" i="41"/>
  <c r="H111" i="41"/>
  <c r="C111" i="41"/>
  <c r="I111" i="41"/>
  <c r="F111" i="41"/>
  <c r="K111" i="41"/>
  <c r="G111" i="41"/>
  <c r="E111" i="41"/>
  <c r="J111" i="41"/>
  <c r="M124" i="41"/>
  <c r="Q124" i="41"/>
  <c r="U124" i="41"/>
  <c r="P124" i="41"/>
  <c r="N124" i="41"/>
  <c r="S124" i="41"/>
  <c r="R124" i="41"/>
  <c r="T124" i="41"/>
  <c r="O124" i="41"/>
  <c r="M148" i="41"/>
  <c r="Q148" i="41"/>
  <c r="U148" i="41"/>
  <c r="P148" i="41"/>
  <c r="N148" i="41"/>
  <c r="T148" i="41"/>
  <c r="R148" i="41"/>
  <c r="S148" i="41"/>
  <c r="O148" i="41"/>
  <c r="M160" i="41"/>
  <c r="Q160" i="41"/>
  <c r="U160" i="41"/>
  <c r="P160" i="41"/>
  <c r="N160" i="41"/>
  <c r="S160" i="41"/>
  <c r="O160" i="41"/>
  <c r="R160" i="41"/>
  <c r="T160" i="41"/>
  <c r="M172" i="41"/>
  <c r="Q172" i="41"/>
  <c r="U172" i="41"/>
  <c r="P172" i="41"/>
  <c r="N172" i="41"/>
  <c r="R172" i="41"/>
  <c r="T172" i="41"/>
  <c r="S172" i="41"/>
  <c r="O172" i="41"/>
  <c r="H2" i="26"/>
  <c r="D2" i="26"/>
  <c r="K2" i="26"/>
  <c r="G2" i="26"/>
  <c r="C2" i="26"/>
  <c r="J2" i="26"/>
  <c r="F2" i="26"/>
  <c r="I2" i="26"/>
  <c r="E2" i="26"/>
  <c r="O52" i="19"/>
  <c r="S52" i="19"/>
  <c r="P52" i="19"/>
  <c r="T52" i="19"/>
  <c r="M52" i="19"/>
  <c r="Q52" i="19"/>
  <c r="U52" i="19"/>
  <c r="N52" i="19"/>
  <c r="R52" i="19"/>
  <c r="O48" i="19"/>
  <c r="S48" i="19"/>
  <c r="P48" i="19"/>
  <c r="T48" i="19"/>
  <c r="M48" i="19"/>
  <c r="Q48" i="19"/>
  <c r="U48" i="19"/>
  <c r="N48" i="19"/>
  <c r="R48" i="19"/>
  <c r="O44" i="19"/>
  <c r="S44" i="19"/>
  <c r="P44" i="19"/>
  <c r="T44" i="19"/>
  <c r="M44" i="19"/>
  <c r="Q44" i="19"/>
  <c r="U44" i="19"/>
  <c r="N44" i="19"/>
  <c r="R44" i="19"/>
  <c r="O40" i="19"/>
  <c r="S40" i="19"/>
  <c r="P40" i="19"/>
  <c r="T40" i="19"/>
  <c r="M40" i="19"/>
  <c r="Q40" i="19"/>
  <c r="U40" i="19"/>
  <c r="N40" i="19"/>
  <c r="R40" i="19"/>
  <c r="O36" i="19"/>
  <c r="S36" i="19"/>
  <c r="P36" i="19"/>
  <c r="T36" i="19"/>
  <c r="M36" i="19"/>
  <c r="Q36" i="19"/>
  <c r="U36" i="19"/>
  <c r="N36" i="19"/>
  <c r="R36" i="19"/>
  <c r="O32" i="19"/>
  <c r="S32" i="19"/>
  <c r="P32" i="19"/>
  <c r="T32" i="19"/>
  <c r="M32" i="19"/>
  <c r="Q32" i="19"/>
  <c r="U32" i="19"/>
  <c r="N32" i="19"/>
  <c r="R32" i="19"/>
  <c r="O28" i="19"/>
  <c r="S28" i="19"/>
  <c r="P28" i="19"/>
  <c r="T28" i="19"/>
  <c r="M28" i="19"/>
  <c r="Q28" i="19"/>
  <c r="U28" i="19"/>
  <c r="N28" i="19"/>
  <c r="R28" i="19"/>
  <c r="O24" i="19"/>
  <c r="S24" i="19"/>
  <c r="P24" i="19"/>
  <c r="T24" i="19"/>
  <c r="M24" i="19"/>
  <c r="Q24" i="19"/>
  <c r="U24" i="19"/>
  <c r="N24" i="19"/>
  <c r="R24" i="19"/>
  <c r="O20" i="19"/>
  <c r="S20" i="19"/>
  <c r="P20" i="19"/>
  <c r="T20" i="19"/>
  <c r="M20" i="19"/>
  <c r="Q20" i="19"/>
  <c r="U20" i="19"/>
  <c r="N20" i="19"/>
  <c r="R20" i="19"/>
  <c r="O16" i="19"/>
  <c r="S16" i="19"/>
  <c r="P16" i="19"/>
  <c r="T16" i="19"/>
  <c r="M16" i="19"/>
  <c r="Q16" i="19"/>
  <c r="U16" i="19"/>
  <c r="N16" i="19"/>
  <c r="R16" i="19"/>
  <c r="O12" i="19"/>
  <c r="S12" i="19"/>
  <c r="P12" i="19"/>
  <c r="T12" i="19"/>
  <c r="M12" i="19"/>
  <c r="Q12" i="19"/>
  <c r="U12" i="19"/>
  <c r="N12" i="19"/>
  <c r="R12" i="19"/>
  <c r="O8" i="19"/>
  <c r="S8" i="19"/>
  <c r="P8" i="19"/>
  <c r="T8" i="19"/>
  <c r="M8" i="19"/>
  <c r="Q8" i="19"/>
  <c r="U8" i="19"/>
  <c r="N8" i="19"/>
  <c r="R8" i="19"/>
  <c r="O4" i="19"/>
  <c r="S4" i="19"/>
  <c r="P4" i="19"/>
  <c r="T4" i="19"/>
  <c r="M4" i="19"/>
  <c r="Q4" i="19"/>
  <c r="U4" i="19"/>
  <c r="N4" i="19"/>
  <c r="R4" i="19"/>
  <c r="O175" i="21"/>
  <c r="S175" i="21"/>
  <c r="P175" i="21"/>
  <c r="T175" i="21"/>
  <c r="M175" i="21"/>
  <c r="Q175" i="21"/>
  <c r="U175" i="21"/>
  <c r="N175" i="21"/>
  <c r="R175" i="21"/>
  <c r="O171" i="21"/>
  <c r="S171" i="21"/>
  <c r="P171" i="21"/>
  <c r="T171" i="21"/>
  <c r="M171" i="21"/>
  <c r="Q171" i="21"/>
  <c r="U171" i="21"/>
  <c r="N171" i="21"/>
  <c r="R171" i="21"/>
  <c r="O167" i="21"/>
  <c r="S167" i="21"/>
  <c r="P167" i="21"/>
  <c r="T167" i="21"/>
  <c r="M167" i="21"/>
  <c r="Q167" i="21"/>
  <c r="U167" i="21"/>
  <c r="N167" i="21"/>
  <c r="R167" i="21"/>
  <c r="O163" i="21"/>
  <c r="S163" i="21"/>
  <c r="P163" i="21"/>
  <c r="T163" i="21"/>
  <c r="M163" i="21"/>
  <c r="Q163" i="21"/>
  <c r="U163" i="21"/>
  <c r="N163" i="21"/>
  <c r="R163" i="21"/>
  <c r="O159" i="21"/>
  <c r="S159" i="21"/>
  <c r="P159" i="21"/>
  <c r="T159" i="21"/>
  <c r="M159" i="21"/>
  <c r="Q159" i="21"/>
  <c r="U159" i="21"/>
  <c r="N159" i="21"/>
  <c r="R159" i="21"/>
  <c r="O155" i="21"/>
  <c r="S155" i="21"/>
  <c r="P155" i="21"/>
  <c r="T155" i="21"/>
  <c r="M155" i="21"/>
  <c r="Q155" i="21"/>
  <c r="U155" i="21"/>
  <c r="N155" i="21"/>
  <c r="R155" i="21"/>
  <c r="O151" i="21"/>
  <c r="S151" i="21"/>
  <c r="P151" i="21"/>
  <c r="T151" i="21"/>
  <c r="M151" i="21"/>
  <c r="Q151" i="21"/>
  <c r="U151" i="21"/>
  <c r="N151" i="21"/>
  <c r="R151" i="21"/>
  <c r="O147" i="21"/>
  <c r="S147" i="21"/>
  <c r="P147" i="21"/>
  <c r="T147" i="21"/>
  <c r="M147" i="21"/>
  <c r="Q147" i="21"/>
  <c r="U147" i="21"/>
  <c r="N147" i="21"/>
  <c r="R147" i="21"/>
  <c r="O143" i="21"/>
  <c r="S143" i="21"/>
  <c r="P143" i="21"/>
  <c r="T143" i="21"/>
  <c r="M143" i="21"/>
  <c r="Q143" i="21"/>
  <c r="U143" i="21"/>
  <c r="N143" i="21"/>
  <c r="R143" i="21"/>
  <c r="O139" i="21"/>
  <c r="S139" i="21"/>
  <c r="P139" i="21"/>
  <c r="T139" i="21"/>
  <c r="M139" i="21"/>
  <c r="Q139" i="21"/>
  <c r="U139" i="21"/>
  <c r="N139" i="21"/>
  <c r="R139" i="21"/>
  <c r="O135" i="21"/>
  <c r="S135" i="21"/>
  <c r="P135" i="21"/>
  <c r="T135" i="21"/>
  <c r="M135" i="21"/>
  <c r="Q135" i="21"/>
  <c r="U135" i="21"/>
  <c r="N135" i="21"/>
  <c r="R135" i="21"/>
  <c r="O131" i="21"/>
  <c r="S131" i="21"/>
  <c r="P131" i="21"/>
  <c r="T131" i="21"/>
  <c r="M131" i="21"/>
  <c r="Q131" i="21"/>
  <c r="U131" i="21"/>
  <c r="N131" i="21"/>
  <c r="R131" i="21"/>
  <c r="O127" i="21"/>
  <c r="S127" i="21"/>
  <c r="P127" i="21"/>
  <c r="T127" i="21"/>
  <c r="M127" i="21"/>
  <c r="Q127" i="21"/>
  <c r="U127" i="21"/>
  <c r="N127" i="21"/>
  <c r="R127" i="21"/>
  <c r="O123" i="21"/>
  <c r="S123" i="21"/>
  <c r="P123" i="21"/>
  <c r="T123" i="21"/>
  <c r="M123" i="21"/>
  <c r="Q123" i="21"/>
  <c r="U123" i="21"/>
  <c r="N123" i="21"/>
  <c r="R123" i="21"/>
  <c r="O119" i="21"/>
  <c r="S119" i="21"/>
  <c r="P119" i="21"/>
  <c r="T119" i="21"/>
  <c r="M119" i="21"/>
  <c r="Q119" i="21"/>
  <c r="U119" i="21"/>
  <c r="N119" i="21"/>
  <c r="R119" i="21"/>
  <c r="O115" i="21"/>
  <c r="S115" i="21"/>
  <c r="P115" i="21"/>
  <c r="T115" i="21"/>
  <c r="M115" i="21"/>
  <c r="Q115" i="21"/>
  <c r="U115" i="21"/>
  <c r="N115" i="21"/>
  <c r="R115" i="21"/>
  <c r="O111" i="21"/>
  <c r="S111" i="21"/>
  <c r="P111" i="21"/>
  <c r="T111" i="21"/>
  <c r="M111" i="21"/>
  <c r="Q111" i="21"/>
  <c r="U111" i="21"/>
  <c r="N111" i="21"/>
  <c r="R111" i="21"/>
  <c r="O107" i="21"/>
  <c r="S107" i="21"/>
  <c r="P107" i="21"/>
  <c r="T107" i="21"/>
  <c r="M107" i="21"/>
  <c r="Q107" i="21"/>
  <c r="U107" i="21"/>
  <c r="N107" i="21"/>
  <c r="R107" i="21"/>
  <c r="O103" i="21"/>
  <c r="S103" i="21"/>
  <c r="P103" i="21"/>
  <c r="T103" i="21"/>
  <c r="M103" i="21"/>
  <c r="Q103" i="21"/>
  <c r="U103" i="21"/>
  <c r="N103" i="21"/>
  <c r="R103" i="21"/>
  <c r="O99" i="21"/>
  <c r="S99" i="21"/>
  <c r="P99" i="21"/>
  <c r="T99" i="21"/>
  <c r="M99" i="21"/>
  <c r="Q99" i="21"/>
  <c r="U99" i="21"/>
  <c r="N99" i="21"/>
  <c r="R99" i="21"/>
  <c r="O95" i="21"/>
  <c r="S95" i="21"/>
  <c r="P95" i="21"/>
  <c r="T95" i="21"/>
  <c r="M95" i="21"/>
  <c r="Q95" i="21"/>
  <c r="U95" i="21"/>
  <c r="N95" i="21"/>
  <c r="R95" i="21"/>
  <c r="O91" i="21"/>
  <c r="S91" i="21"/>
  <c r="P91" i="21"/>
  <c r="T91" i="21"/>
  <c r="M91" i="21"/>
  <c r="Q91" i="21"/>
  <c r="U91" i="21"/>
  <c r="N91" i="21"/>
  <c r="R91" i="21"/>
  <c r="O87" i="21"/>
  <c r="S87" i="21"/>
  <c r="P87" i="21"/>
  <c r="T87" i="21"/>
  <c r="M87" i="21"/>
  <c r="Q87" i="21"/>
  <c r="U87" i="21"/>
  <c r="N87" i="21"/>
  <c r="R87" i="21"/>
  <c r="O83" i="21"/>
  <c r="S83" i="21"/>
  <c r="P83" i="21"/>
  <c r="T83" i="21"/>
  <c r="M83" i="21"/>
  <c r="Q83" i="21"/>
  <c r="U83" i="21"/>
  <c r="N83" i="21"/>
  <c r="R83" i="21"/>
  <c r="O79" i="21"/>
  <c r="S79" i="21"/>
  <c r="P79" i="21"/>
  <c r="T79" i="21"/>
  <c r="M79" i="21"/>
  <c r="Q79" i="21"/>
  <c r="U79" i="21"/>
  <c r="N79" i="21"/>
  <c r="R79" i="21"/>
  <c r="O75" i="21"/>
  <c r="S75" i="21"/>
  <c r="P75" i="21"/>
  <c r="T75" i="21"/>
  <c r="M75" i="21"/>
  <c r="Q75" i="21"/>
  <c r="U75" i="21"/>
  <c r="N75" i="21"/>
  <c r="R75" i="21"/>
  <c r="O71" i="21"/>
  <c r="S71" i="21"/>
  <c r="P71" i="21"/>
  <c r="T71" i="21"/>
  <c r="M71" i="21"/>
  <c r="Q71" i="21"/>
  <c r="U71" i="21"/>
  <c r="N71" i="21"/>
  <c r="R71" i="21"/>
  <c r="O67" i="21"/>
  <c r="S67" i="21"/>
  <c r="P67" i="21"/>
  <c r="T67" i="21"/>
  <c r="M67" i="21"/>
  <c r="Q67" i="21"/>
  <c r="U67" i="21"/>
  <c r="N67" i="21"/>
  <c r="R67" i="21"/>
  <c r="O63" i="21"/>
  <c r="S63" i="21"/>
  <c r="P63" i="21"/>
  <c r="T63" i="21"/>
  <c r="M63" i="21"/>
  <c r="Q63" i="21"/>
  <c r="U63" i="21"/>
  <c r="N63" i="21"/>
  <c r="R63" i="21"/>
  <c r="O59" i="21"/>
  <c r="S59" i="21"/>
  <c r="P59" i="21"/>
  <c r="T59" i="21"/>
  <c r="M59" i="21"/>
  <c r="Q59" i="21"/>
  <c r="U59" i="21"/>
  <c r="N59" i="21"/>
  <c r="R59" i="21"/>
  <c r="O55" i="21"/>
  <c r="S55" i="21"/>
  <c r="P55" i="21"/>
  <c r="T55" i="21"/>
  <c r="M55" i="21"/>
  <c r="Q55" i="21"/>
  <c r="U55" i="21"/>
  <c r="N55" i="21"/>
  <c r="R55" i="21"/>
  <c r="P164" i="25"/>
  <c r="T164" i="25"/>
  <c r="O164" i="25"/>
  <c r="U164" i="25"/>
  <c r="Q164" i="25"/>
  <c r="M164" i="25"/>
  <c r="R164" i="25"/>
  <c r="N164" i="25"/>
  <c r="S164" i="25"/>
  <c r="P83" i="25"/>
  <c r="T83" i="25"/>
  <c r="Q83" i="25"/>
  <c r="M83" i="25"/>
  <c r="S83" i="25"/>
  <c r="N83" i="25"/>
  <c r="U83" i="25"/>
  <c r="O83" i="25"/>
  <c r="R83" i="25"/>
  <c r="P173" i="26"/>
  <c r="T173" i="26"/>
  <c r="M173" i="26"/>
  <c r="R173" i="26"/>
  <c r="O173" i="26"/>
  <c r="U173" i="26"/>
  <c r="Q173" i="26"/>
  <c r="S173" i="26"/>
  <c r="N173" i="26"/>
  <c r="C162" i="26"/>
  <c r="G162" i="26"/>
  <c r="K162" i="26"/>
  <c r="H162" i="26"/>
  <c r="E162" i="26"/>
  <c r="J162" i="26"/>
  <c r="D162" i="26"/>
  <c r="F162" i="26"/>
  <c r="I162" i="26"/>
  <c r="C144" i="26"/>
  <c r="G144" i="26"/>
  <c r="K144" i="26"/>
  <c r="E144" i="26"/>
  <c r="J144" i="26"/>
  <c r="H144" i="26"/>
  <c r="D144" i="26"/>
  <c r="F144" i="26"/>
  <c r="I144" i="26"/>
  <c r="C128" i="26"/>
  <c r="G128" i="26"/>
  <c r="K128" i="26"/>
  <c r="E128" i="26"/>
  <c r="J128" i="26"/>
  <c r="H128" i="26"/>
  <c r="D128" i="26"/>
  <c r="F128" i="26"/>
  <c r="I128" i="26"/>
  <c r="C112" i="26"/>
  <c r="G112" i="26"/>
  <c r="K112" i="26"/>
  <c r="E112" i="26"/>
  <c r="J112" i="26"/>
  <c r="H112" i="26"/>
  <c r="D112" i="26"/>
  <c r="F112" i="26"/>
  <c r="I112" i="26"/>
  <c r="C86" i="26"/>
  <c r="G86" i="26"/>
  <c r="K86" i="26"/>
  <c r="H86" i="26"/>
  <c r="D86" i="26"/>
  <c r="I86" i="26"/>
  <c r="E86" i="26"/>
  <c r="J86" i="26"/>
  <c r="F86" i="26"/>
  <c r="P15" i="26"/>
  <c r="T15" i="26"/>
  <c r="O15" i="26"/>
  <c r="U15" i="26"/>
  <c r="Q15" i="26"/>
  <c r="M15" i="26"/>
  <c r="R15" i="26"/>
  <c r="N15" i="26"/>
  <c r="S15" i="26"/>
  <c r="P158" i="23"/>
  <c r="T158" i="23"/>
  <c r="O158" i="23"/>
  <c r="U158" i="23"/>
  <c r="Q158" i="23"/>
  <c r="M158" i="23"/>
  <c r="R158" i="23"/>
  <c r="N158" i="23"/>
  <c r="S158" i="23"/>
  <c r="P126" i="23"/>
  <c r="T126" i="23"/>
  <c r="O126" i="23"/>
  <c r="U126" i="23"/>
  <c r="Q126" i="23"/>
  <c r="M126" i="23"/>
  <c r="R126" i="23"/>
  <c r="N126" i="23"/>
  <c r="S126" i="23"/>
  <c r="P94" i="23"/>
  <c r="T94" i="23"/>
  <c r="O94" i="23"/>
  <c r="U94" i="23"/>
  <c r="Q94" i="23"/>
  <c r="M94" i="23"/>
  <c r="R94" i="23"/>
  <c r="N94" i="23"/>
  <c r="S94" i="23"/>
  <c r="C156" i="25"/>
  <c r="G156" i="25"/>
  <c r="K156" i="25"/>
  <c r="D156" i="25"/>
  <c r="I156" i="25"/>
  <c r="E156" i="25"/>
  <c r="J156" i="25"/>
  <c r="F156" i="25"/>
  <c r="H156" i="25"/>
  <c r="P80" i="25"/>
  <c r="T80" i="25"/>
  <c r="M80" i="25"/>
  <c r="R80" i="25"/>
  <c r="N80" i="25"/>
  <c r="U80" i="25"/>
  <c r="O80" i="25"/>
  <c r="Q80" i="25"/>
  <c r="S80" i="25"/>
  <c r="C43" i="25"/>
  <c r="G43" i="25"/>
  <c r="K43" i="25"/>
  <c r="H43" i="25"/>
  <c r="E43" i="25"/>
  <c r="J43" i="25"/>
  <c r="F43" i="25"/>
  <c r="I43" i="25"/>
  <c r="D43" i="25"/>
  <c r="P155" i="26"/>
  <c r="T155" i="26"/>
  <c r="O155" i="26"/>
  <c r="U155" i="26"/>
  <c r="M155" i="26"/>
  <c r="R155" i="26"/>
  <c r="S155" i="26"/>
  <c r="N155" i="26"/>
  <c r="Q155" i="26"/>
  <c r="P139" i="26"/>
  <c r="T139" i="26"/>
  <c r="O139" i="26"/>
  <c r="U139" i="26"/>
  <c r="M139" i="26"/>
  <c r="R139" i="26"/>
  <c r="S139" i="26"/>
  <c r="N139" i="26"/>
  <c r="Q139" i="26"/>
  <c r="P123" i="26"/>
  <c r="T123" i="26"/>
  <c r="O123" i="26"/>
  <c r="U123" i="26"/>
  <c r="M123" i="26"/>
  <c r="R123" i="26"/>
  <c r="S123" i="26"/>
  <c r="N123" i="26"/>
  <c r="Q123" i="26"/>
  <c r="P107" i="26"/>
  <c r="T107" i="26"/>
  <c r="O107" i="26"/>
  <c r="U107" i="26"/>
  <c r="M107" i="26"/>
  <c r="R107" i="26"/>
  <c r="S107" i="26"/>
  <c r="N107" i="26"/>
  <c r="Q107" i="26"/>
  <c r="P63" i="26"/>
  <c r="T63" i="26"/>
  <c r="O63" i="26"/>
  <c r="U63" i="26"/>
  <c r="Q63" i="26"/>
  <c r="M63" i="26"/>
  <c r="R63" i="26"/>
  <c r="N63" i="26"/>
  <c r="S63" i="26"/>
  <c r="P35" i="26"/>
  <c r="T35" i="26"/>
  <c r="O35" i="26"/>
  <c r="U35" i="26"/>
  <c r="Q35" i="26"/>
  <c r="M35" i="26"/>
  <c r="R35" i="26"/>
  <c r="N35" i="26"/>
  <c r="S35" i="26"/>
  <c r="P3" i="26"/>
  <c r="T3" i="26"/>
  <c r="O3" i="26"/>
  <c r="U3" i="26"/>
  <c r="Q3" i="26"/>
  <c r="M3" i="26"/>
  <c r="R3" i="26"/>
  <c r="N3" i="26"/>
  <c r="S3" i="26"/>
  <c r="P146" i="23"/>
  <c r="T146" i="23"/>
  <c r="O146" i="23"/>
  <c r="U146" i="23"/>
  <c r="Q146" i="23"/>
  <c r="M146" i="23"/>
  <c r="R146" i="23"/>
  <c r="N146" i="23"/>
  <c r="S146" i="23"/>
  <c r="P114" i="23"/>
  <c r="T114" i="23"/>
  <c r="O114" i="23"/>
  <c r="U114" i="23"/>
  <c r="Q114" i="23"/>
  <c r="M114" i="23"/>
  <c r="R114" i="23"/>
  <c r="N114" i="23"/>
  <c r="S114" i="23"/>
  <c r="P82" i="23"/>
  <c r="T82" i="23"/>
  <c r="O82" i="23"/>
  <c r="U82" i="23"/>
  <c r="Q82" i="23"/>
  <c r="M82" i="23"/>
  <c r="R82" i="23"/>
  <c r="N82" i="23"/>
  <c r="S82" i="23"/>
  <c r="P177" i="26"/>
  <c r="T177" i="26"/>
  <c r="M177" i="26"/>
  <c r="R177" i="26"/>
  <c r="O177" i="26"/>
  <c r="U177" i="26"/>
  <c r="N177" i="26"/>
  <c r="Q177" i="26"/>
  <c r="S177" i="26"/>
  <c r="P157" i="26"/>
  <c r="T157" i="26"/>
  <c r="M157" i="26"/>
  <c r="R157" i="26"/>
  <c r="O157" i="26"/>
  <c r="U157" i="26"/>
  <c r="N157" i="26"/>
  <c r="Q157" i="26"/>
  <c r="S157" i="26"/>
  <c r="C140" i="26"/>
  <c r="G140" i="26"/>
  <c r="K140" i="26"/>
  <c r="E140" i="26"/>
  <c r="J140" i="26"/>
  <c r="H140" i="26"/>
  <c r="I140" i="26"/>
  <c r="D140" i="26"/>
  <c r="F140" i="26"/>
  <c r="C124" i="26"/>
  <c r="G124" i="26"/>
  <c r="K124" i="26"/>
  <c r="E124" i="26"/>
  <c r="J124" i="26"/>
  <c r="H124" i="26"/>
  <c r="I124" i="26"/>
  <c r="D124" i="26"/>
  <c r="F124" i="26"/>
  <c r="C108" i="26"/>
  <c r="G108" i="26"/>
  <c r="K108" i="26"/>
  <c r="E108" i="26"/>
  <c r="J108" i="26"/>
  <c r="H108" i="26"/>
  <c r="I108" i="26"/>
  <c r="D108" i="26"/>
  <c r="F108" i="26"/>
  <c r="C70" i="26"/>
  <c r="G70" i="26"/>
  <c r="K70" i="26"/>
  <c r="H70" i="26"/>
  <c r="D70" i="26"/>
  <c r="I70" i="26"/>
  <c r="E70" i="26"/>
  <c r="J70" i="26"/>
  <c r="F70" i="26"/>
  <c r="P39" i="26"/>
  <c r="T39" i="26"/>
  <c r="O39" i="26"/>
  <c r="U39" i="26"/>
  <c r="Q39" i="26"/>
  <c r="M39" i="26"/>
  <c r="R39" i="26"/>
  <c r="S39" i="26"/>
  <c r="N39" i="26"/>
  <c r="P7" i="26"/>
  <c r="T7" i="26"/>
  <c r="O7" i="26"/>
  <c r="U7" i="26"/>
  <c r="Q7" i="26"/>
  <c r="M7" i="26"/>
  <c r="R7" i="26"/>
  <c r="S7" i="26"/>
  <c r="N7" i="26"/>
  <c r="P150" i="23"/>
  <c r="T150" i="23"/>
  <c r="O150" i="23"/>
  <c r="U150" i="23"/>
  <c r="Q150" i="23"/>
  <c r="M150" i="23"/>
  <c r="R150" i="23"/>
  <c r="S150" i="23"/>
  <c r="N150" i="23"/>
  <c r="P118" i="23"/>
  <c r="T118" i="23"/>
  <c r="O118" i="23"/>
  <c r="U118" i="23"/>
  <c r="Q118" i="23"/>
  <c r="M118" i="23"/>
  <c r="R118" i="23"/>
  <c r="S118" i="23"/>
  <c r="N118" i="23"/>
  <c r="P86" i="23"/>
  <c r="T86" i="23"/>
  <c r="O86" i="23"/>
  <c r="U86" i="23"/>
  <c r="Q86" i="23"/>
  <c r="M86" i="23"/>
  <c r="R86" i="23"/>
  <c r="S86" i="23"/>
  <c r="N86" i="23"/>
  <c r="P171" i="25"/>
  <c r="T171" i="25"/>
  <c r="N171" i="25"/>
  <c r="S171" i="25"/>
  <c r="O171" i="25"/>
  <c r="U171" i="25"/>
  <c r="Q171" i="25"/>
  <c r="M171" i="25"/>
  <c r="R171" i="25"/>
  <c r="P50" i="25"/>
  <c r="T50" i="25"/>
  <c r="M50" i="25"/>
  <c r="R50" i="25"/>
  <c r="O50" i="25"/>
  <c r="U50" i="25"/>
  <c r="N50" i="25"/>
  <c r="Q50" i="25"/>
  <c r="S50" i="25"/>
  <c r="P161" i="26"/>
  <c r="T161" i="26"/>
  <c r="M161" i="26"/>
  <c r="R161" i="26"/>
  <c r="O161" i="26"/>
  <c r="U161" i="26"/>
  <c r="N161" i="26"/>
  <c r="Q161" i="26"/>
  <c r="S161" i="26"/>
  <c r="C150" i="26"/>
  <c r="G150" i="26"/>
  <c r="K150" i="26"/>
  <c r="H150" i="26"/>
  <c r="E150" i="26"/>
  <c r="J150" i="26"/>
  <c r="D150" i="26"/>
  <c r="F150" i="26"/>
  <c r="I150" i="26"/>
  <c r="C134" i="26"/>
  <c r="G134" i="26"/>
  <c r="K134" i="26"/>
  <c r="H134" i="26"/>
  <c r="E134" i="26"/>
  <c r="J134" i="26"/>
  <c r="D134" i="26"/>
  <c r="F134" i="26"/>
  <c r="I134" i="26"/>
  <c r="C118" i="26"/>
  <c r="G118" i="26"/>
  <c r="K118" i="26"/>
  <c r="H118" i="26"/>
  <c r="E118" i="26"/>
  <c r="J118" i="26"/>
  <c r="D118" i="26"/>
  <c r="F118" i="26"/>
  <c r="I118" i="26"/>
  <c r="C100" i="26"/>
  <c r="G100" i="26"/>
  <c r="K100" i="26"/>
  <c r="E100" i="26"/>
  <c r="J100" i="26"/>
  <c r="H100" i="26"/>
  <c r="D100" i="26"/>
  <c r="F100" i="26"/>
  <c r="I100" i="26"/>
  <c r="P75" i="26"/>
  <c r="T75" i="26"/>
  <c r="O75" i="26"/>
  <c r="U75" i="26"/>
  <c r="Q75" i="26"/>
  <c r="M75" i="26"/>
  <c r="R75" i="26"/>
  <c r="N75" i="26"/>
  <c r="S75" i="26"/>
  <c r="C26" i="26"/>
  <c r="G26" i="26"/>
  <c r="K26" i="26"/>
  <c r="H26" i="26"/>
  <c r="D26" i="26"/>
  <c r="I26" i="26"/>
  <c r="E26" i="26"/>
  <c r="J26" i="26"/>
  <c r="F26" i="26"/>
  <c r="C169" i="23"/>
  <c r="G169" i="23"/>
  <c r="K169" i="23"/>
  <c r="H169" i="23"/>
  <c r="D169" i="23"/>
  <c r="I169" i="23"/>
  <c r="E169" i="23"/>
  <c r="J169" i="23"/>
  <c r="F169" i="23"/>
  <c r="C137" i="23"/>
  <c r="G137" i="23"/>
  <c r="K137" i="23"/>
  <c r="H137" i="23"/>
  <c r="D137" i="23"/>
  <c r="I137" i="23"/>
  <c r="E137" i="23"/>
  <c r="J137" i="23"/>
  <c r="F137" i="23"/>
  <c r="C105" i="23"/>
  <c r="G105" i="23"/>
  <c r="K105" i="23"/>
  <c r="H105" i="23"/>
  <c r="D105" i="23"/>
  <c r="I105" i="23"/>
  <c r="E105" i="23"/>
  <c r="J105" i="23"/>
  <c r="F105" i="23"/>
  <c r="C73" i="23"/>
  <c r="G73" i="23"/>
  <c r="K73" i="23"/>
  <c r="H73" i="23"/>
  <c r="D73" i="23"/>
  <c r="I73" i="23"/>
  <c r="E73" i="23"/>
  <c r="J73" i="23"/>
  <c r="F73" i="23"/>
  <c r="C61" i="23"/>
  <c r="G61" i="23"/>
  <c r="K61" i="23"/>
  <c r="H61" i="23"/>
  <c r="D61" i="23"/>
  <c r="I61" i="23"/>
  <c r="E61" i="23"/>
  <c r="J61" i="23"/>
  <c r="F61" i="23"/>
  <c r="P50" i="23"/>
  <c r="T50" i="23"/>
  <c r="O50" i="23"/>
  <c r="U50" i="23"/>
  <c r="Q50" i="23"/>
  <c r="M50" i="23"/>
  <c r="R50" i="23"/>
  <c r="N50" i="23"/>
  <c r="S50" i="23"/>
  <c r="P42" i="23"/>
  <c r="T42" i="23"/>
  <c r="O42" i="23"/>
  <c r="U42" i="23"/>
  <c r="Q42" i="23"/>
  <c r="M42" i="23"/>
  <c r="R42" i="23"/>
  <c r="N42" i="23"/>
  <c r="S42" i="23"/>
  <c r="P34" i="23"/>
  <c r="T34" i="23"/>
  <c r="O34" i="23"/>
  <c r="U34" i="23"/>
  <c r="Q34" i="23"/>
  <c r="M34" i="23"/>
  <c r="R34" i="23"/>
  <c r="N34" i="23"/>
  <c r="S34" i="23"/>
  <c r="P26" i="23"/>
  <c r="T26" i="23"/>
  <c r="O26" i="23"/>
  <c r="U26" i="23"/>
  <c r="Q26" i="23"/>
  <c r="M26" i="23"/>
  <c r="R26" i="23"/>
  <c r="N26" i="23"/>
  <c r="S26" i="23"/>
  <c r="P18" i="23"/>
  <c r="T18" i="23"/>
  <c r="O18" i="23"/>
  <c r="U18" i="23"/>
  <c r="Q18" i="23"/>
  <c r="M18" i="23"/>
  <c r="R18" i="23"/>
  <c r="N18" i="23"/>
  <c r="S18" i="23"/>
  <c r="P10" i="23"/>
  <c r="T10" i="23"/>
  <c r="O10" i="23"/>
  <c r="U10" i="23"/>
  <c r="Q10" i="23"/>
  <c r="M10" i="23"/>
  <c r="R10" i="23"/>
  <c r="N10" i="23"/>
  <c r="S10" i="23"/>
  <c r="W45" i="19"/>
  <c r="AA45" i="19"/>
  <c r="AE45" i="19"/>
  <c r="AI45" i="19"/>
  <c r="AM45" i="19"/>
  <c r="AB45" i="19"/>
  <c r="AG45" i="19"/>
  <c r="AL45" i="19"/>
  <c r="X45" i="19"/>
  <c r="AC45" i="19"/>
  <c r="AH45" i="19"/>
  <c r="AN45" i="19"/>
  <c r="Y45" i="19"/>
  <c r="AD45" i="19"/>
  <c r="AJ45" i="19"/>
  <c r="AO45" i="19"/>
  <c r="Z45" i="19"/>
  <c r="AF45" i="19"/>
  <c r="AK45" i="19"/>
  <c r="AO67" i="21"/>
  <c r="AK67" i="21"/>
  <c r="AG67" i="21"/>
  <c r="AC67" i="21"/>
  <c r="Y67" i="21"/>
  <c r="AN67" i="21"/>
  <c r="AJ67" i="21"/>
  <c r="AF67" i="21"/>
  <c r="AB67" i="21"/>
  <c r="X67" i="21"/>
  <c r="AH67" i="21"/>
  <c r="Z67" i="21"/>
  <c r="AM67" i="21"/>
  <c r="AE67" i="21"/>
  <c r="W67" i="21"/>
  <c r="AL67" i="21"/>
  <c r="AD67" i="21"/>
  <c r="AI67" i="21"/>
  <c r="AA67" i="21"/>
  <c r="P49" i="25"/>
  <c r="T49" i="25"/>
  <c r="Q49" i="25"/>
  <c r="N49" i="25"/>
  <c r="S49" i="25"/>
  <c r="M49" i="25"/>
  <c r="O49" i="25"/>
  <c r="R49" i="25"/>
  <c r="U49" i="25"/>
  <c r="P168" i="26"/>
  <c r="T168" i="26"/>
  <c r="Q168" i="26"/>
  <c r="N168" i="26"/>
  <c r="S168" i="26"/>
  <c r="M168" i="26"/>
  <c r="O168" i="26"/>
  <c r="R168" i="26"/>
  <c r="U168" i="26"/>
  <c r="C155" i="26"/>
  <c r="G155" i="26"/>
  <c r="K155" i="26"/>
  <c r="D155" i="26"/>
  <c r="I155" i="26"/>
  <c r="F155" i="26"/>
  <c r="H155" i="26"/>
  <c r="J155" i="26"/>
  <c r="E155" i="26"/>
  <c r="C147" i="26"/>
  <c r="G147" i="26"/>
  <c r="K147" i="26"/>
  <c r="D147" i="26"/>
  <c r="I147" i="26"/>
  <c r="F147" i="26"/>
  <c r="H147" i="26"/>
  <c r="J147" i="26"/>
  <c r="E147" i="26"/>
  <c r="C139" i="26"/>
  <c r="G139" i="26"/>
  <c r="K139" i="26"/>
  <c r="D139" i="26"/>
  <c r="I139" i="26"/>
  <c r="F139" i="26"/>
  <c r="H139" i="26"/>
  <c r="J139" i="26"/>
  <c r="E139" i="26"/>
  <c r="C131" i="26"/>
  <c r="G131" i="26"/>
  <c r="K131" i="26"/>
  <c r="D131" i="26"/>
  <c r="I131" i="26"/>
  <c r="F131" i="26"/>
  <c r="H131" i="26"/>
  <c r="J131" i="26"/>
  <c r="E131" i="26"/>
  <c r="C123" i="26"/>
  <c r="G123" i="26"/>
  <c r="K123" i="26"/>
  <c r="D123" i="26"/>
  <c r="I123" i="26"/>
  <c r="F123" i="26"/>
  <c r="H123" i="26"/>
  <c r="J123" i="26"/>
  <c r="E123" i="26"/>
  <c r="C115" i="26"/>
  <c r="G115" i="26"/>
  <c r="K115" i="26"/>
  <c r="D115" i="26"/>
  <c r="I115" i="26"/>
  <c r="F115" i="26"/>
  <c r="H115" i="26"/>
  <c r="J115" i="26"/>
  <c r="E115" i="26"/>
  <c r="C107" i="26"/>
  <c r="G107" i="26"/>
  <c r="K107" i="26"/>
  <c r="D107" i="26"/>
  <c r="I107" i="26"/>
  <c r="F107" i="26"/>
  <c r="H107" i="26"/>
  <c r="J107" i="26"/>
  <c r="E107" i="26"/>
  <c r="P96" i="26"/>
  <c r="T96" i="26"/>
  <c r="Q96" i="26"/>
  <c r="M96" i="26"/>
  <c r="R96" i="26"/>
  <c r="N96" i="26"/>
  <c r="S96" i="26"/>
  <c r="U96" i="26"/>
  <c r="O96" i="26"/>
  <c r="P88" i="26"/>
  <c r="T88" i="26"/>
  <c r="Q88" i="26"/>
  <c r="M88" i="26"/>
  <c r="R88" i="26"/>
  <c r="N88" i="26"/>
  <c r="S88" i="26"/>
  <c r="O88" i="26"/>
  <c r="U88" i="26"/>
  <c r="P76" i="26"/>
  <c r="T76" i="26"/>
  <c r="Q76" i="26"/>
  <c r="M76" i="26"/>
  <c r="R76" i="26"/>
  <c r="N76" i="26"/>
  <c r="S76" i="26"/>
  <c r="O76" i="26"/>
  <c r="U76" i="26"/>
  <c r="P68" i="26"/>
  <c r="T68" i="26"/>
  <c r="Q68" i="26"/>
  <c r="M68" i="26"/>
  <c r="R68" i="26"/>
  <c r="N68" i="26"/>
  <c r="S68" i="26"/>
  <c r="O68" i="26"/>
  <c r="U68" i="26"/>
  <c r="C55" i="26"/>
  <c r="G55" i="26"/>
  <c r="K55" i="26"/>
  <c r="D55" i="26"/>
  <c r="I55" i="26"/>
  <c r="E55" i="26"/>
  <c r="J55" i="26"/>
  <c r="F55" i="26"/>
  <c r="H55" i="26"/>
  <c r="P44" i="26"/>
  <c r="T44" i="26"/>
  <c r="Q44" i="26"/>
  <c r="M44" i="26"/>
  <c r="R44" i="26"/>
  <c r="N44" i="26"/>
  <c r="S44" i="26"/>
  <c r="U44" i="26"/>
  <c r="O44" i="26"/>
  <c r="C35" i="26"/>
  <c r="G35" i="26"/>
  <c r="K35" i="26"/>
  <c r="D35" i="26"/>
  <c r="I35" i="26"/>
  <c r="E35" i="26"/>
  <c r="J35" i="26"/>
  <c r="F35" i="26"/>
  <c r="H35" i="26"/>
  <c r="C27" i="26"/>
  <c r="G27" i="26"/>
  <c r="K27" i="26"/>
  <c r="D27" i="26"/>
  <c r="I27" i="26"/>
  <c r="E27" i="26"/>
  <c r="J27" i="26"/>
  <c r="F27" i="26"/>
  <c r="H27" i="26"/>
  <c r="C19" i="26"/>
  <c r="G19" i="26"/>
  <c r="K19" i="26"/>
  <c r="D19" i="26"/>
  <c r="I19" i="26"/>
  <c r="E19" i="26"/>
  <c r="J19" i="26"/>
  <c r="F19" i="26"/>
  <c r="H19" i="26"/>
  <c r="C11" i="26"/>
  <c r="G11" i="26"/>
  <c r="K11" i="26"/>
  <c r="D11" i="26"/>
  <c r="I11" i="26"/>
  <c r="E11" i="26"/>
  <c r="J11" i="26"/>
  <c r="F11" i="26"/>
  <c r="H11" i="26"/>
  <c r="C3" i="26"/>
  <c r="G3" i="26"/>
  <c r="K3" i="26"/>
  <c r="D3" i="26"/>
  <c r="I3" i="26"/>
  <c r="E3" i="26"/>
  <c r="J3" i="26"/>
  <c r="F3" i="26"/>
  <c r="H3" i="26"/>
  <c r="C170" i="23"/>
  <c r="G170" i="23"/>
  <c r="K170" i="23"/>
  <c r="D170" i="23"/>
  <c r="I170" i="23"/>
  <c r="E170" i="23"/>
  <c r="J170" i="23"/>
  <c r="F170" i="23"/>
  <c r="H170" i="23"/>
  <c r="C162" i="23"/>
  <c r="G162" i="23"/>
  <c r="K162" i="23"/>
  <c r="D162" i="23"/>
  <c r="I162" i="23"/>
  <c r="E162" i="23"/>
  <c r="J162" i="23"/>
  <c r="F162" i="23"/>
  <c r="H162" i="23"/>
  <c r="C154" i="23"/>
  <c r="G154" i="23"/>
  <c r="K154" i="23"/>
  <c r="D154" i="23"/>
  <c r="I154" i="23"/>
  <c r="E154" i="23"/>
  <c r="J154" i="23"/>
  <c r="F154" i="23"/>
  <c r="H154" i="23"/>
  <c r="C146" i="23"/>
  <c r="G146" i="23"/>
  <c r="K146" i="23"/>
  <c r="D146" i="23"/>
  <c r="I146" i="23"/>
  <c r="E146" i="23"/>
  <c r="J146" i="23"/>
  <c r="F146" i="23"/>
  <c r="H146" i="23"/>
  <c r="C138" i="23"/>
  <c r="G138" i="23"/>
  <c r="K138" i="23"/>
  <c r="D138" i="23"/>
  <c r="I138" i="23"/>
  <c r="E138" i="23"/>
  <c r="J138" i="23"/>
  <c r="F138" i="23"/>
  <c r="H138" i="23"/>
  <c r="C130" i="23"/>
  <c r="G130" i="23"/>
  <c r="K130" i="23"/>
  <c r="D130" i="23"/>
  <c r="I130" i="23"/>
  <c r="E130" i="23"/>
  <c r="J130" i="23"/>
  <c r="F130" i="23"/>
  <c r="H130" i="23"/>
  <c r="C122" i="23"/>
  <c r="G122" i="23"/>
  <c r="K122" i="23"/>
  <c r="D122" i="23"/>
  <c r="I122" i="23"/>
  <c r="E122" i="23"/>
  <c r="J122" i="23"/>
  <c r="F122" i="23"/>
  <c r="H122" i="23"/>
  <c r="C114" i="23"/>
  <c r="G114" i="23"/>
  <c r="K114" i="23"/>
  <c r="D114" i="23"/>
  <c r="I114" i="23"/>
  <c r="E114" i="23"/>
  <c r="J114" i="23"/>
  <c r="F114" i="23"/>
  <c r="H114" i="23"/>
  <c r="C106" i="23"/>
  <c r="G106" i="23"/>
  <c r="K106" i="23"/>
  <c r="D106" i="23"/>
  <c r="I106" i="23"/>
  <c r="E106" i="23"/>
  <c r="J106" i="23"/>
  <c r="F106" i="23"/>
  <c r="H106" i="23"/>
  <c r="C98" i="23"/>
  <c r="G98" i="23"/>
  <c r="K98" i="23"/>
  <c r="D98" i="23"/>
  <c r="I98" i="23"/>
  <c r="E98" i="23"/>
  <c r="J98" i="23"/>
  <c r="F98" i="23"/>
  <c r="H98" i="23"/>
  <c r="C90" i="23"/>
  <c r="G90" i="23"/>
  <c r="K90" i="23"/>
  <c r="D90" i="23"/>
  <c r="I90" i="23"/>
  <c r="E90" i="23"/>
  <c r="J90" i="23"/>
  <c r="F90" i="23"/>
  <c r="H90" i="23"/>
  <c r="C82" i="23"/>
  <c r="G82" i="23"/>
  <c r="K82" i="23"/>
  <c r="D82" i="23"/>
  <c r="I82" i="23"/>
  <c r="E82" i="23"/>
  <c r="J82" i="23"/>
  <c r="F82" i="23"/>
  <c r="H82" i="23"/>
  <c r="C74" i="23"/>
  <c r="G74" i="23"/>
  <c r="K74" i="23"/>
  <c r="D74" i="23"/>
  <c r="I74" i="23"/>
  <c r="E74" i="23"/>
  <c r="J74" i="23"/>
  <c r="F74" i="23"/>
  <c r="H74" i="23"/>
  <c r="C66" i="23"/>
  <c r="G66" i="23"/>
  <c r="K66" i="23"/>
  <c r="D66" i="23"/>
  <c r="I66" i="23"/>
  <c r="E66" i="23"/>
  <c r="J66" i="23"/>
  <c r="F66" i="23"/>
  <c r="H66" i="23"/>
  <c r="P55" i="23"/>
  <c r="T55" i="23"/>
  <c r="Q55" i="23"/>
  <c r="M55" i="23"/>
  <c r="R55" i="23"/>
  <c r="N55" i="23"/>
  <c r="S55" i="23"/>
  <c r="O55" i="23"/>
  <c r="U55" i="23"/>
  <c r="P47" i="23"/>
  <c r="T47" i="23"/>
  <c r="Q47" i="23"/>
  <c r="M47" i="23"/>
  <c r="R47" i="23"/>
  <c r="N47" i="23"/>
  <c r="S47" i="23"/>
  <c r="O47" i="23"/>
  <c r="U47" i="23"/>
  <c r="P39" i="23"/>
  <c r="T39" i="23"/>
  <c r="Q39" i="23"/>
  <c r="M39" i="23"/>
  <c r="R39" i="23"/>
  <c r="N39" i="23"/>
  <c r="S39" i="23"/>
  <c r="O39" i="23"/>
  <c r="U39" i="23"/>
  <c r="P31" i="23"/>
  <c r="T31" i="23"/>
  <c r="Q31" i="23"/>
  <c r="M31" i="23"/>
  <c r="R31" i="23"/>
  <c r="N31" i="23"/>
  <c r="S31" i="23"/>
  <c r="O31" i="23"/>
  <c r="U31" i="23"/>
  <c r="P23" i="23"/>
  <c r="T23" i="23"/>
  <c r="Q23" i="23"/>
  <c r="M23" i="23"/>
  <c r="R23" i="23"/>
  <c r="N23" i="23"/>
  <c r="S23" i="23"/>
  <c r="O23" i="23"/>
  <c r="U23" i="23"/>
  <c r="P15" i="23"/>
  <c r="T15" i="23"/>
  <c r="Q15" i="23"/>
  <c r="M15" i="23"/>
  <c r="R15" i="23"/>
  <c r="N15" i="23"/>
  <c r="S15" i="23"/>
  <c r="O15" i="23"/>
  <c r="U15" i="23"/>
  <c r="P7" i="23"/>
  <c r="T7" i="23"/>
  <c r="Q7" i="23"/>
  <c r="M7" i="23"/>
  <c r="R7" i="23"/>
  <c r="N7" i="23"/>
  <c r="S7" i="23"/>
  <c r="O7" i="23"/>
  <c r="U7" i="23"/>
  <c r="C92" i="26"/>
  <c r="G92" i="26"/>
  <c r="K92" i="26"/>
  <c r="E92" i="26"/>
  <c r="J92" i="26"/>
  <c r="F92" i="26"/>
  <c r="H92" i="26"/>
  <c r="D92" i="26"/>
  <c r="I92" i="26"/>
  <c r="C84" i="26"/>
  <c r="G84" i="26"/>
  <c r="K84" i="26"/>
  <c r="E84" i="26"/>
  <c r="J84" i="26"/>
  <c r="F84" i="26"/>
  <c r="H84" i="26"/>
  <c r="D84" i="26"/>
  <c r="I84" i="26"/>
  <c r="P73" i="26"/>
  <c r="T73" i="26"/>
  <c r="M73" i="26"/>
  <c r="R73" i="26"/>
  <c r="N73" i="26"/>
  <c r="S73" i="26"/>
  <c r="O73" i="26"/>
  <c r="U73" i="26"/>
  <c r="Q73" i="26"/>
  <c r="P65" i="26"/>
  <c r="T65" i="26"/>
  <c r="M65" i="26"/>
  <c r="R65" i="26"/>
  <c r="N65" i="26"/>
  <c r="S65" i="26"/>
  <c r="O65" i="26"/>
  <c r="U65" i="26"/>
  <c r="Q65" i="26"/>
  <c r="P53" i="26"/>
  <c r="T53" i="26"/>
  <c r="M53" i="26"/>
  <c r="R53" i="26"/>
  <c r="N53" i="26"/>
  <c r="S53" i="26"/>
  <c r="O53" i="26"/>
  <c r="U53" i="26"/>
  <c r="Q53" i="26"/>
  <c r="C44" i="26"/>
  <c r="G44" i="26"/>
  <c r="K44" i="26"/>
  <c r="E44" i="26"/>
  <c r="J44" i="26"/>
  <c r="F44" i="26"/>
  <c r="H44" i="26"/>
  <c r="D44" i="26"/>
  <c r="I44" i="26"/>
  <c r="C36" i="26"/>
  <c r="G36" i="26"/>
  <c r="K36" i="26"/>
  <c r="E36" i="26"/>
  <c r="J36" i="26"/>
  <c r="F36" i="26"/>
  <c r="H36" i="26"/>
  <c r="D36" i="26"/>
  <c r="I36" i="26"/>
  <c r="C28" i="26"/>
  <c r="G28" i="26"/>
  <c r="K28" i="26"/>
  <c r="E28" i="26"/>
  <c r="J28" i="26"/>
  <c r="F28" i="26"/>
  <c r="H28" i="26"/>
  <c r="D28" i="26"/>
  <c r="I28" i="26"/>
  <c r="C20" i="26"/>
  <c r="G20" i="26"/>
  <c r="K20" i="26"/>
  <c r="E20" i="26"/>
  <c r="J20" i="26"/>
  <c r="F20" i="26"/>
  <c r="H20" i="26"/>
  <c r="D20" i="26"/>
  <c r="I20" i="26"/>
  <c r="C12" i="26"/>
  <c r="G12" i="26"/>
  <c r="K12" i="26"/>
  <c r="E12" i="26"/>
  <c r="J12" i="26"/>
  <c r="F12" i="26"/>
  <c r="H12" i="26"/>
  <c r="D12" i="26"/>
  <c r="I12" i="26"/>
  <c r="C4" i="26"/>
  <c r="G4" i="26"/>
  <c r="K4" i="26"/>
  <c r="E4" i="26"/>
  <c r="J4" i="26"/>
  <c r="F4" i="26"/>
  <c r="H4" i="26"/>
  <c r="D4" i="26"/>
  <c r="I4" i="26"/>
  <c r="C171" i="23"/>
  <c r="G171" i="23"/>
  <c r="K171" i="23"/>
  <c r="E171" i="23"/>
  <c r="J171" i="23"/>
  <c r="F171" i="23"/>
  <c r="H171" i="23"/>
  <c r="D171" i="23"/>
  <c r="I171" i="23"/>
  <c r="C163" i="23"/>
  <c r="G163" i="23"/>
  <c r="K163" i="23"/>
  <c r="E163" i="23"/>
  <c r="J163" i="23"/>
  <c r="F163" i="23"/>
  <c r="H163" i="23"/>
  <c r="D163" i="23"/>
  <c r="I163" i="23"/>
  <c r="C155" i="23"/>
  <c r="G155" i="23"/>
  <c r="K155" i="23"/>
  <c r="E155" i="23"/>
  <c r="J155" i="23"/>
  <c r="F155" i="23"/>
  <c r="H155" i="23"/>
  <c r="D155" i="23"/>
  <c r="I155" i="23"/>
  <c r="C147" i="23"/>
  <c r="G147" i="23"/>
  <c r="K147" i="23"/>
  <c r="E147" i="23"/>
  <c r="J147" i="23"/>
  <c r="F147" i="23"/>
  <c r="H147" i="23"/>
  <c r="D147" i="23"/>
  <c r="I147" i="23"/>
  <c r="C139" i="23"/>
  <c r="G139" i="23"/>
  <c r="K139" i="23"/>
  <c r="E139" i="23"/>
  <c r="J139" i="23"/>
  <c r="F139" i="23"/>
  <c r="H139" i="23"/>
  <c r="D139" i="23"/>
  <c r="I139" i="23"/>
  <c r="C131" i="23"/>
  <c r="G131" i="23"/>
  <c r="K131" i="23"/>
  <c r="E131" i="23"/>
  <c r="J131" i="23"/>
  <c r="F131" i="23"/>
  <c r="H131" i="23"/>
  <c r="D131" i="23"/>
  <c r="I131" i="23"/>
  <c r="C123" i="23"/>
  <c r="G123" i="23"/>
  <c r="K123" i="23"/>
  <c r="E123" i="23"/>
  <c r="J123" i="23"/>
  <c r="F123" i="23"/>
  <c r="H123" i="23"/>
  <c r="D123" i="23"/>
  <c r="I123" i="23"/>
  <c r="C115" i="23"/>
  <c r="G115" i="23"/>
  <c r="K115" i="23"/>
  <c r="E115" i="23"/>
  <c r="J115" i="23"/>
  <c r="F115" i="23"/>
  <c r="H115" i="23"/>
  <c r="D115" i="23"/>
  <c r="I115" i="23"/>
  <c r="C107" i="23"/>
  <c r="G107" i="23"/>
  <c r="K107" i="23"/>
  <c r="E107" i="23"/>
  <c r="J107" i="23"/>
  <c r="F107" i="23"/>
  <c r="H107" i="23"/>
  <c r="D107" i="23"/>
  <c r="I107" i="23"/>
  <c r="C99" i="23"/>
  <c r="G99" i="23"/>
  <c r="K99" i="23"/>
  <c r="E99" i="23"/>
  <c r="J99" i="23"/>
  <c r="F99" i="23"/>
  <c r="H99" i="23"/>
  <c r="D99" i="23"/>
  <c r="I99" i="23"/>
  <c r="C91" i="23"/>
  <c r="G91" i="23"/>
  <c r="K91" i="23"/>
  <c r="E91" i="23"/>
  <c r="J91" i="23"/>
  <c r="F91" i="23"/>
  <c r="H91" i="23"/>
  <c r="D91" i="23"/>
  <c r="I91" i="23"/>
  <c r="C83" i="23"/>
  <c r="G83" i="23"/>
  <c r="K83" i="23"/>
  <c r="E83" i="23"/>
  <c r="J83" i="23"/>
  <c r="F83" i="23"/>
  <c r="H83" i="23"/>
  <c r="D83" i="23"/>
  <c r="I83" i="23"/>
  <c r="C75" i="23"/>
  <c r="G75" i="23"/>
  <c r="K75" i="23"/>
  <c r="E75" i="23"/>
  <c r="J75" i="23"/>
  <c r="F75" i="23"/>
  <c r="H75" i="23"/>
  <c r="D75" i="23"/>
  <c r="I75" i="23"/>
  <c r="C67" i="23"/>
  <c r="G67" i="23"/>
  <c r="K67" i="23"/>
  <c r="E67" i="23"/>
  <c r="J67" i="23"/>
  <c r="F67" i="23"/>
  <c r="H67" i="23"/>
  <c r="D67" i="23"/>
  <c r="I67" i="23"/>
  <c r="C59" i="23"/>
  <c r="G59" i="23"/>
  <c r="K59" i="23"/>
  <c r="E59" i="23"/>
  <c r="J59" i="23"/>
  <c r="F59" i="23"/>
  <c r="H59" i="23"/>
  <c r="D59" i="23"/>
  <c r="I59" i="23"/>
  <c r="C51" i="23"/>
  <c r="G51" i="23"/>
  <c r="K51" i="23"/>
  <c r="E51" i="23"/>
  <c r="J51" i="23"/>
  <c r="F51" i="23"/>
  <c r="H51" i="23"/>
  <c r="D51" i="23"/>
  <c r="I51" i="23"/>
  <c r="C43" i="23"/>
  <c r="G43" i="23"/>
  <c r="K43" i="23"/>
  <c r="E43" i="23"/>
  <c r="J43" i="23"/>
  <c r="F43" i="23"/>
  <c r="H43" i="23"/>
  <c r="D43" i="23"/>
  <c r="I43" i="23"/>
  <c r="C35" i="23"/>
  <c r="G35" i="23"/>
  <c r="K35" i="23"/>
  <c r="E35" i="23"/>
  <c r="J35" i="23"/>
  <c r="F35" i="23"/>
  <c r="H35" i="23"/>
  <c r="D35" i="23"/>
  <c r="I35" i="23"/>
  <c r="C27" i="23"/>
  <c r="G27" i="23"/>
  <c r="K27" i="23"/>
  <c r="E27" i="23"/>
  <c r="J27" i="23"/>
  <c r="F27" i="23"/>
  <c r="H27" i="23"/>
  <c r="D27" i="23"/>
  <c r="I27" i="23"/>
  <c r="C19" i="23"/>
  <c r="G19" i="23"/>
  <c r="K19" i="23"/>
  <c r="E19" i="23"/>
  <c r="J19" i="23"/>
  <c r="F19" i="23"/>
  <c r="H19" i="23"/>
  <c r="D19" i="23"/>
  <c r="I19" i="23"/>
  <c r="C11" i="23"/>
  <c r="G11" i="23"/>
  <c r="K11" i="23"/>
  <c r="E11" i="23"/>
  <c r="J11" i="23"/>
  <c r="F11" i="23"/>
  <c r="H11" i="23"/>
  <c r="D11" i="23"/>
  <c r="I11" i="23"/>
  <c r="C3" i="23"/>
  <c r="G3" i="23"/>
  <c r="K3" i="23"/>
  <c r="E3" i="23"/>
  <c r="J3" i="23"/>
  <c r="F3" i="23"/>
  <c r="H3" i="23"/>
  <c r="D3" i="23"/>
  <c r="I3" i="23"/>
  <c r="P59" i="25"/>
  <c r="T59" i="25"/>
  <c r="N59" i="25"/>
  <c r="S59" i="25"/>
  <c r="Q59" i="25"/>
  <c r="R59" i="25"/>
  <c r="U59" i="25"/>
  <c r="M59" i="25"/>
  <c r="O59" i="25"/>
  <c r="P43" i="25"/>
  <c r="T43" i="25"/>
  <c r="N43" i="25"/>
  <c r="S43" i="25"/>
  <c r="Q43" i="25"/>
  <c r="R43" i="25"/>
  <c r="U43" i="25"/>
  <c r="M43" i="25"/>
  <c r="O43" i="25"/>
  <c r="P170" i="26"/>
  <c r="T170" i="26"/>
  <c r="N170" i="26"/>
  <c r="S170" i="26"/>
  <c r="Q170" i="26"/>
  <c r="O170" i="26"/>
  <c r="R170" i="26"/>
  <c r="U170" i="26"/>
  <c r="M170" i="26"/>
  <c r="P162" i="26"/>
  <c r="T162" i="26"/>
  <c r="N162" i="26"/>
  <c r="S162" i="26"/>
  <c r="Q162" i="26"/>
  <c r="O162" i="26"/>
  <c r="R162" i="26"/>
  <c r="U162" i="26"/>
  <c r="M162" i="26"/>
  <c r="P154" i="26"/>
  <c r="T154" i="26"/>
  <c r="N154" i="26"/>
  <c r="S154" i="26"/>
  <c r="Q154" i="26"/>
  <c r="R154" i="26"/>
  <c r="U154" i="26"/>
  <c r="M154" i="26"/>
  <c r="O154" i="26"/>
  <c r="P146" i="26"/>
  <c r="T146" i="26"/>
  <c r="N146" i="26"/>
  <c r="S146" i="26"/>
  <c r="Q146" i="26"/>
  <c r="R146" i="26"/>
  <c r="U146" i="26"/>
  <c r="M146" i="26"/>
  <c r="O146" i="26"/>
  <c r="P138" i="26"/>
  <c r="T138" i="26"/>
  <c r="N138" i="26"/>
  <c r="S138" i="26"/>
  <c r="Q138" i="26"/>
  <c r="R138" i="26"/>
  <c r="U138" i="26"/>
  <c r="M138" i="26"/>
  <c r="O138" i="26"/>
  <c r="P130" i="26"/>
  <c r="T130" i="26"/>
  <c r="N130" i="26"/>
  <c r="S130" i="26"/>
  <c r="Q130" i="26"/>
  <c r="R130" i="26"/>
  <c r="U130" i="26"/>
  <c r="M130" i="26"/>
  <c r="O130" i="26"/>
  <c r="P122" i="26"/>
  <c r="T122" i="26"/>
  <c r="N122" i="26"/>
  <c r="S122" i="26"/>
  <c r="Q122" i="26"/>
  <c r="R122" i="26"/>
  <c r="U122" i="26"/>
  <c r="M122" i="26"/>
  <c r="O122" i="26"/>
  <c r="P114" i="26"/>
  <c r="T114" i="26"/>
  <c r="N114" i="26"/>
  <c r="S114" i="26"/>
  <c r="Q114" i="26"/>
  <c r="R114" i="26"/>
  <c r="U114" i="26"/>
  <c r="M114" i="26"/>
  <c r="O114" i="26"/>
  <c r="P106" i="26"/>
  <c r="T106" i="26"/>
  <c r="N106" i="26"/>
  <c r="S106" i="26"/>
  <c r="Q106" i="26"/>
  <c r="R106" i="26"/>
  <c r="U106" i="26"/>
  <c r="M106" i="26"/>
  <c r="O106" i="26"/>
  <c r="C97" i="26"/>
  <c r="G97" i="26"/>
  <c r="K97" i="26"/>
  <c r="F97" i="26"/>
  <c r="H97" i="26"/>
  <c r="D97" i="26"/>
  <c r="I97" i="26"/>
  <c r="E97" i="26"/>
  <c r="J97" i="26"/>
  <c r="C89" i="26"/>
  <c r="G89" i="26"/>
  <c r="K89" i="26"/>
  <c r="F89" i="26"/>
  <c r="H89" i="26"/>
  <c r="D89" i="26"/>
  <c r="I89" i="26"/>
  <c r="J89" i="26"/>
  <c r="E89" i="26"/>
  <c r="C81" i="26"/>
  <c r="G81" i="26"/>
  <c r="K81" i="26"/>
  <c r="F81" i="26"/>
  <c r="H81" i="26"/>
  <c r="D81" i="26"/>
  <c r="I81" i="26"/>
  <c r="E81" i="26"/>
  <c r="J81" i="26"/>
  <c r="P70" i="26"/>
  <c r="T70" i="26"/>
  <c r="N70" i="26"/>
  <c r="S70" i="26"/>
  <c r="O70" i="26"/>
  <c r="U70" i="26"/>
  <c r="Q70" i="26"/>
  <c r="R70" i="26"/>
  <c r="M70" i="26"/>
  <c r="P62" i="26"/>
  <c r="T62" i="26"/>
  <c r="N62" i="26"/>
  <c r="S62" i="26"/>
  <c r="O62" i="26"/>
  <c r="U62" i="26"/>
  <c r="Q62" i="26"/>
  <c r="M62" i="26"/>
  <c r="R62" i="26"/>
  <c r="C53" i="26"/>
  <c r="G53" i="26"/>
  <c r="K53" i="26"/>
  <c r="F53" i="26"/>
  <c r="H53" i="26"/>
  <c r="D53" i="26"/>
  <c r="I53" i="26"/>
  <c r="J53" i="26"/>
  <c r="E53" i="26"/>
  <c r="P38" i="26"/>
  <c r="T38" i="26"/>
  <c r="N38" i="26"/>
  <c r="S38" i="26"/>
  <c r="O38" i="26"/>
  <c r="U38" i="26"/>
  <c r="Q38" i="26"/>
  <c r="R38" i="26"/>
  <c r="M38" i="26"/>
  <c r="P30" i="26"/>
  <c r="T30" i="26"/>
  <c r="N30" i="26"/>
  <c r="S30" i="26"/>
  <c r="O30" i="26"/>
  <c r="U30" i="26"/>
  <c r="Q30" i="26"/>
  <c r="M30" i="26"/>
  <c r="R30" i="26"/>
  <c r="P22" i="26"/>
  <c r="T22" i="26"/>
  <c r="N22" i="26"/>
  <c r="S22" i="26"/>
  <c r="O22" i="26"/>
  <c r="U22" i="26"/>
  <c r="Q22" i="26"/>
  <c r="R22" i="26"/>
  <c r="M22" i="26"/>
  <c r="P14" i="26"/>
  <c r="T14" i="26"/>
  <c r="N14" i="26"/>
  <c r="S14" i="26"/>
  <c r="O14" i="26"/>
  <c r="U14" i="26"/>
  <c r="Q14" i="26"/>
  <c r="M14" i="26"/>
  <c r="R14" i="26"/>
  <c r="P6" i="26"/>
  <c r="T6" i="26"/>
  <c r="N6" i="26"/>
  <c r="S6" i="26"/>
  <c r="O6" i="26"/>
  <c r="U6" i="26"/>
  <c r="Q6" i="26"/>
  <c r="R6" i="26"/>
  <c r="M6" i="26"/>
  <c r="P173" i="23"/>
  <c r="T173" i="23"/>
  <c r="N173" i="23"/>
  <c r="S173" i="23"/>
  <c r="O173" i="23"/>
  <c r="U173" i="23"/>
  <c r="Q173" i="23"/>
  <c r="M173" i="23"/>
  <c r="R173" i="23"/>
  <c r="P165" i="23"/>
  <c r="T165" i="23"/>
  <c r="N165" i="23"/>
  <c r="S165" i="23"/>
  <c r="O165" i="23"/>
  <c r="U165" i="23"/>
  <c r="Q165" i="23"/>
  <c r="R165" i="23"/>
  <c r="M165" i="23"/>
  <c r="P157" i="23"/>
  <c r="T157" i="23"/>
  <c r="N157" i="23"/>
  <c r="S157" i="23"/>
  <c r="O157" i="23"/>
  <c r="U157" i="23"/>
  <c r="Q157" i="23"/>
  <c r="M157" i="23"/>
  <c r="R157" i="23"/>
  <c r="P149" i="23"/>
  <c r="T149" i="23"/>
  <c r="N149" i="23"/>
  <c r="S149" i="23"/>
  <c r="O149" i="23"/>
  <c r="U149" i="23"/>
  <c r="Q149" i="23"/>
  <c r="R149" i="23"/>
  <c r="M149" i="23"/>
  <c r="P141" i="23"/>
  <c r="T141" i="23"/>
  <c r="N141" i="23"/>
  <c r="S141" i="23"/>
  <c r="O141" i="23"/>
  <c r="U141" i="23"/>
  <c r="Q141" i="23"/>
  <c r="M141" i="23"/>
  <c r="R141" i="23"/>
  <c r="P133" i="23"/>
  <c r="T133" i="23"/>
  <c r="N133" i="23"/>
  <c r="S133" i="23"/>
  <c r="O133" i="23"/>
  <c r="U133" i="23"/>
  <c r="Q133" i="23"/>
  <c r="R133" i="23"/>
  <c r="M133" i="23"/>
  <c r="P125" i="23"/>
  <c r="T125" i="23"/>
  <c r="N125" i="23"/>
  <c r="S125" i="23"/>
  <c r="O125" i="23"/>
  <c r="U125" i="23"/>
  <c r="Q125" i="23"/>
  <c r="M125" i="23"/>
  <c r="R125" i="23"/>
  <c r="P117" i="23"/>
  <c r="T117" i="23"/>
  <c r="N117" i="23"/>
  <c r="S117" i="23"/>
  <c r="O117" i="23"/>
  <c r="U117" i="23"/>
  <c r="Q117" i="23"/>
  <c r="R117" i="23"/>
  <c r="M117" i="23"/>
  <c r="P109" i="23"/>
  <c r="T109" i="23"/>
  <c r="N109" i="23"/>
  <c r="S109" i="23"/>
  <c r="O109" i="23"/>
  <c r="U109" i="23"/>
  <c r="Q109" i="23"/>
  <c r="M109" i="23"/>
  <c r="R109" i="23"/>
  <c r="P101" i="23"/>
  <c r="T101" i="23"/>
  <c r="N101" i="23"/>
  <c r="S101" i="23"/>
  <c r="O101" i="23"/>
  <c r="U101" i="23"/>
  <c r="Q101" i="23"/>
  <c r="R101" i="23"/>
  <c r="M101" i="23"/>
  <c r="P93" i="23"/>
  <c r="T93" i="23"/>
  <c r="N93" i="23"/>
  <c r="S93" i="23"/>
  <c r="O93" i="23"/>
  <c r="U93" i="23"/>
  <c r="Q93" i="23"/>
  <c r="M93" i="23"/>
  <c r="R93" i="23"/>
  <c r="P85" i="23"/>
  <c r="T85" i="23"/>
  <c r="N85" i="23"/>
  <c r="S85" i="23"/>
  <c r="O85" i="23"/>
  <c r="U85" i="23"/>
  <c r="Q85" i="23"/>
  <c r="R85" i="23"/>
  <c r="M85" i="23"/>
  <c r="P77" i="23"/>
  <c r="T77" i="23"/>
  <c r="N77" i="23"/>
  <c r="S77" i="23"/>
  <c r="O77" i="23"/>
  <c r="U77" i="23"/>
  <c r="Q77" i="23"/>
  <c r="M77" i="23"/>
  <c r="R77" i="23"/>
  <c r="P69" i="23"/>
  <c r="T69" i="23"/>
  <c r="N69" i="23"/>
  <c r="S69" i="23"/>
  <c r="O69" i="23"/>
  <c r="U69" i="23"/>
  <c r="Q69" i="23"/>
  <c r="R69" i="23"/>
  <c r="M69" i="23"/>
  <c r="P61" i="23"/>
  <c r="T61" i="23"/>
  <c r="N61" i="23"/>
  <c r="S61" i="23"/>
  <c r="O61" i="23"/>
  <c r="U61" i="23"/>
  <c r="Q61" i="23"/>
  <c r="M61" i="23"/>
  <c r="R61" i="23"/>
  <c r="P53" i="23"/>
  <c r="T53" i="23"/>
  <c r="N53" i="23"/>
  <c r="S53" i="23"/>
  <c r="O53" i="23"/>
  <c r="U53" i="23"/>
  <c r="Q53" i="23"/>
  <c r="M53" i="23"/>
  <c r="R53" i="23"/>
  <c r="P45" i="23"/>
  <c r="T45" i="23"/>
  <c r="N45" i="23"/>
  <c r="S45" i="23"/>
  <c r="O45" i="23"/>
  <c r="U45" i="23"/>
  <c r="Q45" i="23"/>
  <c r="M45" i="23"/>
  <c r="R45" i="23"/>
  <c r="P37" i="23"/>
  <c r="T37" i="23"/>
  <c r="N37" i="23"/>
  <c r="S37" i="23"/>
  <c r="O37" i="23"/>
  <c r="U37" i="23"/>
  <c r="Q37" i="23"/>
  <c r="M37" i="23"/>
  <c r="R37" i="23"/>
  <c r="P29" i="23"/>
  <c r="T29" i="23"/>
  <c r="N29" i="23"/>
  <c r="S29" i="23"/>
  <c r="O29" i="23"/>
  <c r="U29" i="23"/>
  <c r="Q29" i="23"/>
  <c r="M29" i="23"/>
  <c r="R29" i="23"/>
  <c r="P21" i="23"/>
  <c r="T21" i="23"/>
  <c r="N21" i="23"/>
  <c r="S21" i="23"/>
  <c r="O21" i="23"/>
  <c r="U21" i="23"/>
  <c r="Q21" i="23"/>
  <c r="M21" i="23"/>
  <c r="R21" i="23"/>
  <c r="P13" i="23"/>
  <c r="T13" i="23"/>
  <c r="N13" i="23"/>
  <c r="S13" i="23"/>
  <c r="O13" i="23"/>
  <c r="U13" i="23"/>
  <c r="Q13" i="23"/>
  <c r="M13" i="23"/>
  <c r="R13" i="23"/>
  <c r="P5" i="23"/>
  <c r="T5" i="23"/>
  <c r="N5" i="23"/>
  <c r="S5" i="23"/>
  <c r="O5" i="23"/>
  <c r="U5" i="23"/>
  <c r="Q5" i="23"/>
  <c r="M5" i="23"/>
  <c r="R5" i="23"/>
  <c r="X28" i="19"/>
  <c r="AB28" i="19"/>
  <c r="AF28" i="19"/>
  <c r="AJ28" i="19"/>
  <c r="AN28" i="19"/>
  <c r="AA28" i="19"/>
  <c r="AG28" i="19"/>
  <c r="AL28" i="19"/>
  <c r="W28" i="19"/>
  <c r="AC28" i="19"/>
  <c r="AH28" i="19"/>
  <c r="AM28" i="19"/>
  <c r="Y28" i="19"/>
  <c r="AD28" i="19"/>
  <c r="AI28" i="19"/>
  <c r="AO28" i="19"/>
  <c r="Z28" i="19"/>
  <c r="AE28" i="19"/>
  <c r="AK28" i="19"/>
  <c r="AO59" i="21"/>
  <c r="AK59" i="21"/>
  <c r="AG59" i="21"/>
  <c r="AC59" i="21"/>
  <c r="Y59" i="21"/>
  <c r="AN59" i="21"/>
  <c r="AJ59" i="21"/>
  <c r="AF59" i="21"/>
  <c r="AB59" i="21"/>
  <c r="X59" i="21"/>
  <c r="AH59" i="21"/>
  <c r="Z59" i="21"/>
  <c r="AM59" i="21"/>
  <c r="AE59" i="21"/>
  <c r="W59" i="21"/>
  <c r="AL59" i="21"/>
  <c r="AD59" i="21"/>
  <c r="AI59" i="21"/>
  <c r="AA59" i="21"/>
  <c r="AO123" i="21"/>
  <c r="AK123" i="21"/>
  <c r="AG123" i="21"/>
  <c r="AC123" i="21"/>
  <c r="Y123" i="21"/>
  <c r="AN123" i="21"/>
  <c r="AJ123" i="21"/>
  <c r="AF123" i="21"/>
  <c r="AB123" i="21"/>
  <c r="X123" i="21"/>
  <c r="AH123" i="21"/>
  <c r="Z123" i="21"/>
  <c r="AM123" i="21"/>
  <c r="AE123" i="21"/>
  <c r="W123" i="21"/>
  <c r="AL123" i="21"/>
  <c r="AD123" i="21"/>
  <c r="AI123" i="21"/>
  <c r="AA123" i="21"/>
  <c r="AO173" i="23"/>
  <c r="AK173" i="23"/>
  <c r="AG173" i="23"/>
  <c r="AC173" i="23"/>
  <c r="Y173" i="23"/>
  <c r="AJ173" i="23"/>
  <c r="AE173" i="23"/>
  <c r="Z173" i="23"/>
  <c r="AN173" i="23"/>
  <c r="AI173" i="23"/>
  <c r="AD173" i="23"/>
  <c r="X173" i="23"/>
  <c r="AM173" i="23"/>
  <c r="AH173" i="23"/>
  <c r="AB173" i="23"/>
  <c r="W173" i="23"/>
  <c r="AL173" i="23"/>
  <c r="AF173" i="23"/>
  <c r="AA173" i="23"/>
  <c r="AO107" i="21"/>
  <c r="AK107" i="21"/>
  <c r="AG107" i="21"/>
  <c r="AC107" i="21"/>
  <c r="Y107" i="21"/>
  <c r="AN107" i="21"/>
  <c r="AJ107" i="21"/>
  <c r="AF107" i="21"/>
  <c r="AB107" i="21"/>
  <c r="X107" i="21"/>
  <c r="AH107" i="21"/>
  <c r="Z107" i="21"/>
  <c r="AM107" i="21"/>
  <c r="AE107" i="21"/>
  <c r="W107" i="21"/>
  <c r="AL107" i="21"/>
  <c r="AD107" i="21"/>
  <c r="AI107" i="21"/>
  <c r="AA107" i="21"/>
  <c r="AO171" i="21"/>
  <c r="AK171" i="21"/>
  <c r="AG171" i="21"/>
  <c r="AC171" i="21"/>
  <c r="Y171" i="21"/>
  <c r="AN171" i="21"/>
  <c r="AJ171" i="21"/>
  <c r="AF171" i="21"/>
  <c r="AB171" i="21"/>
  <c r="X171" i="21"/>
  <c r="AH171" i="21"/>
  <c r="Z171" i="21"/>
  <c r="AM171" i="21"/>
  <c r="AE171" i="21"/>
  <c r="W171" i="21"/>
  <c r="AL171" i="21"/>
  <c r="AD171" i="21"/>
  <c r="AI171" i="21"/>
  <c r="AA171" i="21"/>
  <c r="AL152" i="26"/>
  <c r="AH152" i="26"/>
  <c r="AD152" i="26"/>
  <c r="Z152" i="26"/>
  <c r="AO152" i="26"/>
  <c r="AK152" i="26"/>
  <c r="AG152" i="26"/>
  <c r="AC152" i="26"/>
  <c r="Y152" i="26"/>
  <c r="AN152" i="26"/>
  <c r="AJ152" i="26"/>
  <c r="AF152" i="26"/>
  <c r="AB152" i="26"/>
  <c r="X152" i="26"/>
  <c r="AM152" i="26"/>
  <c r="W152" i="26"/>
  <c r="AI152" i="26"/>
  <c r="AE152" i="26"/>
  <c r="AA152" i="26"/>
  <c r="W33" i="19"/>
  <c r="AA33" i="19"/>
  <c r="AE33" i="19"/>
  <c r="AI33" i="19"/>
  <c r="AM33" i="19"/>
  <c r="X33" i="19"/>
  <c r="AC33" i="19"/>
  <c r="AH33" i="19"/>
  <c r="AN33" i="19"/>
  <c r="Y33" i="19"/>
  <c r="AD33" i="19"/>
  <c r="AJ33" i="19"/>
  <c r="AO33" i="19"/>
  <c r="Z33" i="19"/>
  <c r="AF33" i="19"/>
  <c r="AK33" i="19"/>
  <c r="AB33" i="19"/>
  <c r="AG33" i="19"/>
  <c r="AL33" i="19"/>
  <c r="W13" i="19"/>
  <c r="AA13" i="19"/>
  <c r="AE13" i="19"/>
  <c r="AI13" i="19"/>
  <c r="AM13" i="19"/>
  <c r="X13" i="19"/>
  <c r="AB13" i="19"/>
  <c r="AF13" i="19"/>
  <c r="AJ13" i="19"/>
  <c r="AN13" i="19"/>
  <c r="Y13" i="19"/>
  <c r="AG13" i="19"/>
  <c r="AO13" i="19"/>
  <c r="Z13" i="19"/>
  <c r="AH13" i="19"/>
  <c r="AC13" i="19"/>
  <c r="AK13" i="19"/>
  <c r="AD13" i="19"/>
  <c r="AL13" i="19"/>
  <c r="AL58" i="21"/>
  <c r="AH58" i="21"/>
  <c r="AD58" i="21"/>
  <c r="Z58" i="21"/>
  <c r="AO58" i="21"/>
  <c r="AK58" i="21"/>
  <c r="AG58" i="21"/>
  <c r="AC58" i="21"/>
  <c r="Y58" i="21"/>
  <c r="AM58" i="21"/>
  <c r="AE58" i="21"/>
  <c r="W58" i="21"/>
  <c r="AJ58" i="21"/>
  <c r="AB58" i="21"/>
  <c r="AI58" i="21"/>
  <c r="AA58" i="21"/>
  <c r="AF58" i="21"/>
  <c r="X58" i="21"/>
  <c r="AN58" i="21"/>
  <c r="AL74" i="21"/>
  <c r="AH74" i="21"/>
  <c r="AD74" i="21"/>
  <c r="Z74" i="21"/>
  <c r="AO74" i="21"/>
  <c r="AK74" i="21"/>
  <c r="AG74" i="21"/>
  <c r="AC74" i="21"/>
  <c r="Y74" i="21"/>
  <c r="AM74" i="21"/>
  <c r="AE74" i="21"/>
  <c r="W74" i="21"/>
  <c r="AJ74" i="21"/>
  <c r="AB74" i="21"/>
  <c r="AI74" i="21"/>
  <c r="AA74" i="21"/>
  <c r="AN74" i="21"/>
  <c r="AF74" i="21"/>
  <c r="X74" i="21"/>
  <c r="AL90" i="21"/>
  <c r="AH90" i="21"/>
  <c r="AD90" i="21"/>
  <c r="Z90" i="21"/>
  <c r="AO90" i="21"/>
  <c r="AK90" i="21"/>
  <c r="AG90" i="21"/>
  <c r="AC90" i="21"/>
  <c r="Y90" i="21"/>
  <c r="AM90" i="21"/>
  <c r="AE90" i="21"/>
  <c r="W90" i="21"/>
  <c r="AJ90" i="21"/>
  <c r="AB90" i="21"/>
  <c r="AI90" i="21"/>
  <c r="AA90" i="21"/>
  <c r="X90" i="21"/>
  <c r="AN90" i="21"/>
  <c r="AF90" i="21"/>
  <c r="AL106" i="21"/>
  <c r="AH106" i="21"/>
  <c r="AD106" i="21"/>
  <c r="Z106" i="21"/>
  <c r="AO106" i="21"/>
  <c r="AK106" i="21"/>
  <c r="AG106" i="21"/>
  <c r="AC106" i="21"/>
  <c r="Y106" i="21"/>
  <c r="AM106" i="21"/>
  <c r="AE106" i="21"/>
  <c r="W106" i="21"/>
  <c r="AJ106" i="21"/>
  <c r="AB106" i="21"/>
  <c r="AI106" i="21"/>
  <c r="AA106" i="21"/>
  <c r="AN106" i="21"/>
  <c r="AF106" i="21"/>
  <c r="X106" i="21"/>
  <c r="AL122" i="21"/>
  <c r="AH122" i="21"/>
  <c r="AD122" i="21"/>
  <c r="Z122" i="21"/>
  <c r="AO122" i="21"/>
  <c r="AK122" i="21"/>
  <c r="AG122" i="21"/>
  <c r="AC122" i="21"/>
  <c r="Y122" i="21"/>
  <c r="AM122" i="21"/>
  <c r="AE122" i="21"/>
  <c r="W122" i="21"/>
  <c r="AJ122" i="21"/>
  <c r="AB122" i="21"/>
  <c r="AI122" i="21"/>
  <c r="AA122" i="21"/>
  <c r="X122" i="21"/>
  <c r="AN122" i="21"/>
  <c r="AF122" i="21"/>
  <c r="AL138" i="21"/>
  <c r="AH138" i="21"/>
  <c r="AD138" i="21"/>
  <c r="Z138" i="21"/>
  <c r="AO138" i="21"/>
  <c r="AK138" i="21"/>
  <c r="AG138" i="21"/>
  <c r="AC138" i="21"/>
  <c r="Y138" i="21"/>
  <c r="AM138" i="21"/>
  <c r="AE138" i="21"/>
  <c r="W138" i="21"/>
  <c r="AJ138" i="21"/>
  <c r="AB138" i="21"/>
  <c r="AI138" i="21"/>
  <c r="AA138" i="21"/>
  <c r="AN138" i="21"/>
  <c r="AF138" i="21"/>
  <c r="X138" i="21"/>
  <c r="AL154" i="21"/>
  <c r="AH154" i="21"/>
  <c r="AD154" i="21"/>
  <c r="Z154" i="21"/>
  <c r="AO154" i="21"/>
  <c r="AK154" i="21"/>
  <c r="AG154" i="21"/>
  <c r="AC154" i="21"/>
  <c r="Y154" i="21"/>
  <c r="AM154" i="21"/>
  <c r="AE154" i="21"/>
  <c r="W154" i="21"/>
  <c r="AJ154" i="21"/>
  <c r="AB154" i="21"/>
  <c r="AI154" i="21"/>
  <c r="AA154" i="21"/>
  <c r="X154" i="21"/>
  <c r="AN154" i="21"/>
  <c r="AF154" i="21"/>
  <c r="AL170" i="21"/>
  <c r="AH170" i="21"/>
  <c r="AD170" i="21"/>
  <c r="Z170" i="21"/>
  <c r="AO170" i="21"/>
  <c r="AK170" i="21"/>
  <c r="AG170" i="21"/>
  <c r="AC170" i="21"/>
  <c r="Y170" i="21"/>
  <c r="AM170" i="21"/>
  <c r="AE170" i="21"/>
  <c r="W170" i="21"/>
  <c r="AJ170" i="21"/>
  <c r="AB170" i="21"/>
  <c r="AI170" i="21"/>
  <c r="AA170" i="21"/>
  <c r="AN170" i="21"/>
  <c r="AF170" i="21"/>
  <c r="X170" i="21"/>
  <c r="AL67" i="25"/>
  <c r="AH67" i="25"/>
  <c r="AD67" i="25"/>
  <c r="Z67" i="25"/>
  <c r="AO67" i="25"/>
  <c r="AK67" i="25"/>
  <c r="AG67" i="25"/>
  <c r="AC67" i="25"/>
  <c r="Y67" i="25"/>
  <c r="AN67" i="25"/>
  <c r="AF67" i="25"/>
  <c r="X67" i="25"/>
  <c r="AM67" i="25"/>
  <c r="AE67" i="25"/>
  <c r="W67" i="25"/>
  <c r="AJ67" i="25"/>
  <c r="AB67" i="25"/>
  <c r="AA67" i="25"/>
  <c r="AI67" i="25"/>
  <c r="AL8" i="23"/>
  <c r="AH8" i="23"/>
  <c r="AD8" i="23"/>
  <c r="Z8" i="23"/>
  <c r="AO8" i="23"/>
  <c r="AK8" i="23"/>
  <c r="AG8" i="23"/>
  <c r="AC8" i="23"/>
  <c r="Y8" i="23"/>
  <c r="AN8" i="23"/>
  <c r="AJ8" i="23"/>
  <c r="AF8" i="23"/>
  <c r="AB8" i="23"/>
  <c r="X8" i="23"/>
  <c r="AM8" i="23"/>
  <c r="W8" i="23"/>
  <c r="AI8" i="23"/>
  <c r="AE8" i="23"/>
  <c r="AA8" i="23"/>
  <c r="AN174" i="23"/>
  <c r="AJ174" i="23"/>
  <c r="AF174" i="23"/>
  <c r="AB174" i="23"/>
  <c r="X174" i="23"/>
  <c r="AK174" i="23"/>
  <c r="AE174" i="23"/>
  <c r="Z174" i="23"/>
  <c r="AO174" i="23"/>
  <c r="AI174" i="23"/>
  <c r="AD174" i="23"/>
  <c r="Y174" i="23"/>
  <c r="AM174" i="23"/>
  <c r="AH174" i="23"/>
  <c r="AC174" i="23"/>
  <c r="W174" i="23"/>
  <c r="AL174" i="23"/>
  <c r="AG174" i="23"/>
  <c r="AA174" i="23"/>
  <c r="AO55" i="21"/>
  <c r="AK55" i="21"/>
  <c r="AG55" i="21"/>
  <c r="AC55" i="21"/>
  <c r="Y55" i="21"/>
  <c r="AN55" i="21"/>
  <c r="AJ55" i="21"/>
  <c r="AF55" i="21"/>
  <c r="AB55" i="21"/>
  <c r="X55" i="21"/>
  <c r="AL55" i="21"/>
  <c r="AD55" i="21"/>
  <c r="AI55" i="21"/>
  <c r="AA55" i="21"/>
  <c r="AH55" i="21"/>
  <c r="Z55" i="21"/>
  <c r="AE55" i="21"/>
  <c r="W55" i="21"/>
  <c r="AM55" i="21"/>
  <c r="AO71" i="21"/>
  <c r="AK71" i="21"/>
  <c r="AG71" i="21"/>
  <c r="AC71" i="21"/>
  <c r="Y71" i="21"/>
  <c r="AN71" i="21"/>
  <c r="AJ71" i="21"/>
  <c r="AF71" i="21"/>
  <c r="AB71" i="21"/>
  <c r="X71" i="21"/>
  <c r="AL71" i="21"/>
  <c r="AD71" i="21"/>
  <c r="AI71" i="21"/>
  <c r="AA71" i="21"/>
  <c r="AH71" i="21"/>
  <c r="Z71" i="21"/>
  <c r="AM71" i="21"/>
  <c r="W71" i="21"/>
  <c r="AE71" i="21"/>
  <c r="AO87" i="21"/>
  <c r="AK87" i="21"/>
  <c r="AG87" i="21"/>
  <c r="AC87" i="21"/>
  <c r="Y87" i="21"/>
  <c r="AN87" i="21"/>
  <c r="AJ87" i="21"/>
  <c r="AF87" i="21"/>
  <c r="AB87" i="21"/>
  <c r="X87" i="21"/>
  <c r="AL87" i="21"/>
  <c r="AD87" i="21"/>
  <c r="AI87" i="21"/>
  <c r="AA87" i="21"/>
  <c r="AH87" i="21"/>
  <c r="Z87" i="21"/>
  <c r="W87" i="21"/>
  <c r="AM87" i="21"/>
  <c r="AE87" i="21"/>
  <c r="AO103" i="21"/>
  <c r="AK103" i="21"/>
  <c r="AG103" i="21"/>
  <c r="AC103" i="21"/>
  <c r="Y103" i="21"/>
  <c r="AN103" i="21"/>
  <c r="AJ103" i="21"/>
  <c r="AF103" i="21"/>
  <c r="AB103" i="21"/>
  <c r="X103" i="21"/>
  <c r="AL103" i="21"/>
  <c r="AD103" i="21"/>
  <c r="AI103" i="21"/>
  <c r="AA103" i="21"/>
  <c r="AH103" i="21"/>
  <c r="Z103" i="21"/>
  <c r="AM103" i="21"/>
  <c r="AE103" i="21"/>
  <c r="W103" i="21"/>
  <c r="AO119" i="21"/>
  <c r="AK119" i="21"/>
  <c r="AG119" i="21"/>
  <c r="AC119" i="21"/>
  <c r="Y119" i="21"/>
  <c r="AN119" i="21"/>
  <c r="AJ119" i="21"/>
  <c r="AF119" i="21"/>
  <c r="AB119" i="21"/>
  <c r="X119" i="21"/>
  <c r="AL119" i="21"/>
  <c r="AD119" i="21"/>
  <c r="AI119" i="21"/>
  <c r="AA119" i="21"/>
  <c r="AH119" i="21"/>
  <c r="Z119" i="21"/>
  <c r="W119" i="21"/>
  <c r="AM119" i="21"/>
  <c r="AE119" i="21"/>
  <c r="AO135" i="21"/>
  <c r="AK135" i="21"/>
  <c r="AG135" i="21"/>
  <c r="AC135" i="21"/>
  <c r="Y135" i="21"/>
  <c r="AN135" i="21"/>
  <c r="AJ135" i="21"/>
  <c r="AF135" i="21"/>
  <c r="AB135" i="21"/>
  <c r="X135" i="21"/>
  <c r="AL135" i="21"/>
  <c r="AD135" i="21"/>
  <c r="AI135" i="21"/>
  <c r="AA135" i="21"/>
  <c r="AH135" i="21"/>
  <c r="Z135" i="21"/>
  <c r="AM135" i="21"/>
  <c r="AE135" i="21"/>
  <c r="W135" i="21"/>
  <c r="AO151" i="21"/>
  <c r="AK151" i="21"/>
  <c r="AG151" i="21"/>
  <c r="AC151" i="21"/>
  <c r="Y151" i="21"/>
  <c r="AN151" i="21"/>
  <c r="AJ151" i="21"/>
  <c r="AF151" i="21"/>
  <c r="AB151" i="21"/>
  <c r="X151" i="21"/>
  <c r="AL151" i="21"/>
  <c r="AD151" i="21"/>
  <c r="AI151" i="21"/>
  <c r="AA151" i="21"/>
  <c r="AH151" i="21"/>
  <c r="Z151" i="21"/>
  <c r="W151" i="21"/>
  <c r="AM151" i="21"/>
  <c r="AE151" i="21"/>
  <c r="AO167" i="21"/>
  <c r="AK167" i="21"/>
  <c r="AG167" i="21"/>
  <c r="AC167" i="21"/>
  <c r="Y167" i="21"/>
  <c r="AN167" i="21"/>
  <c r="AJ167" i="21"/>
  <c r="AF167" i="21"/>
  <c r="AB167" i="21"/>
  <c r="X167" i="21"/>
  <c r="AL167" i="21"/>
  <c r="AD167" i="21"/>
  <c r="AI167" i="21"/>
  <c r="AA167" i="21"/>
  <c r="AH167" i="21"/>
  <c r="Z167" i="21"/>
  <c r="AM167" i="21"/>
  <c r="AE167" i="21"/>
  <c r="W167" i="21"/>
  <c r="W25" i="19"/>
  <c r="AA25" i="19"/>
  <c r="AE25" i="19"/>
  <c r="AI25" i="19"/>
  <c r="AM25" i="19"/>
  <c r="Z25" i="19"/>
  <c r="AF25" i="19"/>
  <c r="AK25" i="19"/>
  <c r="AB25" i="19"/>
  <c r="AG25" i="19"/>
  <c r="AL25" i="19"/>
  <c r="X25" i="19"/>
  <c r="AC25" i="19"/>
  <c r="AH25" i="19"/>
  <c r="AN25" i="19"/>
  <c r="AO25" i="19"/>
  <c r="Y25" i="19"/>
  <c r="AD25" i="19"/>
  <c r="AJ25" i="19"/>
  <c r="AL136" i="26"/>
  <c r="AH136" i="26"/>
  <c r="AD136" i="26"/>
  <c r="Z136" i="26"/>
  <c r="AO136" i="26"/>
  <c r="AK136" i="26"/>
  <c r="AG136" i="26"/>
  <c r="AC136" i="26"/>
  <c r="Y136" i="26"/>
  <c r="AN136" i="26"/>
  <c r="AJ136" i="26"/>
  <c r="AF136" i="26"/>
  <c r="AB136" i="26"/>
  <c r="X136" i="26"/>
  <c r="AM136" i="26"/>
  <c r="W136" i="26"/>
  <c r="AI136" i="26"/>
  <c r="AE136" i="26"/>
  <c r="AA136" i="26"/>
  <c r="AL104" i="23"/>
  <c r="AH104" i="23"/>
  <c r="AD104" i="23"/>
  <c r="Z104" i="23"/>
  <c r="AO104" i="23"/>
  <c r="AK104" i="23"/>
  <c r="AG104" i="23"/>
  <c r="AC104" i="23"/>
  <c r="Y104" i="23"/>
  <c r="AN104" i="23"/>
  <c r="AJ104" i="23"/>
  <c r="AF104" i="23"/>
  <c r="AB104" i="23"/>
  <c r="X104" i="23"/>
  <c r="AM104" i="23"/>
  <c r="W104" i="23"/>
  <c r="AI104" i="23"/>
  <c r="AE104" i="23"/>
  <c r="AA104" i="23"/>
  <c r="AL83" i="25"/>
  <c r="AH83" i="25"/>
  <c r="AD83" i="25"/>
  <c r="Z83" i="25"/>
  <c r="AO83" i="25"/>
  <c r="AK83" i="25"/>
  <c r="AG83" i="25"/>
  <c r="AC83" i="25"/>
  <c r="Y83" i="25"/>
  <c r="AM83" i="25"/>
  <c r="AE83" i="25"/>
  <c r="W83" i="25"/>
  <c r="AJ83" i="25"/>
  <c r="AB83" i="25"/>
  <c r="AI83" i="25"/>
  <c r="AA83" i="25"/>
  <c r="AF83" i="25"/>
  <c r="X83" i="25"/>
  <c r="AN83" i="25"/>
  <c r="AL16" i="26"/>
  <c r="AH16" i="26"/>
  <c r="AD16" i="26"/>
  <c r="Z16" i="26"/>
  <c r="AO16" i="26"/>
  <c r="AK16" i="26"/>
  <c r="AG16" i="26"/>
  <c r="AC16" i="26"/>
  <c r="Y16" i="26"/>
  <c r="AN16" i="26"/>
  <c r="AJ16" i="26"/>
  <c r="AF16" i="26"/>
  <c r="AB16" i="26"/>
  <c r="X16" i="26"/>
  <c r="AI16" i="26"/>
  <c r="AE16" i="26"/>
  <c r="AA16" i="26"/>
  <c r="AM16" i="26"/>
  <c r="W16" i="26"/>
  <c r="AL108" i="26"/>
  <c r="AH108" i="26"/>
  <c r="AD108" i="26"/>
  <c r="Z108" i="26"/>
  <c r="AO108" i="26"/>
  <c r="AK108" i="26"/>
  <c r="AG108" i="26"/>
  <c r="AC108" i="26"/>
  <c r="Y108" i="26"/>
  <c r="AN108" i="26"/>
  <c r="AJ108" i="26"/>
  <c r="AF108" i="26"/>
  <c r="AB108" i="26"/>
  <c r="X108" i="26"/>
  <c r="AI108" i="26"/>
  <c r="AE108" i="26"/>
  <c r="AA108" i="26"/>
  <c r="AM108" i="26"/>
  <c r="W108" i="26"/>
  <c r="AL140" i="26"/>
  <c r="AH140" i="26"/>
  <c r="AD140" i="26"/>
  <c r="Z140" i="26"/>
  <c r="AO140" i="26"/>
  <c r="AK140" i="26"/>
  <c r="AG140" i="26"/>
  <c r="AC140" i="26"/>
  <c r="Y140" i="26"/>
  <c r="AN140" i="26"/>
  <c r="AJ140" i="26"/>
  <c r="AF140" i="26"/>
  <c r="AB140" i="26"/>
  <c r="X140" i="26"/>
  <c r="AI140" i="26"/>
  <c r="AE140" i="26"/>
  <c r="AA140" i="26"/>
  <c r="W140" i="26"/>
  <c r="AM140" i="26"/>
  <c r="AL172" i="26"/>
  <c r="AH172" i="26"/>
  <c r="AD172" i="26"/>
  <c r="Z172" i="26"/>
  <c r="AO172" i="26"/>
  <c r="AK172" i="26"/>
  <c r="AG172" i="26"/>
  <c r="AC172" i="26"/>
  <c r="Y172" i="26"/>
  <c r="AN172" i="26"/>
  <c r="AJ172" i="26"/>
  <c r="AF172" i="26"/>
  <c r="AB172" i="26"/>
  <c r="X172" i="26"/>
  <c r="AI172" i="26"/>
  <c r="AE172" i="26"/>
  <c r="AA172" i="26"/>
  <c r="AM172" i="26"/>
  <c r="W172" i="26"/>
  <c r="AL28" i="23"/>
  <c r="AH28" i="23"/>
  <c r="AD28" i="23"/>
  <c r="Z28" i="23"/>
  <c r="AO28" i="23"/>
  <c r="AK28" i="23"/>
  <c r="AG28" i="23"/>
  <c r="AC28" i="23"/>
  <c r="Y28" i="23"/>
  <c r="AN28" i="23"/>
  <c r="AJ28" i="23"/>
  <c r="AF28" i="23"/>
  <c r="AB28" i="23"/>
  <c r="X28" i="23"/>
  <c r="AI28" i="23"/>
  <c r="AE28" i="23"/>
  <c r="AA28" i="23"/>
  <c r="AM28" i="23"/>
  <c r="W28" i="23"/>
  <c r="AL60" i="23"/>
  <c r="AH60" i="23"/>
  <c r="AD60" i="23"/>
  <c r="Z60" i="23"/>
  <c r="AO60" i="23"/>
  <c r="AK60" i="23"/>
  <c r="AG60" i="23"/>
  <c r="AC60" i="23"/>
  <c r="Y60" i="23"/>
  <c r="AN60" i="23"/>
  <c r="AJ60" i="23"/>
  <c r="AF60" i="23"/>
  <c r="AB60" i="23"/>
  <c r="X60" i="23"/>
  <c r="AI60" i="23"/>
  <c r="AE60" i="23"/>
  <c r="AA60" i="23"/>
  <c r="AM60" i="23"/>
  <c r="W60" i="23"/>
  <c r="AL92" i="23"/>
  <c r="AH92" i="23"/>
  <c r="AD92" i="23"/>
  <c r="Z92" i="23"/>
  <c r="AO92" i="23"/>
  <c r="AK92" i="23"/>
  <c r="AG92" i="23"/>
  <c r="AC92" i="23"/>
  <c r="Y92" i="23"/>
  <c r="AN92" i="23"/>
  <c r="AJ92" i="23"/>
  <c r="AF92" i="23"/>
  <c r="AB92" i="23"/>
  <c r="X92" i="23"/>
  <c r="AI92" i="23"/>
  <c r="AE92" i="23"/>
  <c r="AA92" i="23"/>
  <c r="AM92" i="23"/>
  <c r="W92" i="23"/>
  <c r="AN158" i="23"/>
  <c r="AJ158" i="23"/>
  <c r="AF158" i="23"/>
  <c r="AB158" i="23"/>
  <c r="X158" i="23"/>
  <c r="AK158" i="23"/>
  <c r="AE158" i="23"/>
  <c r="Z158" i="23"/>
  <c r="AO158" i="23"/>
  <c r="AI158" i="23"/>
  <c r="AD158" i="23"/>
  <c r="Y158" i="23"/>
  <c r="AM158" i="23"/>
  <c r="AH158" i="23"/>
  <c r="AC158" i="23"/>
  <c r="W158" i="23"/>
  <c r="AG158" i="23"/>
  <c r="AA158" i="23"/>
  <c r="AL158" i="23"/>
  <c r="X16" i="19"/>
  <c r="AB16" i="19"/>
  <c r="AF16" i="19"/>
  <c r="AJ16" i="19"/>
  <c r="AN16" i="19"/>
  <c r="Y16" i="19"/>
  <c r="AC16" i="19"/>
  <c r="AG16" i="19"/>
  <c r="AK16" i="19"/>
  <c r="AO16" i="19"/>
  <c r="Z16" i="19"/>
  <c r="AH16" i="19"/>
  <c r="AA16" i="19"/>
  <c r="AI16" i="19"/>
  <c r="AD16" i="19"/>
  <c r="AL16" i="19"/>
  <c r="W16" i="19"/>
  <c r="AE16" i="19"/>
  <c r="AM16" i="19"/>
  <c r="X8" i="19"/>
  <c r="AB8" i="19"/>
  <c r="AF8" i="19"/>
  <c r="AJ8" i="19"/>
  <c r="AN8" i="19"/>
  <c r="Y8" i="19"/>
  <c r="AC8" i="19"/>
  <c r="AG8" i="19"/>
  <c r="AK8" i="19"/>
  <c r="AO8" i="19"/>
  <c r="Z8" i="19"/>
  <c r="AH8" i="19"/>
  <c r="AA8" i="19"/>
  <c r="AI8" i="19"/>
  <c r="AD8" i="19"/>
  <c r="AL8" i="19"/>
  <c r="AE8" i="19"/>
  <c r="AM8" i="19"/>
  <c r="W8" i="19"/>
  <c r="AL59" i="25"/>
  <c r="AH59" i="25"/>
  <c r="AD59" i="25"/>
  <c r="Z59" i="25"/>
  <c r="AO59" i="25"/>
  <c r="AK59" i="25"/>
  <c r="AG59" i="25"/>
  <c r="AC59" i="25"/>
  <c r="Y59" i="25"/>
  <c r="AJ59" i="25"/>
  <c r="AB59" i="25"/>
  <c r="AI59" i="25"/>
  <c r="AA59" i="25"/>
  <c r="AN59" i="25"/>
  <c r="AF59" i="25"/>
  <c r="X59" i="25"/>
  <c r="AM59" i="25"/>
  <c r="AE59" i="25"/>
  <c r="W59" i="25"/>
  <c r="AL4" i="26"/>
  <c r="AH4" i="26"/>
  <c r="AD4" i="26"/>
  <c r="Z4" i="26"/>
  <c r="AO4" i="26"/>
  <c r="AK4" i="26"/>
  <c r="AG4" i="26"/>
  <c r="AC4" i="26"/>
  <c r="Y4" i="26"/>
  <c r="AN4" i="26"/>
  <c r="AJ4" i="26"/>
  <c r="AF4" i="26"/>
  <c r="AB4" i="26"/>
  <c r="X4" i="26"/>
  <c r="AE4" i="26"/>
  <c r="AA4" i="26"/>
  <c r="AM4" i="26"/>
  <c r="W4" i="26"/>
  <c r="AI4" i="26"/>
  <c r="AL36" i="26"/>
  <c r="AH36" i="26"/>
  <c r="AD36" i="26"/>
  <c r="Z36" i="26"/>
  <c r="AO36" i="26"/>
  <c r="AK36" i="26"/>
  <c r="AG36" i="26"/>
  <c r="AC36" i="26"/>
  <c r="Y36" i="26"/>
  <c r="AN36" i="26"/>
  <c r="AJ36" i="26"/>
  <c r="AF36" i="26"/>
  <c r="AB36" i="26"/>
  <c r="X36" i="26"/>
  <c r="AE36" i="26"/>
  <c r="AA36" i="26"/>
  <c r="AM36" i="26"/>
  <c r="W36" i="26"/>
  <c r="AI36" i="26"/>
  <c r="AL112" i="26"/>
  <c r="AH112" i="26"/>
  <c r="AD112" i="26"/>
  <c r="Z112" i="26"/>
  <c r="AO112" i="26"/>
  <c r="AK112" i="26"/>
  <c r="AG112" i="26"/>
  <c r="AC112" i="26"/>
  <c r="Y112" i="26"/>
  <c r="AN112" i="26"/>
  <c r="AJ112" i="26"/>
  <c r="AF112" i="26"/>
  <c r="AB112" i="26"/>
  <c r="X112" i="26"/>
  <c r="AE112" i="26"/>
  <c r="AA112" i="26"/>
  <c r="AM112" i="26"/>
  <c r="W112" i="26"/>
  <c r="AI112" i="26"/>
  <c r="AL144" i="26"/>
  <c r="AH144" i="26"/>
  <c r="AD144" i="26"/>
  <c r="Z144" i="26"/>
  <c r="AO144" i="26"/>
  <c r="AK144" i="26"/>
  <c r="AG144" i="26"/>
  <c r="AC144" i="26"/>
  <c r="Y144" i="26"/>
  <c r="AN144" i="26"/>
  <c r="AJ144" i="26"/>
  <c r="AF144" i="26"/>
  <c r="AB144" i="26"/>
  <c r="X144" i="26"/>
  <c r="AE144" i="26"/>
  <c r="AA144" i="26"/>
  <c r="AM144" i="26"/>
  <c r="W144" i="26"/>
  <c r="AI144" i="26"/>
  <c r="AL65" i="40"/>
  <c r="AH65" i="40"/>
  <c r="AD65" i="40"/>
  <c r="Z65" i="40"/>
  <c r="AO65" i="40"/>
  <c r="AK65" i="40"/>
  <c r="AG65" i="40"/>
  <c r="AC65" i="40"/>
  <c r="Y65" i="40"/>
  <c r="AN65" i="40"/>
  <c r="AJ65" i="40"/>
  <c r="AF65" i="40"/>
  <c r="AB65" i="40"/>
  <c r="X65" i="40"/>
  <c r="AM65" i="40"/>
  <c r="W65" i="40"/>
  <c r="AI65" i="40"/>
  <c r="AE65" i="40"/>
  <c r="AA65" i="40"/>
  <c r="Y23" i="19"/>
  <c r="AC23" i="19"/>
  <c r="AG23" i="19"/>
  <c r="AK23" i="19"/>
  <c r="AO23" i="19"/>
  <c r="Z23" i="19"/>
  <c r="AE23" i="19"/>
  <c r="AJ23" i="19"/>
  <c r="AA23" i="19"/>
  <c r="AF23" i="19"/>
  <c r="AL23" i="19"/>
  <c r="W23" i="19"/>
  <c r="AB23" i="19"/>
  <c r="AH23" i="19"/>
  <c r="AM23" i="19"/>
  <c r="AN23" i="19"/>
  <c r="X23" i="19"/>
  <c r="AD23" i="19"/>
  <c r="AI23" i="19"/>
  <c r="F65" i="21"/>
  <c r="J65" i="21"/>
  <c r="C65" i="21"/>
  <c r="G65" i="21"/>
  <c r="K65" i="21"/>
  <c r="D65" i="21"/>
  <c r="H65" i="21"/>
  <c r="E65" i="21"/>
  <c r="I65" i="21"/>
  <c r="F81" i="21"/>
  <c r="J81" i="21"/>
  <c r="C81" i="21"/>
  <c r="G81" i="21"/>
  <c r="K81" i="21"/>
  <c r="D81" i="21"/>
  <c r="H81" i="21"/>
  <c r="E81" i="21"/>
  <c r="I81" i="21"/>
  <c r="F97" i="21"/>
  <c r="J97" i="21"/>
  <c r="C97" i="21"/>
  <c r="G97" i="21"/>
  <c r="K97" i="21"/>
  <c r="D97" i="21"/>
  <c r="H97" i="21"/>
  <c r="E97" i="21"/>
  <c r="I97" i="21"/>
  <c r="F113" i="21"/>
  <c r="J113" i="21"/>
  <c r="C113" i="21"/>
  <c r="G113" i="21"/>
  <c r="K113" i="21"/>
  <c r="D113" i="21"/>
  <c r="H113" i="21"/>
  <c r="E113" i="21"/>
  <c r="I113" i="21"/>
  <c r="F129" i="21"/>
  <c r="J129" i="21"/>
  <c r="C129" i="21"/>
  <c r="G129" i="21"/>
  <c r="K129" i="21"/>
  <c r="D129" i="21"/>
  <c r="H129" i="21"/>
  <c r="E129" i="21"/>
  <c r="I129" i="21"/>
  <c r="F145" i="21"/>
  <c r="J145" i="21"/>
  <c r="C145" i="21"/>
  <c r="G145" i="21"/>
  <c r="K145" i="21"/>
  <c r="D145" i="21"/>
  <c r="H145" i="21"/>
  <c r="E145" i="21"/>
  <c r="I145" i="21"/>
  <c r="F161" i="21"/>
  <c r="J161" i="21"/>
  <c r="C161" i="21"/>
  <c r="G161" i="21"/>
  <c r="K161" i="21"/>
  <c r="D161" i="21"/>
  <c r="H161" i="21"/>
  <c r="E161" i="21"/>
  <c r="I161" i="21"/>
  <c r="F177" i="21"/>
  <c r="J177" i="21"/>
  <c r="C177" i="21"/>
  <c r="G177" i="21"/>
  <c r="K177" i="21"/>
  <c r="D177" i="21"/>
  <c r="H177" i="21"/>
  <c r="E177" i="21"/>
  <c r="I177" i="21"/>
  <c r="F18" i="19"/>
  <c r="J18" i="19"/>
  <c r="C18" i="19"/>
  <c r="G18" i="19"/>
  <c r="K18" i="19"/>
  <c r="D18" i="19"/>
  <c r="H18" i="19"/>
  <c r="E18" i="19"/>
  <c r="I18" i="19"/>
  <c r="F34" i="19"/>
  <c r="J34" i="19"/>
  <c r="C34" i="19"/>
  <c r="G34" i="19"/>
  <c r="K34" i="19"/>
  <c r="D34" i="19"/>
  <c r="H34" i="19"/>
  <c r="E34" i="19"/>
  <c r="I34" i="19"/>
  <c r="F50" i="19"/>
  <c r="J50" i="19"/>
  <c r="C50" i="19"/>
  <c r="G50" i="19"/>
  <c r="K50" i="19"/>
  <c r="D50" i="19"/>
  <c r="H50" i="19"/>
  <c r="E50" i="19"/>
  <c r="I50" i="19"/>
  <c r="C9" i="40"/>
  <c r="G9" i="40"/>
  <c r="K9" i="40"/>
  <c r="D9" i="40"/>
  <c r="H9" i="40"/>
  <c r="I9" i="40"/>
  <c r="F9" i="40"/>
  <c r="J9" i="40"/>
  <c r="E9" i="40"/>
  <c r="C17" i="40"/>
  <c r="G17" i="40"/>
  <c r="K17" i="40"/>
  <c r="D17" i="40"/>
  <c r="H17" i="40"/>
  <c r="I17" i="40"/>
  <c r="F17" i="40"/>
  <c r="J17" i="40"/>
  <c r="E17" i="40"/>
  <c r="C25" i="40"/>
  <c r="G25" i="40"/>
  <c r="K25" i="40"/>
  <c r="D25" i="40"/>
  <c r="H25" i="40"/>
  <c r="I25" i="40"/>
  <c r="F25" i="40"/>
  <c r="J25" i="40"/>
  <c r="E25" i="40"/>
  <c r="C33" i="40"/>
  <c r="G33" i="40"/>
  <c r="K33" i="40"/>
  <c r="D33" i="40"/>
  <c r="H33" i="40"/>
  <c r="I33" i="40"/>
  <c r="J33" i="40"/>
  <c r="E33" i="40"/>
  <c r="F33" i="40"/>
  <c r="C41" i="40"/>
  <c r="G41" i="40"/>
  <c r="K41" i="40"/>
  <c r="D41" i="40"/>
  <c r="H41" i="40"/>
  <c r="I41" i="40"/>
  <c r="E41" i="40"/>
  <c r="J41" i="40"/>
  <c r="F41" i="40"/>
  <c r="C49" i="40"/>
  <c r="G49" i="40"/>
  <c r="K49" i="40"/>
  <c r="D49" i="40"/>
  <c r="H49" i="40"/>
  <c r="I49" i="40"/>
  <c r="J49" i="40"/>
  <c r="F49" i="40"/>
  <c r="E49" i="40"/>
  <c r="C57" i="40"/>
  <c r="G57" i="40"/>
  <c r="K57" i="40"/>
  <c r="D57" i="40"/>
  <c r="H57" i="40"/>
  <c r="I57" i="40"/>
  <c r="J57" i="40"/>
  <c r="E57" i="40"/>
  <c r="F57" i="40"/>
  <c r="C65" i="40"/>
  <c r="G65" i="40"/>
  <c r="K65" i="40"/>
  <c r="D65" i="40"/>
  <c r="H65" i="40"/>
  <c r="I65" i="40"/>
  <c r="J65" i="40"/>
  <c r="E65" i="40"/>
  <c r="F65" i="40"/>
  <c r="C73" i="40"/>
  <c r="G73" i="40"/>
  <c r="K73" i="40"/>
  <c r="D73" i="40"/>
  <c r="H73" i="40"/>
  <c r="I73" i="40"/>
  <c r="J73" i="40"/>
  <c r="E73" i="40"/>
  <c r="F73" i="40"/>
  <c r="C81" i="40"/>
  <c r="G81" i="40"/>
  <c r="K81" i="40"/>
  <c r="D81" i="40"/>
  <c r="H81" i="40"/>
  <c r="I81" i="40"/>
  <c r="F81" i="40"/>
  <c r="J81" i="40"/>
  <c r="E81" i="40"/>
  <c r="C89" i="40"/>
  <c r="G89" i="40"/>
  <c r="K89" i="40"/>
  <c r="D89" i="40"/>
  <c r="H89" i="40"/>
  <c r="I89" i="40"/>
  <c r="J89" i="40"/>
  <c r="E89" i="40"/>
  <c r="F89" i="40"/>
  <c r="C97" i="40"/>
  <c r="G97" i="40"/>
  <c r="K97" i="40"/>
  <c r="D97" i="40"/>
  <c r="H97" i="40"/>
  <c r="I97" i="40"/>
  <c r="E97" i="40"/>
  <c r="F97" i="40"/>
  <c r="J97" i="40"/>
  <c r="C105" i="40"/>
  <c r="G105" i="40"/>
  <c r="K105" i="40"/>
  <c r="D105" i="40"/>
  <c r="H105" i="40"/>
  <c r="I105" i="40"/>
  <c r="J105" i="40"/>
  <c r="E105" i="40"/>
  <c r="F105" i="40"/>
  <c r="C113" i="40"/>
  <c r="G113" i="40"/>
  <c r="K113" i="40"/>
  <c r="D113" i="40"/>
  <c r="H113" i="40"/>
  <c r="I113" i="40"/>
  <c r="J113" i="40"/>
  <c r="E113" i="40"/>
  <c r="F113" i="40"/>
  <c r="C121" i="40"/>
  <c r="G121" i="40"/>
  <c r="K121" i="40"/>
  <c r="D121" i="40"/>
  <c r="H121" i="40"/>
  <c r="I121" i="40"/>
  <c r="J121" i="40"/>
  <c r="E121" i="40"/>
  <c r="F121" i="40"/>
  <c r="C129" i="40"/>
  <c r="G129" i="40"/>
  <c r="K129" i="40"/>
  <c r="D129" i="40"/>
  <c r="H129" i="40"/>
  <c r="I129" i="40"/>
  <c r="J129" i="40"/>
  <c r="E129" i="40"/>
  <c r="F129" i="40"/>
  <c r="C137" i="40"/>
  <c r="G137" i="40"/>
  <c r="K137" i="40"/>
  <c r="D137" i="40"/>
  <c r="H137" i="40"/>
  <c r="I137" i="40"/>
  <c r="J137" i="40"/>
  <c r="E137" i="40"/>
  <c r="F137" i="40"/>
  <c r="C145" i="40"/>
  <c r="G145" i="40"/>
  <c r="K145" i="40"/>
  <c r="D145" i="40"/>
  <c r="H145" i="40"/>
  <c r="I145" i="40"/>
  <c r="E145" i="40"/>
  <c r="J145" i="40"/>
  <c r="F145" i="40"/>
  <c r="C153" i="40"/>
  <c r="G153" i="40"/>
  <c r="K153" i="40"/>
  <c r="D153" i="40"/>
  <c r="H153" i="40"/>
  <c r="I153" i="40"/>
  <c r="J153" i="40"/>
  <c r="E153" i="40"/>
  <c r="F153" i="40"/>
  <c r="C161" i="40"/>
  <c r="G161" i="40"/>
  <c r="K161" i="40"/>
  <c r="D161" i="40"/>
  <c r="H161" i="40"/>
  <c r="I161" i="40"/>
  <c r="F161" i="40"/>
  <c r="J161" i="40"/>
  <c r="E161" i="40"/>
  <c r="C169" i="40"/>
  <c r="G169" i="40"/>
  <c r="K169" i="40"/>
  <c r="D169" i="40"/>
  <c r="H169" i="40"/>
  <c r="I169" i="40"/>
  <c r="J169" i="40"/>
  <c r="E169" i="40"/>
  <c r="F169" i="40"/>
  <c r="C177" i="40"/>
  <c r="G177" i="40"/>
  <c r="K177" i="40"/>
  <c r="D177" i="40"/>
  <c r="H177" i="40"/>
  <c r="I177" i="40"/>
  <c r="J177" i="40"/>
  <c r="F177" i="40"/>
  <c r="E177" i="40"/>
  <c r="C9" i="41"/>
  <c r="G9" i="41"/>
  <c r="K9" i="41"/>
  <c r="D9" i="41"/>
  <c r="H9" i="41"/>
  <c r="I9" i="41"/>
  <c r="E9" i="41"/>
  <c r="J9" i="41"/>
  <c r="F9" i="41"/>
  <c r="C17" i="41"/>
  <c r="G17" i="41"/>
  <c r="K17" i="41"/>
  <c r="D17" i="41"/>
  <c r="H17" i="41"/>
  <c r="I17" i="41"/>
  <c r="E17" i="41"/>
  <c r="F17" i="41"/>
  <c r="J17" i="41"/>
  <c r="C25" i="41"/>
  <c r="G25" i="41"/>
  <c r="K25" i="41"/>
  <c r="D25" i="41"/>
  <c r="H25" i="41"/>
  <c r="I25" i="41"/>
  <c r="J25" i="41"/>
  <c r="E25" i="41"/>
  <c r="F25" i="41"/>
  <c r="C33" i="41"/>
  <c r="G33" i="41"/>
  <c r="K33" i="41"/>
  <c r="D33" i="41"/>
  <c r="H33" i="41"/>
  <c r="I33" i="41"/>
  <c r="F33" i="41"/>
  <c r="J33" i="41"/>
  <c r="E33" i="41"/>
  <c r="C41" i="41"/>
  <c r="G41" i="41"/>
  <c r="K41" i="41"/>
  <c r="D41" i="41"/>
  <c r="H41" i="41"/>
  <c r="I41" i="41"/>
  <c r="F41" i="41"/>
  <c r="J41" i="41"/>
  <c r="E41" i="41"/>
  <c r="C49" i="41"/>
  <c r="G49" i="41"/>
  <c r="K49" i="41"/>
  <c r="D49" i="41"/>
  <c r="H49" i="41"/>
  <c r="I49" i="41"/>
  <c r="J49" i="41"/>
  <c r="E49" i="41"/>
  <c r="F49" i="41"/>
  <c r="C57" i="41"/>
  <c r="G57" i="41"/>
  <c r="K57" i="41"/>
  <c r="D57" i="41"/>
  <c r="H57" i="41"/>
  <c r="I57" i="41"/>
  <c r="J57" i="41"/>
  <c r="E57" i="41"/>
  <c r="F57" i="41"/>
  <c r="C65" i="41"/>
  <c r="G65" i="41"/>
  <c r="K65" i="41"/>
  <c r="D65" i="41"/>
  <c r="H65" i="41"/>
  <c r="I65" i="41"/>
  <c r="E65" i="41"/>
  <c r="F65" i="41"/>
  <c r="J65" i="41"/>
  <c r="D73" i="41"/>
  <c r="H73" i="41"/>
  <c r="F73" i="41"/>
  <c r="K73" i="41"/>
  <c r="C73" i="41"/>
  <c r="J73" i="41"/>
  <c r="G73" i="41"/>
  <c r="I73" i="41"/>
  <c r="E73" i="41"/>
  <c r="D81" i="41"/>
  <c r="H81" i="41"/>
  <c r="F81" i="41"/>
  <c r="K81" i="41"/>
  <c r="G81" i="41"/>
  <c r="C81" i="41"/>
  <c r="I81" i="41"/>
  <c r="E81" i="41"/>
  <c r="J81" i="41"/>
  <c r="D89" i="41"/>
  <c r="H89" i="41"/>
  <c r="F89" i="41"/>
  <c r="K89" i="41"/>
  <c r="I89" i="41"/>
  <c r="E89" i="41"/>
  <c r="G89" i="41"/>
  <c r="J89" i="41"/>
  <c r="C89" i="41"/>
  <c r="D97" i="41"/>
  <c r="H97" i="41"/>
  <c r="F97" i="41"/>
  <c r="K97" i="41"/>
  <c r="I97" i="41"/>
  <c r="G97" i="41"/>
  <c r="C97" i="41"/>
  <c r="J97" i="41"/>
  <c r="E97" i="41"/>
  <c r="D105" i="41"/>
  <c r="H105" i="41"/>
  <c r="F105" i="41"/>
  <c r="K105" i="41"/>
  <c r="I105" i="41"/>
  <c r="E105" i="41"/>
  <c r="G105" i="41"/>
  <c r="J105" i="41"/>
  <c r="C105" i="41"/>
  <c r="D113" i="41"/>
  <c r="H113" i="41"/>
  <c r="F113" i="41"/>
  <c r="K113" i="41"/>
  <c r="C113" i="41"/>
  <c r="E113" i="41"/>
  <c r="G113" i="41"/>
  <c r="J113" i="41"/>
  <c r="I113" i="41"/>
  <c r="D121" i="41"/>
  <c r="H121" i="41"/>
  <c r="F121" i="41"/>
  <c r="K121" i="41"/>
  <c r="I121" i="41"/>
  <c r="G121" i="41"/>
  <c r="J121" i="41"/>
  <c r="C121" i="41"/>
  <c r="E121" i="41"/>
  <c r="D129" i="41"/>
  <c r="H129" i="41"/>
  <c r="F129" i="41"/>
  <c r="K129" i="41"/>
  <c r="I129" i="41"/>
  <c r="G129" i="41"/>
  <c r="J129" i="41"/>
  <c r="C129" i="41"/>
  <c r="E129" i="41"/>
  <c r="D137" i="41"/>
  <c r="H137" i="41"/>
  <c r="F137" i="41"/>
  <c r="K137" i="41"/>
  <c r="C137" i="41"/>
  <c r="G137" i="41"/>
  <c r="J137" i="41"/>
  <c r="I137" i="41"/>
  <c r="E137" i="41"/>
  <c r="D145" i="41"/>
  <c r="H145" i="41"/>
  <c r="F145" i="41"/>
  <c r="K145" i="41"/>
  <c r="I145" i="41"/>
  <c r="G145" i="41"/>
  <c r="J145" i="41"/>
  <c r="C145" i="41"/>
  <c r="E145" i="41"/>
  <c r="D153" i="41"/>
  <c r="H153" i="41"/>
  <c r="F153" i="41"/>
  <c r="K153" i="41"/>
  <c r="C153" i="41"/>
  <c r="I153" i="41"/>
  <c r="G153" i="41"/>
  <c r="E153" i="41"/>
  <c r="J153" i="41"/>
  <c r="D161" i="41"/>
  <c r="H161" i="41"/>
  <c r="F161" i="41"/>
  <c r="K161" i="41"/>
  <c r="C161" i="41"/>
  <c r="E161" i="41"/>
  <c r="G161" i="41"/>
  <c r="I161" i="41"/>
  <c r="J161" i="41"/>
  <c r="D169" i="41"/>
  <c r="H169" i="41"/>
  <c r="F169" i="41"/>
  <c r="K169" i="41"/>
  <c r="C169" i="41"/>
  <c r="E169" i="41"/>
  <c r="G169" i="41"/>
  <c r="I169" i="41"/>
  <c r="J169" i="41"/>
  <c r="O175" i="41"/>
  <c r="S175" i="41"/>
  <c r="M175" i="41"/>
  <c r="U175" i="41"/>
  <c r="P175" i="41"/>
  <c r="T175" i="41"/>
  <c r="Q175" i="41"/>
  <c r="N175" i="41"/>
  <c r="R175" i="41"/>
  <c r="C175" i="41"/>
  <c r="I175" i="41"/>
  <c r="F175" i="41"/>
  <c r="G175" i="41"/>
  <c r="E175" i="41"/>
  <c r="J175" i="41"/>
  <c r="K175" i="41"/>
  <c r="D175" i="41"/>
  <c r="H175" i="41"/>
  <c r="O4" i="42"/>
  <c r="S4" i="42"/>
  <c r="M4" i="42"/>
  <c r="Q4" i="42"/>
  <c r="N4" i="42"/>
  <c r="P4" i="42"/>
  <c r="T4" i="42"/>
  <c r="U4" i="42"/>
  <c r="R4" i="42"/>
  <c r="F4" i="42"/>
  <c r="G4" i="42"/>
  <c r="I4" i="42"/>
  <c r="J4" i="42"/>
  <c r="K4" i="42"/>
  <c r="D4" i="42"/>
  <c r="H4" i="42"/>
  <c r="C4" i="42"/>
  <c r="E4" i="42"/>
  <c r="O8" i="42"/>
  <c r="S8" i="42"/>
  <c r="M8" i="42"/>
  <c r="Q8" i="42"/>
  <c r="R8" i="42"/>
  <c r="P8" i="42"/>
  <c r="T8" i="42"/>
  <c r="N8" i="42"/>
  <c r="U8" i="42"/>
  <c r="C8" i="42"/>
  <c r="H8" i="42"/>
  <c r="F8" i="42"/>
  <c r="G8" i="42"/>
  <c r="I8" i="42"/>
  <c r="J8" i="42"/>
  <c r="K8" i="42"/>
  <c r="D8" i="42"/>
  <c r="E8" i="42"/>
  <c r="O12" i="42"/>
  <c r="S12" i="42"/>
  <c r="Q12" i="42"/>
  <c r="R12" i="42"/>
  <c r="P12" i="42"/>
  <c r="T12" i="42"/>
  <c r="N12" i="42"/>
  <c r="M12" i="42"/>
  <c r="U12" i="42"/>
  <c r="H12" i="42"/>
  <c r="K12" i="42"/>
  <c r="I12" i="42"/>
  <c r="E12" i="42"/>
  <c r="F12" i="42"/>
  <c r="C12" i="42"/>
  <c r="D12" i="42"/>
  <c r="J12" i="42"/>
  <c r="G12" i="42"/>
  <c r="O16" i="42"/>
  <c r="S16" i="42"/>
  <c r="M16" i="42"/>
  <c r="U16" i="42"/>
  <c r="R16" i="42"/>
  <c r="P16" i="42"/>
  <c r="T16" i="42"/>
  <c r="N16" i="42"/>
  <c r="Q16" i="42"/>
  <c r="H16" i="42"/>
  <c r="K16" i="42"/>
  <c r="I16" i="42"/>
  <c r="E16" i="42"/>
  <c r="F16" i="42"/>
  <c r="C16" i="42"/>
  <c r="D16" i="42"/>
  <c r="J16" i="42"/>
  <c r="G16" i="42"/>
  <c r="O20" i="42"/>
  <c r="S20" i="42"/>
  <c r="M20" i="42"/>
  <c r="P20" i="42"/>
  <c r="T20" i="42"/>
  <c r="U20" i="42"/>
  <c r="Q20" i="42"/>
  <c r="R20" i="42"/>
  <c r="N20" i="42"/>
  <c r="C20" i="42"/>
  <c r="I20" i="42"/>
  <c r="F20" i="42"/>
  <c r="G20" i="42"/>
  <c r="E20" i="42"/>
  <c r="J20" i="42"/>
  <c r="K20" i="42"/>
  <c r="H20" i="42"/>
  <c r="D20" i="42"/>
  <c r="O24" i="42"/>
  <c r="S24" i="42"/>
  <c r="M24" i="42"/>
  <c r="N24" i="42"/>
  <c r="P24" i="42"/>
  <c r="T24" i="42"/>
  <c r="U24" i="42"/>
  <c r="R24" i="42"/>
  <c r="Q24" i="42"/>
  <c r="J24" i="42"/>
  <c r="H24" i="42"/>
  <c r="C24" i="42"/>
  <c r="E24" i="42"/>
  <c r="G24" i="42"/>
  <c r="I24" i="42"/>
  <c r="F24" i="42"/>
  <c r="K24" i="42"/>
  <c r="D24" i="42"/>
  <c r="O28" i="42"/>
  <c r="S28" i="42"/>
  <c r="M28" i="42"/>
  <c r="U28" i="42"/>
  <c r="R28" i="42"/>
  <c r="P28" i="42"/>
  <c r="T28" i="42"/>
  <c r="Q28" i="42"/>
  <c r="N28" i="42"/>
  <c r="I28" i="42"/>
  <c r="D28" i="42"/>
  <c r="C28" i="42"/>
  <c r="E28" i="42"/>
  <c r="F28" i="42"/>
  <c r="G28" i="42"/>
  <c r="H28" i="42"/>
  <c r="J28" i="42"/>
  <c r="K28" i="42"/>
  <c r="O32" i="42"/>
  <c r="S32" i="42"/>
  <c r="U32" i="42"/>
  <c r="P32" i="42"/>
  <c r="T32" i="42"/>
  <c r="N32" i="42"/>
  <c r="M32" i="42"/>
  <c r="Q32" i="42"/>
  <c r="R32" i="42"/>
  <c r="C32" i="42"/>
  <c r="E32" i="42"/>
  <c r="F32" i="42"/>
  <c r="G32" i="42"/>
  <c r="I32" i="42"/>
  <c r="J32" i="42"/>
  <c r="K32" i="42"/>
  <c r="D32" i="42"/>
  <c r="H32" i="42"/>
  <c r="O36" i="42"/>
  <c r="S36" i="42"/>
  <c r="P36" i="42"/>
  <c r="T36" i="42"/>
  <c r="R36" i="42"/>
  <c r="M36" i="42"/>
  <c r="Q36" i="42"/>
  <c r="U36" i="42"/>
  <c r="N36" i="42"/>
  <c r="F36" i="42"/>
  <c r="G36" i="42"/>
  <c r="I36" i="42"/>
  <c r="J36" i="42"/>
  <c r="K36" i="42"/>
  <c r="D36" i="42"/>
  <c r="H36" i="42"/>
  <c r="C36" i="42"/>
  <c r="E36" i="42"/>
  <c r="O40" i="42"/>
  <c r="S40" i="42"/>
  <c r="M40" i="42"/>
  <c r="R40" i="42"/>
  <c r="P40" i="42"/>
  <c r="T40" i="42"/>
  <c r="Q40" i="42"/>
  <c r="U40" i="42"/>
  <c r="N40" i="42"/>
  <c r="J40" i="42"/>
  <c r="K40" i="42"/>
  <c r="E40" i="42"/>
  <c r="D40" i="42"/>
  <c r="C40" i="42"/>
  <c r="H40" i="42"/>
  <c r="F40" i="42"/>
  <c r="G40" i="42"/>
  <c r="I40" i="42"/>
  <c r="O44" i="42"/>
  <c r="S44" i="42"/>
  <c r="Q44" i="42"/>
  <c r="P44" i="42"/>
  <c r="T44" i="42"/>
  <c r="U44" i="42"/>
  <c r="N44" i="42"/>
  <c r="R44" i="42"/>
  <c r="M44" i="42"/>
  <c r="C44" i="42"/>
  <c r="E44" i="42"/>
  <c r="F44" i="42"/>
  <c r="G44" i="42"/>
  <c r="I44" i="42"/>
  <c r="J44" i="42"/>
  <c r="K44" i="42"/>
  <c r="D44" i="42"/>
  <c r="H44" i="42"/>
  <c r="O48" i="42"/>
  <c r="S48" i="42"/>
  <c r="M48" i="42"/>
  <c r="Q48" i="42"/>
  <c r="N48" i="42"/>
  <c r="P48" i="42"/>
  <c r="T48" i="42"/>
  <c r="U48" i="42"/>
  <c r="R48" i="42"/>
  <c r="E48" i="42"/>
  <c r="H48" i="42"/>
  <c r="C48" i="42"/>
  <c r="I48" i="42"/>
  <c r="F48" i="42"/>
  <c r="G48" i="42"/>
  <c r="D48" i="42"/>
  <c r="J48" i="42"/>
  <c r="K48" i="42"/>
  <c r="O52" i="42"/>
  <c r="S52" i="42"/>
  <c r="U52" i="42"/>
  <c r="R52" i="42"/>
  <c r="P52" i="42"/>
  <c r="T52" i="42"/>
  <c r="M52" i="42"/>
  <c r="Q52" i="42"/>
  <c r="N52" i="42"/>
  <c r="F52" i="42"/>
  <c r="C52" i="42"/>
  <c r="I52" i="42"/>
  <c r="J52" i="42"/>
  <c r="G52" i="42"/>
  <c r="H52" i="42"/>
  <c r="K52" i="42"/>
  <c r="E52" i="42"/>
  <c r="D52" i="42"/>
  <c r="O56" i="42"/>
  <c r="S56" i="42"/>
  <c r="Q56" i="42"/>
  <c r="N56" i="42"/>
  <c r="P56" i="42"/>
  <c r="T56" i="42"/>
  <c r="U56" i="42"/>
  <c r="M56" i="42"/>
  <c r="R56" i="42"/>
  <c r="D56" i="42"/>
  <c r="K56" i="42"/>
  <c r="E56" i="42"/>
  <c r="H56" i="42"/>
  <c r="F56" i="42"/>
  <c r="C56" i="42"/>
  <c r="I56" i="42"/>
  <c r="J56" i="42"/>
  <c r="G56" i="42"/>
  <c r="O60" i="42"/>
  <c r="S60" i="42"/>
  <c r="P60" i="42"/>
  <c r="T60" i="42"/>
  <c r="M60" i="42"/>
  <c r="U60" i="42"/>
  <c r="R60" i="42"/>
  <c r="Q60" i="42"/>
  <c r="N60" i="42"/>
  <c r="H60" i="42"/>
  <c r="E60" i="42"/>
  <c r="C60" i="42"/>
  <c r="D60" i="42"/>
  <c r="F60" i="42"/>
  <c r="G60" i="42"/>
  <c r="I60" i="42"/>
  <c r="J60" i="42"/>
  <c r="K60" i="42"/>
  <c r="O64" i="42"/>
  <c r="S64" i="42"/>
  <c r="U64" i="42"/>
  <c r="R64" i="42"/>
  <c r="P64" i="42"/>
  <c r="T64" i="42"/>
  <c r="M64" i="42"/>
  <c r="Q64" i="42"/>
  <c r="N64" i="42"/>
  <c r="J64" i="42"/>
  <c r="G64" i="42"/>
  <c r="H64" i="42"/>
  <c r="K64" i="42"/>
  <c r="I64" i="42"/>
  <c r="D64" i="42"/>
  <c r="F64" i="42"/>
  <c r="C64" i="42"/>
  <c r="E64" i="42"/>
  <c r="O68" i="42"/>
  <c r="S68" i="42"/>
  <c r="U68" i="42"/>
  <c r="P68" i="42"/>
  <c r="T68" i="42"/>
  <c r="M68" i="42"/>
  <c r="R68" i="42"/>
  <c r="Q68" i="42"/>
  <c r="N68" i="42"/>
  <c r="C68" i="42"/>
  <c r="D68" i="42"/>
  <c r="F68" i="42"/>
  <c r="G68" i="42"/>
  <c r="E68" i="42"/>
  <c r="J68" i="42"/>
  <c r="K68" i="42"/>
  <c r="H68" i="42"/>
  <c r="I68" i="42"/>
  <c r="O72" i="42"/>
  <c r="S72" i="42"/>
  <c r="M72" i="42"/>
  <c r="U72" i="42"/>
  <c r="R72" i="42"/>
  <c r="P72" i="42"/>
  <c r="T72" i="42"/>
  <c r="Q72" i="42"/>
  <c r="N72" i="42"/>
  <c r="G72" i="42"/>
  <c r="E72" i="42"/>
  <c r="F72" i="42"/>
  <c r="K72" i="42"/>
  <c r="I72" i="42"/>
  <c r="J72" i="42"/>
  <c r="D72" i="42"/>
  <c r="C72" i="42"/>
  <c r="H72" i="42"/>
  <c r="O76" i="42"/>
  <c r="S76" i="42"/>
  <c r="P76" i="42"/>
  <c r="T76" i="42"/>
  <c r="M76" i="42"/>
  <c r="U76" i="42"/>
  <c r="N76" i="42"/>
  <c r="R76" i="42"/>
  <c r="Q76" i="42"/>
  <c r="F76" i="42"/>
  <c r="G76" i="42"/>
  <c r="I76" i="42"/>
  <c r="J76" i="42"/>
  <c r="K76" i="42"/>
  <c r="H76" i="42"/>
  <c r="E76" i="42"/>
  <c r="C76" i="42"/>
  <c r="D76" i="42"/>
  <c r="O80" i="42"/>
  <c r="S80" i="42"/>
  <c r="U80" i="42"/>
  <c r="P80" i="42"/>
  <c r="T80" i="42"/>
  <c r="Q80" i="42"/>
  <c r="N80" i="42"/>
  <c r="R80" i="42"/>
  <c r="M80" i="42"/>
  <c r="H80" i="42"/>
  <c r="D80" i="42"/>
  <c r="C80" i="42"/>
  <c r="E80" i="42"/>
  <c r="F80" i="42"/>
  <c r="G80" i="42"/>
  <c r="I80" i="42"/>
  <c r="J80" i="42"/>
  <c r="K80" i="42"/>
  <c r="O84" i="42"/>
  <c r="S84" i="42"/>
  <c r="M84" i="42"/>
  <c r="R84" i="42"/>
  <c r="P84" i="42"/>
  <c r="T84" i="42"/>
  <c r="Q84" i="42"/>
  <c r="N84" i="42"/>
  <c r="U84" i="42"/>
  <c r="C84" i="42"/>
  <c r="H84" i="42"/>
  <c r="F84" i="42"/>
  <c r="G84" i="42"/>
  <c r="I84" i="42"/>
  <c r="J84" i="42"/>
  <c r="K84" i="42"/>
  <c r="E84" i="42"/>
  <c r="D84" i="42"/>
  <c r="O88" i="42"/>
  <c r="S88" i="42"/>
  <c r="N88" i="42"/>
  <c r="P88" i="42"/>
  <c r="T88" i="42"/>
  <c r="M88" i="42"/>
  <c r="U88" i="42"/>
  <c r="Q88" i="42"/>
  <c r="R88" i="42"/>
  <c r="F88" i="42"/>
  <c r="G88" i="42"/>
  <c r="E88" i="42"/>
  <c r="J88" i="42"/>
  <c r="K88" i="42"/>
  <c r="H88" i="42"/>
  <c r="I88" i="42"/>
  <c r="C88" i="42"/>
  <c r="D88" i="42"/>
  <c r="O92" i="42"/>
  <c r="S92" i="42"/>
  <c r="Q92" i="42"/>
  <c r="P92" i="42"/>
  <c r="T92" i="42"/>
  <c r="U92" i="42"/>
  <c r="M92" i="42"/>
  <c r="R92" i="42"/>
  <c r="N92" i="42"/>
  <c r="C92" i="42"/>
  <c r="I92" i="42"/>
  <c r="F92" i="42"/>
  <c r="G92" i="42"/>
  <c r="E92" i="42"/>
  <c r="J92" i="42"/>
  <c r="K92" i="42"/>
  <c r="D92" i="42"/>
  <c r="H92" i="42"/>
  <c r="O96" i="42"/>
  <c r="S96" i="42"/>
  <c r="Q96" i="42"/>
  <c r="N96" i="42"/>
  <c r="P96" i="42"/>
  <c r="T96" i="42"/>
  <c r="U96" i="42"/>
  <c r="M96" i="42"/>
  <c r="R96" i="42"/>
  <c r="D96" i="42"/>
  <c r="K96" i="42"/>
  <c r="I96" i="42"/>
  <c r="H96" i="42"/>
  <c r="F96" i="42"/>
  <c r="C96" i="42"/>
  <c r="E96" i="42"/>
  <c r="J96" i="42"/>
  <c r="G96" i="42"/>
  <c r="O100" i="42"/>
  <c r="S100" i="42"/>
  <c r="Q100" i="42"/>
  <c r="R100" i="42"/>
  <c r="P100" i="42"/>
  <c r="T100" i="42"/>
  <c r="U100" i="42"/>
  <c r="N100" i="42"/>
  <c r="M100" i="42"/>
  <c r="I100" i="42"/>
  <c r="H100" i="42"/>
  <c r="F100" i="42"/>
  <c r="C100" i="42"/>
  <c r="E100" i="42"/>
  <c r="J100" i="42"/>
  <c r="G100" i="42"/>
  <c r="D100" i="42"/>
  <c r="K100" i="42"/>
  <c r="O104" i="42"/>
  <c r="S104" i="42"/>
  <c r="M104" i="42"/>
  <c r="N104" i="42"/>
  <c r="P104" i="42"/>
  <c r="T104" i="42"/>
  <c r="Q104" i="42"/>
  <c r="U104" i="42"/>
  <c r="R104" i="42"/>
  <c r="C104" i="42"/>
  <c r="H104" i="42"/>
  <c r="F104" i="42"/>
  <c r="G104" i="42"/>
  <c r="I104" i="42"/>
  <c r="J104" i="42"/>
  <c r="K104" i="42"/>
  <c r="E104" i="42"/>
  <c r="D104" i="42"/>
  <c r="O108" i="42"/>
  <c r="S108" i="42"/>
  <c r="Q108" i="42"/>
  <c r="P108" i="42"/>
  <c r="T108" i="42"/>
  <c r="M108" i="42"/>
  <c r="U108" i="42"/>
  <c r="N108" i="42"/>
  <c r="R108" i="42"/>
  <c r="J108" i="42"/>
  <c r="K108" i="42"/>
  <c r="H108" i="42"/>
  <c r="D108" i="42"/>
  <c r="C108" i="42"/>
  <c r="I108" i="42"/>
  <c r="F108" i="42"/>
  <c r="G108" i="42"/>
  <c r="E108" i="42"/>
  <c r="O112" i="42"/>
  <c r="S112" i="42"/>
  <c r="Q112" i="42"/>
  <c r="N112" i="42"/>
  <c r="P112" i="42"/>
  <c r="T112" i="42"/>
  <c r="U112" i="42"/>
  <c r="M112" i="42"/>
  <c r="R112" i="42"/>
  <c r="D112" i="42"/>
  <c r="K112" i="42"/>
  <c r="E112" i="42"/>
  <c r="H112" i="42"/>
  <c r="F112" i="42"/>
  <c r="C112" i="42"/>
  <c r="I112" i="42"/>
  <c r="J112" i="42"/>
  <c r="G112" i="42"/>
  <c r="O116" i="42"/>
  <c r="S116" i="42"/>
  <c r="Q116" i="42"/>
  <c r="N116" i="42"/>
  <c r="P116" i="42"/>
  <c r="T116" i="42"/>
  <c r="U116" i="42"/>
  <c r="M116" i="42"/>
  <c r="R116" i="42"/>
  <c r="E116" i="42"/>
  <c r="H116" i="42"/>
  <c r="F116" i="42"/>
  <c r="C116" i="42"/>
  <c r="I116" i="42"/>
  <c r="J116" i="42"/>
  <c r="G116" i="42"/>
  <c r="D116" i="42"/>
  <c r="K116" i="42"/>
  <c r="O120" i="42"/>
  <c r="S120" i="42"/>
  <c r="M120" i="42"/>
  <c r="N120" i="42"/>
  <c r="P120" i="42"/>
  <c r="T120" i="42"/>
  <c r="Q120" i="42"/>
  <c r="R120" i="42"/>
  <c r="U120" i="42"/>
  <c r="C120" i="42"/>
  <c r="I120" i="42"/>
  <c r="F120" i="42"/>
  <c r="G120" i="42"/>
  <c r="H120" i="42"/>
  <c r="J120" i="42"/>
  <c r="K120" i="42"/>
  <c r="E120" i="42"/>
  <c r="D120" i="42"/>
  <c r="O124" i="42"/>
  <c r="S124" i="42"/>
  <c r="U124" i="42"/>
  <c r="R124" i="42"/>
  <c r="P124" i="42"/>
  <c r="T124" i="42"/>
  <c r="M124" i="42"/>
  <c r="Q124" i="42"/>
  <c r="N124" i="42"/>
  <c r="J124" i="42"/>
  <c r="G124" i="42"/>
  <c r="H124" i="42"/>
  <c r="K124" i="42"/>
  <c r="I124" i="42"/>
  <c r="D124" i="42"/>
  <c r="F124" i="42"/>
  <c r="C124" i="42"/>
  <c r="E124" i="42"/>
  <c r="O128" i="42"/>
  <c r="S128" i="42"/>
  <c r="U128" i="42"/>
  <c r="R128" i="42"/>
  <c r="P128" i="42"/>
  <c r="T128" i="42"/>
  <c r="M128" i="42"/>
  <c r="Q128" i="42"/>
  <c r="N128" i="42"/>
  <c r="I128" i="42"/>
  <c r="D128" i="42"/>
  <c r="F128" i="42"/>
  <c r="C128" i="42"/>
  <c r="E128" i="42"/>
  <c r="J128" i="42"/>
  <c r="G128" i="42"/>
  <c r="H128" i="42"/>
  <c r="K128" i="42"/>
  <c r="O132" i="42"/>
  <c r="S132" i="42"/>
  <c r="Q132" i="42"/>
  <c r="R132" i="42"/>
  <c r="P132" i="42"/>
  <c r="T132" i="42"/>
  <c r="U132" i="42"/>
  <c r="M132" i="42"/>
  <c r="N132" i="42"/>
  <c r="J132" i="42"/>
  <c r="G132" i="42"/>
  <c r="D132" i="42"/>
  <c r="K132" i="42"/>
  <c r="I132" i="42"/>
  <c r="H132" i="42"/>
  <c r="F132" i="42"/>
  <c r="C132" i="42"/>
  <c r="E132" i="42"/>
  <c r="O136" i="42"/>
  <c r="S136" i="42"/>
  <c r="Q136" i="42"/>
  <c r="N136" i="42"/>
  <c r="P136" i="42"/>
  <c r="T136" i="42"/>
  <c r="M136" i="42"/>
  <c r="U136" i="42"/>
  <c r="R136" i="42"/>
  <c r="H136" i="42"/>
  <c r="E136" i="42"/>
  <c r="C136" i="42"/>
  <c r="D136" i="42"/>
  <c r="F136" i="42"/>
  <c r="G136" i="42"/>
  <c r="I136" i="42"/>
  <c r="J136" i="42"/>
  <c r="K136" i="42"/>
  <c r="O140" i="42"/>
  <c r="S140" i="42"/>
  <c r="U140" i="42"/>
  <c r="N140" i="42"/>
  <c r="P140" i="42"/>
  <c r="T140" i="42"/>
  <c r="M140" i="42"/>
  <c r="R140" i="42"/>
  <c r="Q140" i="42"/>
  <c r="H140" i="42"/>
  <c r="K140" i="42"/>
  <c r="E140" i="42"/>
  <c r="I140" i="42"/>
  <c r="F140" i="42"/>
  <c r="C140" i="42"/>
  <c r="D140" i="42"/>
  <c r="J140" i="42"/>
  <c r="G140" i="42"/>
  <c r="O144" i="42"/>
  <c r="S144" i="42"/>
  <c r="M144" i="42"/>
  <c r="P144" i="42"/>
  <c r="T144" i="42"/>
  <c r="Q144" i="42"/>
  <c r="R144" i="42"/>
  <c r="U144" i="42"/>
  <c r="N144" i="42"/>
  <c r="F144" i="42"/>
  <c r="K144" i="42"/>
  <c r="E144" i="42"/>
  <c r="J144" i="42"/>
  <c r="D144" i="42"/>
  <c r="C144" i="42"/>
  <c r="I144" i="42"/>
  <c r="G144" i="42"/>
  <c r="H144" i="42"/>
  <c r="O148" i="42"/>
  <c r="S148" i="42"/>
  <c r="U148" i="42"/>
  <c r="P148" i="42"/>
  <c r="T148" i="42"/>
  <c r="M148" i="42"/>
  <c r="R148" i="42"/>
  <c r="Q148" i="42"/>
  <c r="N148" i="42"/>
  <c r="J148" i="42"/>
  <c r="K148" i="42"/>
  <c r="H148" i="42"/>
  <c r="E148" i="42"/>
  <c r="C148" i="42"/>
  <c r="D148" i="42"/>
  <c r="F148" i="42"/>
  <c r="G148" i="42"/>
  <c r="I148" i="42"/>
  <c r="O152" i="42"/>
  <c r="S152" i="42"/>
  <c r="M152" i="42"/>
  <c r="P152" i="42"/>
  <c r="T152" i="42"/>
  <c r="Q152" i="42"/>
  <c r="R152" i="42"/>
  <c r="U152" i="42"/>
  <c r="N152" i="42"/>
  <c r="J152" i="42"/>
  <c r="D152" i="42"/>
  <c r="C152" i="42"/>
  <c r="I152" i="42"/>
  <c r="G152" i="42"/>
  <c r="H152" i="42"/>
  <c r="F152" i="42"/>
  <c r="K152" i="42"/>
  <c r="E152" i="42"/>
  <c r="O156" i="42"/>
  <c r="S156" i="42"/>
  <c r="N156" i="42"/>
  <c r="R156" i="42"/>
  <c r="P156" i="42"/>
  <c r="T156" i="42"/>
  <c r="Q156" i="42"/>
  <c r="M156" i="42"/>
  <c r="U156" i="42"/>
  <c r="H156" i="42"/>
  <c r="K156" i="42"/>
  <c r="E156" i="42"/>
  <c r="D156" i="42"/>
  <c r="F156" i="42"/>
  <c r="C156" i="42"/>
  <c r="I156" i="42"/>
  <c r="J156" i="42"/>
  <c r="G156" i="42"/>
  <c r="O160" i="42"/>
  <c r="S160" i="42"/>
  <c r="M160" i="42"/>
  <c r="R160" i="42"/>
  <c r="P160" i="42"/>
  <c r="T160" i="42"/>
  <c r="Q160" i="42"/>
  <c r="N160" i="42"/>
  <c r="U160" i="42"/>
  <c r="C160" i="42"/>
  <c r="E160" i="42"/>
  <c r="F160" i="42"/>
  <c r="G160" i="42"/>
  <c r="H160" i="42"/>
  <c r="J160" i="42"/>
  <c r="K160" i="42"/>
  <c r="I160" i="42"/>
  <c r="D160" i="42"/>
  <c r="O164" i="42"/>
  <c r="S164" i="42"/>
  <c r="Q164" i="42"/>
  <c r="N164" i="42"/>
  <c r="P164" i="42"/>
  <c r="T164" i="42"/>
  <c r="U164" i="42"/>
  <c r="R164" i="42"/>
  <c r="M164" i="42"/>
  <c r="F164" i="42"/>
  <c r="G164" i="42"/>
  <c r="I164" i="42"/>
  <c r="J164" i="42"/>
  <c r="K164" i="42"/>
  <c r="D164" i="42"/>
  <c r="H164" i="42"/>
  <c r="C164" i="42"/>
  <c r="E164" i="42"/>
  <c r="O168" i="42"/>
  <c r="S168" i="42"/>
  <c r="M168" i="42"/>
  <c r="P168" i="42"/>
  <c r="T168" i="42"/>
  <c r="Q168" i="42"/>
  <c r="R168" i="42"/>
  <c r="U168" i="42"/>
  <c r="N168" i="42"/>
  <c r="G168" i="42"/>
  <c r="E168" i="42"/>
  <c r="F168" i="42"/>
  <c r="K168" i="42"/>
  <c r="I168" i="42"/>
  <c r="J168" i="42"/>
  <c r="H168" i="42"/>
  <c r="C168" i="42"/>
  <c r="D168" i="42"/>
  <c r="O172" i="42"/>
  <c r="S172" i="42"/>
  <c r="Q172" i="42"/>
  <c r="P172" i="42"/>
  <c r="T172" i="42"/>
  <c r="U172" i="42"/>
  <c r="R172" i="42"/>
  <c r="M172" i="42"/>
  <c r="N172" i="42"/>
  <c r="D172" i="42"/>
  <c r="H172" i="42"/>
  <c r="C172" i="42"/>
  <c r="I172" i="42"/>
  <c r="F172" i="42"/>
  <c r="G172" i="42"/>
  <c r="E172" i="42"/>
  <c r="J172" i="42"/>
  <c r="K172" i="42"/>
  <c r="O176" i="42"/>
  <c r="S176" i="42"/>
  <c r="U176" i="42"/>
  <c r="P176" i="42"/>
  <c r="T176" i="42"/>
  <c r="Q176" i="42"/>
  <c r="M176" i="42"/>
  <c r="N176" i="42"/>
  <c r="R176" i="42"/>
  <c r="C176" i="42"/>
  <c r="E176" i="42"/>
  <c r="F176" i="42"/>
  <c r="G176" i="42"/>
  <c r="I176" i="42"/>
  <c r="J176" i="42"/>
  <c r="K176" i="42"/>
  <c r="H176" i="42"/>
  <c r="D176" i="42"/>
  <c r="C22" i="40"/>
  <c r="G22" i="40"/>
  <c r="K22" i="40"/>
  <c r="D22" i="40"/>
  <c r="H22" i="40"/>
  <c r="E22" i="40"/>
  <c r="J22" i="40"/>
  <c r="F22" i="40"/>
  <c r="I22" i="40"/>
  <c r="C50" i="40"/>
  <c r="G50" i="40"/>
  <c r="K50" i="40"/>
  <c r="D50" i="40"/>
  <c r="H50" i="40"/>
  <c r="E50" i="40"/>
  <c r="F50" i="40"/>
  <c r="I50" i="40"/>
  <c r="J50" i="40"/>
  <c r="C68" i="40"/>
  <c r="G68" i="40"/>
  <c r="K68" i="40"/>
  <c r="D68" i="40"/>
  <c r="H68" i="40"/>
  <c r="E68" i="40"/>
  <c r="J68" i="40"/>
  <c r="F68" i="40"/>
  <c r="I68" i="40"/>
  <c r="C100" i="40"/>
  <c r="G100" i="40"/>
  <c r="K100" i="40"/>
  <c r="D100" i="40"/>
  <c r="H100" i="40"/>
  <c r="E100" i="40"/>
  <c r="F100" i="40"/>
  <c r="I100" i="40"/>
  <c r="J100" i="40"/>
  <c r="C114" i="40"/>
  <c r="G114" i="40"/>
  <c r="K114" i="40"/>
  <c r="D114" i="40"/>
  <c r="H114" i="40"/>
  <c r="E114" i="40"/>
  <c r="F114" i="40"/>
  <c r="I114" i="40"/>
  <c r="J114" i="40"/>
  <c r="C152" i="40"/>
  <c r="G152" i="40"/>
  <c r="K152" i="40"/>
  <c r="D152" i="40"/>
  <c r="H152" i="40"/>
  <c r="E152" i="40"/>
  <c r="F152" i="40"/>
  <c r="I152" i="40"/>
  <c r="J152" i="40"/>
  <c r="C10" i="41"/>
  <c r="G10" i="41"/>
  <c r="K10" i="41"/>
  <c r="D10" i="41"/>
  <c r="H10" i="41"/>
  <c r="E10" i="41"/>
  <c r="F10" i="41"/>
  <c r="I10" i="41"/>
  <c r="J10" i="41"/>
  <c r="C32" i="41"/>
  <c r="G32" i="41"/>
  <c r="K32" i="41"/>
  <c r="D32" i="41"/>
  <c r="H32" i="41"/>
  <c r="E32" i="41"/>
  <c r="J32" i="41"/>
  <c r="F32" i="41"/>
  <c r="I32" i="41"/>
  <c r="C56" i="41"/>
  <c r="G56" i="41"/>
  <c r="K56" i="41"/>
  <c r="D56" i="41"/>
  <c r="H56" i="41"/>
  <c r="E56" i="41"/>
  <c r="F56" i="41"/>
  <c r="I56" i="41"/>
  <c r="J56" i="41"/>
  <c r="D79" i="41"/>
  <c r="H79" i="41"/>
  <c r="C79" i="41"/>
  <c r="I79" i="41"/>
  <c r="E79" i="41"/>
  <c r="J79" i="41"/>
  <c r="F79" i="41"/>
  <c r="K79" i="41"/>
  <c r="G79" i="41"/>
  <c r="M100" i="41"/>
  <c r="Q100" i="41"/>
  <c r="U100" i="41"/>
  <c r="P100" i="41"/>
  <c r="T100" i="41"/>
  <c r="R100" i="41"/>
  <c r="O100" i="41"/>
  <c r="N100" i="41"/>
  <c r="S100" i="41"/>
  <c r="M120" i="41"/>
  <c r="Q120" i="41"/>
  <c r="U120" i="41"/>
  <c r="P120" i="41"/>
  <c r="R120" i="41"/>
  <c r="O120" i="41"/>
  <c r="N120" i="41"/>
  <c r="S120" i="41"/>
  <c r="T120" i="41"/>
  <c r="D135" i="41"/>
  <c r="H135" i="41"/>
  <c r="C135" i="41"/>
  <c r="I135" i="41"/>
  <c r="G135" i="41"/>
  <c r="E135" i="41"/>
  <c r="J135" i="41"/>
  <c r="F135" i="41"/>
  <c r="K135" i="41"/>
  <c r="M144" i="41"/>
  <c r="Q144" i="41"/>
  <c r="U144" i="41"/>
  <c r="P144" i="41"/>
  <c r="S144" i="41"/>
  <c r="R144" i="41"/>
  <c r="O144" i="41"/>
  <c r="N144" i="41"/>
  <c r="T144" i="41"/>
  <c r="D163" i="41"/>
  <c r="H163" i="41"/>
  <c r="C163" i="41"/>
  <c r="I163" i="41"/>
  <c r="E163" i="41"/>
  <c r="J163" i="41"/>
  <c r="F163" i="41"/>
  <c r="K163" i="41"/>
  <c r="G163" i="41"/>
  <c r="F66" i="21"/>
  <c r="J66" i="21"/>
  <c r="C66" i="21"/>
  <c r="G66" i="21"/>
  <c r="K66" i="21"/>
  <c r="D66" i="21"/>
  <c r="H66" i="21"/>
  <c r="E66" i="21"/>
  <c r="I66" i="21"/>
  <c r="F82" i="21"/>
  <c r="J82" i="21"/>
  <c r="C82" i="21"/>
  <c r="G82" i="21"/>
  <c r="K82" i="21"/>
  <c r="D82" i="21"/>
  <c r="H82" i="21"/>
  <c r="E82" i="21"/>
  <c r="I82" i="21"/>
  <c r="F98" i="21"/>
  <c r="J98" i="21"/>
  <c r="C98" i="21"/>
  <c r="G98" i="21"/>
  <c r="K98" i="21"/>
  <c r="D98" i="21"/>
  <c r="H98" i="21"/>
  <c r="E98" i="21"/>
  <c r="I98" i="21"/>
  <c r="F114" i="21"/>
  <c r="J114" i="21"/>
  <c r="C114" i="21"/>
  <c r="G114" i="21"/>
  <c r="K114" i="21"/>
  <c r="D114" i="21"/>
  <c r="H114" i="21"/>
  <c r="E114" i="21"/>
  <c r="I114" i="21"/>
  <c r="F130" i="21"/>
  <c r="J130" i="21"/>
  <c r="C130" i="21"/>
  <c r="G130" i="21"/>
  <c r="K130" i="21"/>
  <c r="D130" i="21"/>
  <c r="H130" i="21"/>
  <c r="E130" i="21"/>
  <c r="I130" i="21"/>
  <c r="F146" i="21"/>
  <c r="J146" i="21"/>
  <c r="C146" i="21"/>
  <c r="G146" i="21"/>
  <c r="K146" i="21"/>
  <c r="D146" i="21"/>
  <c r="H146" i="21"/>
  <c r="E146" i="21"/>
  <c r="I146" i="21"/>
  <c r="F162" i="21"/>
  <c r="J162" i="21"/>
  <c r="C162" i="21"/>
  <c r="G162" i="21"/>
  <c r="K162" i="21"/>
  <c r="D162" i="21"/>
  <c r="H162" i="21"/>
  <c r="E162" i="21"/>
  <c r="I162" i="21"/>
  <c r="F3" i="19"/>
  <c r="J3" i="19"/>
  <c r="C3" i="19"/>
  <c r="G3" i="19"/>
  <c r="K3" i="19"/>
  <c r="D3" i="19"/>
  <c r="H3" i="19"/>
  <c r="E3" i="19"/>
  <c r="I3" i="19"/>
  <c r="F19" i="19"/>
  <c r="J19" i="19"/>
  <c r="C19" i="19"/>
  <c r="G19" i="19"/>
  <c r="K19" i="19"/>
  <c r="D19" i="19"/>
  <c r="H19" i="19"/>
  <c r="E19" i="19"/>
  <c r="I19" i="19"/>
  <c r="F35" i="19"/>
  <c r="J35" i="19"/>
  <c r="C35" i="19"/>
  <c r="G35" i="19"/>
  <c r="K35" i="19"/>
  <c r="D35" i="19"/>
  <c r="H35" i="19"/>
  <c r="E35" i="19"/>
  <c r="I35" i="19"/>
  <c r="F51" i="19"/>
  <c r="J51" i="19"/>
  <c r="C51" i="19"/>
  <c r="G51" i="19"/>
  <c r="K51" i="19"/>
  <c r="D51" i="19"/>
  <c r="H51" i="19"/>
  <c r="E51" i="19"/>
  <c r="I51" i="19"/>
  <c r="P3" i="40"/>
  <c r="T3" i="40"/>
  <c r="M3" i="40"/>
  <c r="Q3" i="40"/>
  <c r="U3" i="40"/>
  <c r="R3" i="40"/>
  <c r="S3" i="40"/>
  <c r="N3" i="40"/>
  <c r="O3" i="40"/>
  <c r="P11" i="40"/>
  <c r="T11" i="40"/>
  <c r="M11" i="40"/>
  <c r="Q11" i="40"/>
  <c r="U11" i="40"/>
  <c r="R11" i="40"/>
  <c r="S11" i="40"/>
  <c r="O11" i="40"/>
  <c r="N11" i="40"/>
  <c r="P19" i="40"/>
  <c r="T19" i="40"/>
  <c r="M19" i="40"/>
  <c r="Q19" i="40"/>
  <c r="U19" i="40"/>
  <c r="R19" i="40"/>
  <c r="N19" i="40"/>
  <c r="O19" i="40"/>
  <c r="S19" i="40"/>
  <c r="P27" i="40"/>
  <c r="T27" i="40"/>
  <c r="M27" i="40"/>
  <c r="Q27" i="40"/>
  <c r="U27" i="40"/>
  <c r="R27" i="40"/>
  <c r="S27" i="40"/>
  <c r="N27" i="40"/>
  <c r="O27" i="40"/>
  <c r="P35" i="40"/>
  <c r="T35" i="40"/>
  <c r="M35" i="40"/>
  <c r="Q35" i="40"/>
  <c r="U35" i="40"/>
  <c r="R35" i="40"/>
  <c r="N35" i="40"/>
  <c r="S35" i="40"/>
  <c r="O35" i="40"/>
  <c r="P43" i="40"/>
  <c r="T43" i="40"/>
  <c r="M43" i="40"/>
  <c r="Q43" i="40"/>
  <c r="U43" i="40"/>
  <c r="R43" i="40"/>
  <c r="O43" i="40"/>
  <c r="S43" i="40"/>
  <c r="N43" i="40"/>
  <c r="P51" i="40"/>
  <c r="T51" i="40"/>
  <c r="M51" i="40"/>
  <c r="Q51" i="40"/>
  <c r="U51" i="40"/>
  <c r="R51" i="40"/>
  <c r="S51" i="40"/>
  <c r="N51" i="40"/>
  <c r="O51" i="40"/>
  <c r="P59" i="40"/>
  <c r="T59" i="40"/>
  <c r="M59" i="40"/>
  <c r="Q59" i="40"/>
  <c r="U59" i="40"/>
  <c r="R59" i="40"/>
  <c r="S59" i="40"/>
  <c r="O59" i="40"/>
  <c r="N59" i="40"/>
  <c r="P67" i="40"/>
  <c r="T67" i="40"/>
  <c r="M67" i="40"/>
  <c r="Q67" i="40"/>
  <c r="U67" i="40"/>
  <c r="R67" i="40"/>
  <c r="N67" i="40"/>
  <c r="S67" i="40"/>
  <c r="O67" i="40"/>
  <c r="P75" i="40"/>
  <c r="T75" i="40"/>
  <c r="M75" i="40"/>
  <c r="Q75" i="40"/>
  <c r="U75" i="40"/>
  <c r="R75" i="40"/>
  <c r="S75" i="40"/>
  <c r="O75" i="40"/>
  <c r="N75" i="40"/>
  <c r="P83" i="40"/>
  <c r="T83" i="40"/>
  <c r="M83" i="40"/>
  <c r="Q83" i="40"/>
  <c r="U83" i="40"/>
  <c r="R83" i="40"/>
  <c r="S83" i="40"/>
  <c r="N83" i="40"/>
  <c r="O83" i="40"/>
  <c r="P91" i="40"/>
  <c r="T91" i="40"/>
  <c r="M91" i="40"/>
  <c r="Q91" i="40"/>
  <c r="U91" i="40"/>
  <c r="R91" i="40"/>
  <c r="S91" i="40"/>
  <c r="N91" i="40"/>
  <c r="O91" i="40"/>
  <c r="P99" i="40"/>
  <c r="T99" i="40"/>
  <c r="M99" i="40"/>
  <c r="Q99" i="40"/>
  <c r="U99" i="40"/>
  <c r="R99" i="40"/>
  <c r="S99" i="40"/>
  <c r="N99" i="40"/>
  <c r="O99" i="40"/>
  <c r="P107" i="40"/>
  <c r="T107" i="40"/>
  <c r="M107" i="40"/>
  <c r="Q107" i="40"/>
  <c r="U107" i="40"/>
  <c r="R107" i="40"/>
  <c r="O107" i="40"/>
  <c r="S107" i="40"/>
  <c r="N107" i="40"/>
  <c r="P115" i="40"/>
  <c r="T115" i="40"/>
  <c r="M115" i="40"/>
  <c r="Q115" i="40"/>
  <c r="U115" i="40"/>
  <c r="R115" i="40"/>
  <c r="S115" i="40"/>
  <c r="O115" i="40"/>
  <c r="N115" i="40"/>
  <c r="P123" i="40"/>
  <c r="T123" i="40"/>
  <c r="M123" i="40"/>
  <c r="Q123" i="40"/>
  <c r="U123" i="40"/>
  <c r="R123" i="40"/>
  <c r="S123" i="40"/>
  <c r="N123" i="40"/>
  <c r="O123" i="40"/>
  <c r="P131" i="40"/>
  <c r="T131" i="40"/>
  <c r="M131" i="40"/>
  <c r="Q131" i="40"/>
  <c r="U131" i="40"/>
  <c r="R131" i="40"/>
  <c r="N131" i="40"/>
  <c r="S131" i="40"/>
  <c r="O131" i="40"/>
  <c r="P139" i="40"/>
  <c r="T139" i="40"/>
  <c r="M139" i="40"/>
  <c r="Q139" i="40"/>
  <c r="U139" i="40"/>
  <c r="R139" i="40"/>
  <c r="O139" i="40"/>
  <c r="S139" i="40"/>
  <c r="N139" i="40"/>
  <c r="P147" i="40"/>
  <c r="T147" i="40"/>
  <c r="M147" i="40"/>
  <c r="Q147" i="40"/>
  <c r="U147" i="40"/>
  <c r="R147" i="40"/>
  <c r="O147" i="40"/>
  <c r="S147" i="40"/>
  <c r="N147" i="40"/>
  <c r="P155" i="40"/>
  <c r="T155" i="40"/>
  <c r="M155" i="40"/>
  <c r="Q155" i="40"/>
  <c r="U155" i="40"/>
  <c r="R155" i="40"/>
  <c r="N155" i="40"/>
  <c r="S155" i="40"/>
  <c r="O155" i="40"/>
  <c r="P163" i="40"/>
  <c r="T163" i="40"/>
  <c r="M163" i="40"/>
  <c r="Q163" i="40"/>
  <c r="U163" i="40"/>
  <c r="R163" i="40"/>
  <c r="N163" i="40"/>
  <c r="S163" i="40"/>
  <c r="O163" i="40"/>
  <c r="P171" i="40"/>
  <c r="T171" i="40"/>
  <c r="M171" i="40"/>
  <c r="Q171" i="40"/>
  <c r="U171" i="40"/>
  <c r="R171" i="40"/>
  <c r="N171" i="40"/>
  <c r="O171" i="40"/>
  <c r="S171" i="40"/>
  <c r="P3" i="41"/>
  <c r="T3" i="41"/>
  <c r="M3" i="41"/>
  <c r="Q3" i="41"/>
  <c r="U3" i="41"/>
  <c r="R3" i="41"/>
  <c r="S3" i="41"/>
  <c r="O3" i="41"/>
  <c r="N3" i="41"/>
  <c r="P11" i="41"/>
  <c r="T11" i="41"/>
  <c r="M11" i="41"/>
  <c r="Q11" i="41"/>
  <c r="U11" i="41"/>
  <c r="R11" i="41"/>
  <c r="S11" i="41"/>
  <c r="N11" i="41"/>
  <c r="O11" i="41"/>
  <c r="P19" i="41"/>
  <c r="T19" i="41"/>
  <c r="M19" i="41"/>
  <c r="Q19" i="41"/>
  <c r="U19" i="41"/>
  <c r="R19" i="41"/>
  <c r="O19" i="41"/>
  <c r="S19" i="41"/>
  <c r="N19" i="41"/>
  <c r="P27" i="41"/>
  <c r="T27" i="41"/>
  <c r="M27" i="41"/>
  <c r="Q27" i="41"/>
  <c r="U27" i="41"/>
  <c r="R27" i="41"/>
  <c r="S27" i="41"/>
  <c r="N27" i="41"/>
  <c r="O27" i="41"/>
  <c r="P35" i="41"/>
  <c r="T35" i="41"/>
  <c r="M35" i="41"/>
  <c r="Q35" i="41"/>
  <c r="U35" i="41"/>
  <c r="R35" i="41"/>
  <c r="N35" i="41"/>
  <c r="S35" i="41"/>
  <c r="O35" i="41"/>
  <c r="P43" i="41"/>
  <c r="T43" i="41"/>
  <c r="M43" i="41"/>
  <c r="Q43" i="41"/>
  <c r="U43" i="41"/>
  <c r="R43" i="41"/>
  <c r="S43" i="41"/>
  <c r="N43" i="41"/>
  <c r="O43" i="41"/>
  <c r="P51" i="41"/>
  <c r="T51" i="41"/>
  <c r="M51" i="41"/>
  <c r="Q51" i="41"/>
  <c r="U51" i="41"/>
  <c r="R51" i="41"/>
  <c r="O51" i="41"/>
  <c r="S51" i="41"/>
  <c r="N51" i="41"/>
  <c r="P59" i="41"/>
  <c r="T59" i="41"/>
  <c r="M59" i="41"/>
  <c r="Q59" i="41"/>
  <c r="U59" i="41"/>
  <c r="R59" i="41"/>
  <c r="S59" i="41"/>
  <c r="N59" i="41"/>
  <c r="O59" i="41"/>
  <c r="D68" i="41"/>
  <c r="H68" i="41"/>
  <c r="E68" i="41"/>
  <c r="J68" i="41"/>
  <c r="C68" i="41"/>
  <c r="I68" i="41"/>
  <c r="F68" i="41"/>
  <c r="K68" i="41"/>
  <c r="G68" i="41"/>
  <c r="D76" i="41"/>
  <c r="H76" i="41"/>
  <c r="E76" i="41"/>
  <c r="J76" i="41"/>
  <c r="F76" i="41"/>
  <c r="K76" i="41"/>
  <c r="G76" i="41"/>
  <c r="C76" i="41"/>
  <c r="I76" i="41"/>
  <c r="D84" i="41"/>
  <c r="H84" i="41"/>
  <c r="E84" i="41"/>
  <c r="J84" i="41"/>
  <c r="G84" i="41"/>
  <c r="I84" i="41"/>
  <c r="F84" i="41"/>
  <c r="K84" i="41"/>
  <c r="C84" i="41"/>
  <c r="D92" i="41"/>
  <c r="H92" i="41"/>
  <c r="E92" i="41"/>
  <c r="J92" i="41"/>
  <c r="G92" i="41"/>
  <c r="I92" i="41"/>
  <c r="F92" i="41"/>
  <c r="K92" i="41"/>
  <c r="C92" i="41"/>
  <c r="D100" i="41"/>
  <c r="H100" i="41"/>
  <c r="E100" i="41"/>
  <c r="J100" i="41"/>
  <c r="F100" i="41"/>
  <c r="K100" i="41"/>
  <c r="C100" i="41"/>
  <c r="G100" i="41"/>
  <c r="I100" i="41"/>
  <c r="D108" i="41"/>
  <c r="H108" i="41"/>
  <c r="E108" i="41"/>
  <c r="J108" i="41"/>
  <c r="G108" i="41"/>
  <c r="F108" i="41"/>
  <c r="K108" i="41"/>
  <c r="C108" i="41"/>
  <c r="I108" i="41"/>
  <c r="D116" i="41"/>
  <c r="H116" i="41"/>
  <c r="E116" i="41"/>
  <c r="J116" i="41"/>
  <c r="G116" i="41"/>
  <c r="F116" i="41"/>
  <c r="K116" i="41"/>
  <c r="C116" i="41"/>
  <c r="I116" i="41"/>
  <c r="D124" i="41"/>
  <c r="H124" i="41"/>
  <c r="E124" i="41"/>
  <c r="J124" i="41"/>
  <c r="G124" i="41"/>
  <c r="F124" i="41"/>
  <c r="K124" i="41"/>
  <c r="C124" i="41"/>
  <c r="I124" i="41"/>
  <c r="D132" i="41"/>
  <c r="H132" i="41"/>
  <c r="E132" i="41"/>
  <c r="J132" i="41"/>
  <c r="G132" i="41"/>
  <c r="C132" i="41"/>
  <c r="F132" i="41"/>
  <c r="K132" i="41"/>
  <c r="I132" i="41"/>
  <c r="D140" i="41"/>
  <c r="H140" i="41"/>
  <c r="E140" i="41"/>
  <c r="J140" i="41"/>
  <c r="G140" i="41"/>
  <c r="F140" i="41"/>
  <c r="K140" i="41"/>
  <c r="I140" i="41"/>
  <c r="C140" i="41"/>
  <c r="D148" i="41"/>
  <c r="H148" i="41"/>
  <c r="E148" i="41"/>
  <c r="J148" i="41"/>
  <c r="G148" i="41"/>
  <c r="I148" i="41"/>
  <c r="F148" i="41"/>
  <c r="K148" i="41"/>
  <c r="C148" i="41"/>
  <c r="D156" i="41"/>
  <c r="H156" i="41"/>
  <c r="E156" i="41"/>
  <c r="J156" i="41"/>
  <c r="G156" i="41"/>
  <c r="I156" i="41"/>
  <c r="F156" i="41"/>
  <c r="K156" i="41"/>
  <c r="C156" i="41"/>
  <c r="D164" i="41"/>
  <c r="H164" i="41"/>
  <c r="E164" i="41"/>
  <c r="J164" i="41"/>
  <c r="G164" i="41"/>
  <c r="F164" i="41"/>
  <c r="K164" i="41"/>
  <c r="I164" i="41"/>
  <c r="C164" i="41"/>
  <c r="D172" i="41"/>
  <c r="H172" i="41"/>
  <c r="E172" i="41"/>
  <c r="J172" i="41"/>
  <c r="G172" i="41"/>
  <c r="F172" i="41"/>
  <c r="K172" i="41"/>
  <c r="I172" i="41"/>
  <c r="C172" i="41"/>
  <c r="C8" i="40"/>
  <c r="G8" i="40"/>
  <c r="K8" i="40"/>
  <c r="D8" i="40"/>
  <c r="H8" i="40"/>
  <c r="E8" i="40"/>
  <c r="J8" i="40"/>
  <c r="F8" i="40"/>
  <c r="I8" i="40"/>
  <c r="C34" i="40"/>
  <c r="G34" i="40"/>
  <c r="K34" i="40"/>
  <c r="D34" i="40"/>
  <c r="H34" i="40"/>
  <c r="E34" i="40"/>
  <c r="F34" i="40"/>
  <c r="J34" i="40"/>
  <c r="I34" i="40"/>
  <c r="C46" i="40"/>
  <c r="G46" i="40"/>
  <c r="K46" i="40"/>
  <c r="D46" i="40"/>
  <c r="H46" i="40"/>
  <c r="E46" i="40"/>
  <c r="F46" i="40"/>
  <c r="I46" i="40"/>
  <c r="J46" i="40"/>
  <c r="C60" i="40"/>
  <c r="G60" i="40"/>
  <c r="K60" i="40"/>
  <c r="D60" i="40"/>
  <c r="H60" i="40"/>
  <c r="E60" i="40"/>
  <c r="F60" i="40"/>
  <c r="J60" i="40"/>
  <c r="I60" i="40"/>
  <c r="C84" i="40"/>
  <c r="G84" i="40"/>
  <c r="K84" i="40"/>
  <c r="D84" i="40"/>
  <c r="H84" i="40"/>
  <c r="E84" i="40"/>
  <c r="I84" i="40"/>
  <c r="F84" i="40"/>
  <c r="J84" i="40"/>
  <c r="C104" i="40"/>
  <c r="G104" i="40"/>
  <c r="K104" i="40"/>
  <c r="D104" i="40"/>
  <c r="H104" i="40"/>
  <c r="E104" i="40"/>
  <c r="F104" i="40"/>
  <c r="I104" i="40"/>
  <c r="J104" i="40"/>
  <c r="C128" i="40"/>
  <c r="G128" i="40"/>
  <c r="K128" i="40"/>
  <c r="D128" i="40"/>
  <c r="H128" i="40"/>
  <c r="E128" i="40"/>
  <c r="I128" i="40"/>
  <c r="F128" i="40"/>
  <c r="J128" i="40"/>
  <c r="C144" i="40"/>
  <c r="G144" i="40"/>
  <c r="K144" i="40"/>
  <c r="D144" i="40"/>
  <c r="H144" i="40"/>
  <c r="E144" i="40"/>
  <c r="I144" i="40"/>
  <c r="F144" i="40"/>
  <c r="J144" i="40"/>
  <c r="C164" i="40"/>
  <c r="G164" i="40"/>
  <c r="K164" i="40"/>
  <c r="D164" i="40"/>
  <c r="H164" i="40"/>
  <c r="E164" i="40"/>
  <c r="F164" i="40"/>
  <c r="J164" i="40"/>
  <c r="I164" i="40"/>
  <c r="C6" i="41"/>
  <c r="G6" i="41"/>
  <c r="K6" i="41"/>
  <c r="D6" i="41"/>
  <c r="H6" i="41"/>
  <c r="E6" i="41"/>
  <c r="F6" i="41"/>
  <c r="I6" i="41"/>
  <c r="J6" i="41"/>
  <c r="C18" i="41"/>
  <c r="G18" i="41"/>
  <c r="K18" i="41"/>
  <c r="D18" i="41"/>
  <c r="H18" i="41"/>
  <c r="E18" i="41"/>
  <c r="I18" i="41"/>
  <c r="J18" i="41"/>
  <c r="F18" i="41"/>
  <c r="C36" i="41"/>
  <c r="G36" i="41"/>
  <c r="K36" i="41"/>
  <c r="D36" i="41"/>
  <c r="H36" i="41"/>
  <c r="E36" i="41"/>
  <c r="F36" i="41"/>
  <c r="I36" i="41"/>
  <c r="J36" i="41"/>
  <c r="C54" i="41"/>
  <c r="G54" i="41"/>
  <c r="K54" i="41"/>
  <c r="D54" i="41"/>
  <c r="H54" i="41"/>
  <c r="E54" i="41"/>
  <c r="I54" i="41"/>
  <c r="F54" i="41"/>
  <c r="J54" i="41"/>
  <c r="F59" i="21"/>
  <c r="J59" i="21"/>
  <c r="C59" i="21"/>
  <c r="G59" i="21"/>
  <c r="K59" i="21"/>
  <c r="D59" i="21"/>
  <c r="H59" i="21"/>
  <c r="I59" i="21"/>
  <c r="E59" i="21"/>
  <c r="F75" i="21"/>
  <c r="J75" i="21"/>
  <c r="C75" i="21"/>
  <c r="G75" i="21"/>
  <c r="K75" i="21"/>
  <c r="D75" i="21"/>
  <c r="H75" i="21"/>
  <c r="I75" i="21"/>
  <c r="E75" i="21"/>
  <c r="F91" i="21"/>
  <c r="J91" i="21"/>
  <c r="C91" i="21"/>
  <c r="G91" i="21"/>
  <c r="K91" i="21"/>
  <c r="D91" i="21"/>
  <c r="H91" i="21"/>
  <c r="I91" i="21"/>
  <c r="E91" i="21"/>
  <c r="F107" i="21"/>
  <c r="J107" i="21"/>
  <c r="C107" i="21"/>
  <c r="G107" i="21"/>
  <c r="K107" i="21"/>
  <c r="D107" i="21"/>
  <c r="H107" i="21"/>
  <c r="I107" i="21"/>
  <c r="E107" i="21"/>
  <c r="F123" i="21"/>
  <c r="J123" i="21"/>
  <c r="C123" i="21"/>
  <c r="G123" i="21"/>
  <c r="K123" i="21"/>
  <c r="D123" i="21"/>
  <c r="H123" i="21"/>
  <c r="I123" i="21"/>
  <c r="E123" i="21"/>
  <c r="F139" i="21"/>
  <c r="J139" i="21"/>
  <c r="C139" i="21"/>
  <c r="G139" i="21"/>
  <c r="K139" i="21"/>
  <c r="D139" i="21"/>
  <c r="H139" i="21"/>
  <c r="I139" i="21"/>
  <c r="E139" i="21"/>
  <c r="F155" i="21"/>
  <c r="J155" i="21"/>
  <c r="C155" i="21"/>
  <c r="G155" i="21"/>
  <c r="K155" i="21"/>
  <c r="D155" i="21"/>
  <c r="H155" i="21"/>
  <c r="I155" i="21"/>
  <c r="E155" i="21"/>
  <c r="F171" i="21"/>
  <c r="J171" i="21"/>
  <c r="C171" i="21"/>
  <c r="G171" i="21"/>
  <c r="K171" i="21"/>
  <c r="D171" i="21"/>
  <c r="H171" i="21"/>
  <c r="I171" i="21"/>
  <c r="E171" i="21"/>
  <c r="F12" i="19"/>
  <c r="J12" i="19"/>
  <c r="C12" i="19"/>
  <c r="G12" i="19"/>
  <c r="K12" i="19"/>
  <c r="D12" i="19"/>
  <c r="H12" i="19"/>
  <c r="I12" i="19"/>
  <c r="E12" i="19"/>
  <c r="F28" i="19"/>
  <c r="J28" i="19"/>
  <c r="C28" i="19"/>
  <c r="G28" i="19"/>
  <c r="K28" i="19"/>
  <c r="D28" i="19"/>
  <c r="H28" i="19"/>
  <c r="I28" i="19"/>
  <c r="E28" i="19"/>
  <c r="F44" i="19"/>
  <c r="J44" i="19"/>
  <c r="C44" i="19"/>
  <c r="G44" i="19"/>
  <c r="K44" i="19"/>
  <c r="D44" i="19"/>
  <c r="H44" i="19"/>
  <c r="I44" i="19"/>
  <c r="E44" i="19"/>
  <c r="C16" i="40"/>
  <c r="G16" i="40"/>
  <c r="K16" i="40"/>
  <c r="D16" i="40"/>
  <c r="H16" i="40"/>
  <c r="E16" i="40"/>
  <c r="I16" i="40"/>
  <c r="J16" i="40"/>
  <c r="F16" i="40"/>
  <c r="C42" i="40"/>
  <c r="G42" i="40"/>
  <c r="K42" i="40"/>
  <c r="D42" i="40"/>
  <c r="H42" i="40"/>
  <c r="E42" i="40"/>
  <c r="I42" i="40"/>
  <c r="F42" i="40"/>
  <c r="J42" i="40"/>
  <c r="C80" i="40"/>
  <c r="G80" i="40"/>
  <c r="K80" i="40"/>
  <c r="D80" i="40"/>
  <c r="H80" i="40"/>
  <c r="E80" i="40"/>
  <c r="F80" i="40"/>
  <c r="I80" i="40"/>
  <c r="J80" i="40"/>
  <c r="C106" i="40"/>
  <c r="G106" i="40"/>
  <c r="K106" i="40"/>
  <c r="D106" i="40"/>
  <c r="H106" i="40"/>
  <c r="E106" i="40"/>
  <c r="I106" i="40"/>
  <c r="F106" i="40"/>
  <c r="J106" i="40"/>
  <c r="C132" i="40"/>
  <c r="G132" i="40"/>
  <c r="K132" i="40"/>
  <c r="D132" i="40"/>
  <c r="H132" i="40"/>
  <c r="E132" i="40"/>
  <c r="I132" i="40"/>
  <c r="F132" i="40"/>
  <c r="J132" i="40"/>
  <c r="C150" i="40"/>
  <c r="G150" i="40"/>
  <c r="K150" i="40"/>
  <c r="D150" i="40"/>
  <c r="H150" i="40"/>
  <c r="E150" i="40"/>
  <c r="I150" i="40"/>
  <c r="F150" i="40"/>
  <c r="J150" i="40"/>
  <c r="C4" i="41"/>
  <c r="G4" i="41"/>
  <c r="K4" i="41"/>
  <c r="D4" i="41"/>
  <c r="H4" i="41"/>
  <c r="E4" i="41"/>
  <c r="F4" i="41"/>
  <c r="I4" i="41"/>
  <c r="J4" i="41"/>
  <c r="C50" i="41"/>
  <c r="G50" i="41"/>
  <c r="K50" i="41"/>
  <c r="D50" i="41"/>
  <c r="H50" i="41"/>
  <c r="E50" i="41"/>
  <c r="F50" i="41"/>
  <c r="I50" i="41"/>
  <c r="J50" i="41"/>
  <c r="D71" i="41"/>
  <c r="H71" i="41"/>
  <c r="C71" i="41"/>
  <c r="I71" i="41"/>
  <c r="F71" i="41"/>
  <c r="E71" i="41"/>
  <c r="J71" i="41"/>
  <c r="K71" i="41"/>
  <c r="G71" i="41"/>
  <c r="D87" i="41"/>
  <c r="H87" i="41"/>
  <c r="C87" i="41"/>
  <c r="I87" i="41"/>
  <c r="F87" i="41"/>
  <c r="K87" i="41"/>
  <c r="E87" i="41"/>
  <c r="J87" i="41"/>
  <c r="G87" i="41"/>
  <c r="D99" i="41"/>
  <c r="H99" i="41"/>
  <c r="C99" i="41"/>
  <c r="I99" i="41"/>
  <c r="F99" i="41"/>
  <c r="E99" i="41"/>
  <c r="J99" i="41"/>
  <c r="K99" i="41"/>
  <c r="G99" i="41"/>
  <c r="M112" i="41"/>
  <c r="Q112" i="41"/>
  <c r="U112" i="41"/>
  <c r="P112" i="41"/>
  <c r="N112" i="41"/>
  <c r="S112" i="41"/>
  <c r="O112" i="41"/>
  <c r="R112" i="41"/>
  <c r="T112" i="41"/>
  <c r="D127" i="41"/>
  <c r="H127" i="41"/>
  <c r="C127" i="41"/>
  <c r="I127" i="41"/>
  <c r="F127" i="41"/>
  <c r="K127" i="41"/>
  <c r="E127" i="41"/>
  <c r="J127" i="41"/>
  <c r="G127" i="41"/>
  <c r="D151" i="41"/>
  <c r="H151" i="41"/>
  <c r="C151" i="41"/>
  <c r="I151" i="41"/>
  <c r="F151" i="41"/>
  <c r="K151" i="41"/>
  <c r="E151" i="41"/>
  <c r="J151" i="41"/>
  <c r="G151" i="41"/>
  <c r="M164" i="41"/>
  <c r="Q164" i="41"/>
  <c r="U164" i="41"/>
  <c r="P164" i="41"/>
  <c r="N164" i="41"/>
  <c r="R164" i="41"/>
  <c r="T164" i="41"/>
  <c r="S164" i="41"/>
  <c r="O164" i="41"/>
  <c r="O51" i="19"/>
  <c r="S51" i="19"/>
  <c r="P51" i="19"/>
  <c r="T51" i="19"/>
  <c r="M51" i="19"/>
  <c r="Q51" i="19"/>
  <c r="U51" i="19"/>
  <c r="N51" i="19"/>
  <c r="R51" i="19"/>
  <c r="O47" i="19"/>
  <c r="S47" i="19"/>
  <c r="P47" i="19"/>
  <c r="T47" i="19"/>
  <c r="M47" i="19"/>
  <c r="Q47" i="19"/>
  <c r="U47" i="19"/>
  <c r="N47" i="19"/>
  <c r="R47" i="19"/>
  <c r="O43" i="19"/>
  <c r="S43" i="19"/>
  <c r="P43" i="19"/>
  <c r="T43" i="19"/>
  <c r="M43" i="19"/>
  <c r="Q43" i="19"/>
  <c r="U43" i="19"/>
  <c r="N43" i="19"/>
  <c r="R43" i="19"/>
  <c r="O39" i="19"/>
  <c r="S39" i="19"/>
  <c r="P39" i="19"/>
  <c r="T39" i="19"/>
  <c r="M39" i="19"/>
  <c r="Q39" i="19"/>
  <c r="U39" i="19"/>
  <c r="N39" i="19"/>
  <c r="R39" i="19"/>
  <c r="O35" i="19"/>
  <c r="S35" i="19"/>
  <c r="P35" i="19"/>
  <c r="T35" i="19"/>
  <c r="M35" i="19"/>
  <c r="Q35" i="19"/>
  <c r="U35" i="19"/>
  <c r="N35" i="19"/>
  <c r="R35" i="19"/>
  <c r="O31" i="19"/>
  <c r="S31" i="19"/>
  <c r="P31" i="19"/>
  <c r="T31" i="19"/>
  <c r="M31" i="19"/>
  <c r="Q31" i="19"/>
  <c r="U31" i="19"/>
  <c r="N31" i="19"/>
  <c r="R31" i="19"/>
  <c r="O27" i="19"/>
  <c r="S27" i="19"/>
  <c r="P27" i="19"/>
  <c r="T27" i="19"/>
  <c r="M27" i="19"/>
  <c r="Q27" i="19"/>
  <c r="U27" i="19"/>
  <c r="N27" i="19"/>
  <c r="R27" i="19"/>
  <c r="O23" i="19"/>
  <c r="S23" i="19"/>
  <c r="P23" i="19"/>
  <c r="T23" i="19"/>
  <c r="M23" i="19"/>
  <c r="Q23" i="19"/>
  <c r="U23" i="19"/>
  <c r="N23" i="19"/>
  <c r="R23" i="19"/>
  <c r="O19" i="19"/>
  <c r="S19" i="19"/>
  <c r="P19" i="19"/>
  <c r="T19" i="19"/>
  <c r="M19" i="19"/>
  <c r="Q19" i="19"/>
  <c r="U19" i="19"/>
  <c r="N19" i="19"/>
  <c r="R19" i="19"/>
  <c r="O15" i="19"/>
  <c r="S15" i="19"/>
  <c r="P15" i="19"/>
  <c r="T15" i="19"/>
  <c r="M15" i="19"/>
  <c r="Q15" i="19"/>
  <c r="U15" i="19"/>
  <c r="N15" i="19"/>
  <c r="R15" i="19"/>
  <c r="O11" i="19"/>
  <c r="S11" i="19"/>
  <c r="P11" i="19"/>
  <c r="T11" i="19"/>
  <c r="M11" i="19"/>
  <c r="Q11" i="19"/>
  <c r="U11" i="19"/>
  <c r="N11" i="19"/>
  <c r="R11" i="19"/>
  <c r="O7" i="19"/>
  <c r="S7" i="19"/>
  <c r="P7" i="19"/>
  <c r="T7" i="19"/>
  <c r="M7" i="19"/>
  <c r="Q7" i="19"/>
  <c r="U7" i="19"/>
  <c r="N7" i="19"/>
  <c r="R7" i="19"/>
  <c r="O3" i="19"/>
  <c r="S3" i="19"/>
  <c r="P3" i="19"/>
  <c r="T3" i="19"/>
  <c r="M3" i="19"/>
  <c r="Q3" i="19"/>
  <c r="U3" i="19"/>
  <c r="N3" i="19"/>
  <c r="R3" i="19"/>
  <c r="O174" i="21"/>
  <c r="S174" i="21"/>
  <c r="P174" i="21"/>
  <c r="T174" i="21"/>
  <c r="M174" i="21"/>
  <c r="Q174" i="21"/>
  <c r="U174" i="21"/>
  <c r="N174" i="21"/>
  <c r="R174" i="21"/>
  <c r="O170" i="21"/>
  <c r="S170" i="21"/>
  <c r="P170" i="21"/>
  <c r="T170" i="21"/>
  <c r="M170" i="21"/>
  <c r="Q170" i="21"/>
  <c r="U170" i="21"/>
  <c r="N170" i="21"/>
  <c r="R170" i="21"/>
  <c r="O166" i="21"/>
  <c r="S166" i="21"/>
  <c r="P166" i="21"/>
  <c r="T166" i="21"/>
  <c r="M166" i="21"/>
  <c r="Q166" i="21"/>
  <c r="U166" i="21"/>
  <c r="N166" i="21"/>
  <c r="R166" i="21"/>
  <c r="O162" i="21"/>
  <c r="S162" i="21"/>
  <c r="P162" i="21"/>
  <c r="T162" i="21"/>
  <c r="M162" i="21"/>
  <c r="Q162" i="21"/>
  <c r="U162" i="21"/>
  <c r="N162" i="21"/>
  <c r="R162" i="21"/>
  <c r="O158" i="21"/>
  <c r="S158" i="21"/>
  <c r="P158" i="21"/>
  <c r="T158" i="21"/>
  <c r="M158" i="21"/>
  <c r="Q158" i="21"/>
  <c r="U158" i="21"/>
  <c r="N158" i="21"/>
  <c r="R158" i="21"/>
  <c r="O154" i="21"/>
  <c r="S154" i="21"/>
  <c r="P154" i="21"/>
  <c r="T154" i="21"/>
  <c r="M154" i="21"/>
  <c r="Q154" i="21"/>
  <c r="U154" i="21"/>
  <c r="N154" i="21"/>
  <c r="R154" i="21"/>
  <c r="O150" i="21"/>
  <c r="S150" i="21"/>
  <c r="P150" i="21"/>
  <c r="T150" i="21"/>
  <c r="M150" i="21"/>
  <c r="Q150" i="21"/>
  <c r="U150" i="21"/>
  <c r="N150" i="21"/>
  <c r="R150" i="21"/>
  <c r="O146" i="21"/>
  <c r="S146" i="21"/>
  <c r="P146" i="21"/>
  <c r="T146" i="21"/>
  <c r="M146" i="21"/>
  <c r="Q146" i="21"/>
  <c r="U146" i="21"/>
  <c r="N146" i="21"/>
  <c r="R146" i="21"/>
  <c r="O142" i="21"/>
  <c r="S142" i="21"/>
  <c r="P142" i="21"/>
  <c r="T142" i="21"/>
  <c r="M142" i="21"/>
  <c r="Q142" i="21"/>
  <c r="U142" i="21"/>
  <c r="N142" i="21"/>
  <c r="R142" i="21"/>
  <c r="O138" i="21"/>
  <c r="S138" i="21"/>
  <c r="P138" i="21"/>
  <c r="T138" i="21"/>
  <c r="M138" i="21"/>
  <c r="Q138" i="21"/>
  <c r="U138" i="21"/>
  <c r="N138" i="21"/>
  <c r="R138" i="21"/>
  <c r="O134" i="21"/>
  <c r="S134" i="21"/>
  <c r="P134" i="21"/>
  <c r="T134" i="21"/>
  <c r="M134" i="21"/>
  <c r="Q134" i="21"/>
  <c r="U134" i="21"/>
  <c r="N134" i="21"/>
  <c r="R134" i="21"/>
  <c r="O130" i="21"/>
  <c r="S130" i="21"/>
  <c r="P130" i="21"/>
  <c r="T130" i="21"/>
  <c r="M130" i="21"/>
  <c r="Q130" i="21"/>
  <c r="U130" i="21"/>
  <c r="N130" i="21"/>
  <c r="R130" i="21"/>
  <c r="O126" i="21"/>
  <c r="S126" i="21"/>
  <c r="P126" i="21"/>
  <c r="T126" i="21"/>
  <c r="M126" i="21"/>
  <c r="Q126" i="21"/>
  <c r="U126" i="21"/>
  <c r="N126" i="21"/>
  <c r="R126" i="21"/>
  <c r="O122" i="21"/>
  <c r="S122" i="21"/>
  <c r="P122" i="21"/>
  <c r="T122" i="21"/>
  <c r="M122" i="21"/>
  <c r="Q122" i="21"/>
  <c r="U122" i="21"/>
  <c r="N122" i="21"/>
  <c r="R122" i="21"/>
  <c r="O118" i="21"/>
  <c r="S118" i="21"/>
  <c r="P118" i="21"/>
  <c r="T118" i="21"/>
  <c r="M118" i="21"/>
  <c r="Q118" i="21"/>
  <c r="U118" i="21"/>
  <c r="N118" i="21"/>
  <c r="R118" i="21"/>
  <c r="O114" i="21"/>
  <c r="S114" i="21"/>
  <c r="P114" i="21"/>
  <c r="T114" i="21"/>
  <c r="M114" i="21"/>
  <c r="Q114" i="21"/>
  <c r="U114" i="21"/>
  <c r="N114" i="21"/>
  <c r="R114" i="21"/>
  <c r="O110" i="21"/>
  <c r="S110" i="21"/>
  <c r="P110" i="21"/>
  <c r="T110" i="21"/>
  <c r="M110" i="21"/>
  <c r="Q110" i="21"/>
  <c r="U110" i="21"/>
  <c r="N110" i="21"/>
  <c r="R110" i="21"/>
  <c r="O106" i="21"/>
  <c r="S106" i="21"/>
  <c r="P106" i="21"/>
  <c r="T106" i="21"/>
  <c r="M106" i="21"/>
  <c r="Q106" i="21"/>
  <c r="U106" i="21"/>
  <c r="N106" i="21"/>
  <c r="R106" i="21"/>
  <c r="O102" i="21"/>
  <c r="S102" i="21"/>
  <c r="P102" i="21"/>
  <c r="T102" i="21"/>
  <c r="M102" i="21"/>
  <c r="Q102" i="21"/>
  <c r="U102" i="21"/>
  <c r="N102" i="21"/>
  <c r="R102" i="21"/>
  <c r="O98" i="21"/>
  <c r="S98" i="21"/>
  <c r="P98" i="21"/>
  <c r="T98" i="21"/>
  <c r="M98" i="21"/>
  <c r="Q98" i="21"/>
  <c r="U98" i="21"/>
  <c r="N98" i="21"/>
  <c r="R98" i="21"/>
  <c r="O94" i="21"/>
  <c r="S94" i="21"/>
  <c r="P94" i="21"/>
  <c r="T94" i="21"/>
  <c r="M94" i="21"/>
  <c r="Q94" i="21"/>
  <c r="U94" i="21"/>
  <c r="N94" i="21"/>
  <c r="R94" i="21"/>
  <c r="O90" i="21"/>
  <c r="S90" i="21"/>
  <c r="P90" i="21"/>
  <c r="T90" i="21"/>
  <c r="M90" i="21"/>
  <c r="Q90" i="21"/>
  <c r="U90" i="21"/>
  <c r="N90" i="21"/>
  <c r="R90" i="21"/>
  <c r="O86" i="21"/>
  <c r="S86" i="21"/>
  <c r="P86" i="21"/>
  <c r="T86" i="21"/>
  <c r="M86" i="21"/>
  <c r="Q86" i="21"/>
  <c r="U86" i="21"/>
  <c r="N86" i="21"/>
  <c r="R86" i="21"/>
  <c r="O82" i="21"/>
  <c r="S82" i="21"/>
  <c r="P82" i="21"/>
  <c r="T82" i="21"/>
  <c r="M82" i="21"/>
  <c r="Q82" i="21"/>
  <c r="U82" i="21"/>
  <c r="N82" i="21"/>
  <c r="R82" i="21"/>
  <c r="O78" i="21"/>
  <c r="S78" i="21"/>
  <c r="P78" i="21"/>
  <c r="T78" i="21"/>
  <c r="M78" i="21"/>
  <c r="Q78" i="21"/>
  <c r="U78" i="21"/>
  <c r="N78" i="21"/>
  <c r="R78" i="21"/>
  <c r="O74" i="21"/>
  <c r="S74" i="21"/>
  <c r="P74" i="21"/>
  <c r="T74" i="21"/>
  <c r="M74" i="21"/>
  <c r="Q74" i="21"/>
  <c r="U74" i="21"/>
  <c r="N74" i="21"/>
  <c r="R74" i="21"/>
  <c r="O70" i="21"/>
  <c r="S70" i="21"/>
  <c r="P70" i="21"/>
  <c r="T70" i="21"/>
  <c r="M70" i="21"/>
  <c r="Q70" i="21"/>
  <c r="U70" i="21"/>
  <c r="N70" i="21"/>
  <c r="R70" i="21"/>
  <c r="O66" i="21"/>
  <c r="S66" i="21"/>
  <c r="P66" i="21"/>
  <c r="T66" i="21"/>
  <c r="M66" i="21"/>
  <c r="Q66" i="21"/>
  <c r="U66" i="21"/>
  <c r="N66" i="21"/>
  <c r="R66" i="21"/>
  <c r="O62" i="21"/>
  <c r="S62" i="21"/>
  <c r="P62" i="21"/>
  <c r="T62" i="21"/>
  <c r="M62" i="21"/>
  <c r="Q62" i="21"/>
  <c r="U62" i="21"/>
  <c r="N62" i="21"/>
  <c r="R62" i="21"/>
  <c r="O58" i="21"/>
  <c r="S58" i="21"/>
  <c r="P58" i="21"/>
  <c r="T58" i="21"/>
  <c r="M58" i="21"/>
  <c r="Q58" i="21"/>
  <c r="U58" i="21"/>
  <c r="N58" i="21"/>
  <c r="R58" i="21"/>
  <c r="O54" i="21"/>
  <c r="S54" i="21"/>
  <c r="P54" i="21"/>
  <c r="T54" i="21"/>
  <c r="M54" i="21"/>
  <c r="Q54" i="21"/>
  <c r="U54" i="21"/>
  <c r="N54" i="21"/>
  <c r="R54" i="21"/>
  <c r="C159" i="25"/>
  <c r="G159" i="25"/>
  <c r="K159" i="25"/>
  <c r="H159" i="25"/>
  <c r="D159" i="25"/>
  <c r="I159" i="25"/>
  <c r="E159" i="25"/>
  <c r="J159" i="25"/>
  <c r="F159" i="25"/>
  <c r="C78" i="25"/>
  <c r="G78" i="25"/>
  <c r="K78" i="25"/>
  <c r="D78" i="25"/>
  <c r="I78" i="25"/>
  <c r="J78" i="25"/>
  <c r="E78" i="25"/>
  <c r="F78" i="25"/>
  <c r="H78" i="25"/>
  <c r="C172" i="26"/>
  <c r="G172" i="26"/>
  <c r="K172" i="26"/>
  <c r="E172" i="26"/>
  <c r="J172" i="26"/>
  <c r="H172" i="26"/>
  <c r="D172" i="26"/>
  <c r="F172" i="26"/>
  <c r="I172" i="26"/>
  <c r="P153" i="26"/>
  <c r="T153" i="26"/>
  <c r="M153" i="26"/>
  <c r="R153" i="26"/>
  <c r="O153" i="26"/>
  <c r="U153" i="26"/>
  <c r="Q153" i="26"/>
  <c r="S153" i="26"/>
  <c r="N153" i="26"/>
  <c r="P137" i="26"/>
  <c r="T137" i="26"/>
  <c r="M137" i="26"/>
  <c r="R137" i="26"/>
  <c r="O137" i="26"/>
  <c r="U137" i="26"/>
  <c r="Q137" i="26"/>
  <c r="S137" i="26"/>
  <c r="N137" i="26"/>
  <c r="P121" i="26"/>
  <c r="T121" i="26"/>
  <c r="M121" i="26"/>
  <c r="R121" i="26"/>
  <c r="O121" i="26"/>
  <c r="U121" i="26"/>
  <c r="Q121" i="26"/>
  <c r="S121" i="26"/>
  <c r="N121" i="26"/>
  <c r="P103" i="26"/>
  <c r="T103" i="26"/>
  <c r="O103" i="26"/>
  <c r="U103" i="26"/>
  <c r="M103" i="26"/>
  <c r="R103" i="26"/>
  <c r="Q103" i="26"/>
  <c r="S103" i="26"/>
  <c r="N103" i="26"/>
  <c r="C82" i="26"/>
  <c r="G82" i="26"/>
  <c r="K82" i="26"/>
  <c r="H82" i="26"/>
  <c r="D82" i="26"/>
  <c r="I82" i="26"/>
  <c r="E82" i="26"/>
  <c r="J82" i="26"/>
  <c r="F82" i="26"/>
  <c r="C14" i="26"/>
  <c r="G14" i="26"/>
  <c r="K14" i="26"/>
  <c r="H14" i="26"/>
  <c r="D14" i="26"/>
  <c r="I14" i="26"/>
  <c r="E14" i="26"/>
  <c r="J14" i="26"/>
  <c r="F14" i="26"/>
  <c r="C157" i="23"/>
  <c r="G157" i="23"/>
  <c r="K157" i="23"/>
  <c r="H157" i="23"/>
  <c r="D157" i="23"/>
  <c r="I157" i="23"/>
  <c r="E157" i="23"/>
  <c r="J157" i="23"/>
  <c r="F157" i="23"/>
  <c r="C125" i="23"/>
  <c r="G125" i="23"/>
  <c r="K125" i="23"/>
  <c r="H125" i="23"/>
  <c r="D125" i="23"/>
  <c r="I125" i="23"/>
  <c r="E125" i="23"/>
  <c r="J125" i="23"/>
  <c r="F125" i="23"/>
  <c r="C93" i="23"/>
  <c r="G93" i="23"/>
  <c r="K93" i="23"/>
  <c r="H93" i="23"/>
  <c r="D93" i="23"/>
  <c r="I93" i="23"/>
  <c r="E93" i="23"/>
  <c r="J93" i="23"/>
  <c r="F93" i="23"/>
  <c r="P105" i="25"/>
  <c r="T105" i="25"/>
  <c r="Q105" i="25"/>
  <c r="M105" i="25"/>
  <c r="R105" i="25"/>
  <c r="N105" i="25"/>
  <c r="S105" i="25"/>
  <c r="O105" i="25"/>
  <c r="U105" i="25"/>
  <c r="C61" i="25"/>
  <c r="G61" i="25"/>
  <c r="K61" i="25"/>
  <c r="E61" i="25"/>
  <c r="J61" i="25"/>
  <c r="H61" i="25"/>
  <c r="F61" i="25"/>
  <c r="I61" i="25"/>
  <c r="D61" i="25"/>
  <c r="P175" i="26"/>
  <c r="T175" i="26"/>
  <c r="O175" i="26"/>
  <c r="U175" i="26"/>
  <c r="M175" i="26"/>
  <c r="R175" i="26"/>
  <c r="S175" i="26"/>
  <c r="N175" i="26"/>
  <c r="Q175" i="26"/>
  <c r="C154" i="26"/>
  <c r="G154" i="26"/>
  <c r="K154" i="26"/>
  <c r="H154" i="26"/>
  <c r="E154" i="26"/>
  <c r="J154" i="26"/>
  <c r="F154" i="26"/>
  <c r="I154" i="26"/>
  <c r="D154" i="26"/>
  <c r="C138" i="26"/>
  <c r="G138" i="26"/>
  <c r="K138" i="26"/>
  <c r="H138" i="26"/>
  <c r="E138" i="26"/>
  <c r="J138" i="26"/>
  <c r="F138" i="26"/>
  <c r="I138" i="26"/>
  <c r="D138" i="26"/>
  <c r="C122" i="26"/>
  <c r="G122" i="26"/>
  <c r="K122" i="26"/>
  <c r="H122" i="26"/>
  <c r="E122" i="26"/>
  <c r="J122" i="26"/>
  <c r="F122" i="26"/>
  <c r="I122" i="26"/>
  <c r="D122" i="26"/>
  <c r="C106" i="26"/>
  <c r="G106" i="26"/>
  <c r="K106" i="26"/>
  <c r="H106" i="26"/>
  <c r="E106" i="26"/>
  <c r="J106" i="26"/>
  <c r="F106" i="26"/>
  <c r="I106" i="26"/>
  <c r="D106" i="26"/>
  <c r="C62" i="26"/>
  <c r="G62" i="26"/>
  <c r="K62" i="26"/>
  <c r="H62" i="26"/>
  <c r="D62" i="26"/>
  <c r="I62" i="26"/>
  <c r="E62" i="26"/>
  <c r="J62" i="26"/>
  <c r="F62" i="26"/>
  <c r="C34" i="26"/>
  <c r="G34" i="26"/>
  <c r="K34" i="26"/>
  <c r="H34" i="26"/>
  <c r="D34" i="26"/>
  <c r="I34" i="26"/>
  <c r="E34" i="26"/>
  <c r="J34" i="26"/>
  <c r="F34" i="26"/>
  <c r="C177" i="23"/>
  <c r="G177" i="23"/>
  <c r="K177" i="23"/>
  <c r="H177" i="23"/>
  <c r="D177" i="23"/>
  <c r="I177" i="23"/>
  <c r="E177" i="23"/>
  <c r="J177" i="23"/>
  <c r="F177" i="23"/>
  <c r="C145" i="23"/>
  <c r="G145" i="23"/>
  <c r="K145" i="23"/>
  <c r="H145" i="23"/>
  <c r="D145" i="23"/>
  <c r="I145" i="23"/>
  <c r="E145" i="23"/>
  <c r="J145" i="23"/>
  <c r="F145" i="23"/>
  <c r="C113" i="23"/>
  <c r="G113" i="23"/>
  <c r="K113" i="23"/>
  <c r="H113" i="23"/>
  <c r="D113" i="23"/>
  <c r="I113" i="23"/>
  <c r="E113" i="23"/>
  <c r="J113" i="23"/>
  <c r="F113" i="23"/>
  <c r="C81" i="23"/>
  <c r="G81" i="23"/>
  <c r="K81" i="23"/>
  <c r="H81" i="23"/>
  <c r="D81" i="23"/>
  <c r="I81" i="23"/>
  <c r="E81" i="23"/>
  <c r="J81" i="23"/>
  <c r="F81" i="23"/>
  <c r="C176" i="26"/>
  <c r="G176" i="26"/>
  <c r="K176" i="26"/>
  <c r="E176" i="26"/>
  <c r="J176" i="26"/>
  <c r="H176" i="26"/>
  <c r="I176" i="26"/>
  <c r="D176" i="26"/>
  <c r="F176" i="26"/>
  <c r="P149" i="26"/>
  <c r="T149" i="26"/>
  <c r="M149" i="26"/>
  <c r="R149" i="26"/>
  <c r="O149" i="26"/>
  <c r="U149" i="26"/>
  <c r="N149" i="26"/>
  <c r="Q149" i="26"/>
  <c r="S149" i="26"/>
  <c r="P133" i="26"/>
  <c r="T133" i="26"/>
  <c r="M133" i="26"/>
  <c r="R133" i="26"/>
  <c r="O133" i="26"/>
  <c r="U133" i="26"/>
  <c r="N133" i="26"/>
  <c r="Q133" i="26"/>
  <c r="S133" i="26"/>
  <c r="P117" i="26"/>
  <c r="T117" i="26"/>
  <c r="M117" i="26"/>
  <c r="R117" i="26"/>
  <c r="O117" i="26"/>
  <c r="U117" i="26"/>
  <c r="N117" i="26"/>
  <c r="Q117" i="26"/>
  <c r="S117" i="26"/>
  <c r="P95" i="26"/>
  <c r="T95" i="26"/>
  <c r="O95" i="26"/>
  <c r="U95" i="26"/>
  <c r="Q95" i="26"/>
  <c r="M95" i="26"/>
  <c r="R95" i="26"/>
  <c r="S95" i="26"/>
  <c r="N95" i="26"/>
  <c r="C66" i="26"/>
  <c r="G66" i="26"/>
  <c r="K66" i="26"/>
  <c r="H66" i="26"/>
  <c r="D66" i="26"/>
  <c r="I66" i="26"/>
  <c r="E66" i="26"/>
  <c r="J66" i="26"/>
  <c r="F66" i="26"/>
  <c r="C38" i="26"/>
  <c r="G38" i="26"/>
  <c r="K38" i="26"/>
  <c r="H38" i="26"/>
  <c r="D38" i="26"/>
  <c r="I38" i="26"/>
  <c r="E38" i="26"/>
  <c r="J38" i="26"/>
  <c r="F38" i="26"/>
  <c r="C6" i="26"/>
  <c r="G6" i="26"/>
  <c r="K6" i="26"/>
  <c r="H6" i="26"/>
  <c r="D6" i="26"/>
  <c r="I6" i="26"/>
  <c r="E6" i="26"/>
  <c r="J6" i="26"/>
  <c r="F6" i="26"/>
  <c r="C149" i="23"/>
  <c r="G149" i="23"/>
  <c r="K149" i="23"/>
  <c r="H149" i="23"/>
  <c r="D149" i="23"/>
  <c r="I149" i="23"/>
  <c r="E149" i="23"/>
  <c r="J149" i="23"/>
  <c r="F149" i="23"/>
  <c r="C117" i="23"/>
  <c r="G117" i="23"/>
  <c r="K117" i="23"/>
  <c r="H117" i="23"/>
  <c r="D117" i="23"/>
  <c r="I117" i="23"/>
  <c r="E117" i="23"/>
  <c r="J117" i="23"/>
  <c r="F117" i="23"/>
  <c r="C85" i="23"/>
  <c r="G85" i="23"/>
  <c r="K85" i="23"/>
  <c r="H85" i="23"/>
  <c r="D85" i="23"/>
  <c r="I85" i="23"/>
  <c r="E85" i="23"/>
  <c r="J85" i="23"/>
  <c r="F85" i="23"/>
  <c r="P159" i="25"/>
  <c r="T159" i="25"/>
  <c r="N159" i="25"/>
  <c r="S159" i="25"/>
  <c r="O159" i="25"/>
  <c r="U159" i="25"/>
  <c r="Q159" i="25"/>
  <c r="M159" i="25"/>
  <c r="R159" i="25"/>
  <c r="C49" i="25"/>
  <c r="G49" i="25"/>
  <c r="K49" i="25"/>
  <c r="E49" i="25"/>
  <c r="J49" i="25"/>
  <c r="H49" i="25"/>
  <c r="D49" i="25"/>
  <c r="F49" i="25"/>
  <c r="I49" i="25"/>
  <c r="C160" i="26"/>
  <c r="G160" i="26"/>
  <c r="K160" i="26"/>
  <c r="E160" i="26"/>
  <c r="J160" i="26"/>
  <c r="H160" i="26"/>
  <c r="D160" i="26"/>
  <c r="F160" i="26"/>
  <c r="I160" i="26"/>
  <c r="P143" i="26"/>
  <c r="T143" i="26"/>
  <c r="O143" i="26"/>
  <c r="U143" i="26"/>
  <c r="M143" i="26"/>
  <c r="R143" i="26"/>
  <c r="N143" i="26"/>
  <c r="Q143" i="26"/>
  <c r="S143" i="26"/>
  <c r="P127" i="26"/>
  <c r="T127" i="26"/>
  <c r="O127" i="26"/>
  <c r="U127" i="26"/>
  <c r="M127" i="26"/>
  <c r="R127" i="26"/>
  <c r="N127" i="26"/>
  <c r="Q127" i="26"/>
  <c r="S127" i="26"/>
  <c r="P111" i="26"/>
  <c r="T111" i="26"/>
  <c r="O111" i="26"/>
  <c r="U111" i="26"/>
  <c r="M111" i="26"/>
  <c r="R111" i="26"/>
  <c r="N111" i="26"/>
  <c r="Q111" i="26"/>
  <c r="S111" i="26"/>
  <c r="P99" i="26"/>
  <c r="T99" i="26"/>
  <c r="O99" i="26"/>
  <c r="U99" i="26"/>
  <c r="Q99" i="26"/>
  <c r="M99" i="26"/>
  <c r="R99" i="26"/>
  <c r="N99" i="26"/>
  <c r="S99" i="26"/>
  <c r="C74" i="26"/>
  <c r="G74" i="26"/>
  <c r="K74" i="26"/>
  <c r="H74" i="26"/>
  <c r="D74" i="26"/>
  <c r="I74" i="26"/>
  <c r="E74" i="26"/>
  <c r="J74" i="26"/>
  <c r="F74" i="26"/>
  <c r="P11" i="26"/>
  <c r="T11" i="26"/>
  <c r="O11" i="26"/>
  <c r="U11" i="26"/>
  <c r="Q11" i="26"/>
  <c r="M11" i="26"/>
  <c r="R11" i="26"/>
  <c r="N11" i="26"/>
  <c r="S11" i="26"/>
  <c r="P154" i="23"/>
  <c r="T154" i="23"/>
  <c r="O154" i="23"/>
  <c r="U154" i="23"/>
  <c r="Q154" i="23"/>
  <c r="M154" i="23"/>
  <c r="R154" i="23"/>
  <c r="N154" i="23"/>
  <c r="S154" i="23"/>
  <c r="P122" i="23"/>
  <c r="T122" i="23"/>
  <c r="O122" i="23"/>
  <c r="U122" i="23"/>
  <c r="Q122" i="23"/>
  <c r="M122" i="23"/>
  <c r="R122" i="23"/>
  <c r="N122" i="23"/>
  <c r="S122" i="23"/>
  <c r="P90" i="23"/>
  <c r="T90" i="23"/>
  <c r="O90" i="23"/>
  <c r="U90" i="23"/>
  <c r="Q90" i="23"/>
  <c r="M90" i="23"/>
  <c r="R90" i="23"/>
  <c r="N90" i="23"/>
  <c r="S90" i="23"/>
  <c r="P66" i="23"/>
  <c r="T66" i="23"/>
  <c r="O66" i="23"/>
  <c r="U66" i="23"/>
  <c r="Q66" i="23"/>
  <c r="M66" i="23"/>
  <c r="R66" i="23"/>
  <c r="N66" i="23"/>
  <c r="S66" i="23"/>
  <c r="C57" i="23"/>
  <c r="G57" i="23"/>
  <c r="K57" i="23"/>
  <c r="H57" i="23"/>
  <c r="D57" i="23"/>
  <c r="I57" i="23"/>
  <c r="E57" i="23"/>
  <c r="J57" i="23"/>
  <c r="F57" i="23"/>
  <c r="C49" i="23"/>
  <c r="G49" i="23"/>
  <c r="K49" i="23"/>
  <c r="H49" i="23"/>
  <c r="D49" i="23"/>
  <c r="I49" i="23"/>
  <c r="E49" i="23"/>
  <c r="J49" i="23"/>
  <c r="F49" i="23"/>
  <c r="C41" i="23"/>
  <c r="G41" i="23"/>
  <c r="K41" i="23"/>
  <c r="H41" i="23"/>
  <c r="D41" i="23"/>
  <c r="I41" i="23"/>
  <c r="E41" i="23"/>
  <c r="J41" i="23"/>
  <c r="F41" i="23"/>
  <c r="C33" i="23"/>
  <c r="G33" i="23"/>
  <c r="K33" i="23"/>
  <c r="H33" i="23"/>
  <c r="D33" i="23"/>
  <c r="I33" i="23"/>
  <c r="E33" i="23"/>
  <c r="J33" i="23"/>
  <c r="F33" i="23"/>
  <c r="C25" i="23"/>
  <c r="G25" i="23"/>
  <c r="K25" i="23"/>
  <c r="H25" i="23"/>
  <c r="D25" i="23"/>
  <c r="I25" i="23"/>
  <c r="E25" i="23"/>
  <c r="J25" i="23"/>
  <c r="F25" i="23"/>
  <c r="C17" i="23"/>
  <c r="G17" i="23"/>
  <c r="K17" i="23"/>
  <c r="H17" i="23"/>
  <c r="D17" i="23"/>
  <c r="I17" i="23"/>
  <c r="E17" i="23"/>
  <c r="J17" i="23"/>
  <c r="F17" i="23"/>
  <c r="C9" i="23"/>
  <c r="G9" i="23"/>
  <c r="K9" i="23"/>
  <c r="H9" i="23"/>
  <c r="D9" i="23"/>
  <c r="I9" i="23"/>
  <c r="E9" i="23"/>
  <c r="J9" i="23"/>
  <c r="F9" i="23"/>
  <c r="X44" i="19"/>
  <c r="AB44" i="19"/>
  <c r="AF44" i="19"/>
  <c r="AJ44" i="19"/>
  <c r="AN44" i="19"/>
  <c r="AA44" i="19"/>
  <c r="AG44" i="19"/>
  <c r="AL44" i="19"/>
  <c r="W44" i="19"/>
  <c r="AC44" i="19"/>
  <c r="AH44" i="19"/>
  <c r="AM44" i="19"/>
  <c r="Y44" i="19"/>
  <c r="AD44" i="19"/>
  <c r="AI44" i="19"/>
  <c r="AO44" i="19"/>
  <c r="Z44" i="19"/>
  <c r="AE44" i="19"/>
  <c r="AK44" i="19"/>
  <c r="C80" i="25"/>
  <c r="G80" i="25"/>
  <c r="K80" i="25"/>
  <c r="F80" i="25"/>
  <c r="E80" i="25"/>
  <c r="H80" i="25"/>
  <c r="I80" i="25"/>
  <c r="D80" i="25"/>
  <c r="J80" i="25"/>
  <c r="P176" i="26"/>
  <c r="T176" i="26"/>
  <c r="Q176" i="26"/>
  <c r="N176" i="26"/>
  <c r="S176" i="26"/>
  <c r="U176" i="26"/>
  <c r="M176" i="26"/>
  <c r="O176" i="26"/>
  <c r="R176" i="26"/>
  <c r="C167" i="26"/>
  <c r="G167" i="26"/>
  <c r="K167" i="26"/>
  <c r="D167" i="26"/>
  <c r="I167" i="26"/>
  <c r="F167" i="26"/>
  <c r="J167" i="26"/>
  <c r="E167" i="26"/>
  <c r="H167" i="26"/>
  <c r="P152" i="26"/>
  <c r="T152" i="26"/>
  <c r="Q152" i="26"/>
  <c r="N152" i="26"/>
  <c r="S152" i="26"/>
  <c r="O152" i="26"/>
  <c r="R152" i="26"/>
  <c r="U152" i="26"/>
  <c r="M152" i="26"/>
  <c r="P144" i="26"/>
  <c r="T144" i="26"/>
  <c r="Q144" i="26"/>
  <c r="N144" i="26"/>
  <c r="S144" i="26"/>
  <c r="O144" i="26"/>
  <c r="R144" i="26"/>
  <c r="U144" i="26"/>
  <c r="M144" i="26"/>
  <c r="P136" i="26"/>
  <c r="T136" i="26"/>
  <c r="Q136" i="26"/>
  <c r="N136" i="26"/>
  <c r="S136" i="26"/>
  <c r="O136" i="26"/>
  <c r="R136" i="26"/>
  <c r="U136" i="26"/>
  <c r="M136" i="26"/>
  <c r="P128" i="26"/>
  <c r="T128" i="26"/>
  <c r="Q128" i="26"/>
  <c r="N128" i="26"/>
  <c r="S128" i="26"/>
  <c r="O128" i="26"/>
  <c r="R128" i="26"/>
  <c r="U128" i="26"/>
  <c r="M128" i="26"/>
  <c r="P120" i="26"/>
  <c r="T120" i="26"/>
  <c r="Q120" i="26"/>
  <c r="N120" i="26"/>
  <c r="S120" i="26"/>
  <c r="O120" i="26"/>
  <c r="R120" i="26"/>
  <c r="U120" i="26"/>
  <c r="M120" i="26"/>
  <c r="P112" i="26"/>
  <c r="T112" i="26"/>
  <c r="Q112" i="26"/>
  <c r="N112" i="26"/>
  <c r="S112" i="26"/>
  <c r="O112" i="26"/>
  <c r="R112" i="26"/>
  <c r="U112" i="26"/>
  <c r="M112" i="26"/>
  <c r="C103" i="26"/>
  <c r="G103" i="26"/>
  <c r="K103" i="26"/>
  <c r="D103" i="26"/>
  <c r="I103" i="26"/>
  <c r="F103" i="26"/>
  <c r="E103" i="26"/>
  <c r="H103" i="26"/>
  <c r="J103" i="26"/>
  <c r="C95" i="26"/>
  <c r="G95" i="26"/>
  <c r="K95" i="26"/>
  <c r="D95" i="26"/>
  <c r="I95" i="26"/>
  <c r="E95" i="26"/>
  <c r="J95" i="26"/>
  <c r="F95" i="26"/>
  <c r="H95" i="26"/>
  <c r="C87" i="26"/>
  <c r="G87" i="26"/>
  <c r="K87" i="26"/>
  <c r="D87" i="26"/>
  <c r="I87" i="26"/>
  <c r="E87" i="26"/>
  <c r="J87" i="26"/>
  <c r="F87" i="26"/>
  <c r="H87" i="26"/>
  <c r="C75" i="26"/>
  <c r="G75" i="26"/>
  <c r="K75" i="26"/>
  <c r="D75" i="26"/>
  <c r="I75" i="26"/>
  <c r="E75" i="26"/>
  <c r="J75" i="26"/>
  <c r="F75" i="26"/>
  <c r="H75" i="26"/>
  <c r="C63" i="26"/>
  <c r="G63" i="26"/>
  <c r="K63" i="26"/>
  <c r="D63" i="26"/>
  <c r="I63" i="26"/>
  <c r="E63" i="26"/>
  <c r="J63" i="26"/>
  <c r="F63" i="26"/>
  <c r="H63" i="26"/>
  <c r="P52" i="26"/>
  <c r="T52" i="26"/>
  <c r="Q52" i="26"/>
  <c r="M52" i="26"/>
  <c r="R52" i="26"/>
  <c r="N52" i="26"/>
  <c r="S52" i="26"/>
  <c r="O52" i="26"/>
  <c r="U52" i="26"/>
  <c r="P40" i="26"/>
  <c r="T40" i="26"/>
  <c r="Q40" i="26"/>
  <c r="M40" i="26"/>
  <c r="R40" i="26"/>
  <c r="N40" i="26"/>
  <c r="S40" i="26"/>
  <c r="U40" i="26"/>
  <c r="O40" i="26"/>
  <c r="P32" i="26"/>
  <c r="T32" i="26"/>
  <c r="Q32" i="26"/>
  <c r="M32" i="26"/>
  <c r="R32" i="26"/>
  <c r="N32" i="26"/>
  <c r="S32" i="26"/>
  <c r="O32" i="26"/>
  <c r="U32" i="26"/>
  <c r="P24" i="26"/>
  <c r="T24" i="26"/>
  <c r="Q24" i="26"/>
  <c r="M24" i="26"/>
  <c r="R24" i="26"/>
  <c r="N24" i="26"/>
  <c r="S24" i="26"/>
  <c r="U24" i="26"/>
  <c r="O24" i="26"/>
  <c r="P16" i="26"/>
  <c r="T16" i="26"/>
  <c r="Q16" i="26"/>
  <c r="M16" i="26"/>
  <c r="R16" i="26"/>
  <c r="N16" i="26"/>
  <c r="S16" i="26"/>
  <c r="O16" i="26"/>
  <c r="U16" i="26"/>
  <c r="P8" i="26"/>
  <c r="T8" i="26"/>
  <c r="Q8" i="26"/>
  <c r="M8" i="26"/>
  <c r="R8" i="26"/>
  <c r="N8" i="26"/>
  <c r="S8" i="26"/>
  <c r="U8" i="26"/>
  <c r="O8" i="26"/>
  <c r="P175" i="23"/>
  <c r="T175" i="23"/>
  <c r="Q175" i="23"/>
  <c r="M175" i="23"/>
  <c r="R175" i="23"/>
  <c r="N175" i="23"/>
  <c r="S175" i="23"/>
  <c r="O175" i="23"/>
  <c r="U175" i="23"/>
  <c r="P167" i="23"/>
  <c r="T167" i="23"/>
  <c r="Q167" i="23"/>
  <c r="M167" i="23"/>
  <c r="R167" i="23"/>
  <c r="N167" i="23"/>
  <c r="S167" i="23"/>
  <c r="U167" i="23"/>
  <c r="O167" i="23"/>
  <c r="P159" i="23"/>
  <c r="T159" i="23"/>
  <c r="Q159" i="23"/>
  <c r="M159" i="23"/>
  <c r="R159" i="23"/>
  <c r="N159" i="23"/>
  <c r="S159" i="23"/>
  <c r="O159" i="23"/>
  <c r="U159" i="23"/>
  <c r="P151" i="23"/>
  <c r="T151" i="23"/>
  <c r="Q151" i="23"/>
  <c r="M151" i="23"/>
  <c r="R151" i="23"/>
  <c r="N151" i="23"/>
  <c r="S151" i="23"/>
  <c r="U151" i="23"/>
  <c r="O151" i="23"/>
  <c r="P143" i="23"/>
  <c r="T143" i="23"/>
  <c r="Q143" i="23"/>
  <c r="M143" i="23"/>
  <c r="R143" i="23"/>
  <c r="N143" i="23"/>
  <c r="S143" i="23"/>
  <c r="O143" i="23"/>
  <c r="U143" i="23"/>
  <c r="P135" i="23"/>
  <c r="T135" i="23"/>
  <c r="Q135" i="23"/>
  <c r="M135" i="23"/>
  <c r="R135" i="23"/>
  <c r="N135" i="23"/>
  <c r="S135" i="23"/>
  <c r="U135" i="23"/>
  <c r="O135" i="23"/>
  <c r="P127" i="23"/>
  <c r="T127" i="23"/>
  <c r="Q127" i="23"/>
  <c r="M127" i="23"/>
  <c r="R127" i="23"/>
  <c r="N127" i="23"/>
  <c r="S127" i="23"/>
  <c r="O127" i="23"/>
  <c r="U127" i="23"/>
  <c r="P119" i="23"/>
  <c r="T119" i="23"/>
  <c r="Q119" i="23"/>
  <c r="M119" i="23"/>
  <c r="R119" i="23"/>
  <c r="N119" i="23"/>
  <c r="S119" i="23"/>
  <c r="U119" i="23"/>
  <c r="O119" i="23"/>
  <c r="P111" i="23"/>
  <c r="T111" i="23"/>
  <c r="Q111" i="23"/>
  <c r="M111" i="23"/>
  <c r="R111" i="23"/>
  <c r="N111" i="23"/>
  <c r="S111" i="23"/>
  <c r="O111" i="23"/>
  <c r="U111" i="23"/>
  <c r="P103" i="23"/>
  <c r="T103" i="23"/>
  <c r="Q103" i="23"/>
  <c r="M103" i="23"/>
  <c r="R103" i="23"/>
  <c r="N103" i="23"/>
  <c r="S103" i="23"/>
  <c r="U103" i="23"/>
  <c r="O103" i="23"/>
  <c r="P95" i="23"/>
  <c r="T95" i="23"/>
  <c r="Q95" i="23"/>
  <c r="M95" i="23"/>
  <c r="R95" i="23"/>
  <c r="N95" i="23"/>
  <c r="S95" i="23"/>
  <c r="O95" i="23"/>
  <c r="U95" i="23"/>
  <c r="P87" i="23"/>
  <c r="T87" i="23"/>
  <c r="Q87" i="23"/>
  <c r="M87" i="23"/>
  <c r="R87" i="23"/>
  <c r="N87" i="23"/>
  <c r="S87" i="23"/>
  <c r="U87" i="23"/>
  <c r="O87" i="23"/>
  <c r="P79" i="23"/>
  <c r="T79" i="23"/>
  <c r="Q79" i="23"/>
  <c r="M79" i="23"/>
  <c r="R79" i="23"/>
  <c r="N79" i="23"/>
  <c r="S79" i="23"/>
  <c r="O79" i="23"/>
  <c r="U79" i="23"/>
  <c r="P71" i="23"/>
  <c r="T71" i="23"/>
  <c r="Q71" i="23"/>
  <c r="M71" i="23"/>
  <c r="R71" i="23"/>
  <c r="N71" i="23"/>
  <c r="S71" i="23"/>
  <c r="U71" i="23"/>
  <c r="O71" i="23"/>
  <c r="P63" i="23"/>
  <c r="T63" i="23"/>
  <c r="Q63" i="23"/>
  <c r="M63" i="23"/>
  <c r="R63" i="23"/>
  <c r="N63" i="23"/>
  <c r="S63" i="23"/>
  <c r="O63" i="23"/>
  <c r="U63" i="23"/>
  <c r="C54" i="23"/>
  <c r="G54" i="23"/>
  <c r="K54" i="23"/>
  <c r="D54" i="23"/>
  <c r="I54" i="23"/>
  <c r="E54" i="23"/>
  <c r="J54" i="23"/>
  <c r="F54" i="23"/>
  <c r="H54" i="23"/>
  <c r="C46" i="23"/>
  <c r="G46" i="23"/>
  <c r="K46" i="23"/>
  <c r="D46" i="23"/>
  <c r="I46" i="23"/>
  <c r="E46" i="23"/>
  <c r="J46" i="23"/>
  <c r="F46" i="23"/>
  <c r="H46" i="23"/>
  <c r="C38" i="23"/>
  <c r="G38" i="23"/>
  <c r="K38" i="23"/>
  <c r="D38" i="23"/>
  <c r="I38" i="23"/>
  <c r="E38" i="23"/>
  <c r="J38" i="23"/>
  <c r="F38" i="23"/>
  <c r="H38" i="23"/>
  <c r="C30" i="23"/>
  <c r="G30" i="23"/>
  <c r="K30" i="23"/>
  <c r="D30" i="23"/>
  <c r="I30" i="23"/>
  <c r="E30" i="23"/>
  <c r="J30" i="23"/>
  <c r="F30" i="23"/>
  <c r="H30" i="23"/>
  <c r="C22" i="23"/>
  <c r="G22" i="23"/>
  <c r="K22" i="23"/>
  <c r="D22" i="23"/>
  <c r="I22" i="23"/>
  <c r="E22" i="23"/>
  <c r="J22" i="23"/>
  <c r="F22" i="23"/>
  <c r="H22" i="23"/>
  <c r="C14" i="23"/>
  <c r="G14" i="23"/>
  <c r="K14" i="23"/>
  <c r="D14" i="23"/>
  <c r="I14" i="23"/>
  <c r="E14" i="23"/>
  <c r="J14" i="23"/>
  <c r="F14" i="23"/>
  <c r="H14" i="23"/>
  <c r="C6" i="23"/>
  <c r="G6" i="23"/>
  <c r="K6" i="23"/>
  <c r="D6" i="23"/>
  <c r="I6" i="23"/>
  <c r="E6" i="23"/>
  <c r="J6" i="23"/>
  <c r="F6" i="23"/>
  <c r="H6" i="23"/>
  <c r="P97" i="26"/>
  <c r="T97" i="26"/>
  <c r="M97" i="26"/>
  <c r="R97" i="26"/>
  <c r="N97" i="26"/>
  <c r="S97" i="26"/>
  <c r="O97" i="26"/>
  <c r="U97" i="26"/>
  <c r="Q97" i="26"/>
  <c r="P89" i="26"/>
  <c r="T89" i="26"/>
  <c r="M89" i="26"/>
  <c r="R89" i="26"/>
  <c r="N89" i="26"/>
  <c r="S89" i="26"/>
  <c r="O89" i="26"/>
  <c r="U89" i="26"/>
  <c r="Q89" i="26"/>
  <c r="P81" i="26"/>
  <c r="T81" i="26"/>
  <c r="M81" i="26"/>
  <c r="R81" i="26"/>
  <c r="N81" i="26"/>
  <c r="S81" i="26"/>
  <c r="O81" i="26"/>
  <c r="U81" i="26"/>
  <c r="Q81" i="26"/>
  <c r="C72" i="26"/>
  <c r="G72" i="26"/>
  <c r="K72" i="26"/>
  <c r="E72" i="26"/>
  <c r="J72" i="26"/>
  <c r="F72" i="26"/>
  <c r="H72" i="26"/>
  <c r="D72" i="26"/>
  <c r="I72" i="26"/>
  <c r="C60" i="26"/>
  <c r="G60" i="26"/>
  <c r="K60" i="26"/>
  <c r="E60" i="26"/>
  <c r="J60" i="26"/>
  <c r="F60" i="26"/>
  <c r="H60" i="26"/>
  <c r="D60" i="26"/>
  <c r="I60" i="26"/>
  <c r="C52" i="26"/>
  <c r="G52" i="26"/>
  <c r="K52" i="26"/>
  <c r="E52" i="26"/>
  <c r="J52" i="26"/>
  <c r="F52" i="26"/>
  <c r="H52" i="26"/>
  <c r="I52" i="26"/>
  <c r="D52" i="26"/>
  <c r="P41" i="26"/>
  <c r="T41" i="26"/>
  <c r="M41" i="26"/>
  <c r="R41" i="26"/>
  <c r="N41" i="26"/>
  <c r="S41" i="26"/>
  <c r="O41" i="26"/>
  <c r="U41" i="26"/>
  <c r="Q41" i="26"/>
  <c r="P33" i="26"/>
  <c r="T33" i="26"/>
  <c r="M33" i="26"/>
  <c r="R33" i="26"/>
  <c r="N33" i="26"/>
  <c r="S33" i="26"/>
  <c r="O33" i="26"/>
  <c r="U33" i="26"/>
  <c r="Q33" i="26"/>
  <c r="P25" i="26"/>
  <c r="T25" i="26"/>
  <c r="M25" i="26"/>
  <c r="R25" i="26"/>
  <c r="N25" i="26"/>
  <c r="S25" i="26"/>
  <c r="O25" i="26"/>
  <c r="U25" i="26"/>
  <c r="Q25" i="26"/>
  <c r="P17" i="26"/>
  <c r="T17" i="26"/>
  <c r="M17" i="26"/>
  <c r="R17" i="26"/>
  <c r="N17" i="26"/>
  <c r="S17" i="26"/>
  <c r="O17" i="26"/>
  <c r="U17" i="26"/>
  <c r="Q17" i="26"/>
  <c r="P9" i="26"/>
  <c r="T9" i="26"/>
  <c r="M9" i="26"/>
  <c r="R9" i="26"/>
  <c r="N9" i="26"/>
  <c r="S9" i="26"/>
  <c r="O9" i="26"/>
  <c r="U9" i="26"/>
  <c r="Q9" i="26"/>
  <c r="P176" i="23"/>
  <c r="T176" i="23"/>
  <c r="M176" i="23"/>
  <c r="R176" i="23"/>
  <c r="N176" i="23"/>
  <c r="S176" i="23"/>
  <c r="O176" i="23"/>
  <c r="U176" i="23"/>
  <c r="Q176" i="23"/>
  <c r="P168" i="23"/>
  <c r="T168" i="23"/>
  <c r="M168" i="23"/>
  <c r="R168" i="23"/>
  <c r="N168" i="23"/>
  <c r="S168" i="23"/>
  <c r="O168" i="23"/>
  <c r="U168" i="23"/>
  <c r="Q168" i="23"/>
  <c r="P160" i="23"/>
  <c r="T160" i="23"/>
  <c r="M160" i="23"/>
  <c r="R160" i="23"/>
  <c r="N160" i="23"/>
  <c r="S160" i="23"/>
  <c r="O160" i="23"/>
  <c r="U160" i="23"/>
  <c r="Q160" i="23"/>
  <c r="P152" i="23"/>
  <c r="T152" i="23"/>
  <c r="M152" i="23"/>
  <c r="R152" i="23"/>
  <c r="N152" i="23"/>
  <c r="S152" i="23"/>
  <c r="O152" i="23"/>
  <c r="U152" i="23"/>
  <c r="Q152" i="23"/>
  <c r="P144" i="23"/>
  <c r="T144" i="23"/>
  <c r="M144" i="23"/>
  <c r="R144" i="23"/>
  <c r="N144" i="23"/>
  <c r="S144" i="23"/>
  <c r="O144" i="23"/>
  <c r="U144" i="23"/>
  <c r="Q144" i="23"/>
  <c r="P136" i="23"/>
  <c r="T136" i="23"/>
  <c r="M136" i="23"/>
  <c r="R136" i="23"/>
  <c r="N136" i="23"/>
  <c r="S136" i="23"/>
  <c r="O136" i="23"/>
  <c r="U136" i="23"/>
  <c r="Q136" i="23"/>
  <c r="P128" i="23"/>
  <c r="T128" i="23"/>
  <c r="M128" i="23"/>
  <c r="R128" i="23"/>
  <c r="N128" i="23"/>
  <c r="S128" i="23"/>
  <c r="O128" i="23"/>
  <c r="U128" i="23"/>
  <c r="Q128" i="23"/>
  <c r="P120" i="23"/>
  <c r="T120" i="23"/>
  <c r="M120" i="23"/>
  <c r="R120" i="23"/>
  <c r="N120" i="23"/>
  <c r="S120" i="23"/>
  <c r="O120" i="23"/>
  <c r="U120" i="23"/>
  <c r="Q120" i="23"/>
  <c r="P112" i="23"/>
  <c r="T112" i="23"/>
  <c r="M112" i="23"/>
  <c r="R112" i="23"/>
  <c r="N112" i="23"/>
  <c r="S112" i="23"/>
  <c r="O112" i="23"/>
  <c r="U112" i="23"/>
  <c r="Q112" i="23"/>
  <c r="P104" i="23"/>
  <c r="T104" i="23"/>
  <c r="M104" i="23"/>
  <c r="R104" i="23"/>
  <c r="N104" i="23"/>
  <c r="S104" i="23"/>
  <c r="O104" i="23"/>
  <c r="U104" i="23"/>
  <c r="Q104" i="23"/>
  <c r="P96" i="23"/>
  <c r="T96" i="23"/>
  <c r="M96" i="23"/>
  <c r="R96" i="23"/>
  <c r="N96" i="23"/>
  <c r="S96" i="23"/>
  <c r="O96" i="23"/>
  <c r="U96" i="23"/>
  <c r="Q96" i="23"/>
  <c r="P88" i="23"/>
  <c r="T88" i="23"/>
  <c r="M88" i="23"/>
  <c r="R88" i="23"/>
  <c r="N88" i="23"/>
  <c r="S88" i="23"/>
  <c r="O88" i="23"/>
  <c r="U88" i="23"/>
  <c r="Q88" i="23"/>
  <c r="P80" i="23"/>
  <c r="T80" i="23"/>
  <c r="M80" i="23"/>
  <c r="R80" i="23"/>
  <c r="N80" i="23"/>
  <c r="S80" i="23"/>
  <c r="O80" i="23"/>
  <c r="U80" i="23"/>
  <c r="Q80" i="23"/>
  <c r="P72" i="23"/>
  <c r="T72" i="23"/>
  <c r="M72" i="23"/>
  <c r="R72" i="23"/>
  <c r="N72" i="23"/>
  <c r="S72" i="23"/>
  <c r="O72" i="23"/>
  <c r="U72" i="23"/>
  <c r="Q72" i="23"/>
  <c r="P64" i="23"/>
  <c r="T64" i="23"/>
  <c r="M64" i="23"/>
  <c r="R64" i="23"/>
  <c r="N64" i="23"/>
  <c r="S64" i="23"/>
  <c r="O64" i="23"/>
  <c r="U64" i="23"/>
  <c r="Q64" i="23"/>
  <c r="P56" i="23"/>
  <c r="T56" i="23"/>
  <c r="M56" i="23"/>
  <c r="R56" i="23"/>
  <c r="N56" i="23"/>
  <c r="S56" i="23"/>
  <c r="O56" i="23"/>
  <c r="U56" i="23"/>
  <c r="Q56" i="23"/>
  <c r="P48" i="23"/>
  <c r="T48" i="23"/>
  <c r="M48" i="23"/>
  <c r="R48" i="23"/>
  <c r="N48" i="23"/>
  <c r="S48" i="23"/>
  <c r="O48" i="23"/>
  <c r="U48" i="23"/>
  <c r="Q48" i="23"/>
  <c r="P40" i="23"/>
  <c r="T40" i="23"/>
  <c r="M40" i="23"/>
  <c r="R40" i="23"/>
  <c r="N40" i="23"/>
  <c r="S40" i="23"/>
  <c r="O40" i="23"/>
  <c r="U40" i="23"/>
  <c r="Q40" i="23"/>
  <c r="P32" i="23"/>
  <c r="T32" i="23"/>
  <c r="M32" i="23"/>
  <c r="R32" i="23"/>
  <c r="N32" i="23"/>
  <c r="S32" i="23"/>
  <c r="O32" i="23"/>
  <c r="U32" i="23"/>
  <c r="Q32" i="23"/>
  <c r="P24" i="23"/>
  <c r="T24" i="23"/>
  <c r="M24" i="23"/>
  <c r="R24" i="23"/>
  <c r="N24" i="23"/>
  <c r="S24" i="23"/>
  <c r="O24" i="23"/>
  <c r="U24" i="23"/>
  <c r="Q24" i="23"/>
  <c r="P16" i="23"/>
  <c r="T16" i="23"/>
  <c r="M16" i="23"/>
  <c r="R16" i="23"/>
  <c r="N16" i="23"/>
  <c r="S16" i="23"/>
  <c r="O16" i="23"/>
  <c r="U16" i="23"/>
  <c r="Q16" i="23"/>
  <c r="P8" i="23"/>
  <c r="T8" i="23"/>
  <c r="M8" i="23"/>
  <c r="R8" i="23"/>
  <c r="N8" i="23"/>
  <c r="S8" i="23"/>
  <c r="O8" i="23"/>
  <c r="U8" i="23"/>
  <c r="Q8" i="23"/>
  <c r="C58" i="24"/>
  <c r="G58" i="24"/>
  <c r="K58" i="24"/>
  <c r="E58" i="24"/>
  <c r="J58" i="24"/>
  <c r="F58" i="24"/>
  <c r="H58" i="24"/>
  <c r="D58" i="24"/>
  <c r="I58" i="24"/>
  <c r="P51" i="25"/>
  <c r="T51" i="25"/>
  <c r="N51" i="25"/>
  <c r="S51" i="25"/>
  <c r="Q51" i="25"/>
  <c r="O51" i="25"/>
  <c r="R51" i="25"/>
  <c r="U51" i="25"/>
  <c r="M51" i="25"/>
  <c r="C177" i="26"/>
  <c r="G177" i="26"/>
  <c r="K177" i="26"/>
  <c r="F177" i="26"/>
  <c r="D177" i="26"/>
  <c r="I177" i="26"/>
  <c r="J177" i="26"/>
  <c r="E177" i="26"/>
  <c r="H177" i="26"/>
  <c r="C169" i="26"/>
  <c r="G169" i="26"/>
  <c r="K169" i="26"/>
  <c r="F169" i="26"/>
  <c r="D169" i="26"/>
  <c r="I169" i="26"/>
  <c r="E169" i="26"/>
  <c r="H169" i="26"/>
  <c r="J169" i="26"/>
  <c r="C161" i="26"/>
  <c r="G161" i="26"/>
  <c r="K161" i="26"/>
  <c r="F161" i="26"/>
  <c r="D161" i="26"/>
  <c r="I161" i="26"/>
  <c r="E161" i="26"/>
  <c r="H161" i="26"/>
  <c r="J161" i="26"/>
  <c r="C153" i="26"/>
  <c r="G153" i="26"/>
  <c r="K153" i="26"/>
  <c r="F153" i="26"/>
  <c r="D153" i="26"/>
  <c r="I153" i="26"/>
  <c r="E153" i="26"/>
  <c r="H153" i="26"/>
  <c r="J153" i="26"/>
  <c r="C145" i="26"/>
  <c r="G145" i="26"/>
  <c r="K145" i="26"/>
  <c r="F145" i="26"/>
  <c r="D145" i="26"/>
  <c r="I145" i="26"/>
  <c r="E145" i="26"/>
  <c r="H145" i="26"/>
  <c r="J145" i="26"/>
  <c r="C137" i="26"/>
  <c r="G137" i="26"/>
  <c r="K137" i="26"/>
  <c r="F137" i="26"/>
  <c r="D137" i="26"/>
  <c r="I137" i="26"/>
  <c r="E137" i="26"/>
  <c r="H137" i="26"/>
  <c r="J137" i="26"/>
  <c r="C129" i="26"/>
  <c r="G129" i="26"/>
  <c r="K129" i="26"/>
  <c r="F129" i="26"/>
  <c r="D129" i="26"/>
  <c r="I129" i="26"/>
  <c r="E129" i="26"/>
  <c r="H129" i="26"/>
  <c r="J129" i="26"/>
  <c r="C121" i="26"/>
  <c r="G121" i="26"/>
  <c r="K121" i="26"/>
  <c r="F121" i="26"/>
  <c r="D121" i="26"/>
  <c r="I121" i="26"/>
  <c r="E121" i="26"/>
  <c r="H121" i="26"/>
  <c r="J121" i="26"/>
  <c r="C113" i="26"/>
  <c r="G113" i="26"/>
  <c r="K113" i="26"/>
  <c r="F113" i="26"/>
  <c r="D113" i="26"/>
  <c r="I113" i="26"/>
  <c r="E113" i="26"/>
  <c r="H113" i="26"/>
  <c r="J113" i="26"/>
  <c r="P102" i="26"/>
  <c r="T102" i="26"/>
  <c r="N102" i="26"/>
  <c r="S102" i="26"/>
  <c r="Q102" i="26"/>
  <c r="O102" i="26"/>
  <c r="R102" i="26"/>
  <c r="U102" i="26"/>
  <c r="M102" i="26"/>
  <c r="P94" i="26"/>
  <c r="T94" i="26"/>
  <c r="N94" i="26"/>
  <c r="S94" i="26"/>
  <c r="O94" i="26"/>
  <c r="U94" i="26"/>
  <c r="Q94" i="26"/>
  <c r="R94" i="26"/>
  <c r="M94" i="26"/>
  <c r="P86" i="26"/>
  <c r="T86" i="26"/>
  <c r="N86" i="26"/>
  <c r="S86" i="26"/>
  <c r="O86" i="26"/>
  <c r="U86" i="26"/>
  <c r="Q86" i="26"/>
  <c r="M86" i="26"/>
  <c r="R86" i="26"/>
  <c r="C77" i="26"/>
  <c r="G77" i="26"/>
  <c r="K77" i="26"/>
  <c r="F77" i="26"/>
  <c r="H77" i="26"/>
  <c r="D77" i="26"/>
  <c r="I77" i="26"/>
  <c r="E77" i="26"/>
  <c r="J77" i="26"/>
  <c r="C69" i="26"/>
  <c r="G69" i="26"/>
  <c r="K69" i="26"/>
  <c r="F69" i="26"/>
  <c r="H69" i="26"/>
  <c r="D69" i="26"/>
  <c r="I69" i="26"/>
  <c r="E69" i="26"/>
  <c r="J69" i="26"/>
  <c r="P58" i="26"/>
  <c r="T58" i="26"/>
  <c r="N58" i="26"/>
  <c r="S58" i="26"/>
  <c r="O58" i="26"/>
  <c r="U58" i="26"/>
  <c r="Q58" i="26"/>
  <c r="R58" i="26"/>
  <c r="M58" i="26"/>
  <c r="C45" i="26"/>
  <c r="G45" i="26"/>
  <c r="K45" i="26"/>
  <c r="F45" i="26"/>
  <c r="H45" i="26"/>
  <c r="D45" i="26"/>
  <c r="I45" i="26"/>
  <c r="E45" i="26"/>
  <c r="J45" i="26"/>
  <c r="C37" i="26"/>
  <c r="G37" i="26"/>
  <c r="K37" i="26"/>
  <c r="F37" i="26"/>
  <c r="H37" i="26"/>
  <c r="D37" i="26"/>
  <c r="I37" i="26"/>
  <c r="E37" i="26"/>
  <c r="J37" i="26"/>
  <c r="C29" i="26"/>
  <c r="G29" i="26"/>
  <c r="K29" i="26"/>
  <c r="F29" i="26"/>
  <c r="H29" i="26"/>
  <c r="D29" i="26"/>
  <c r="I29" i="26"/>
  <c r="E29" i="26"/>
  <c r="J29" i="26"/>
  <c r="C21" i="26"/>
  <c r="G21" i="26"/>
  <c r="K21" i="26"/>
  <c r="F21" i="26"/>
  <c r="H21" i="26"/>
  <c r="D21" i="26"/>
  <c r="I21" i="26"/>
  <c r="E21" i="26"/>
  <c r="J21" i="26"/>
  <c r="C13" i="26"/>
  <c r="G13" i="26"/>
  <c r="K13" i="26"/>
  <c r="F13" i="26"/>
  <c r="H13" i="26"/>
  <c r="D13" i="26"/>
  <c r="I13" i="26"/>
  <c r="E13" i="26"/>
  <c r="J13" i="26"/>
  <c r="C5" i="26"/>
  <c r="G5" i="26"/>
  <c r="K5" i="26"/>
  <c r="F5" i="26"/>
  <c r="H5" i="26"/>
  <c r="D5" i="26"/>
  <c r="I5" i="26"/>
  <c r="E5" i="26"/>
  <c r="J5" i="26"/>
  <c r="C172" i="23"/>
  <c r="G172" i="23"/>
  <c r="K172" i="23"/>
  <c r="F172" i="23"/>
  <c r="H172" i="23"/>
  <c r="D172" i="23"/>
  <c r="I172" i="23"/>
  <c r="E172" i="23"/>
  <c r="J172" i="23"/>
  <c r="C164" i="23"/>
  <c r="G164" i="23"/>
  <c r="K164" i="23"/>
  <c r="F164" i="23"/>
  <c r="H164" i="23"/>
  <c r="D164" i="23"/>
  <c r="I164" i="23"/>
  <c r="E164" i="23"/>
  <c r="J164" i="23"/>
  <c r="C156" i="23"/>
  <c r="G156" i="23"/>
  <c r="K156" i="23"/>
  <c r="F156" i="23"/>
  <c r="H156" i="23"/>
  <c r="D156" i="23"/>
  <c r="I156" i="23"/>
  <c r="E156" i="23"/>
  <c r="J156" i="23"/>
  <c r="C148" i="23"/>
  <c r="G148" i="23"/>
  <c r="K148" i="23"/>
  <c r="F148" i="23"/>
  <c r="H148" i="23"/>
  <c r="D148" i="23"/>
  <c r="I148" i="23"/>
  <c r="E148" i="23"/>
  <c r="J148" i="23"/>
  <c r="C140" i="23"/>
  <c r="G140" i="23"/>
  <c r="K140" i="23"/>
  <c r="F140" i="23"/>
  <c r="H140" i="23"/>
  <c r="D140" i="23"/>
  <c r="I140" i="23"/>
  <c r="E140" i="23"/>
  <c r="J140" i="23"/>
  <c r="C132" i="23"/>
  <c r="G132" i="23"/>
  <c r="K132" i="23"/>
  <c r="F132" i="23"/>
  <c r="H132" i="23"/>
  <c r="D132" i="23"/>
  <c r="I132" i="23"/>
  <c r="E132" i="23"/>
  <c r="J132" i="23"/>
  <c r="C124" i="23"/>
  <c r="G124" i="23"/>
  <c r="K124" i="23"/>
  <c r="F124" i="23"/>
  <c r="H124" i="23"/>
  <c r="D124" i="23"/>
  <c r="I124" i="23"/>
  <c r="E124" i="23"/>
  <c r="J124" i="23"/>
  <c r="C116" i="23"/>
  <c r="G116" i="23"/>
  <c r="K116" i="23"/>
  <c r="F116" i="23"/>
  <c r="H116" i="23"/>
  <c r="D116" i="23"/>
  <c r="I116" i="23"/>
  <c r="E116" i="23"/>
  <c r="J116" i="23"/>
  <c r="C108" i="23"/>
  <c r="G108" i="23"/>
  <c r="K108" i="23"/>
  <c r="F108" i="23"/>
  <c r="H108" i="23"/>
  <c r="D108" i="23"/>
  <c r="I108" i="23"/>
  <c r="E108" i="23"/>
  <c r="J108" i="23"/>
  <c r="C100" i="23"/>
  <c r="G100" i="23"/>
  <c r="K100" i="23"/>
  <c r="F100" i="23"/>
  <c r="H100" i="23"/>
  <c r="D100" i="23"/>
  <c r="I100" i="23"/>
  <c r="E100" i="23"/>
  <c r="J100" i="23"/>
  <c r="C92" i="23"/>
  <c r="G92" i="23"/>
  <c r="K92" i="23"/>
  <c r="F92" i="23"/>
  <c r="H92" i="23"/>
  <c r="D92" i="23"/>
  <c r="I92" i="23"/>
  <c r="E92" i="23"/>
  <c r="J92" i="23"/>
  <c r="C84" i="23"/>
  <c r="G84" i="23"/>
  <c r="K84" i="23"/>
  <c r="F84" i="23"/>
  <c r="H84" i="23"/>
  <c r="D84" i="23"/>
  <c r="I84" i="23"/>
  <c r="E84" i="23"/>
  <c r="J84" i="23"/>
  <c r="C76" i="23"/>
  <c r="G76" i="23"/>
  <c r="K76" i="23"/>
  <c r="F76" i="23"/>
  <c r="H76" i="23"/>
  <c r="D76" i="23"/>
  <c r="I76" i="23"/>
  <c r="E76" i="23"/>
  <c r="J76" i="23"/>
  <c r="C68" i="23"/>
  <c r="G68" i="23"/>
  <c r="K68" i="23"/>
  <c r="F68" i="23"/>
  <c r="H68" i="23"/>
  <c r="D68" i="23"/>
  <c r="I68" i="23"/>
  <c r="E68" i="23"/>
  <c r="J68" i="23"/>
  <c r="C60" i="23"/>
  <c r="G60" i="23"/>
  <c r="K60" i="23"/>
  <c r="F60" i="23"/>
  <c r="H60" i="23"/>
  <c r="D60" i="23"/>
  <c r="I60" i="23"/>
  <c r="E60" i="23"/>
  <c r="J60" i="23"/>
  <c r="C52" i="23"/>
  <c r="G52" i="23"/>
  <c r="K52" i="23"/>
  <c r="F52" i="23"/>
  <c r="H52" i="23"/>
  <c r="D52" i="23"/>
  <c r="I52" i="23"/>
  <c r="E52" i="23"/>
  <c r="J52" i="23"/>
  <c r="C44" i="23"/>
  <c r="G44" i="23"/>
  <c r="K44" i="23"/>
  <c r="F44" i="23"/>
  <c r="H44" i="23"/>
  <c r="D44" i="23"/>
  <c r="I44" i="23"/>
  <c r="E44" i="23"/>
  <c r="J44" i="23"/>
  <c r="C36" i="23"/>
  <c r="G36" i="23"/>
  <c r="K36" i="23"/>
  <c r="F36" i="23"/>
  <c r="H36" i="23"/>
  <c r="D36" i="23"/>
  <c r="I36" i="23"/>
  <c r="E36" i="23"/>
  <c r="J36" i="23"/>
  <c r="C28" i="23"/>
  <c r="G28" i="23"/>
  <c r="K28" i="23"/>
  <c r="F28" i="23"/>
  <c r="H28" i="23"/>
  <c r="D28" i="23"/>
  <c r="I28" i="23"/>
  <c r="E28" i="23"/>
  <c r="J28" i="23"/>
  <c r="C20" i="23"/>
  <c r="G20" i="23"/>
  <c r="K20" i="23"/>
  <c r="F20" i="23"/>
  <c r="H20" i="23"/>
  <c r="D20" i="23"/>
  <c r="I20" i="23"/>
  <c r="E20" i="23"/>
  <c r="J20" i="23"/>
  <c r="C12" i="23"/>
  <c r="G12" i="23"/>
  <c r="K12" i="23"/>
  <c r="F12" i="23"/>
  <c r="H12" i="23"/>
  <c r="D12" i="23"/>
  <c r="I12" i="23"/>
  <c r="E12" i="23"/>
  <c r="J12" i="23"/>
  <c r="C4" i="23"/>
  <c r="G4" i="23"/>
  <c r="K4" i="23"/>
  <c r="F4" i="23"/>
  <c r="H4" i="23"/>
  <c r="D4" i="23"/>
  <c r="I4" i="23"/>
  <c r="E4" i="23"/>
  <c r="J4" i="23"/>
  <c r="AO131" i="21"/>
  <c r="AK131" i="21"/>
  <c r="AG131" i="21"/>
  <c r="AC131" i="21"/>
  <c r="Y131" i="21"/>
  <c r="AN131" i="21"/>
  <c r="AJ131" i="21"/>
  <c r="AF131" i="21"/>
  <c r="AB131" i="21"/>
  <c r="X131" i="21"/>
  <c r="AH131" i="21"/>
  <c r="Z131" i="21"/>
  <c r="AM131" i="21"/>
  <c r="AE131" i="21"/>
  <c r="W131" i="21"/>
  <c r="AL131" i="21"/>
  <c r="AD131" i="21"/>
  <c r="AA131" i="21"/>
  <c r="AI131" i="21"/>
  <c r="AL56" i="23"/>
  <c r="AH56" i="23"/>
  <c r="AD56" i="23"/>
  <c r="Z56" i="23"/>
  <c r="AO56" i="23"/>
  <c r="AK56" i="23"/>
  <c r="AG56" i="23"/>
  <c r="AC56" i="23"/>
  <c r="Y56" i="23"/>
  <c r="AN56" i="23"/>
  <c r="AJ56" i="23"/>
  <c r="AF56" i="23"/>
  <c r="AB56" i="23"/>
  <c r="X56" i="23"/>
  <c r="AM56" i="23"/>
  <c r="W56" i="23"/>
  <c r="AI56" i="23"/>
  <c r="AE56" i="23"/>
  <c r="AA56" i="23"/>
  <c r="AO115" i="21"/>
  <c r="AK115" i="21"/>
  <c r="AG115" i="21"/>
  <c r="AC115" i="21"/>
  <c r="Y115" i="21"/>
  <c r="AN115" i="21"/>
  <c r="AJ115" i="21"/>
  <c r="AF115" i="21"/>
  <c r="AB115" i="21"/>
  <c r="X115" i="21"/>
  <c r="AH115" i="21"/>
  <c r="Z115" i="21"/>
  <c r="AM115" i="21"/>
  <c r="AE115" i="21"/>
  <c r="W115" i="21"/>
  <c r="AL115" i="21"/>
  <c r="AD115" i="21"/>
  <c r="AI115" i="21"/>
  <c r="AA115" i="21"/>
  <c r="AL96" i="26"/>
  <c r="AH96" i="26"/>
  <c r="AD96" i="26"/>
  <c r="Z96" i="26"/>
  <c r="AO96" i="26"/>
  <c r="AK96" i="26"/>
  <c r="AG96" i="26"/>
  <c r="AC96" i="26"/>
  <c r="Y96" i="26"/>
  <c r="AN96" i="26"/>
  <c r="AJ96" i="26"/>
  <c r="AF96" i="26"/>
  <c r="AB96" i="26"/>
  <c r="X96" i="26"/>
  <c r="AM96" i="26"/>
  <c r="W96" i="26"/>
  <c r="AI96" i="26"/>
  <c r="AE96" i="26"/>
  <c r="AA96" i="26"/>
  <c r="Z50" i="19"/>
  <c r="AD50" i="19"/>
  <c r="AH50" i="19"/>
  <c r="AL50" i="19"/>
  <c r="X50" i="19"/>
  <c r="AC50" i="19"/>
  <c r="AI50" i="19"/>
  <c r="AN50" i="19"/>
  <c r="Y50" i="19"/>
  <c r="AE50" i="19"/>
  <c r="AJ50" i="19"/>
  <c r="AO50" i="19"/>
  <c r="AA50" i="19"/>
  <c r="AF50" i="19"/>
  <c r="AK50" i="19"/>
  <c r="AB50" i="19"/>
  <c r="AG50" i="19"/>
  <c r="AM50" i="19"/>
  <c r="W50" i="19"/>
  <c r="X32" i="19"/>
  <c r="AB32" i="19"/>
  <c r="AF32" i="19"/>
  <c r="AJ32" i="19"/>
  <c r="AN32" i="19"/>
  <c r="W32" i="19"/>
  <c r="AC32" i="19"/>
  <c r="AH32" i="19"/>
  <c r="AM32" i="19"/>
  <c r="Y32" i="19"/>
  <c r="AD32" i="19"/>
  <c r="AI32" i="19"/>
  <c r="AO32" i="19"/>
  <c r="Z32" i="19"/>
  <c r="AE32" i="19"/>
  <c r="AK32" i="19"/>
  <c r="AA32" i="19"/>
  <c r="AG32" i="19"/>
  <c r="AL32" i="19"/>
  <c r="X52" i="19"/>
  <c r="AB52" i="19"/>
  <c r="AF52" i="19"/>
  <c r="AJ52" i="19"/>
  <c r="AN52" i="19"/>
  <c r="Y52" i="19"/>
  <c r="AD52" i="19"/>
  <c r="AI52" i="19"/>
  <c r="AO52" i="19"/>
  <c r="Z52" i="19"/>
  <c r="AE52" i="19"/>
  <c r="AK52" i="19"/>
  <c r="AA52" i="19"/>
  <c r="AG52" i="19"/>
  <c r="AL52" i="19"/>
  <c r="AC52" i="19"/>
  <c r="AH52" i="19"/>
  <c r="AM52" i="19"/>
  <c r="W52" i="19"/>
  <c r="Z38" i="19"/>
  <c r="AD38" i="19"/>
  <c r="AH38" i="19"/>
  <c r="AL38" i="19"/>
  <c r="Y38" i="19"/>
  <c r="AE38" i="19"/>
  <c r="AJ38" i="19"/>
  <c r="AO38" i="19"/>
  <c r="AA38" i="19"/>
  <c r="AF38" i="19"/>
  <c r="AK38" i="19"/>
  <c r="W38" i="19"/>
  <c r="AB38" i="19"/>
  <c r="AG38" i="19"/>
  <c r="AM38" i="19"/>
  <c r="X38" i="19"/>
  <c r="AC38" i="19"/>
  <c r="AI38" i="19"/>
  <c r="AN38" i="19"/>
  <c r="Z14" i="19"/>
  <c r="AD14" i="19"/>
  <c r="AH14" i="19"/>
  <c r="AL14" i="19"/>
  <c r="W14" i="19"/>
  <c r="AA14" i="19"/>
  <c r="AE14" i="19"/>
  <c r="AI14" i="19"/>
  <c r="AM14" i="19"/>
  <c r="AB14" i="19"/>
  <c r="AJ14" i="19"/>
  <c r="AC14" i="19"/>
  <c r="AK14" i="19"/>
  <c r="X14" i="19"/>
  <c r="AF14" i="19"/>
  <c r="AN14" i="19"/>
  <c r="AG14" i="19"/>
  <c r="AO14" i="19"/>
  <c r="Y14" i="19"/>
  <c r="AL76" i="26"/>
  <c r="AH76" i="26"/>
  <c r="AD76" i="26"/>
  <c r="Z76" i="26"/>
  <c r="AO76" i="26"/>
  <c r="AK76" i="26"/>
  <c r="AG76" i="26"/>
  <c r="AC76" i="26"/>
  <c r="Y76" i="26"/>
  <c r="AN76" i="26"/>
  <c r="AJ76" i="26"/>
  <c r="AF76" i="26"/>
  <c r="AB76" i="26"/>
  <c r="X76" i="26"/>
  <c r="AM76" i="26"/>
  <c r="W76" i="26"/>
  <c r="AI76" i="26"/>
  <c r="AE76" i="26"/>
  <c r="AA76" i="26"/>
  <c r="AL24" i="23"/>
  <c r="AH24" i="23"/>
  <c r="AD24" i="23"/>
  <c r="Z24" i="23"/>
  <c r="AO24" i="23"/>
  <c r="AK24" i="23"/>
  <c r="AG24" i="23"/>
  <c r="AC24" i="23"/>
  <c r="Y24" i="23"/>
  <c r="AN24" i="23"/>
  <c r="AJ24" i="23"/>
  <c r="AF24" i="23"/>
  <c r="AB24" i="23"/>
  <c r="X24" i="23"/>
  <c r="AM24" i="23"/>
  <c r="W24" i="23"/>
  <c r="AI24" i="23"/>
  <c r="AE24" i="23"/>
  <c r="AA24" i="23"/>
  <c r="Z2" i="19"/>
  <c r="AD2" i="19"/>
  <c r="AH2" i="19"/>
  <c r="AL2" i="19"/>
  <c r="W2" i="19"/>
  <c r="X2" i="19"/>
  <c r="AB2" i="19"/>
  <c r="AF2" i="19"/>
  <c r="AJ2" i="19"/>
  <c r="AN2" i="19"/>
  <c r="AA2" i="19"/>
  <c r="AI2" i="19"/>
  <c r="AC2" i="19"/>
  <c r="AK2" i="19"/>
  <c r="AE2" i="19"/>
  <c r="AM2" i="19"/>
  <c r="Y2" i="19"/>
  <c r="AG2" i="19"/>
  <c r="AO2" i="19"/>
  <c r="Z42" i="19"/>
  <c r="AD42" i="19"/>
  <c r="AH42" i="19"/>
  <c r="AL42" i="19"/>
  <c r="AA42" i="19"/>
  <c r="AF42" i="19"/>
  <c r="AK42" i="19"/>
  <c r="W42" i="19"/>
  <c r="AB42" i="19"/>
  <c r="AG42" i="19"/>
  <c r="AM42" i="19"/>
  <c r="X42" i="19"/>
  <c r="AC42" i="19"/>
  <c r="AI42" i="19"/>
  <c r="AN42" i="19"/>
  <c r="Y42" i="19"/>
  <c r="AE42" i="19"/>
  <c r="AJ42" i="19"/>
  <c r="AO42" i="19"/>
  <c r="X24" i="19"/>
  <c r="AB24" i="19"/>
  <c r="AF24" i="19"/>
  <c r="AJ24" i="19"/>
  <c r="AN24" i="19"/>
  <c r="Z24" i="19"/>
  <c r="AE24" i="19"/>
  <c r="AK24" i="19"/>
  <c r="AA24" i="19"/>
  <c r="AG24" i="19"/>
  <c r="AL24" i="19"/>
  <c r="W24" i="19"/>
  <c r="AC24" i="19"/>
  <c r="AH24" i="19"/>
  <c r="AM24" i="19"/>
  <c r="AO24" i="19"/>
  <c r="Y24" i="19"/>
  <c r="AD24" i="19"/>
  <c r="AI24" i="19"/>
  <c r="W9" i="19"/>
  <c r="AA9" i="19"/>
  <c r="AE9" i="19"/>
  <c r="AI9" i="19"/>
  <c r="AM9" i="19"/>
  <c r="X9" i="19"/>
  <c r="AB9" i="19"/>
  <c r="AF9" i="19"/>
  <c r="AJ9" i="19"/>
  <c r="AN9" i="19"/>
  <c r="AC9" i="19"/>
  <c r="AK9" i="19"/>
  <c r="AD9" i="19"/>
  <c r="AL9" i="19"/>
  <c r="Y9" i="19"/>
  <c r="AG9" i="19"/>
  <c r="AO9" i="19"/>
  <c r="Z9" i="19"/>
  <c r="AH9" i="19"/>
  <c r="AL62" i="21"/>
  <c r="AH62" i="21"/>
  <c r="AD62" i="21"/>
  <c r="Z62" i="21"/>
  <c r="AO62" i="21"/>
  <c r="AK62" i="21"/>
  <c r="AG62" i="21"/>
  <c r="AC62" i="21"/>
  <c r="Y62" i="21"/>
  <c r="AI62" i="21"/>
  <c r="AA62" i="21"/>
  <c r="AN62" i="21"/>
  <c r="AF62" i="21"/>
  <c r="X62" i="21"/>
  <c r="AM62" i="21"/>
  <c r="AE62" i="21"/>
  <c r="W62" i="21"/>
  <c r="AJ62" i="21"/>
  <c r="AB62" i="21"/>
  <c r="AL78" i="21"/>
  <c r="AH78" i="21"/>
  <c r="AD78" i="21"/>
  <c r="Z78" i="21"/>
  <c r="AO78" i="21"/>
  <c r="AK78" i="21"/>
  <c r="AG78" i="21"/>
  <c r="AC78" i="21"/>
  <c r="Y78" i="21"/>
  <c r="AI78" i="21"/>
  <c r="AA78" i="21"/>
  <c r="AN78" i="21"/>
  <c r="AF78" i="21"/>
  <c r="X78" i="21"/>
  <c r="AM78" i="21"/>
  <c r="AE78" i="21"/>
  <c r="W78" i="21"/>
  <c r="AJ78" i="21"/>
  <c r="AB78" i="21"/>
  <c r="AL94" i="21"/>
  <c r="AH94" i="21"/>
  <c r="AD94" i="21"/>
  <c r="Z94" i="21"/>
  <c r="AO94" i="21"/>
  <c r="AK94" i="21"/>
  <c r="AG94" i="21"/>
  <c r="AC94" i="21"/>
  <c r="Y94" i="21"/>
  <c r="AI94" i="21"/>
  <c r="AA94" i="21"/>
  <c r="AN94" i="21"/>
  <c r="AF94" i="21"/>
  <c r="X94" i="21"/>
  <c r="AM94" i="21"/>
  <c r="AE94" i="21"/>
  <c r="W94" i="21"/>
  <c r="AJ94" i="21"/>
  <c r="AB94" i="21"/>
  <c r="AL110" i="21"/>
  <c r="AH110" i="21"/>
  <c r="AD110" i="21"/>
  <c r="Z110" i="21"/>
  <c r="AO110" i="21"/>
  <c r="AK110" i="21"/>
  <c r="AG110" i="21"/>
  <c r="AC110" i="21"/>
  <c r="Y110" i="21"/>
  <c r="AI110" i="21"/>
  <c r="AA110" i="21"/>
  <c r="AN110" i="21"/>
  <c r="AF110" i="21"/>
  <c r="X110" i="21"/>
  <c r="AM110" i="21"/>
  <c r="AE110" i="21"/>
  <c r="W110" i="21"/>
  <c r="AJ110" i="21"/>
  <c r="AB110" i="21"/>
  <c r="AL126" i="21"/>
  <c r="AH126" i="21"/>
  <c r="AD126" i="21"/>
  <c r="Z126" i="21"/>
  <c r="AO126" i="21"/>
  <c r="AK126" i="21"/>
  <c r="AG126" i="21"/>
  <c r="AC126" i="21"/>
  <c r="Y126" i="21"/>
  <c r="AI126" i="21"/>
  <c r="AA126" i="21"/>
  <c r="AN126" i="21"/>
  <c r="AF126" i="21"/>
  <c r="X126" i="21"/>
  <c r="AM126" i="21"/>
  <c r="AE126" i="21"/>
  <c r="W126" i="21"/>
  <c r="AJ126" i="21"/>
  <c r="AB126" i="21"/>
  <c r="AL142" i="21"/>
  <c r="AH142" i="21"/>
  <c r="AD142" i="21"/>
  <c r="Z142" i="21"/>
  <c r="AO142" i="21"/>
  <c r="AK142" i="21"/>
  <c r="AG142" i="21"/>
  <c r="AC142" i="21"/>
  <c r="Y142" i="21"/>
  <c r="AI142" i="21"/>
  <c r="AA142" i="21"/>
  <c r="AN142" i="21"/>
  <c r="AF142" i="21"/>
  <c r="X142" i="21"/>
  <c r="AM142" i="21"/>
  <c r="AE142" i="21"/>
  <c r="W142" i="21"/>
  <c r="AJ142" i="21"/>
  <c r="AB142" i="21"/>
  <c r="AL158" i="21"/>
  <c r="AH158" i="21"/>
  <c r="AD158" i="21"/>
  <c r="Z158" i="21"/>
  <c r="AO158" i="21"/>
  <c r="AK158" i="21"/>
  <c r="AG158" i="21"/>
  <c r="AC158" i="21"/>
  <c r="Y158" i="21"/>
  <c r="AI158" i="21"/>
  <c r="AA158" i="21"/>
  <c r="AN158" i="21"/>
  <c r="AF158" i="21"/>
  <c r="X158" i="21"/>
  <c r="AM158" i="21"/>
  <c r="AE158" i="21"/>
  <c r="W158" i="21"/>
  <c r="AJ158" i="21"/>
  <c r="AB158" i="21"/>
  <c r="AL174" i="21"/>
  <c r="AH174" i="21"/>
  <c r="AD174" i="21"/>
  <c r="Z174" i="21"/>
  <c r="AO174" i="21"/>
  <c r="AK174" i="21"/>
  <c r="AG174" i="21"/>
  <c r="AC174" i="21"/>
  <c r="Y174" i="21"/>
  <c r="AI174" i="21"/>
  <c r="AA174" i="21"/>
  <c r="AN174" i="21"/>
  <c r="AF174" i="21"/>
  <c r="X174" i="21"/>
  <c r="AM174" i="21"/>
  <c r="AE174" i="21"/>
  <c r="W174" i="21"/>
  <c r="AJ174" i="21"/>
  <c r="AB174" i="21"/>
  <c r="AL172" i="23"/>
  <c r="AH172" i="23"/>
  <c r="AD172" i="23"/>
  <c r="Z172" i="23"/>
  <c r="AO172" i="23"/>
  <c r="AJ172" i="23"/>
  <c r="AE172" i="23"/>
  <c r="Y172" i="23"/>
  <c r="AN172" i="23"/>
  <c r="AI172" i="23"/>
  <c r="AC172" i="23"/>
  <c r="X172" i="23"/>
  <c r="AM172" i="23"/>
  <c r="AG172" i="23"/>
  <c r="AB172" i="23"/>
  <c r="W172" i="23"/>
  <c r="AK172" i="23"/>
  <c r="AF172" i="23"/>
  <c r="AA172" i="23"/>
  <c r="AL84" i="26"/>
  <c r="AH84" i="26"/>
  <c r="AD84" i="26"/>
  <c r="Z84" i="26"/>
  <c r="AO84" i="26"/>
  <c r="AK84" i="26"/>
  <c r="AG84" i="26"/>
  <c r="AC84" i="26"/>
  <c r="Y84" i="26"/>
  <c r="AN84" i="26"/>
  <c r="AJ84" i="26"/>
  <c r="AF84" i="26"/>
  <c r="AB84" i="26"/>
  <c r="X84" i="26"/>
  <c r="AI84" i="26"/>
  <c r="AE84" i="26"/>
  <c r="AA84" i="26"/>
  <c r="W84" i="26"/>
  <c r="AM84" i="26"/>
  <c r="AN56" i="21"/>
  <c r="AJ56" i="21"/>
  <c r="AF56" i="21"/>
  <c r="AB56" i="21"/>
  <c r="X56" i="21"/>
  <c r="AM56" i="21"/>
  <c r="AI56" i="21"/>
  <c r="AE56" i="21"/>
  <c r="AA56" i="21"/>
  <c r="W56" i="21"/>
  <c r="AO56" i="21"/>
  <c r="AG56" i="21"/>
  <c r="Y56" i="21"/>
  <c r="AL56" i="21"/>
  <c r="AD56" i="21"/>
  <c r="AK56" i="21"/>
  <c r="AC56" i="21"/>
  <c r="AH56" i="21"/>
  <c r="Z56" i="21"/>
  <c r="AN64" i="21"/>
  <c r="AJ64" i="21"/>
  <c r="AF64" i="21"/>
  <c r="AB64" i="21"/>
  <c r="X64" i="21"/>
  <c r="AM64" i="21"/>
  <c r="AI64" i="21"/>
  <c r="AE64" i="21"/>
  <c r="AA64" i="21"/>
  <c r="W64" i="21"/>
  <c r="AO64" i="21"/>
  <c r="AG64" i="21"/>
  <c r="Y64" i="21"/>
  <c r="AL64" i="21"/>
  <c r="AD64" i="21"/>
  <c r="AK64" i="21"/>
  <c r="AC64" i="21"/>
  <c r="AH64" i="21"/>
  <c r="Z64" i="21"/>
  <c r="AN72" i="21"/>
  <c r="AJ72" i="21"/>
  <c r="AF72" i="21"/>
  <c r="AB72" i="21"/>
  <c r="X72" i="21"/>
  <c r="AM72" i="21"/>
  <c r="AI72" i="21"/>
  <c r="AE72" i="21"/>
  <c r="AA72" i="21"/>
  <c r="W72" i="21"/>
  <c r="AO72" i="21"/>
  <c r="AG72" i="21"/>
  <c r="Y72" i="21"/>
  <c r="AL72" i="21"/>
  <c r="AD72" i="21"/>
  <c r="AK72" i="21"/>
  <c r="AC72" i="21"/>
  <c r="AH72" i="21"/>
  <c r="Z72" i="21"/>
  <c r="AN80" i="21"/>
  <c r="AJ80" i="21"/>
  <c r="AF80" i="21"/>
  <c r="AB80" i="21"/>
  <c r="X80" i="21"/>
  <c r="AM80" i="21"/>
  <c r="AI80" i="21"/>
  <c r="AE80" i="21"/>
  <c r="AA80" i="21"/>
  <c r="W80" i="21"/>
  <c r="AO80" i="21"/>
  <c r="AG80" i="21"/>
  <c r="Y80" i="21"/>
  <c r="AL80" i="21"/>
  <c r="AD80" i="21"/>
  <c r="AK80" i="21"/>
  <c r="AC80" i="21"/>
  <c r="AH80" i="21"/>
  <c r="Z80" i="21"/>
  <c r="AN88" i="21"/>
  <c r="AJ88" i="21"/>
  <c r="AF88" i="21"/>
  <c r="AB88" i="21"/>
  <c r="X88" i="21"/>
  <c r="AM88" i="21"/>
  <c r="AI88" i="21"/>
  <c r="AE88" i="21"/>
  <c r="AA88" i="21"/>
  <c r="W88" i="21"/>
  <c r="AO88" i="21"/>
  <c r="AG88" i="21"/>
  <c r="Y88" i="21"/>
  <c r="AL88" i="21"/>
  <c r="AD88" i="21"/>
  <c r="AK88" i="21"/>
  <c r="AC88" i="21"/>
  <c r="AH88" i="21"/>
  <c r="Z88" i="21"/>
  <c r="AN96" i="21"/>
  <c r="AJ96" i="21"/>
  <c r="AF96" i="21"/>
  <c r="AB96" i="21"/>
  <c r="X96" i="21"/>
  <c r="AM96" i="21"/>
  <c r="AI96" i="21"/>
  <c r="AE96" i="21"/>
  <c r="AA96" i="21"/>
  <c r="W96" i="21"/>
  <c r="AO96" i="21"/>
  <c r="AG96" i="21"/>
  <c r="Y96" i="21"/>
  <c r="AL96" i="21"/>
  <c r="AD96" i="21"/>
  <c r="AK96" i="21"/>
  <c r="AC96" i="21"/>
  <c r="Z96" i="21"/>
  <c r="AH96" i="21"/>
  <c r="AN104" i="21"/>
  <c r="AJ104" i="21"/>
  <c r="AF104" i="21"/>
  <c r="AB104" i="21"/>
  <c r="X104" i="21"/>
  <c r="AM104" i="21"/>
  <c r="AI104" i="21"/>
  <c r="AE104" i="21"/>
  <c r="AA104" i="21"/>
  <c r="W104" i="21"/>
  <c r="AO104" i="21"/>
  <c r="AG104" i="21"/>
  <c r="Y104" i="21"/>
  <c r="AL104" i="21"/>
  <c r="AD104" i="21"/>
  <c r="AK104" i="21"/>
  <c r="AC104" i="21"/>
  <c r="AH104" i="21"/>
  <c r="Z104" i="21"/>
  <c r="AN112" i="21"/>
  <c r="AJ112" i="21"/>
  <c r="AF112" i="21"/>
  <c r="AB112" i="21"/>
  <c r="X112" i="21"/>
  <c r="AM112" i="21"/>
  <c r="AI112" i="21"/>
  <c r="AE112" i="21"/>
  <c r="AA112" i="21"/>
  <c r="W112" i="21"/>
  <c r="AO112" i="21"/>
  <c r="AG112" i="21"/>
  <c r="Y112" i="21"/>
  <c r="AL112" i="21"/>
  <c r="AD112" i="21"/>
  <c r="AK112" i="21"/>
  <c r="AC112" i="21"/>
  <c r="AH112" i="21"/>
  <c r="Z112" i="21"/>
  <c r="AN120" i="21"/>
  <c r="AJ120" i="21"/>
  <c r="AF120" i="21"/>
  <c r="AB120" i="21"/>
  <c r="X120" i="21"/>
  <c r="AM120" i="21"/>
  <c r="AI120" i="21"/>
  <c r="AE120" i="21"/>
  <c r="AA120" i="21"/>
  <c r="W120" i="21"/>
  <c r="AO120" i="21"/>
  <c r="AG120" i="21"/>
  <c r="Y120" i="21"/>
  <c r="AL120" i="21"/>
  <c r="AD120" i="21"/>
  <c r="AK120" i="21"/>
  <c r="AC120" i="21"/>
  <c r="AH120" i="21"/>
  <c r="Z120" i="21"/>
  <c r="AN128" i="21"/>
  <c r="AJ128" i="21"/>
  <c r="AF128" i="21"/>
  <c r="AB128" i="21"/>
  <c r="X128" i="21"/>
  <c r="AM128" i="21"/>
  <c r="AI128" i="21"/>
  <c r="AE128" i="21"/>
  <c r="AA128" i="21"/>
  <c r="W128" i="21"/>
  <c r="AO128" i="21"/>
  <c r="AG128" i="21"/>
  <c r="Y128" i="21"/>
  <c r="AL128" i="21"/>
  <c r="AD128" i="21"/>
  <c r="AK128" i="21"/>
  <c r="AC128" i="21"/>
  <c r="Z128" i="21"/>
  <c r="AH128" i="21"/>
  <c r="AN136" i="21"/>
  <c r="AJ136" i="21"/>
  <c r="AF136" i="21"/>
  <c r="AB136" i="21"/>
  <c r="X136" i="21"/>
  <c r="AM136" i="21"/>
  <c r="AI136" i="21"/>
  <c r="AE136" i="21"/>
  <c r="AA136" i="21"/>
  <c r="W136" i="21"/>
  <c r="AO136" i="21"/>
  <c r="AG136" i="21"/>
  <c r="Y136" i="21"/>
  <c r="AL136" i="21"/>
  <c r="AD136" i="21"/>
  <c r="AK136" i="21"/>
  <c r="AC136" i="21"/>
  <c r="AH136" i="21"/>
  <c r="Z136" i="21"/>
  <c r="AN144" i="21"/>
  <c r="AJ144" i="21"/>
  <c r="AF144" i="21"/>
  <c r="AB144" i="21"/>
  <c r="X144" i="21"/>
  <c r="AM144" i="21"/>
  <c r="AI144" i="21"/>
  <c r="AE144" i="21"/>
  <c r="AA144" i="21"/>
  <c r="W144" i="21"/>
  <c r="AO144" i="21"/>
  <c r="AG144" i="21"/>
  <c r="Y144" i="21"/>
  <c r="AL144" i="21"/>
  <c r="AD144" i="21"/>
  <c r="AK144" i="21"/>
  <c r="AC144" i="21"/>
  <c r="AH144" i="21"/>
  <c r="Z144" i="21"/>
  <c r="AN152" i="21"/>
  <c r="AJ152" i="21"/>
  <c r="AF152" i="21"/>
  <c r="AB152" i="21"/>
  <c r="X152" i="21"/>
  <c r="AM152" i="21"/>
  <c r="AI152" i="21"/>
  <c r="AE152" i="21"/>
  <c r="AA152" i="21"/>
  <c r="W152" i="21"/>
  <c r="AO152" i="21"/>
  <c r="AG152" i="21"/>
  <c r="Y152" i="21"/>
  <c r="AL152" i="21"/>
  <c r="AD152" i="21"/>
  <c r="AK152" i="21"/>
  <c r="AC152" i="21"/>
  <c r="AH152" i="21"/>
  <c r="Z152" i="21"/>
  <c r="AN160" i="21"/>
  <c r="AJ160" i="21"/>
  <c r="AF160" i="21"/>
  <c r="AB160" i="21"/>
  <c r="X160" i="21"/>
  <c r="AM160" i="21"/>
  <c r="AI160" i="21"/>
  <c r="AE160" i="21"/>
  <c r="AA160" i="21"/>
  <c r="W160" i="21"/>
  <c r="AO160" i="21"/>
  <c r="AG160" i="21"/>
  <c r="Y160" i="21"/>
  <c r="AL160" i="21"/>
  <c r="AD160" i="21"/>
  <c r="AK160" i="21"/>
  <c r="AC160" i="21"/>
  <c r="Z160" i="21"/>
  <c r="AH160" i="21"/>
  <c r="AN168" i="21"/>
  <c r="AJ168" i="21"/>
  <c r="AF168" i="21"/>
  <c r="AB168" i="21"/>
  <c r="X168" i="21"/>
  <c r="AM168" i="21"/>
  <c r="AI168" i="21"/>
  <c r="AE168" i="21"/>
  <c r="AA168" i="21"/>
  <c r="W168" i="21"/>
  <c r="AO168" i="21"/>
  <c r="AG168" i="21"/>
  <c r="Y168" i="21"/>
  <c r="AL168" i="21"/>
  <c r="AD168" i="21"/>
  <c r="AK168" i="21"/>
  <c r="AC168" i="21"/>
  <c r="AH168" i="21"/>
  <c r="Z168" i="21"/>
  <c r="AN176" i="21"/>
  <c r="AJ176" i="21"/>
  <c r="AF176" i="21"/>
  <c r="AB176" i="21"/>
  <c r="X176" i="21"/>
  <c r="AM176" i="21"/>
  <c r="AI176" i="21"/>
  <c r="AE176" i="21"/>
  <c r="AA176" i="21"/>
  <c r="W176" i="21"/>
  <c r="AO176" i="21"/>
  <c r="AG176" i="21"/>
  <c r="Y176" i="21"/>
  <c r="AL176" i="21"/>
  <c r="AD176" i="21"/>
  <c r="AK176" i="21"/>
  <c r="AC176" i="21"/>
  <c r="AH176" i="21"/>
  <c r="Z176" i="21"/>
  <c r="AO64" i="25"/>
  <c r="AK64" i="25"/>
  <c r="AG64" i="25"/>
  <c r="AC64" i="25"/>
  <c r="Y64" i="25"/>
  <c r="AN64" i="25"/>
  <c r="AJ64" i="25"/>
  <c r="AF64" i="25"/>
  <c r="AB64" i="25"/>
  <c r="X64" i="25"/>
  <c r="AL64" i="25"/>
  <c r="AD64" i="25"/>
  <c r="AI64" i="25"/>
  <c r="AA64" i="25"/>
  <c r="AH64" i="25"/>
  <c r="Z64" i="25"/>
  <c r="AM64" i="25"/>
  <c r="AE64" i="25"/>
  <c r="W64" i="25"/>
  <c r="AL52" i="26"/>
  <c r="AH52" i="26"/>
  <c r="AD52" i="26"/>
  <c r="Z52" i="26"/>
  <c r="AO52" i="26"/>
  <c r="AK52" i="26"/>
  <c r="AG52" i="26"/>
  <c r="AC52" i="26"/>
  <c r="Y52" i="26"/>
  <c r="AN52" i="26"/>
  <c r="AJ52" i="26"/>
  <c r="AF52" i="26"/>
  <c r="AB52" i="26"/>
  <c r="X52" i="26"/>
  <c r="AE52" i="26"/>
  <c r="AA52" i="26"/>
  <c r="AM52" i="26"/>
  <c r="W52" i="26"/>
  <c r="AI52" i="26"/>
  <c r="AL88" i="26"/>
  <c r="AH88" i="26"/>
  <c r="AD88" i="26"/>
  <c r="Z88" i="26"/>
  <c r="AO88" i="26"/>
  <c r="AK88" i="26"/>
  <c r="AG88" i="26"/>
  <c r="AC88" i="26"/>
  <c r="Y88" i="26"/>
  <c r="AN88" i="26"/>
  <c r="AJ88" i="26"/>
  <c r="AF88" i="26"/>
  <c r="AB88" i="26"/>
  <c r="X88" i="26"/>
  <c r="AE88" i="26"/>
  <c r="AA88" i="26"/>
  <c r="AM88" i="26"/>
  <c r="W88" i="26"/>
  <c r="AI88" i="26"/>
  <c r="AL160" i="26"/>
  <c r="AH160" i="26"/>
  <c r="AD160" i="26"/>
  <c r="Z160" i="26"/>
  <c r="AO160" i="26"/>
  <c r="AK160" i="26"/>
  <c r="AG160" i="26"/>
  <c r="AC160" i="26"/>
  <c r="Y160" i="26"/>
  <c r="AN160" i="26"/>
  <c r="AJ160" i="26"/>
  <c r="AF160" i="26"/>
  <c r="AB160" i="26"/>
  <c r="X160" i="26"/>
  <c r="AE160" i="26"/>
  <c r="AA160" i="26"/>
  <c r="AM160" i="26"/>
  <c r="W160" i="26"/>
  <c r="AI160" i="26"/>
  <c r="Y47" i="19"/>
  <c r="AC47" i="19"/>
  <c r="AG47" i="19"/>
  <c r="AK47" i="19"/>
  <c r="AO47" i="19"/>
  <c r="W47" i="19"/>
  <c r="AB47" i="19"/>
  <c r="AH47" i="19"/>
  <c r="AM47" i="19"/>
  <c r="X47" i="19"/>
  <c r="AD47" i="19"/>
  <c r="AI47" i="19"/>
  <c r="AN47" i="19"/>
  <c r="Z47" i="19"/>
  <c r="AE47" i="19"/>
  <c r="AJ47" i="19"/>
  <c r="AA47" i="19"/>
  <c r="AF47" i="19"/>
  <c r="AL47" i="19"/>
  <c r="Y15" i="19"/>
  <c r="AC15" i="19"/>
  <c r="AG15" i="19"/>
  <c r="AK15" i="19"/>
  <c r="AO15" i="19"/>
  <c r="Z15" i="19"/>
  <c r="AD15" i="19"/>
  <c r="AH15" i="19"/>
  <c r="AL15" i="19"/>
  <c r="W15" i="19"/>
  <c r="AE15" i="19"/>
  <c r="AM15" i="19"/>
  <c r="X15" i="19"/>
  <c r="AF15" i="19"/>
  <c r="AN15" i="19"/>
  <c r="AA15" i="19"/>
  <c r="AI15" i="19"/>
  <c r="AB15" i="19"/>
  <c r="AJ15" i="19"/>
  <c r="F53" i="21"/>
  <c r="J53" i="21"/>
  <c r="C53" i="21"/>
  <c r="G53" i="21"/>
  <c r="K53" i="21"/>
  <c r="D53" i="21"/>
  <c r="H53" i="21"/>
  <c r="E53" i="21"/>
  <c r="I53" i="21"/>
  <c r="F69" i="21"/>
  <c r="J69" i="21"/>
  <c r="C69" i="21"/>
  <c r="G69" i="21"/>
  <c r="K69" i="21"/>
  <c r="D69" i="21"/>
  <c r="H69" i="21"/>
  <c r="E69" i="21"/>
  <c r="I69" i="21"/>
  <c r="F85" i="21"/>
  <c r="J85" i="21"/>
  <c r="C85" i="21"/>
  <c r="G85" i="21"/>
  <c r="K85" i="21"/>
  <c r="D85" i="21"/>
  <c r="H85" i="21"/>
  <c r="E85" i="21"/>
  <c r="I85" i="21"/>
  <c r="F101" i="21"/>
  <c r="J101" i="21"/>
  <c r="C101" i="21"/>
  <c r="G101" i="21"/>
  <c r="K101" i="21"/>
  <c r="D101" i="21"/>
  <c r="H101" i="21"/>
  <c r="E101" i="21"/>
  <c r="I101" i="21"/>
  <c r="F117" i="21"/>
  <c r="J117" i="21"/>
  <c r="C117" i="21"/>
  <c r="G117" i="21"/>
  <c r="K117" i="21"/>
  <c r="D117" i="21"/>
  <c r="H117" i="21"/>
  <c r="E117" i="21"/>
  <c r="I117" i="21"/>
  <c r="F133" i="21"/>
  <c r="J133" i="21"/>
  <c r="C133" i="21"/>
  <c r="G133" i="21"/>
  <c r="K133" i="21"/>
  <c r="D133" i="21"/>
  <c r="H133" i="21"/>
  <c r="E133" i="21"/>
  <c r="I133" i="21"/>
  <c r="F149" i="21"/>
  <c r="J149" i="21"/>
  <c r="C149" i="21"/>
  <c r="G149" i="21"/>
  <c r="K149" i="21"/>
  <c r="D149" i="21"/>
  <c r="H149" i="21"/>
  <c r="E149" i="21"/>
  <c r="I149" i="21"/>
  <c r="F165" i="21"/>
  <c r="J165" i="21"/>
  <c r="C165" i="21"/>
  <c r="G165" i="21"/>
  <c r="K165" i="21"/>
  <c r="D165" i="21"/>
  <c r="H165" i="21"/>
  <c r="E165" i="21"/>
  <c r="I165" i="21"/>
  <c r="F6" i="19"/>
  <c r="J6" i="19"/>
  <c r="C6" i="19"/>
  <c r="G6" i="19"/>
  <c r="K6" i="19"/>
  <c r="D6" i="19"/>
  <c r="H6" i="19"/>
  <c r="E6" i="19"/>
  <c r="I6" i="19"/>
  <c r="F22" i="19"/>
  <c r="J22" i="19"/>
  <c r="C22" i="19"/>
  <c r="G22" i="19"/>
  <c r="K22" i="19"/>
  <c r="D22" i="19"/>
  <c r="H22" i="19"/>
  <c r="E22" i="19"/>
  <c r="I22" i="19"/>
  <c r="F38" i="19"/>
  <c r="J38" i="19"/>
  <c r="C38" i="19"/>
  <c r="G38" i="19"/>
  <c r="K38" i="19"/>
  <c r="D38" i="19"/>
  <c r="H38" i="19"/>
  <c r="E38" i="19"/>
  <c r="I38" i="19"/>
  <c r="C3" i="40"/>
  <c r="G3" i="40"/>
  <c r="K3" i="40"/>
  <c r="D3" i="40"/>
  <c r="H3" i="40"/>
  <c r="I3" i="40"/>
  <c r="J3" i="40"/>
  <c r="E3" i="40"/>
  <c r="F3" i="40"/>
  <c r="C11" i="40"/>
  <c r="G11" i="40"/>
  <c r="K11" i="40"/>
  <c r="D11" i="40"/>
  <c r="H11" i="40"/>
  <c r="I11" i="40"/>
  <c r="J11" i="40"/>
  <c r="E11" i="40"/>
  <c r="F11" i="40"/>
  <c r="C19" i="40"/>
  <c r="G19" i="40"/>
  <c r="K19" i="40"/>
  <c r="D19" i="40"/>
  <c r="H19" i="40"/>
  <c r="I19" i="40"/>
  <c r="J19" i="40"/>
  <c r="E19" i="40"/>
  <c r="F19" i="40"/>
  <c r="C27" i="40"/>
  <c r="G27" i="40"/>
  <c r="K27" i="40"/>
  <c r="D27" i="40"/>
  <c r="H27" i="40"/>
  <c r="I27" i="40"/>
  <c r="J27" i="40"/>
  <c r="E27" i="40"/>
  <c r="F27" i="40"/>
  <c r="C35" i="40"/>
  <c r="G35" i="40"/>
  <c r="K35" i="40"/>
  <c r="D35" i="40"/>
  <c r="H35" i="40"/>
  <c r="I35" i="40"/>
  <c r="J35" i="40"/>
  <c r="E35" i="40"/>
  <c r="F35" i="40"/>
  <c r="C43" i="40"/>
  <c r="G43" i="40"/>
  <c r="K43" i="40"/>
  <c r="D43" i="40"/>
  <c r="H43" i="40"/>
  <c r="I43" i="40"/>
  <c r="E43" i="40"/>
  <c r="J43" i="40"/>
  <c r="F43" i="40"/>
  <c r="C51" i="40"/>
  <c r="G51" i="40"/>
  <c r="K51" i="40"/>
  <c r="D51" i="40"/>
  <c r="H51" i="40"/>
  <c r="I51" i="40"/>
  <c r="F51" i="40"/>
  <c r="J51" i="40"/>
  <c r="E51" i="40"/>
  <c r="C59" i="40"/>
  <c r="G59" i="40"/>
  <c r="K59" i="40"/>
  <c r="D59" i="40"/>
  <c r="H59" i="40"/>
  <c r="I59" i="40"/>
  <c r="E59" i="40"/>
  <c r="J59" i="40"/>
  <c r="F59" i="40"/>
  <c r="C67" i="40"/>
  <c r="G67" i="40"/>
  <c r="K67" i="40"/>
  <c r="D67" i="40"/>
  <c r="H67" i="40"/>
  <c r="I67" i="40"/>
  <c r="J67" i="40"/>
  <c r="E67" i="40"/>
  <c r="F67" i="40"/>
  <c r="C75" i="40"/>
  <c r="G75" i="40"/>
  <c r="K75" i="40"/>
  <c r="D75" i="40"/>
  <c r="H75" i="40"/>
  <c r="I75" i="40"/>
  <c r="J75" i="40"/>
  <c r="E75" i="40"/>
  <c r="F75" i="40"/>
  <c r="C83" i="40"/>
  <c r="G83" i="40"/>
  <c r="K83" i="40"/>
  <c r="D83" i="40"/>
  <c r="H83" i="40"/>
  <c r="I83" i="40"/>
  <c r="E83" i="40"/>
  <c r="F83" i="40"/>
  <c r="J83" i="40"/>
  <c r="C91" i="40"/>
  <c r="G91" i="40"/>
  <c r="K91" i="40"/>
  <c r="D91" i="40"/>
  <c r="H91" i="40"/>
  <c r="I91" i="40"/>
  <c r="J91" i="40"/>
  <c r="E91" i="40"/>
  <c r="F91" i="40"/>
  <c r="C99" i="40"/>
  <c r="G99" i="40"/>
  <c r="K99" i="40"/>
  <c r="D99" i="40"/>
  <c r="H99" i="40"/>
  <c r="I99" i="40"/>
  <c r="E99" i="40"/>
  <c r="J99" i="40"/>
  <c r="F99" i="40"/>
  <c r="C107" i="40"/>
  <c r="G107" i="40"/>
  <c r="K107" i="40"/>
  <c r="D107" i="40"/>
  <c r="H107" i="40"/>
  <c r="I107" i="40"/>
  <c r="E107" i="40"/>
  <c r="J107" i="40"/>
  <c r="F107" i="40"/>
  <c r="C115" i="40"/>
  <c r="G115" i="40"/>
  <c r="K115" i="40"/>
  <c r="D115" i="40"/>
  <c r="H115" i="40"/>
  <c r="I115" i="40"/>
  <c r="J115" i="40"/>
  <c r="E115" i="40"/>
  <c r="F115" i="40"/>
  <c r="C123" i="40"/>
  <c r="G123" i="40"/>
  <c r="K123" i="40"/>
  <c r="D123" i="40"/>
  <c r="H123" i="40"/>
  <c r="I123" i="40"/>
  <c r="F123" i="40"/>
  <c r="J123" i="40"/>
  <c r="E123" i="40"/>
  <c r="C131" i="40"/>
  <c r="G131" i="40"/>
  <c r="K131" i="40"/>
  <c r="D131" i="40"/>
  <c r="H131" i="40"/>
  <c r="I131" i="40"/>
  <c r="J131" i="40"/>
  <c r="F131" i="40"/>
  <c r="E131" i="40"/>
  <c r="C139" i="40"/>
  <c r="G139" i="40"/>
  <c r="K139" i="40"/>
  <c r="D139" i="40"/>
  <c r="H139" i="40"/>
  <c r="I139" i="40"/>
  <c r="J139" i="40"/>
  <c r="E139" i="40"/>
  <c r="F139" i="40"/>
  <c r="C147" i="40"/>
  <c r="G147" i="40"/>
  <c r="K147" i="40"/>
  <c r="D147" i="40"/>
  <c r="H147" i="40"/>
  <c r="I147" i="40"/>
  <c r="E147" i="40"/>
  <c r="J147" i="40"/>
  <c r="F147" i="40"/>
  <c r="C155" i="40"/>
  <c r="G155" i="40"/>
  <c r="K155" i="40"/>
  <c r="D155" i="40"/>
  <c r="H155" i="40"/>
  <c r="I155" i="40"/>
  <c r="J155" i="40"/>
  <c r="E155" i="40"/>
  <c r="F155" i="40"/>
  <c r="C163" i="40"/>
  <c r="G163" i="40"/>
  <c r="K163" i="40"/>
  <c r="D163" i="40"/>
  <c r="H163" i="40"/>
  <c r="I163" i="40"/>
  <c r="J163" i="40"/>
  <c r="F163" i="40"/>
  <c r="E163" i="40"/>
  <c r="C171" i="40"/>
  <c r="G171" i="40"/>
  <c r="K171" i="40"/>
  <c r="D171" i="40"/>
  <c r="H171" i="40"/>
  <c r="I171" i="40"/>
  <c r="J171" i="40"/>
  <c r="E171" i="40"/>
  <c r="F171" i="40"/>
  <c r="C3" i="41"/>
  <c r="G3" i="41"/>
  <c r="K3" i="41"/>
  <c r="D3" i="41"/>
  <c r="H3" i="41"/>
  <c r="I3" i="41"/>
  <c r="J3" i="41"/>
  <c r="E3" i="41"/>
  <c r="F3" i="41"/>
  <c r="C11" i="41"/>
  <c r="G11" i="41"/>
  <c r="K11" i="41"/>
  <c r="D11" i="41"/>
  <c r="H11" i="41"/>
  <c r="I11" i="41"/>
  <c r="J11" i="41"/>
  <c r="E11" i="41"/>
  <c r="F11" i="41"/>
  <c r="C19" i="41"/>
  <c r="G19" i="41"/>
  <c r="K19" i="41"/>
  <c r="D19" i="41"/>
  <c r="H19" i="41"/>
  <c r="I19" i="41"/>
  <c r="E19" i="41"/>
  <c r="F19" i="41"/>
  <c r="J19" i="41"/>
  <c r="C27" i="41"/>
  <c r="G27" i="41"/>
  <c r="K27" i="41"/>
  <c r="D27" i="41"/>
  <c r="H27" i="41"/>
  <c r="I27" i="41"/>
  <c r="E27" i="41"/>
  <c r="F27" i="41"/>
  <c r="J27" i="41"/>
  <c r="C35" i="41"/>
  <c r="G35" i="41"/>
  <c r="K35" i="41"/>
  <c r="D35" i="41"/>
  <c r="H35" i="41"/>
  <c r="I35" i="41"/>
  <c r="F35" i="41"/>
  <c r="J35" i="41"/>
  <c r="E35" i="41"/>
  <c r="C43" i="41"/>
  <c r="G43" i="41"/>
  <c r="K43" i="41"/>
  <c r="D43" i="41"/>
  <c r="H43" i="41"/>
  <c r="I43" i="41"/>
  <c r="E43" i="41"/>
  <c r="J43" i="41"/>
  <c r="F43" i="41"/>
  <c r="C51" i="41"/>
  <c r="G51" i="41"/>
  <c r="K51" i="41"/>
  <c r="D51" i="41"/>
  <c r="H51" i="41"/>
  <c r="I51" i="41"/>
  <c r="J51" i="41"/>
  <c r="E51" i="41"/>
  <c r="F51" i="41"/>
  <c r="C59" i="41"/>
  <c r="G59" i="41"/>
  <c r="K59" i="41"/>
  <c r="D59" i="41"/>
  <c r="H59" i="41"/>
  <c r="I59" i="41"/>
  <c r="F59" i="41"/>
  <c r="J59" i="41"/>
  <c r="E59" i="41"/>
  <c r="M66" i="41"/>
  <c r="Q66" i="41"/>
  <c r="U66" i="41"/>
  <c r="N66" i="41"/>
  <c r="S66" i="41"/>
  <c r="R66" i="41"/>
  <c r="O66" i="41"/>
  <c r="T66" i="41"/>
  <c r="P66" i="41"/>
  <c r="D66" i="41"/>
  <c r="F66" i="41"/>
  <c r="K66" i="41"/>
  <c r="H66" i="41"/>
  <c r="C66" i="41"/>
  <c r="G66" i="41"/>
  <c r="I66" i="41"/>
  <c r="E66" i="41"/>
  <c r="J66" i="41"/>
  <c r="M74" i="41"/>
  <c r="Q74" i="41"/>
  <c r="U74" i="41"/>
  <c r="N74" i="41"/>
  <c r="S74" i="41"/>
  <c r="O74" i="41"/>
  <c r="T74" i="41"/>
  <c r="P74" i="41"/>
  <c r="R74" i="41"/>
  <c r="H74" i="41"/>
  <c r="C74" i="41"/>
  <c r="G74" i="41"/>
  <c r="I74" i="41"/>
  <c r="E74" i="41"/>
  <c r="J74" i="41"/>
  <c r="D74" i="41"/>
  <c r="K74" i="41"/>
  <c r="F74" i="41"/>
  <c r="M82" i="41"/>
  <c r="Q82" i="41"/>
  <c r="U82" i="41"/>
  <c r="N82" i="41"/>
  <c r="S82" i="41"/>
  <c r="P82" i="41"/>
  <c r="O82" i="41"/>
  <c r="T82" i="41"/>
  <c r="R82" i="41"/>
  <c r="G82" i="41"/>
  <c r="I82" i="41"/>
  <c r="E82" i="41"/>
  <c r="F82" i="41"/>
  <c r="D82" i="41"/>
  <c r="K82" i="41"/>
  <c r="J82" i="41"/>
  <c r="H82" i="41"/>
  <c r="C82" i="41"/>
  <c r="M90" i="41"/>
  <c r="Q90" i="41"/>
  <c r="U90" i="41"/>
  <c r="N90" i="41"/>
  <c r="S90" i="41"/>
  <c r="O90" i="41"/>
  <c r="T90" i="41"/>
  <c r="R90" i="41"/>
  <c r="P90" i="41"/>
  <c r="H90" i="41"/>
  <c r="C90" i="41"/>
  <c r="G90" i="41"/>
  <c r="I90" i="41"/>
  <c r="J90" i="41"/>
  <c r="E90" i="41"/>
  <c r="D90" i="41"/>
  <c r="K90" i="41"/>
  <c r="F90" i="41"/>
  <c r="M98" i="41"/>
  <c r="Q98" i="41"/>
  <c r="U98" i="41"/>
  <c r="N98" i="41"/>
  <c r="S98" i="41"/>
  <c r="P98" i="41"/>
  <c r="O98" i="41"/>
  <c r="T98" i="41"/>
  <c r="R98" i="41"/>
  <c r="G98" i="41"/>
  <c r="J98" i="41"/>
  <c r="E98" i="41"/>
  <c r="K98" i="41"/>
  <c r="D98" i="41"/>
  <c r="C98" i="41"/>
  <c r="F98" i="41"/>
  <c r="H98" i="41"/>
  <c r="I98" i="41"/>
  <c r="M106" i="41"/>
  <c r="Q106" i="41"/>
  <c r="U106" i="41"/>
  <c r="N106" i="41"/>
  <c r="S106" i="41"/>
  <c r="O106" i="41"/>
  <c r="T106" i="41"/>
  <c r="P106" i="41"/>
  <c r="R106" i="41"/>
  <c r="G106" i="41"/>
  <c r="I106" i="41"/>
  <c r="J106" i="41"/>
  <c r="E106" i="41"/>
  <c r="D106" i="41"/>
  <c r="K106" i="41"/>
  <c r="F106" i="41"/>
  <c r="H106" i="41"/>
  <c r="C106" i="41"/>
  <c r="M114" i="41"/>
  <c r="Q114" i="41"/>
  <c r="U114" i="41"/>
  <c r="N114" i="41"/>
  <c r="S114" i="41"/>
  <c r="P114" i="41"/>
  <c r="O114" i="41"/>
  <c r="T114" i="41"/>
  <c r="R114" i="41"/>
  <c r="H114" i="41"/>
  <c r="I114" i="41"/>
  <c r="G114" i="41"/>
  <c r="K114" i="41"/>
  <c r="E114" i="41"/>
  <c r="J114" i="41"/>
  <c r="D114" i="41"/>
  <c r="C114" i="41"/>
  <c r="F114" i="41"/>
  <c r="M122" i="41"/>
  <c r="Q122" i="41"/>
  <c r="U122" i="41"/>
  <c r="N122" i="41"/>
  <c r="S122" i="41"/>
  <c r="O122" i="41"/>
  <c r="T122" i="41"/>
  <c r="R122" i="41"/>
  <c r="P122" i="41"/>
  <c r="H122" i="41"/>
  <c r="C122" i="41"/>
  <c r="G122" i="41"/>
  <c r="I122" i="41"/>
  <c r="J122" i="41"/>
  <c r="E122" i="41"/>
  <c r="D122" i="41"/>
  <c r="K122" i="41"/>
  <c r="F122" i="41"/>
  <c r="M130" i="41"/>
  <c r="Q130" i="41"/>
  <c r="U130" i="41"/>
  <c r="N130" i="41"/>
  <c r="S130" i="41"/>
  <c r="R130" i="41"/>
  <c r="O130" i="41"/>
  <c r="T130" i="41"/>
  <c r="P130" i="41"/>
  <c r="H130" i="41"/>
  <c r="I130" i="41"/>
  <c r="G130" i="41"/>
  <c r="F130" i="41"/>
  <c r="J130" i="41"/>
  <c r="E130" i="41"/>
  <c r="D130" i="41"/>
  <c r="C130" i="41"/>
  <c r="K130" i="41"/>
  <c r="M138" i="41"/>
  <c r="Q138" i="41"/>
  <c r="U138" i="41"/>
  <c r="N138" i="41"/>
  <c r="S138" i="41"/>
  <c r="P138" i="41"/>
  <c r="O138" i="41"/>
  <c r="T138" i="41"/>
  <c r="R138" i="41"/>
  <c r="H138" i="41"/>
  <c r="I138" i="41"/>
  <c r="G138" i="41"/>
  <c r="F138" i="41"/>
  <c r="E138" i="41"/>
  <c r="J138" i="41"/>
  <c r="D138" i="41"/>
  <c r="C138" i="41"/>
  <c r="K138" i="41"/>
  <c r="M146" i="41"/>
  <c r="Q146" i="41"/>
  <c r="U146" i="41"/>
  <c r="N146" i="41"/>
  <c r="S146" i="41"/>
  <c r="O146" i="41"/>
  <c r="T146" i="41"/>
  <c r="P146" i="41"/>
  <c r="R146" i="41"/>
  <c r="H146" i="41"/>
  <c r="C146" i="41"/>
  <c r="G146" i="41"/>
  <c r="I146" i="41"/>
  <c r="J146" i="41"/>
  <c r="E146" i="41"/>
  <c r="D146" i="41"/>
  <c r="F146" i="41"/>
  <c r="K146" i="41"/>
  <c r="M154" i="41"/>
  <c r="Q154" i="41"/>
  <c r="U154" i="41"/>
  <c r="N154" i="41"/>
  <c r="S154" i="41"/>
  <c r="O154" i="41"/>
  <c r="T154" i="41"/>
  <c r="P154" i="41"/>
  <c r="R154" i="41"/>
  <c r="G154" i="41"/>
  <c r="I154" i="41"/>
  <c r="J154" i="41"/>
  <c r="E154" i="41"/>
  <c r="D154" i="41"/>
  <c r="F154" i="41"/>
  <c r="K154" i="41"/>
  <c r="H154" i="41"/>
  <c r="C154" i="41"/>
  <c r="M162" i="41"/>
  <c r="Q162" i="41"/>
  <c r="U162" i="41"/>
  <c r="N162" i="41"/>
  <c r="S162" i="41"/>
  <c r="P162" i="41"/>
  <c r="O162" i="41"/>
  <c r="T162" i="41"/>
  <c r="R162" i="41"/>
  <c r="D162" i="41"/>
  <c r="K162" i="41"/>
  <c r="F162" i="41"/>
  <c r="H162" i="41"/>
  <c r="C162" i="41"/>
  <c r="G162" i="41"/>
  <c r="I162" i="41"/>
  <c r="E162" i="41"/>
  <c r="J162" i="41"/>
  <c r="M170" i="41"/>
  <c r="Q170" i="41"/>
  <c r="U170" i="41"/>
  <c r="N170" i="41"/>
  <c r="S170" i="41"/>
  <c r="P170" i="41"/>
  <c r="O170" i="41"/>
  <c r="T170" i="41"/>
  <c r="R170" i="41"/>
  <c r="G170" i="41"/>
  <c r="I170" i="41"/>
  <c r="E170" i="41"/>
  <c r="J170" i="41"/>
  <c r="D170" i="41"/>
  <c r="K170" i="41"/>
  <c r="F170" i="41"/>
  <c r="H170" i="41"/>
  <c r="C170" i="41"/>
  <c r="O176" i="41"/>
  <c r="S176" i="41"/>
  <c r="M176" i="41"/>
  <c r="U176" i="41"/>
  <c r="P176" i="41"/>
  <c r="T176" i="41"/>
  <c r="R176" i="41"/>
  <c r="Q176" i="41"/>
  <c r="N176" i="41"/>
  <c r="H176" i="41"/>
  <c r="K176" i="41"/>
  <c r="I176" i="41"/>
  <c r="D176" i="41"/>
  <c r="F176" i="41"/>
  <c r="C176" i="41"/>
  <c r="E176" i="41"/>
  <c r="J176" i="41"/>
  <c r="G176" i="41"/>
  <c r="O5" i="42"/>
  <c r="S5" i="42"/>
  <c r="Q5" i="42"/>
  <c r="U5" i="42"/>
  <c r="P5" i="42"/>
  <c r="T5" i="42"/>
  <c r="N5" i="42"/>
  <c r="M5" i="42"/>
  <c r="R5" i="42"/>
  <c r="F5" i="42"/>
  <c r="C5" i="42"/>
  <c r="I5" i="42"/>
  <c r="J5" i="42"/>
  <c r="G5" i="42"/>
  <c r="D5" i="42"/>
  <c r="K5" i="42"/>
  <c r="H5" i="42"/>
  <c r="E5" i="42"/>
  <c r="O9" i="42"/>
  <c r="S9" i="42"/>
  <c r="M9" i="42"/>
  <c r="Q9" i="42"/>
  <c r="P9" i="42"/>
  <c r="T9" i="42"/>
  <c r="N9" i="42"/>
  <c r="U9" i="42"/>
  <c r="R9" i="42"/>
  <c r="J9" i="42"/>
  <c r="G9" i="42"/>
  <c r="D9" i="42"/>
  <c r="K9" i="42"/>
  <c r="I9" i="42"/>
  <c r="E9" i="42"/>
  <c r="F9" i="42"/>
  <c r="C9" i="42"/>
  <c r="H9" i="42"/>
  <c r="O13" i="42"/>
  <c r="S13" i="42"/>
  <c r="Q13" i="42"/>
  <c r="R13" i="42"/>
  <c r="P13" i="42"/>
  <c r="T13" i="42"/>
  <c r="N13" i="42"/>
  <c r="M13" i="42"/>
  <c r="U13" i="42"/>
  <c r="J13" i="42"/>
  <c r="C13" i="42"/>
  <c r="D13" i="42"/>
  <c r="G13" i="42"/>
  <c r="H13" i="42"/>
  <c r="K13" i="42"/>
  <c r="F13" i="42"/>
  <c r="I13" i="42"/>
  <c r="E13" i="42"/>
  <c r="O17" i="42"/>
  <c r="S17" i="42"/>
  <c r="M17" i="42"/>
  <c r="U17" i="42"/>
  <c r="R17" i="42"/>
  <c r="P17" i="42"/>
  <c r="T17" i="42"/>
  <c r="N17" i="42"/>
  <c r="Q17" i="42"/>
  <c r="F17" i="42"/>
  <c r="C17" i="42"/>
  <c r="D17" i="42"/>
  <c r="J17" i="42"/>
  <c r="G17" i="42"/>
  <c r="H17" i="42"/>
  <c r="K17" i="42"/>
  <c r="I17" i="42"/>
  <c r="E17" i="42"/>
  <c r="O21" i="42"/>
  <c r="S21" i="42"/>
  <c r="U21" i="42"/>
  <c r="P21" i="42"/>
  <c r="T21" i="42"/>
  <c r="M21" i="42"/>
  <c r="Q21" i="42"/>
  <c r="R21" i="42"/>
  <c r="N21" i="42"/>
  <c r="F21" i="42"/>
  <c r="G21" i="42"/>
  <c r="E21" i="42"/>
  <c r="J21" i="42"/>
  <c r="K21" i="42"/>
  <c r="D21" i="42"/>
  <c r="H21" i="42"/>
  <c r="C21" i="42"/>
  <c r="I21" i="42"/>
  <c r="O25" i="42"/>
  <c r="S25" i="42"/>
  <c r="Q25" i="42"/>
  <c r="N25" i="42"/>
  <c r="P25" i="42"/>
  <c r="T25" i="42"/>
  <c r="U25" i="42"/>
  <c r="R25" i="42"/>
  <c r="M25" i="42"/>
  <c r="J25" i="42"/>
  <c r="G25" i="42"/>
  <c r="D25" i="42"/>
  <c r="K25" i="42"/>
  <c r="E25" i="42"/>
  <c r="H25" i="42"/>
  <c r="F25" i="42"/>
  <c r="C25" i="42"/>
  <c r="I25" i="42"/>
  <c r="O29" i="42"/>
  <c r="S29" i="42"/>
  <c r="M29" i="42"/>
  <c r="R29" i="42"/>
  <c r="P29" i="42"/>
  <c r="T29" i="42"/>
  <c r="Q29" i="42"/>
  <c r="U29" i="42"/>
  <c r="N29" i="42"/>
  <c r="J29" i="42"/>
  <c r="K29" i="42"/>
  <c r="I29" i="42"/>
  <c r="H29" i="42"/>
  <c r="C29" i="42"/>
  <c r="D29" i="42"/>
  <c r="F29" i="42"/>
  <c r="G29" i="42"/>
  <c r="E29" i="42"/>
  <c r="O33" i="42"/>
  <c r="S33" i="42"/>
  <c r="M33" i="42"/>
  <c r="P33" i="42"/>
  <c r="T33" i="42"/>
  <c r="Q33" i="42"/>
  <c r="N33" i="42"/>
  <c r="U33" i="42"/>
  <c r="R33" i="42"/>
  <c r="G33" i="42"/>
  <c r="H33" i="42"/>
  <c r="F33" i="42"/>
  <c r="K33" i="42"/>
  <c r="I33" i="42"/>
  <c r="J33" i="42"/>
  <c r="D33" i="42"/>
  <c r="C33" i="42"/>
  <c r="E33" i="42"/>
  <c r="O37" i="42"/>
  <c r="S37" i="42"/>
  <c r="U37" i="42"/>
  <c r="P37" i="42"/>
  <c r="T37" i="42"/>
  <c r="R37" i="42"/>
  <c r="M37" i="42"/>
  <c r="Q37" i="42"/>
  <c r="N37" i="42"/>
  <c r="J37" i="42"/>
  <c r="K37" i="42"/>
  <c r="D37" i="42"/>
  <c r="H37" i="42"/>
  <c r="C37" i="42"/>
  <c r="I37" i="42"/>
  <c r="F37" i="42"/>
  <c r="G37" i="42"/>
  <c r="E37" i="42"/>
  <c r="O41" i="42"/>
  <c r="S41" i="42"/>
  <c r="Q41" i="42"/>
  <c r="N41" i="42"/>
  <c r="P41" i="42"/>
  <c r="T41" i="42"/>
  <c r="U41" i="42"/>
  <c r="M41" i="42"/>
  <c r="R41" i="42"/>
  <c r="F41" i="42"/>
  <c r="C41" i="42"/>
  <c r="I41" i="42"/>
  <c r="J41" i="42"/>
  <c r="G41" i="42"/>
  <c r="D41" i="42"/>
  <c r="K41" i="42"/>
  <c r="E41" i="42"/>
  <c r="H41" i="42"/>
  <c r="O45" i="42"/>
  <c r="S45" i="42"/>
  <c r="U45" i="42"/>
  <c r="P45" i="42"/>
  <c r="T45" i="42"/>
  <c r="M45" i="42"/>
  <c r="R45" i="42"/>
  <c r="Q45" i="42"/>
  <c r="N45" i="42"/>
  <c r="J45" i="42"/>
  <c r="K45" i="42"/>
  <c r="H45" i="42"/>
  <c r="E45" i="42"/>
  <c r="C45" i="42"/>
  <c r="I45" i="42"/>
  <c r="F45" i="42"/>
  <c r="G45" i="42"/>
  <c r="D45" i="42"/>
  <c r="O49" i="42"/>
  <c r="S49" i="42"/>
  <c r="U49" i="42"/>
  <c r="R49" i="42"/>
  <c r="P49" i="42"/>
  <c r="T49" i="42"/>
  <c r="M49" i="42"/>
  <c r="N49" i="42"/>
  <c r="Q49" i="42"/>
  <c r="F49" i="42"/>
  <c r="C49" i="42"/>
  <c r="D49" i="42"/>
  <c r="J49" i="42"/>
  <c r="G49" i="42"/>
  <c r="H49" i="42"/>
  <c r="K49" i="42"/>
  <c r="E49" i="42"/>
  <c r="I49" i="42"/>
  <c r="O53" i="42"/>
  <c r="S53" i="42"/>
  <c r="M53" i="42"/>
  <c r="Q53" i="42"/>
  <c r="N53" i="42"/>
  <c r="P53" i="42"/>
  <c r="T53" i="42"/>
  <c r="U53" i="42"/>
  <c r="R53" i="42"/>
  <c r="J53" i="42"/>
  <c r="K53" i="42"/>
  <c r="I53" i="42"/>
  <c r="D53" i="42"/>
  <c r="C53" i="42"/>
  <c r="E53" i="42"/>
  <c r="F53" i="42"/>
  <c r="G53" i="42"/>
  <c r="H53" i="42"/>
  <c r="O57" i="42"/>
  <c r="S57" i="42"/>
  <c r="U57" i="42"/>
  <c r="P57" i="42"/>
  <c r="T57" i="42"/>
  <c r="M57" i="42"/>
  <c r="Q57" i="42"/>
  <c r="N57" i="42"/>
  <c r="R57" i="42"/>
  <c r="J57" i="42"/>
  <c r="K57" i="42"/>
  <c r="H57" i="42"/>
  <c r="E57" i="42"/>
  <c r="C57" i="42"/>
  <c r="D57" i="42"/>
  <c r="F57" i="42"/>
  <c r="G57" i="42"/>
  <c r="I57" i="42"/>
  <c r="O61" i="42"/>
  <c r="S61" i="42"/>
  <c r="Q61" i="42"/>
  <c r="P61" i="42"/>
  <c r="T61" i="42"/>
  <c r="U61" i="42"/>
  <c r="N61" i="42"/>
  <c r="M61" i="42"/>
  <c r="R61" i="42"/>
  <c r="F61" i="42"/>
  <c r="G61" i="42"/>
  <c r="E61" i="42"/>
  <c r="J61" i="42"/>
  <c r="K61" i="42"/>
  <c r="D61" i="42"/>
  <c r="H61" i="42"/>
  <c r="C61" i="42"/>
  <c r="I61" i="42"/>
  <c r="O65" i="42"/>
  <c r="S65" i="42"/>
  <c r="M65" i="42"/>
  <c r="N65" i="42"/>
  <c r="P65" i="42"/>
  <c r="T65" i="42"/>
  <c r="Q65" i="42"/>
  <c r="R65" i="42"/>
  <c r="U65" i="42"/>
  <c r="J65" i="42"/>
  <c r="K65" i="42"/>
  <c r="I65" i="42"/>
  <c r="D65" i="42"/>
  <c r="C65" i="42"/>
  <c r="H65" i="42"/>
  <c r="F65" i="42"/>
  <c r="G65" i="42"/>
  <c r="E65" i="42"/>
  <c r="O69" i="42"/>
  <c r="S69" i="42"/>
  <c r="M69" i="42"/>
  <c r="P69" i="42"/>
  <c r="T69" i="42"/>
  <c r="Q69" i="42"/>
  <c r="N69" i="42"/>
  <c r="U69" i="42"/>
  <c r="R69" i="42"/>
  <c r="J69" i="42"/>
  <c r="D69" i="42"/>
  <c r="C69" i="42"/>
  <c r="E69" i="42"/>
  <c r="G69" i="42"/>
  <c r="H69" i="42"/>
  <c r="F69" i="42"/>
  <c r="K69" i="42"/>
  <c r="I69" i="42"/>
  <c r="O73" i="42"/>
  <c r="S73" i="42"/>
  <c r="M73" i="42"/>
  <c r="N73" i="42"/>
  <c r="P73" i="42"/>
  <c r="T73" i="42"/>
  <c r="Q73" i="42"/>
  <c r="U73" i="42"/>
  <c r="R73" i="42"/>
  <c r="C73" i="42"/>
  <c r="D73" i="42"/>
  <c r="G73" i="42"/>
  <c r="E73" i="42"/>
  <c r="F73" i="42"/>
  <c r="K73" i="42"/>
  <c r="I73" i="42"/>
  <c r="J73" i="42"/>
  <c r="H73" i="42"/>
  <c r="O77" i="42"/>
  <c r="S77" i="42"/>
  <c r="Q77" i="42"/>
  <c r="P77" i="42"/>
  <c r="T77" i="42"/>
  <c r="U77" i="42"/>
  <c r="R77" i="42"/>
  <c r="M77" i="42"/>
  <c r="N77" i="42"/>
  <c r="C77" i="42"/>
  <c r="I77" i="42"/>
  <c r="F77" i="42"/>
  <c r="G77" i="42"/>
  <c r="E77" i="42"/>
  <c r="J77" i="42"/>
  <c r="K77" i="42"/>
  <c r="D77" i="42"/>
  <c r="H77" i="42"/>
  <c r="O81" i="42"/>
  <c r="S81" i="42"/>
  <c r="M81" i="42"/>
  <c r="P81" i="42"/>
  <c r="T81" i="42"/>
  <c r="Q81" i="42"/>
  <c r="N81" i="42"/>
  <c r="U81" i="42"/>
  <c r="R81" i="42"/>
  <c r="F81" i="42"/>
  <c r="G81" i="42"/>
  <c r="H81" i="42"/>
  <c r="J81" i="42"/>
  <c r="K81" i="42"/>
  <c r="E81" i="42"/>
  <c r="D81" i="42"/>
  <c r="C81" i="42"/>
  <c r="I81" i="42"/>
  <c r="O85" i="42"/>
  <c r="S85" i="42"/>
  <c r="U85" i="42"/>
  <c r="N85" i="42"/>
  <c r="P85" i="42"/>
  <c r="T85" i="42"/>
  <c r="Q85" i="42"/>
  <c r="M85" i="42"/>
  <c r="R85" i="42"/>
  <c r="J85" i="42"/>
  <c r="G85" i="42"/>
  <c r="H85" i="42"/>
  <c r="K85" i="42"/>
  <c r="E85" i="42"/>
  <c r="D85" i="42"/>
  <c r="F85" i="42"/>
  <c r="C85" i="42"/>
  <c r="I85" i="42"/>
  <c r="O89" i="42"/>
  <c r="S89" i="42"/>
  <c r="Q89" i="42"/>
  <c r="N89" i="42"/>
  <c r="P89" i="42"/>
  <c r="T89" i="42"/>
  <c r="U89" i="42"/>
  <c r="M89" i="42"/>
  <c r="R89" i="42"/>
  <c r="D89" i="42"/>
  <c r="K89" i="42"/>
  <c r="E89" i="42"/>
  <c r="H89" i="42"/>
  <c r="F89" i="42"/>
  <c r="C89" i="42"/>
  <c r="I89" i="42"/>
  <c r="J89" i="42"/>
  <c r="G89" i="42"/>
  <c r="O93" i="42"/>
  <c r="S93" i="42"/>
  <c r="Q93" i="42"/>
  <c r="P93" i="42"/>
  <c r="T93" i="42"/>
  <c r="M93" i="42"/>
  <c r="U93" i="42"/>
  <c r="R93" i="42"/>
  <c r="N93" i="42"/>
  <c r="J93" i="42"/>
  <c r="K93" i="42"/>
  <c r="H93" i="42"/>
  <c r="D93" i="42"/>
  <c r="C93" i="42"/>
  <c r="I93" i="42"/>
  <c r="F93" i="42"/>
  <c r="G93" i="42"/>
  <c r="E93" i="42"/>
  <c r="O97" i="42"/>
  <c r="S97" i="42"/>
  <c r="U97" i="42"/>
  <c r="N97" i="42"/>
  <c r="P97" i="42"/>
  <c r="T97" i="42"/>
  <c r="M97" i="42"/>
  <c r="Q97" i="42"/>
  <c r="R97" i="42"/>
  <c r="J97" i="42"/>
  <c r="G97" i="42"/>
  <c r="H97" i="42"/>
  <c r="K97" i="42"/>
  <c r="E97" i="42"/>
  <c r="D97" i="42"/>
  <c r="F97" i="42"/>
  <c r="C97" i="42"/>
  <c r="I97" i="42"/>
  <c r="O101" i="42"/>
  <c r="S101" i="42"/>
  <c r="R101" i="42"/>
  <c r="P101" i="42"/>
  <c r="T101" i="42"/>
  <c r="M101" i="42"/>
  <c r="U101" i="42"/>
  <c r="Q101" i="42"/>
  <c r="N101" i="42"/>
  <c r="H101" i="42"/>
  <c r="G101" i="42"/>
  <c r="E101" i="42"/>
  <c r="K101" i="42"/>
  <c r="F101" i="42"/>
  <c r="I101" i="42"/>
  <c r="D101" i="42"/>
  <c r="J101" i="42"/>
  <c r="C101" i="42"/>
  <c r="O105" i="42"/>
  <c r="S105" i="42"/>
  <c r="Q105" i="42"/>
  <c r="P105" i="42"/>
  <c r="T105" i="42"/>
  <c r="U105" i="42"/>
  <c r="M105" i="42"/>
  <c r="N105" i="42"/>
  <c r="R105" i="42"/>
  <c r="C105" i="42"/>
  <c r="E105" i="42"/>
  <c r="F105" i="42"/>
  <c r="G105" i="42"/>
  <c r="I105" i="42"/>
  <c r="J105" i="42"/>
  <c r="K105" i="42"/>
  <c r="D105" i="42"/>
  <c r="H105" i="42"/>
  <c r="O109" i="42"/>
  <c r="S109" i="42"/>
  <c r="M109" i="42"/>
  <c r="P109" i="42"/>
  <c r="T109" i="42"/>
  <c r="Q109" i="42"/>
  <c r="R109" i="42"/>
  <c r="U109" i="42"/>
  <c r="N109" i="42"/>
  <c r="J109" i="42"/>
  <c r="H109" i="42"/>
  <c r="C109" i="42"/>
  <c r="D109" i="42"/>
  <c r="G109" i="42"/>
  <c r="E109" i="42"/>
  <c r="F109" i="42"/>
  <c r="K109" i="42"/>
  <c r="I109" i="42"/>
  <c r="O113" i="42"/>
  <c r="S113" i="42"/>
  <c r="Q113" i="42"/>
  <c r="R113" i="42"/>
  <c r="P113" i="42"/>
  <c r="T113" i="42"/>
  <c r="M113" i="42"/>
  <c r="U113" i="42"/>
  <c r="N113" i="42"/>
  <c r="H113" i="42"/>
  <c r="K113" i="42"/>
  <c r="E113" i="42"/>
  <c r="D113" i="42"/>
  <c r="F113" i="42"/>
  <c r="C113" i="42"/>
  <c r="I113" i="42"/>
  <c r="J113" i="42"/>
  <c r="G113" i="42"/>
  <c r="O117" i="42"/>
  <c r="S117" i="42"/>
  <c r="P117" i="42"/>
  <c r="T117" i="42"/>
  <c r="M117" i="42"/>
  <c r="U117" i="42"/>
  <c r="Q117" i="42"/>
  <c r="R117" i="42"/>
  <c r="N117" i="42"/>
  <c r="H117" i="42"/>
  <c r="I117" i="42"/>
  <c r="C117" i="42"/>
  <c r="D117" i="42"/>
  <c r="F117" i="42"/>
  <c r="G117" i="42"/>
  <c r="E117" i="42"/>
  <c r="J117" i="42"/>
  <c r="K117" i="42"/>
  <c r="O121" i="42"/>
  <c r="S121" i="42"/>
  <c r="U121" i="42"/>
  <c r="P121" i="42"/>
  <c r="T121" i="42"/>
  <c r="R121" i="42"/>
  <c r="M121" i="42"/>
  <c r="Q121" i="42"/>
  <c r="N121" i="42"/>
  <c r="C121" i="42"/>
  <c r="I121" i="42"/>
  <c r="F121" i="42"/>
  <c r="G121" i="42"/>
  <c r="E121" i="42"/>
  <c r="J121" i="42"/>
  <c r="K121" i="42"/>
  <c r="D121" i="42"/>
  <c r="H121" i="42"/>
  <c r="O125" i="42"/>
  <c r="S125" i="42"/>
  <c r="M125" i="42"/>
  <c r="N125" i="42"/>
  <c r="P125" i="42"/>
  <c r="T125" i="42"/>
  <c r="Q125" i="42"/>
  <c r="U125" i="42"/>
  <c r="R125" i="42"/>
  <c r="E125" i="42"/>
  <c r="D125" i="42"/>
  <c r="C125" i="42"/>
  <c r="H125" i="42"/>
  <c r="F125" i="42"/>
  <c r="G125" i="42"/>
  <c r="I125" i="42"/>
  <c r="J125" i="42"/>
  <c r="K125" i="42"/>
  <c r="O129" i="42"/>
  <c r="S129" i="42"/>
  <c r="M129" i="42"/>
  <c r="N129" i="42"/>
  <c r="P129" i="42"/>
  <c r="T129" i="42"/>
  <c r="Q129" i="42"/>
  <c r="U129" i="42"/>
  <c r="R129" i="42"/>
  <c r="C129" i="42"/>
  <c r="H129" i="42"/>
  <c r="F129" i="42"/>
  <c r="G129" i="42"/>
  <c r="I129" i="42"/>
  <c r="J129" i="42"/>
  <c r="K129" i="42"/>
  <c r="E129" i="42"/>
  <c r="D129" i="42"/>
  <c r="O133" i="42"/>
  <c r="S133" i="42"/>
  <c r="U133" i="42"/>
  <c r="R133" i="42"/>
  <c r="P133" i="42"/>
  <c r="T133" i="42"/>
  <c r="M133" i="42"/>
  <c r="Q133" i="42"/>
  <c r="N133" i="42"/>
  <c r="J133" i="42"/>
  <c r="G133" i="42"/>
  <c r="H133" i="42"/>
  <c r="K133" i="42"/>
  <c r="I133" i="42"/>
  <c r="D133" i="42"/>
  <c r="F133" i="42"/>
  <c r="C133" i="42"/>
  <c r="E133" i="42"/>
  <c r="O137" i="42"/>
  <c r="S137" i="42"/>
  <c r="U137" i="42"/>
  <c r="R137" i="42"/>
  <c r="P137" i="42"/>
  <c r="T137" i="42"/>
  <c r="M137" i="42"/>
  <c r="Q137" i="42"/>
  <c r="N137" i="42"/>
  <c r="H137" i="42"/>
  <c r="K137" i="42"/>
  <c r="I137" i="42"/>
  <c r="D137" i="42"/>
  <c r="F137" i="42"/>
  <c r="C137" i="42"/>
  <c r="E137" i="42"/>
  <c r="J137" i="42"/>
  <c r="G137" i="42"/>
  <c r="O141" i="42"/>
  <c r="S141" i="42"/>
  <c r="M141" i="42"/>
  <c r="P141" i="42"/>
  <c r="T141" i="42"/>
  <c r="Q141" i="42"/>
  <c r="N141" i="42"/>
  <c r="U141" i="42"/>
  <c r="R141" i="42"/>
  <c r="G141" i="42"/>
  <c r="H141" i="42"/>
  <c r="F141" i="42"/>
  <c r="K141" i="42"/>
  <c r="I141" i="42"/>
  <c r="J141" i="42"/>
  <c r="D141" i="42"/>
  <c r="C141" i="42"/>
  <c r="E141" i="42"/>
  <c r="O145" i="42"/>
  <c r="S145" i="42"/>
  <c r="Q145" i="42"/>
  <c r="R145" i="42"/>
  <c r="P145" i="42"/>
  <c r="T145" i="42"/>
  <c r="U145" i="42"/>
  <c r="N145" i="42"/>
  <c r="M145" i="42"/>
  <c r="C145" i="42"/>
  <c r="E145" i="42"/>
  <c r="F145" i="42"/>
  <c r="G145" i="42"/>
  <c r="I145" i="42"/>
  <c r="J145" i="42"/>
  <c r="K145" i="42"/>
  <c r="D145" i="42"/>
  <c r="H145" i="42"/>
  <c r="O149" i="42"/>
  <c r="S149" i="42"/>
  <c r="M149" i="42"/>
  <c r="R149" i="42"/>
  <c r="P149" i="42"/>
  <c r="T149" i="42"/>
  <c r="Q149" i="42"/>
  <c r="N149" i="42"/>
  <c r="U149" i="42"/>
  <c r="F149" i="42"/>
  <c r="K149" i="42"/>
  <c r="I149" i="42"/>
  <c r="J149" i="42"/>
  <c r="D149" i="42"/>
  <c r="C149" i="42"/>
  <c r="E149" i="42"/>
  <c r="G149" i="42"/>
  <c r="H149" i="42"/>
  <c r="O153" i="42"/>
  <c r="S153" i="42"/>
  <c r="U153" i="42"/>
  <c r="P153" i="42"/>
  <c r="T153" i="42"/>
  <c r="N153" i="42"/>
  <c r="M153" i="42"/>
  <c r="Q153" i="42"/>
  <c r="R153" i="42"/>
  <c r="C153" i="42"/>
  <c r="I153" i="42"/>
  <c r="F153" i="42"/>
  <c r="G153" i="42"/>
  <c r="E153" i="42"/>
  <c r="J153" i="42"/>
  <c r="K153" i="42"/>
  <c r="D153" i="42"/>
  <c r="H153" i="42"/>
  <c r="O157" i="42"/>
  <c r="S157" i="42"/>
  <c r="Q157" i="42"/>
  <c r="N157" i="42"/>
  <c r="P157" i="42"/>
  <c r="T157" i="42"/>
  <c r="U157" i="42"/>
  <c r="M157" i="42"/>
  <c r="R157" i="42"/>
  <c r="E157" i="42"/>
  <c r="H157" i="42"/>
  <c r="F157" i="42"/>
  <c r="C157" i="42"/>
  <c r="I157" i="42"/>
  <c r="J157" i="42"/>
  <c r="G157" i="42"/>
  <c r="D157" i="42"/>
  <c r="K157" i="42"/>
  <c r="O161" i="42"/>
  <c r="S161" i="42"/>
  <c r="Q161" i="42"/>
  <c r="N161" i="42"/>
  <c r="P161" i="42"/>
  <c r="T161" i="42"/>
  <c r="U161" i="42"/>
  <c r="M161" i="42"/>
  <c r="R161" i="42"/>
  <c r="F161" i="42"/>
  <c r="C161" i="42"/>
  <c r="I161" i="42"/>
  <c r="J161" i="42"/>
  <c r="G161" i="42"/>
  <c r="D161" i="42"/>
  <c r="K161" i="42"/>
  <c r="E161" i="42"/>
  <c r="H161" i="42"/>
  <c r="O165" i="42"/>
  <c r="S165" i="42"/>
  <c r="U165" i="42"/>
  <c r="N165" i="42"/>
  <c r="P165" i="42"/>
  <c r="T165" i="42"/>
  <c r="M165" i="42"/>
  <c r="R165" i="42"/>
  <c r="Q165" i="42"/>
  <c r="J165" i="42"/>
  <c r="G165" i="42"/>
  <c r="H165" i="42"/>
  <c r="K165" i="42"/>
  <c r="E165" i="42"/>
  <c r="I165" i="42"/>
  <c r="F165" i="42"/>
  <c r="C165" i="42"/>
  <c r="D165" i="42"/>
  <c r="O169" i="42"/>
  <c r="S169" i="42"/>
  <c r="Q169" i="42"/>
  <c r="P169" i="42"/>
  <c r="T169" i="42"/>
  <c r="U169" i="42"/>
  <c r="N169" i="42"/>
  <c r="M169" i="42"/>
  <c r="R169" i="42"/>
  <c r="J169" i="42"/>
  <c r="K169" i="42"/>
  <c r="D169" i="42"/>
  <c r="H169" i="42"/>
  <c r="C169" i="42"/>
  <c r="E169" i="42"/>
  <c r="F169" i="42"/>
  <c r="G169" i="42"/>
  <c r="I169" i="42"/>
  <c r="O173" i="42"/>
  <c r="S173" i="42"/>
  <c r="Q173" i="42"/>
  <c r="P173" i="42"/>
  <c r="T173" i="42"/>
  <c r="M173" i="42"/>
  <c r="U173" i="42"/>
  <c r="N173" i="42"/>
  <c r="R173" i="42"/>
  <c r="D173" i="42"/>
  <c r="K173" i="42"/>
  <c r="I173" i="42"/>
  <c r="E173" i="42"/>
  <c r="F173" i="42"/>
  <c r="C173" i="42"/>
  <c r="H173" i="42"/>
  <c r="J173" i="42"/>
  <c r="G173" i="42"/>
  <c r="O177" i="42"/>
  <c r="S177" i="42"/>
  <c r="M177" i="42"/>
  <c r="P177" i="42"/>
  <c r="T177" i="42"/>
  <c r="Q177" i="42"/>
  <c r="U177" i="42"/>
  <c r="N177" i="42"/>
  <c r="R177" i="42"/>
  <c r="C177" i="42"/>
  <c r="I177" i="42"/>
  <c r="G177" i="42"/>
  <c r="H177" i="42"/>
  <c r="F177" i="42"/>
  <c r="K177" i="42"/>
  <c r="E177" i="42"/>
  <c r="J177" i="42"/>
  <c r="D177" i="42"/>
  <c r="C24" i="40"/>
  <c r="G24" i="40"/>
  <c r="K24" i="40"/>
  <c r="D24" i="40"/>
  <c r="H24" i="40"/>
  <c r="E24" i="40"/>
  <c r="J24" i="40"/>
  <c r="F24" i="40"/>
  <c r="I24" i="40"/>
  <c r="C52" i="40"/>
  <c r="G52" i="40"/>
  <c r="K52" i="40"/>
  <c r="D52" i="40"/>
  <c r="H52" i="40"/>
  <c r="E52" i="40"/>
  <c r="J52" i="40"/>
  <c r="F52" i="40"/>
  <c r="I52" i="40"/>
  <c r="C72" i="40"/>
  <c r="G72" i="40"/>
  <c r="K72" i="40"/>
  <c r="D72" i="40"/>
  <c r="H72" i="40"/>
  <c r="E72" i="40"/>
  <c r="F72" i="40"/>
  <c r="I72" i="40"/>
  <c r="J72" i="40"/>
  <c r="C102" i="40"/>
  <c r="G102" i="40"/>
  <c r="K102" i="40"/>
  <c r="D102" i="40"/>
  <c r="H102" i="40"/>
  <c r="E102" i="40"/>
  <c r="F102" i="40"/>
  <c r="I102" i="40"/>
  <c r="J102" i="40"/>
  <c r="C122" i="40"/>
  <c r="G122" i="40"/>
  <c r="K122" i="40"/>
  <c r="D122" i="40"/>
  <c r="H122" i="40"/>
  <c r="E122" i="40"/>
  <c r="J122" i="40"/>
  <c r="F122" i="40"/>
  <c r="I122" i="40"/>
  <c r="C158" i="40"/>
  <c r="G158" i="40"/>
  <c r="K158" i="40"/>
  <c r="D158" i="40"/>
  <c r="H158" i="40"/>
  <c r="E158" i="40"/>
  <c r="J158" i="40"/>
  <c r="F158" i="40"/>
  <c r="I158" i="40"/>
  <c r="C22" i="41"/>
  <c r="G22" i="41"/>
  <c r="K22" i="41"/>
  <c r="D22" i="41"/>
  <c r="H22" i="41"/>
  <c r="E22" i="41"/>
  <c r="F22" i="41"/>
  <c r="I22" i="41"/>
  <c r="J22" i="41"/>
  <c r="C44" i="41"/>
  <c r="G44" i="41"/>
  <c r="K44" i="41"/>
  <c r="D44" i="41"/>
  <c r="H44" i="41"/>
  <c r="E44" i="41"/>
  <c r="F44" i="41"/>
  <c r="I44" i="41"/>
  <c r="J44" i="41"/>
  <c r="C60" i="41"/>
  <c r="G60" i="41"/>
  <c r="K60" i="41"/>
  <c r="D60" i="41"/>
  <c r="H60" i="41"/>
  <c r="E60" i="41"/>
  <c r="F60" i="41"/>
  <c r="I60" i="41"/>
  <c r="J60" i="41"/>
  <c r="M80" i="41"/>
  <c r="Q80" i="41"/>
  <c r="U80" i="41"/>
  <c r="P80" i="41"/>
  <c r="T80" i="41"/>
  <c r="R80" i="41"/>
  <c r="N80" i="41"/>
  <c r="S80" i="41"/>
  <c r="O80" i="41"/>
  <c r="D103" i="41"/>
  <c r="H103" i="41"/>
  <c r="C103" i="41"/>
  <c r="I103" i="41"/>
  <c r="E103" i="41"/>
  <c r="J103" i="41"/>
  <c r="F103" i="41"/>
  <c r="K103" i="41"/>
  <c r="G103" i="41"/>
  <c r="D123" i="41"/>
  <c r="H123" i="41"/>
  <c r="C123" i="41"/>
  <c r="I123" i="41"/>
  <c r="E123" i="41"/>
  <c r="J123" i="41"/>
  <c r="F123" i="41"/>
  <c r="K123" i="41"/>
  <c r="G123" i="41"/>
  <c r="M136" i="41"/>
  <c r="Q136" i="41"/>
  <c r="U136" i="41"/>
  <c r="P136" i="41"/>
  <c r="T136" i="41"/>
  <c r="R136" i="41"/>
  <c r="O136" i="41"/>
  <c r="N136" i="41"/>
  <c r="S136" i="41"/>
  <c r="D147" i="41"/>
  <c r="H147" i="41"/>
  <c r="C147" i="41"/>
  <c r="I147" i="41"/>
  <c r="G147" i="41"/>
  <c r="E147" i="41"/>
  <c r="J147" i="41"/>
  <c r="F147" i="41"/>
  <c r="K147" i="41"/>
  <c r="D167" i="41"/>
  <c r="H167" i="41"/>
  <c r="C167" i="41"/>
  <c r="I167" i="41"/>
  <c r="E167" i="41"/>
  <c r="J167" i="41"/>
  <c r="F167" i="41"/>
  <c r="K167" i="41"/>
  <c r="G167" i="41"/>
  <c r="F54" i="21"/>
  <c r="J54" i="21"/>
  <c r="C54" i="21"/>
  <c r="G54" i="21"/>
  <c r="K54" i="21"/>
  <c r="D54" i="21"/>
  <c r="H54" i="21"/>
  <c r="E54" i="21"/>
  <c r="I54" i="21"/>
  <c r="F70" i="21"/>
  <c r="J70" i="21"/>
  <c r="C70" i="21"/>
  <c r="G70" i="21"/>
  <c r="K70" i="21"/>
  <c r="D70" i="21"/>
  <c r="H70" i="21"/>
  <c r="E70" i="21"/>
  <c r="I70" i="21"/>
  <c r="F86" i="21"/>
  <c r="J86" i="21"/>
  <c r="C86" i="21"/>
  <c r="G86" i="21"/>
  <c r="K86" i="21"/>
  <c r="D86" i="21"/>
  <c r="H86" i="21"/>
  <c r="E86" i="21"/>
  <c r="I86" i="21"/>
  <c r="F102" i="21"/>
  <c r="J102" i="21"/>
  <c r="C102" i="21"/>
  <c r="G102" i="21"/>
  <c r="K102" i="21"/>
  <c r="D102" i="21"/>
  <c r="H102" i="21"/>
  <c r="E102" i="21"/>
  <c r="I102" i="21"/>
  <c r="F118" i="21"/>
  <c r="J118" i="21"/>
  <c r="C118" i="21"/>
  <c r="G118" i="21"/>
  <c r="K118" i="21"/>
  <c r="D118" i="21"/>
  <c r="H118" i="21"/>
  <c r="E118" i="21"/>
  <c r="I118" i="21"/>
  <c r="F134" i="21"/>
  <c r="J134" i="21"/>
  <c r="C134" i="21"/>
  <c r="G134" i="21"/>
  <c r="K134" i="21"/>
  <c r="D134" i="21"/>
  <c r="H134" i="21"/>
  <c r="E134" i="21"/>
  <c r="I134" i="21"/>
  <c r="F150" i="21"/>
  <c r="J150" i="21"/>
  <c r="C150" i="21"/>
  <c r="G150" i="21"/>
  <c r="K150" i="21"/>
  <c r="D150" i="21"/>
  <c r="H150" i="21"/>
  <c r="E150" i="21"/>
  <c r="I150" i="21"/>
  <c r="F166" i="21"/>
  <c r="J166" i="21"/>
  <c r="C166" i="21"/>
  <c r="G166" i="21"/>
  <c r="K166" i="21"/>
  <c r="D166" i="21"/>
  <c r="H166" i="21"/>
  <c r="E166" i="21"/>
  <c r="I166" i="21"/>
  <c r="F7" i="19"/>
  <c r="J7" i="19"/>
  <c r="C7" i="19"/>
  <c r="G7" i="19"/>
  <c r="K7" i="19"/>
  <c r="D7" i="19"/>
  <c r="H7" i="19"/>
  <c r="E7" i="19"/>
  <c r="I7" i="19"/>
  <c r="F23" i="19"/>
  <c r="J23" i="19"/>
  <c r="C23" i="19"/>
  <c r="G23" i="19"/>
  <c r="K23" i="19"/>
  <c r="D23" i="19"/>
  <c r="H23" i="19"/>
  <c r="E23" i="19"/>
  <c r="I23" i="19"/>
  <c r="F39" i="19"/>
  <c r="J39" i="19"/>
  <c r="C39" i="19"/>
  <c r="G39" i="19"/>
  <c r="K39" i="19"/>
  <c r="D39" i="19"/>
  <c r="H39" i="19"/>
  <c r="E39" i="19"/>
  <c r="I39" i="19"/>
  <c r="P5" i="40"/>
  <c r="T5" i="40"/>
  <c r="M5" i="40"/>
  <c r="Q5" i="40"/>
  <c r="U5" i="40"/>
  <c r="R5" i="40"/>
  <c r="O5" i="40"/>
  <c r="S5" i="40"/>
  <c r="N5" i="40"/>
  <c r="P13" i="40"/>
  <c r="T13" i="40"/>
  <c r="M13" i="40"/>
  <c r="Q13" i="40"/>
  <c r="U13" i="40"/>
  <c r="R13" i="40"/>
  <c r="O13" i="40"/>
  <c r="S13" i="40"/>
  <c r="N13" i="40"/>
  <c r="P21" i="40"/>
  <c r="T21" i="40"/>
  <c r="M21" i="40"/>
  <c r="Q21" i="40"/>
  <c r="U21" i="40"/>
  <c r="R21" i="40"/>
  <c r="N21" i="40"/>
  <c r="S21" i="40"/>
  <c r="O21" i="40"/>
  <c r="P29" i="40"/>
  <c r="T29" i="40"/>
  <c r="M29" i="40"/>
  <c r="Q29" i="40"/>
  <c r="U29" i="40"/>
  <c r="R29" i="40"/>
  <c r="S29" i="40"/>
  <c r="N29" i="40"/>
  <c r="O29" i="40"/>
  <c r="P37" i="40"/>
  <c r="T37" i="40"/>
  <c r="M37" i="40"/>
  <c r="Q37" i="40"/>
  <c r="U37" i="40"/>
  <c r="R37" i="40"/>
  <c r="O37" i="40"/>
  <c r="S37" i="40"/>
  <c r="N37" i="40"/>
  <c r="P45" i="40"/>
  <c r="T45" i="40"/>
  <c r="M45" i="40"/>
  <c r="Q45" i="40"/>
  <c r="U45" i="40"/>
  <c r="R45" i="40"/>
  <c r="S45" i="40"/>
  <c r="N45" i="40"/>
  <c r="O45" i="40"/>
  <c r="P53" i="40"/>
  <c r="T53" i="40"/>
  <c r="M53" i="40"/>
  <c r="Q53" i="40"/>
  <c r="U53" i="40"/>
  <c r="R53" i="40"/>
  <c r="S53" i="40"/>
  <c r="N53" i="40"/>
  <c r="O53" i="40"/>
  <c r="P61" i="40"/>
  <c r="T61" i="40"/>
  <c r="M61" i="40"/>
  <c r="Q61" i="40"/>
  <c r="U61" i="40"/>
  <c r="R61" i="40"/>
  <c r="S61" i="40"/>
  <c r="N61" i="40"/>
  <c r="O61" i="40"/>
  <c r="P69" i="40"/>
  <c r="T69" i="40"/>
  <c r="M69" i="40"/>
  <c r="Q69" i="40"/>
  <c r="U69" i="40"/>
  <c r="R69" i="40"/>
  <c r="O69" i="40"/>
  <c r="S69" i="40"/>
  <c r="N69" i="40"/>
  <c r="P77" i="40"/>
  <c r="T77" i="40"/>
  <c r="M77" i="40"/>
  <c r="Q77" i="40"/>
  <c r="U77" i="40"/>
  <c r="R77" i="40"/>
  <c r="O77" i="40"/>
  <c r="S77" i="40"/>
  <c r="N77" i="40"/>
  <c r="P85" i="40"/>
  <c r="T85" i="40"/>
  <c r="M85" i="40"/>
  <c r="Q85" i="40"/>
  <c r="U85" i="40"/>
  <c r="R85" i="40"/>
  <c r="S85" i="40"/>
  <c r="O85" i="40"/>
  <c r="N85" i="40"/>
  <c r="P93" i="40"/>
  <c r="T93" i="40"/>
  <c r="M93" i="40"/>
  <c r="Q93" i="40"/>
  <c r="U93" i="40"/>
  <c r="R93" i="40"/>
  <c r="N93" i="40"/>
  <c r="O93" i="40"/>
  <c r="S93" i="40"/>
  <c r="P101" i="40"/>
  <c r="T101" i="40"/>
  <c r="M101" i="40"/>
  <c r="Q101" i="40"/>
  <c r="U101" i="40"/>
  <c r="R101" i="40"/>
  <c r="S101" i="40"/>
  <c r="N101" i="40"/>
  <c r="O101" i="40"/>
  <c r="P109" i="40"/>
  <c r="T109" i="40"/>
  <c r="M109" i="40"/>
  <c r="Q109" i="40"/>
  <c r="U109" i="40"/>
  <c r="R109" i="40"/>
  <c r="S109" i="40"/>
  <c r="O109" i="40"/>
  <c r="N109" i="40"/>
  <c r="P117" i="40"/>
  <c r="T117" i="40"/>
  <c r="M117" i="40"/>
  <c r="Q117" i="40"/>
  <c r="U117" i="40"/>
  <c r="R117" i="40"/>
  <c r="N117" i="40"/>
  <c r="S117" i="40"/>
  <c r="O117" i="40"/>
  <c r="P125" i="40"/>
  <c r="T125" i="40"/>
  <c r="M125" i="40"/>
  <c r="Q125" i="40"/>
  <c r="U125" i="40"/>
  <c r="R125" i="40"/>
  <c r="N125" i="40"/>
  <c r="O125" i="40"/>
  <c r="S125" i="40"/>
  <c r="P133" i="40"/>
  <c r="T133" i="40"/>
  <c r="M133" i="40"/>
  <c r="Q133" i="40"/>
  <c r="U133" i="40"/>
  <c r="R133" i="40"/>
  <c r="N133" i="40"/>
  <c r="S133" i="40"/>
  <c r="O133" i="40"/>
  <c r="P141" i="40"/>
  <c r="T141" i="40"/>
  <c r="M141" i="40"/>
  <c r="Q141" i="40"/>
  <c r="U141" i="40"/>
  <c r="R141" i="40"/>
  <c r="O141" i="40"/>
  <c r="S141" i="40"/>
  <c r="N141" i="40"/>
  <c r="P149" i="40"/>
  <c r="T149" i="40"/>
  <c r="M149" i="40"/>
  <c r="Q149" i="40"/>
  <c r="U149" i="40"/>
  <c r="R149" i="40"/>
  <c r="O149" i="40"/>
  <c r="S149" i="40"/>
  <c r="N149" i="40"/>
  <c r="P157" i="40"/>
  <c r="T157" i="40"/>
  <c r="M157" i="40"/>
  <c r="Q157" i="40"/>
  <c r="U157" i="40"/>
  <c r="R157" i="40"/>
  <c r="N157" i="40"/>
  <c r="O157" i="40"/>
  <c r="S157" i="40"/>
  <c r="P165" i="40"/>
  <c r="T165" i="40"/>
  <c r="M165" i="40"/>
  <c r="Q165" i="40"/>
  <c r="U165" i="40"/>
  <c r="R165" i="40"/>
  <c r="N165" i="40"/>
  <c r="S165" i="40"/>
  <c r="O165" i="40"/>
  <c r="P173" i="40"/>
  <c r="T173" i="40"/>
  <c r="M173" i="40"/>
  <c r="Q173" i="40"/>
  <c r="U173" i="40"/>
  <c r="R173" i="40"/>
  <c r="O173" i="40"/>
  <c r="S173" i="40"/>
  <c r="N173" i="40"/>
  <c r="P5" i="41"/>
  <c r="T5" i="41"/>
  <c r="M5" i="41"/>
  <c r="Q5" i="41"/>
  <c r="U5" i="41"/>
  <c r="R5" i="41"/>
  <c r="S5" i="41"/>
  <c r="N5" i="41"/>
  <c r="O5" i="41"/>
  <c r="P13" i="41"/>
  <c r="T13" i="41"/>
  <c r="M13" i="41"/>
  <c r="Q13" i="41"/>
  <c r="U13" i="41"/>
  <c r="R13" i="41"/>
  <c r="S13" i="41"/>
  <c r="N13" i="41"/>
  <c r="O13" i="41"/>
  <c r="P21" i="41"/>
  <c r="T21" i="41"/>
  <c r="M21" i="41"/>
  <c r="Q21" i="41"/>
  <c r="U21" i="41"/>
  <c r="R21" i="41"/>
  <c r="O21" i="41"/>
  <c r="S21" i="41"/>
  <c r="N21" i="41"/>
  <c r="P29" i="41"/>
  <c r="T29" i="41"/>
  <c r="M29" i="41"/>
  <c r="Q29" i="41"/>
  <c r="U29" i="41"/>
  <c r="R29" i="41"/>
  <c r="S29" i="41"/>
  <c r="N29" i="41"/>
  <c r="O29" i="41"/>
  <c r="P37" i="41"/>
  <c r="T37" i="41"/>
  <c r="M37" i="41"/>
  <c r="Q37" i="41"/>
  <c r="U37" i="41"/>
  <c r="R37" i="41"/>
  <c r="S37" i="41"/>
  <c r="N37" i="41"/>
  <c r="O37" i="41"/>
  <c r="P45" i="41"/>
  <c r="T45" i="41"/>
  <c r="M45" i="41"/>
  <c r="Q45" i="41"/>
  <c r="U45" i="41"/>
  <c r="R45" i="41"/>
  <c r="O45" i="41"/>
  <c r="S45" i="41"/>
  <c r="N45" i="41"/>
  <c r="P53" i="41"/>
  <c r="T53" i="41"/>
  <c r="M53" i="41"/>
  <c r="Q53" i="41"/>
  <c r="U53" i="41"/>
  <c r="R53" i="41"/>
  <c r="S53" i="41"/>
  <c r="N53" i="41"/>
  <c r="O53" i="41"/>
  <c r="P61" i="41"/>
  <c r="T61" i="41"/>
  <c r="M61" i="41"/>
  <c r="Q61" i="41"/>
  <c r="U61" i="41"/>
  <c r="R61" i="41"/>
  <c r="S61" i="41"/>
  <c r="N61" i="41"/>
  <c r="O61" i="41"/>
  <c r="M69" i="41"/>
  <c r="Q69" i="41"/>
  <c r="U69" i="41"/>
  <c r="R69" i="41"/>
  <c r="P69" i="41"/>
  <c r="N69" i="41"/>
  <c r="S69" i="41"/>
  <c r="O69" i="41"/>
  <c r="T69" i="41"/>
  <c r="M77" i="41"/>
  <c r="Q77" i="41"/>
  <c r="U77" i="41"/>
  <c r="R77" i="41"/>
  <c r="P77" i="41"/>
  <c r="N77" i="41"/>
  <c r="S77" i="41"/>
  <c r="O77" i="41"/>
  <c r="T77" i="41"/>
  <c r="M85" i="41"/>
  <c r="Q85" i="41"/>
  <c r="U85" i="41"/>
  <c r="R85" i="41"/>
  <c r="O85" i="41"/>
  <c r="N85" i="41"/>
  <c r="S85" i="41"/>
  <c r="T85" i="41"/>
  <c r="P85" i="41"/>
  <c r="M93" i="41"/>
  <c r="Q93" i="41"/>
  <c r="U93" i="41"/>
  <c r="R93" i="41"/>
  <c r="O93" i="41"/>
  <c r="P93" i="41"/>
  <c r="N93" i="41"/>
  <c r="S93" i="41"/>
  <c r="T93" i="41"/>
  <c r="M101" i="41"/>
  <c r="Q101" i="41"/>
  <c r="U101" i="41"/>
  <c r="R101" i="41"/>
  <c r="N101" i="41"/>
  <c r="S101" i="41"/>
  <c r="P101" i="41"/>
  <c r="O101" i="41"/>
  <c r="T101" i="41"/>
  <c r="M109" i="41"/>
  <c r="Q109" i="41"/>
  <c r="U109" i="41"/>
  <c r="R109" i="41"/>
  <c r="T109" i="41"/>
  <c r="N109" i="41"/>
  <c r="S109" i="41"/>
  <c r="O109" i="41"/>
  <c r="P109" i="41"/>
  <c r="M117" i="41"/>
  <c r="Q117" i="41"/>
  <c r="U117" i="41"/>
  <c r="R117" i="41"/>
  <c r="O117" i="41"/>
  <c r="T117" i="41"/>
  <c r="N117" i="41"/>
  <c r="S117" i="41"/>
  <c r="P117" i="41"/>
  <c r="M125" i="41"/>
  <c r="Q125" i="41"/>
  <c r="U125" i="41"/>
  <c r="R125" i="41"/>
  <c r="O125" i="41"/>
  <c r="N125" i="41"/>
  <c r="S125" i="41"/>
  <c r="P125" i="41"/>
  <c r="T125" i="41"/>
  <c r="M133" i="41"/>
  <c r="Q133" i="41"/>
  <c r="U133" i="41"/>
  <c r="R133" i="41"/>
  <c r="T133" i="41"/>
  <c r="P133" i="41"/>
  <c r="N133" i="41"/>
  <c r="S133" i="41"/>
  <c r="O133" i="41"/>
  <c r="M141" i="41"/>
  <c r="Q141" i="41"/>
  <c r="U141" i="41"/>
  <c r="R141" i="41"/>
  <c r="O141" i="41"/>
  <c r="T141" i="41"/>
  <c r="N141" i="41"/>
  <c r="S141" i="41"/>
  <c r="P141" i="41"/>
  <c r="M149" i="41"/>
  <c r="Q149" i="41"/>
  <c r="U149" i="41"/>
  <c r="R149" i="41"/>
  <c r="T149" i="41"/>
  <c r="P149" i="41"/>
  <c r="N149" i="41"/>
  <c r="S149" i="41"/>
  <c r="O149" i="41"/>
  <c r="M157" i="41"/>
  <c r="Q157" i="41"/>
  <c r="U157" i="41"/>
  <c r="R157" i="41"/>
  <c r="O157" i="41"/>
  <c r="N157" i="41"/>
  <c r="S157" i="41"/>
  <c r="T157" i="41"/>
  <c r="P157" i="41"/>
  <c r="M165" i="41"/>
  <c r="Q165" i="41"/>
  <c r="U165" i="41"/>
  <c r="R165" i="41"/>
  <c r="O165" i="41"/>
  <c r="N165" i="41"/>
  <c r="S165" i="41"/>
  <c r="T165" i="41"/>
  <c r="P165" i="41"/>
  <c r="O173" i="41"/>
  <c r="S173" i="41"/>
  <c r="M173" i="41"/>
  <c r="U173" i="41"/>
  <c r="P173" i="41"/>
  <c r="T173" i="41"/>
  <c r="R173" i="41"/>
  <c r="Q173" i="41"/>
  <c r="N173" i="41"/>
  <c r="C12" i="40"/>
  <c r="G12" i="40"/>
  <c r="K12" i="40"/>
  <c r="D12" i="40"/>
  <c r="H12" i="40"/>
  <c r="E12" i="40"/>
  <c r="F12" i="40"/>
  <c r="I12" i="40"/>
  <c r="J12" i="40"/>
  <c r="C36" i="40"/>
  <c r="G36" i="40"/>
  <c r="K36" i="40"/>
  <c r="D36" i="40"/>
  <c r="H36" i="40"/>
  <c r="E36" i="40"/>
  <c r="I36" i="40"/>
  <c r="F36" i="40"/>
  <c r="J36" i="40"/>
  <c r="C48" i="40"/>
  <c r="G48" i="40"/>
  <c r="K48" i="40"/>
  <c r="D48" i="40"/>
  <c r="H48" i="40"/>
  <c r="E48" i="40"/>
  <c r="F48" i="40"/>
  <c r="J48" i="40"/>
  <c r="I48" i="40"/>
  <c r="C66" i="40"/>
  <c r="G66" i="40"/>
  <c r="K66" i="40"/>
  <c r="D66" i="40"/>
  <c r="H66" i="40"/>
  <c r="E66" i="40"/>
  <c r="F66" i="40"/>
  <c r="J66" i="40"/>
  <c r="I66" i="40"/>
  <c r="C86" i="40"/>
  <c r="G86" i="40"/>
  <c r="K86" i="40"/>
  <c r="D86" i="40"/>
  <c r="H86" i="40"/>
  <c r="E86" i="40"/>
  <c r="I86" i="40"/>
  <c r="F86" i="40"/>
  <c r="J86" i="40"/>
  <c r="C116" i="40"/>
  <c r="G116" i="40"/>
  <c r="K116" i="40"/>
  <c r="D116" i="40"/>
  <c r="H116" i="40"/>
  <c r="E116" i="40"/>
  <c r="F116" i="40"/>
  <c r="I116" i="40"/>
  <c r="J116" i="40"/>
  <c r="C130" i="40"/>
  <c r="G130" i="40"/>
  <c r="K130" i="40"/>
  <c r="D130" i="40"/>
  <c r="H130" i="40"/>
  <c r="E130" i="40"/>
  <c r="F130" i="40"/>
  <c r="J130" i="40"/>
  <c r="I130" i="40"/>
  <c r="C156" i="40"/>
  <c r="G156" i="40"/>
  <c r="K156" i="40"/>
  <c r="D156" i="40"/>
  <c r="H156" i="40"/>
  <c r="E156" i="40"/>
  <c r="J156" i="40"/>
  <c r="F156" i="40"/>
  <c r="I156" i="40"/>
  <c r="C168" i="40"/>
  <c r="G168" i="40"/>
  <c r="K168" i="40"/>
  <c r="D168" i="40"/>
  <c r="H168" i="40"/>
  <c r="E168" i="40"/>
  <c r="J168" i="40"/>
  <c r="F168" i="40"/>
  <c r="I168" i="40"/>
  <c r="C8" i="41"/>
  <c r="G8" i="41"/>
  <c r="K8" i="41"/>
  <c r="D8" i="41"/>
  <c r="H8" i="41"/>
  <c r="E8" i="41"/>
  <c r="F8" i="41"/>
  <c r="J8" i="41"/>
  <c r="I8" i="41"/>
  <c r="C20" i="41"/>
  <c r="G20" i="41"/>
  <c r="K20" i="41"/>
  <c r="D20" i="41"/>
  <c r="H20" i="41"/>
  <c r="E20" i="41"/>
  <c r="I20" i="41"/>
  <c r="J20" i="41"/>
  <c r="F20" i="41"/>
  <c r="C38" i="41"/>
  <c r="G38" i="41"/>
  <c r="K38" i="41"/>
  <c r="D38" i="41"/>
  <c r="H38" i="41"/>
  <c r="E38" i="41"/>
  <c r="I38" i="41"/>
  <c r="F38" i="41"/>
  <c r="J38" i="41"/>
  <c r="C58" i="41"/>
  <c r="G58" i="41"/>
  <c r="K58" i="41"/>
  <c r="D58" i="41"/>
  <c r="H58" i="41"/>
  <c r="E58" i="41"/>
  <c r="F58" i="41"/>
  <c r="I58" i="41"/>
  <c r="J58" i="41"/>
  <c r="F63" i="21"/>
  <c r="J63" i="21"/>
  <c r="C63" i="21"/>
  <c r="G63" i="21"/>
  <c r="K63" i="21"/>
  <c r="D63" i="21"/>
  <c r="H63" i="21"/>
  <c r="I63" i="21"/>
  <c r="E63" i="21"/>
  <c r="F79" i="21"/>
  <c r="J79" i="21"/>
  <c r="C79" i="21"/>
  <c r="G79" i="21"/>
  <c r="K79" i="21"/>
  <c r="D79" i="21"/>
  <c r="H79" i="21"/>
  <c r="I79" i="21"/>
  <c r="E79" i="21"/>
  <c r="F95" i="21"/>
  <c r="J95" i="21"/>
  <c r="C95" i="21"/>
  <c r="G95" i="21"/>
  <c r="K95" i="21"/>
  <c r="D95" i="21"/>
  <c r="H95" i="21"/>
  <c r="I95" i="21"/>
  <c r="E95" i="21"/>
  <c r="F111" i="21"/>
  <c r="J111" i="21"/>
  <c r="C111" i="21"/>
  <c r="G111" i="21"/>
  <c r="K111" i="21"/>
  <c r="D111" i="21"/>
  <c r="H111" i="21"/>
  <c r="I111" i="21"/>
  <c r="E111" i="21"/>
  <c r="F127" i="21"/>
  <c r="J127" i="21"/>
  <c r="C127" i="21"/>
  <c r="G127" i="21"/>
  <c r="K127" i="21"/>
  <c r="D127" i="21"/>
  <c r="H127" i="21"/>
  <c r="I127" i="21"/>
  <c r="E127" i="21"/>
  <c r="F143" i="21"/>
  <c r="J143" i="21"/>
  <c r="C143" i="21"/>
  <c r="G143" i="21"/>
  <c r="K143" i="21"/>
  <c r="D143" i="21"/>
  <c r="H143" i="21"/>
  <c r="I143" i="21"/>
  <c r="E143" i="21"/>
  <c r="F159" i="21"/>
  <c r="J159" i="21"/>
  <c r="C159" i="21"/>
  <c r="G159" i="21"/>
  <c r="K159" i="21"/>
  <c r="D159" i="21"/>
  <c r="H159" i="21"/>
  <c r="I159" i="21"/>
  <c r="E159" i="21"/>
  <c r="F175" i="21"/>
  <c r="J175" i="21"/>
  <c r="C175" i="21"/>
  <c r="G175" i="21"/>
  <c r="K175" i="21"/>
  <c r="D175" i="21"/>
  <c r="H175" i="21"/>
  <c r="I175" i="21"/>
  <c r="E175" i="21"/>
  <c r="F16" i="19"/>
  <c r="J16" i="19"/>
  <c r="C16" i="19"/>
  <c r="G16" i="19"/>
  <c r="K16" i="19"/>
  <c r="D16" i="19"/>
  <c r="H16" i="19"/>
  <c r="I16" i="19"/>
  <c r="E16" i="19"/>
  <c r="F32" i="19"/>
  <c r="J32" i="19"/>
  <c r="C32" i="19"/>
  <c r="G32" i="19"/>
  <c r="K32" i="19"/>
  <c r="D32" i="19"/>
  <c r="H32" i="19"/>
  <c r="I32" i="19"/>
  <c r="E32" i="19"/>
  <c r="F48" i="19"/>
  <c r="J48" i="19"/>
  <c r="C48" i="19"/>
  <c r="G48" i="19"/>
  <c r="K48" i="19"/>
  <c r="D48" i="19"/>
  <c r="H48" i="19"/>
  <c r="I48" i="19"/>
  <c r="E48" i="19"/>
  <c r="C18" i="40"/>
  <c r="G18" i="40"/>
  <c r="K18" i="40"/>
  <c r="D18" i="40"/>
  <c r="H18" i="40"/>
  <c r="E18" i="40"/>
  <c r="J18" i="40"/>
  <c r="F18" i="40"/>
  <c r="I18" i="40"/>
  <c r="C64" i="40"/>
  <c r="G64" i="40"/>
  <c r="K64" i="40"/>
  <c r="D64" i="40"/>
  <c r="H64" i="40"/>
  <c r="E64" i="40"/>
  <c r="F64" i="40"/>
  <c r="I64" i="40"/>
  <c r="J64" i="40"/>
  <c r="C90" i="40"/>
  <c r="G90" i="40"/>
  <c r="K90" i="40"/>
  <c r="D90" i="40"/>
  <c r="H90" i="40"/>
  <c r="E90" i="40"/>
  <c r="F90" i="40"/>
  <c r="I90" i="40"/>
  <c r="J90" i="40"/>
  <c r="C112" i="40"/>
  <c r="G112" i="40"/>
  <c r="K112" i="40"/>
  <c r="D112" i="40"/>
  <c r="H112" i="40"/>
  <c r="E112" i="40"/>
  <c r="F112" i="40"/>
  <c r="I112" i="40"/>
  <c r="J112" i="40"/>
  <c r="C138" i="40"/>
  <c r="G138" i="40"/>
  <c r="K138" i="40"/>
  <c r="D138" i="40"/>
  <c r="H138" i="40"/>
  <c r="E138" i="40"/>
  <c r="J138" i="40"/>
  <c r="F138" i="40"/>
  <c r="I138" i="40"/>
  <c r="C154" i="40"/>
  <c r="G154" i="40"/>
  <c r="K154" i="40"/>
  <c r="D154" i="40"/>
  <c r="H154" i="40"/>
  <c r="E154" i="40"/>
  <c r="I154" i="40"/>
  <c r="F154" i="40"/>
  <c r="J154" i="40"/>
  <c r="C14" i="41"/>
  <c r="G14" i="41"/>
  <c r="K14" i="41"/>
  <c r="D14" i="41"/>
  <c r="H14" i="41"/>
  <c r="E14" i="41"/>
  <c r="I14" i="41"/>
  <c r="F14" i="41"/>
  <c r="J14" i="41"/>
  <c r="C62" i="41"/>
  <c r="G62" i="41"/>
  <c r="K62" i="41"/>
  <c r="D62" i="41"/>
  <c r="H62" i="41"/>
  <c r="E62" i="41"/>
  <c r="F62" i="41"/>
  <c r="I62" i="41"/>
  <c r="J62" i="41"/>
  <c r="M76" i="41"/>
  <c r="Q76" i="41"/>
  <c r="U76" i="41"/>
  <c r="P76" i="41"/>
  <c r="N76" i="41"/>
  <c r="T76" i="41"/>
  <c r="R76" i="41"/>
  <c r="S76" i="41"/>
  <c r="O76" i="41"/>
  <c r="M88" i="41"/>
  <c r="Q88" i="41"/>
  <c r="U88" i="41"/>
  <c r="P88" i="41"/>
  <c r="N88" i="41"/>
  <c r="S88" i="41"/>
  <c r="R88" i="41"/>
  <c r="O88" i="41"/>
  <c r="T88" i="41"/>
  <c r="M104" i="41"/>
  <c r="Q104" i="41"/>
  <c r="U104" i="41"/>
  <c r="P104" i="41"/>
  <c r="N104" i="41"/>
  <c r="S104" i="41"/>
  <c r="R104" i="41"/>
  <c r="O104" i="41"/>
  <c r="T104" i="41"/>
  <c r="D115" i="41"/>
  <c r="H115" i="41"/>
  <c r="C115" i="41"/>
  <c r="I115" i="41"/>
  <c r="F115" i="41"/>
  <c r="K115" i="41"/>
  <c r="E115" i="41"/>
  <c r="J115" i="41"/>
  <c r="G115" i="41"/>
  <c r="M132" i="41"/>
  <c r="Q132" i="41"/>
  <c r="U132" i="41"/>
  <c r="P132" i="41"/>
  <c r="N132" i="41"/>
  <c r="S132" i="41"/>
  <c r="O132" i="41"/>
  <c r="R132" i="41"/>
  <c r="T132" i="41"/>
  <c r="M152" i="41"/>
  <c r="Q152" i="41"/>
  <c r="U152" i="41"/>
  <c r="P152" i="41"/>
  <c r="N152" i="41"/>
  <c r="S152" i="41"/>
  <c r="R152" i="41"/>
  <c r="O152" i="41"/>
  <c r="T152" i="41"/>
  <c r="M168" i="41"/>
  <c r="Q168" i="41"/>
  <c r="U168" i="41"/>
  <c r="P168" i="41"/>
  <c r="N168" i="41"/>
  <c r="R168" i="41"/>
  <c r="O168" i="41"/>
  <c r="S168" i="41"/>
  <c r="T168" i="41"/>
  <c r="J2" i="23"/>
  <c r="F2" i="23"/>
  <c r="I2" i="23"/>
  <c r="E2" i="23"/>
  <c r="H2" i="23"/>
  <c r="D2" i="23"/>
  <c r="G2" i="23"/>
  <c r="C2" i="23"/>
  <c r="K2" i="23"/>
  <c r="H2" i="19"/>
  <c r="D2" i="19"/>
  <c r="K2" i="19"/>
  <c r="G2" i="19"/>
  <c r="C2" i="19"/>
  <c r="J2" i="19"/>
  <c r="F2" i="19"/>
  <c r="I2" i="19"/>
  <c r="E2" i="19"/>
  <c r="O50" i="19"/>
  <c r="S50" i="19"/>
  <c r="P50" i="19"/>
  <c r="T50" i="19"/>
  <c r="M50" i="19"/>
  <c r="Q50" i="19"/>
  <c r="U50" i="19"/>
  <c r="R50" i="19"/>
  <c r="N50" i="19"/>
  <c r="O46" i="19"/>
  <c r="S46" i="19"/>
  <c r="P46" i="19"/>
  <c r="T46" i="19"/>
  <c r="M46" i="19"/>
  <c r="Q46" i="19"/>
  <c r="U46" i="19"/>
  <c r="R46" i="19"/>
  <c r="N46" i="19"/>
  <c r="O42" i="19"/>
  <c r="S42" i="19"/>
  <c r="P42" i="19"/>
  <c r="T42" i="19"/>
  <c r="M42" i="19"/>
  <c r="Q42" i="19"/>
  <c r="U42" i="19"/>
  <c r="R42" i="19"/>
  <c r="N42" i="19"/>
  <c r="O38" i="19"/>
  <c r="S38" i="19"/>
  <c r="P38" i="19"/>
  <c r="T38" i="19"/>
  <c r="M38" i="19"/>
  <c r="Q38" i="19"/>
  <c r="U38" i="19"/>
  <c r="R38" i="19"/>
  <c r="N38" i="19"/>
  <c r="O34" i="19"/>
  <c r="S34" i="19"/>
  <c r="P34" i="19"/>
  <c r="T34" i="19"/>
  <c r="M34" i="19"/>
  <c r="Q34" i="19"/>
  <c r="U34" i="19"/>
  <c r="R34" i="19"/>
  <c r="N34" i="19"/>
  <c r="O30" i="19"/>
  <c r="S30" i="19"/>
  <c r="P30" i="19"/>
  <c r="T30" i="19"/>
  <c r="M30" i="19"/>
  <c r="Q30" i="19"/>
  <c r="U30" i="19"/>
  <c r="R30" i="19"/>
  <c r="N30" i="19"/>
  <c r="O26" i="19"/>
  <c r="S26" i="19"/>
  <c r="P26" i="19"/>
  <c r="T26" i="19"/>
  <c r="M26" i="19"/>
  <c r="Q26" i="19"/>
  <c r="U26" i="19"/>
  <c r="R26" i="19"/>
  <c r="N26" i="19"/>
  <c r="O22" i="19"/>
  <c r="S22" i="19"/>
  <c r="P22" i="19"/>
  <c r="T22" i="19"/>
  <c r="M22" i="19"/>
  <c r="Q22" i="19"/>
  <c r="U22" i="19"/>
  <c r="R22" i="19"/>
  <c r="N22" i="19"/>
  <c r="O18" i="19"/>
  <c r="S18" i="19"/>
  <c r="P18" i="19"/>
  <c r="T18" i="19"/>
  <c r="M18" i="19"/>
  <c r="Q18" i="19"/>
  <c r="U18" i="19"/>
  <c r="R18" i="19"/>
  <c r="N18" i="19"/>
  <c r="O14" i="19"/>
  <c r="S14" i="19"/>
  <c r="P14" i="19"/>
  <c r="T14" i="19"/>
  <c r="M14" i="19"/>
  <c r="Q14" i="19"/>
  <c r="U14" i="19"/>
  <c r="R14" i="19"/>
  <c r="N14" i="19"/>
  <c r="O10" i="19"/>
  <c r="S10" i="19"/>
  <c r="P10" i="19"/>
  <c r="T10" i="19"/>
  <c r="M10" i="19"/>
  <c r="Q10" i="19"/>
  <c r="U10" i="19"/>
  <c r="R10" i="19"/>
  <c r="N10" i="19"/>
  <c r="O6" i="19"/>
  <c r="S6" i="19"/>
  <c r="P6" i="19"/>
  <c r="T6" i="19"/>
  <c r="M6" i="19"/>
  <c r="Q6" i="19"/>
  <c r="U6" i="19"/>
  <c r="R6" i="19"/>
  <c r="N6" i="19"/>
  <c r="O177" i="21"/>
  <c r="S177" i="21"/>
  <c r="P177" i="21"/>
  <c r="T177" i="21"/>
  <c r="M177" i="21"/>
  <c r="Q177" i="21"/>
  <c r="U177" i="21"/>
  <c r="R177" i="21"/>
  <c r="N177" i="21"/>
  <c r="O173" i="21"/>
  <c r="S173" i="21"/>
  <c r="P173" i="21"/>
  <c r="T173" i="21"/>
  <c r="M173" i="21"/>
  <c r="Q173" i="21"/>
  <c r="U173" i="21"/>
  <c r="R173" i="21"/>
  <c r="N173" i="21"/>
  <c r="O169" i="21"/>
  <c r="S169" i="21"/>
  <c r="P169" i="21"/>
  <c r="T169" i="21"/>
  <c r="M169" i="21"/>
  <c r="Q169" i="21"/>
  <c r="U169" i="21"/>
  <c r="R169" i="21"/>
  <c r="N169" i="21"/>
  <c r="O165" i="21"/>
  <c r="S165" i="21"/>
  <c r="P165" i="21"/>
  <c r="T165" i="21"/>
  <c r="M165" i="21"/>
  <c r="Q165" i="21"/>
  <c r="U165" i="21"/>
  <c r="R165" i="21"/>
  <c r="N165" i="21"/>
  <c r="O161" i="21"/>
  <c r="S161" i="21"/>
  <c r="P161" i="21"/>
  <c r="T161" i="21"/>
  <c r="M161" i="21"/>
  <c r="Q161" i="21"/>
  <c r="U161" i="21"/>
  <c r="R161" i="21"/>
  <c r="N161" i="21"/>
  <c r="O157" i="21"/>
  <c r="S157" i="21"/>
  <c r="P157" i="21"/>
  <c r="T157" i="21"/>
  <c r="M157" i="21"/>
  <c r="Q157" i="21"/>
  <c r="U157" i="21"/>
  <c r="R157" i="21"/>
  <c r="N157" i="21"/>
  <c r="O153" i="21"/>
  <c r="S153" i="21"/>
  <c r="P153" i="21"/>
  <c r="T153" i="21"/>
  <c r="M153" i="21"/>
  <c r="Q153" i="21"/>
  <c r="U153" i="21"/>
  <c r="R153" i="21"/>
  <c r="N153" i="21"/>
  <c r="O149" i="21"/>
  <c r="S149" i="21"/>
  <c r="P149" i="21"/>
  <c r="T149" i="21"/>
  <c r="M149" i="21"/>
  <c r="Q149" i="21"/>
  <c r="U149" i="21"/>
  <c r="R149" i="21"/>
  <c r="N149" i="21"/>
  <c r="O145" i="21"/>
  <c r="S145" i="21"/>
  <c r="P145" i="21"/>
  <c r="T145" i="21"/>
  <c r="M145" i="21"/>
  <c r="Q145" i="21"/>
  <c r="U145" i="21"/>
  <c r="R145" i="21"/>
  <c r="N145" i="21"/>
  <c r="O141" i="21"/>
  <c r="S141" i="21"/>
  <c r="P141" i="21"/>
  <c r="T141" i="21"/>
  <c r="M141" i="21"/>
  <c r="Q141" i="21"/>
  <c r="U141" i="21"/>
  <c r="R141" i="21"/>
  <c r="N141" i="21"/>
  <c r="O137" i="21"/>
  <c r="S137" i="21"/>
  <c r="P137" i="21"/>
  <c r="T137" i="21"/>
  <c r="M137" i="21"/>
  <c r="Q137" i="21"/>
  <c r="U137" i="21"/>
  <c r="R137" i="21"/>
  <c r="N137" i="21"/>
  <c r="O133" i="21"/>
  <c r="S133" i="21"/>
  <c r="P133" i="21"/>
  <c r="T133" i="21"/>
  <c r="M133" i="21"/>
  <c r="Q133" i="21"/>
  <c r="U133" i="21"/>
  <c r="R133" i="21"/>
  <c r="N133" i="21"/>
  <c r="O129" i="21"/>
  <c r="S129" i="21"/>
  <c r="P129" i="21"/>
  <c r="T129" i="21"/>
  <c r="M129" i="21"/>
  <c r="Q129" i="21"/>
  <c r="U129" i="21"/>
  <c r="R129" i="21"/>
  <c r="N129" i="21"/>
  <c r="O125" i="21"/>
  <c r="S125" i="21"/>
  <c r="P125" i="21"/>
  <c r="T125" i="21"/>
  <c r="M125" i="21"/>
  <c r="Q125" i="21"/>
  <c r="U125" i="21"/>
  <c r="R125" i="21"/>
  <c r="N125" i="21"/>
  <c r="O121" i="21"/>
  <c r="S121" i="21"/>
  <c r="P121" i="21"/>
  <c r="T121" i="21"/>
  <c r="M121" i="21"/>
  <c r="Q121" i="21"/>
  <c r="U121" i="21"/>
  <c r="R121" i="21"/>
  <c r="N121" i="21"/>
  <c r="O117" i="21"/>
  <c r="S117" i="21"/>
  <c r="P117" i="21"/>
  <c r="T117" i="21"/>
  <c r="M117" i="21"/>
  <c r="Q117" i="21"/>
  <c r="U117" i="21"/>
  <c r="R117" i="21"/>
  <c r="N117" i="21"/>
  <c r="O113" i="21"/>
  <c r="S113" i="21"/>
  <c r="P113" i="21"/>
  <c r="T113" i="21"/>
  <c r="M113" i="21"/>
  <c r="Q113" i="21"/>
  <c r="U113" i="21"/>
  <c r="R113" i="21"/>
  <c r="N113" i="21"/>
  <c r="O109" i="21"/>
  <c r="S109" i="21"/>
  <c r="P109" i="21"/>
  <c r="T109" i="21"/>
  <c r="M109" i="21"/>
  <c r="Q109" i="21"/>
  <c r="U109" i="21"/>
  <c r="R109" i="21"/>
  <c r="N109" i="21"/>
  <c r="O105" i="21"/>
  <c r="S105" i="21"/>
  <c r="P105" i="21"/>
  <c r="T105" i="21"/>
  <c r="M105" i="21"/>
  <c r="Q105" i="21"/>
  <c r="U105" i="21"/>
  <c r="R105" i="21"/>
  <c r="N105" i="21"/>
  <c r="O101" i="21"/>
  <c r="S101" i="21"/>
  <c r="P101" i="21"/>
  <c r="T101" i="21"/>
  <c r="M101" i="21"/>
  <c r="Q101" i="21"/>
  <c r="U101" i="21"/>
  <c r="R101" i="21"/>
  <c r="N101" i="21"/>
  <c r="O97" i="21"/>
  <c r="S97" i="21"/>
  <c r="P97" i="21"/>
  <c r="T97" i="21"/>
  <c r="M97" i="21"/>
  <c r="Q97" i="21"/>
  <c r="U97" i="21"/>
  <c r="R97" i="21"/>
  <c r="N97" i="21"/>
  <c r="O93" i="21"/>
  <c r="S93" i="21"/>
  <c r="P93" i="21"/>
  <c r="T93" i="21"/>
  <c r="M93" i="21"/>
  <c r="Q93" i="21"/>
  <c r="U93" i="21"/>
  <c r="R93" i="21"/>
  <c r="N93" i="21"/>
  <c r="O89" i="21"/>
  <c r="S89" i="21"/>
  <c r="P89" i="21"/>
  <c r="T89" i="21"/>
  <c r="M89" i="21"/>
  <c r="Q89" i="21"/>
  <c r="U89" i="21"/>
  <c r="R89" i="21"/>
  <c r="N89" i="21"/>
  <c r="O85" i="21"/>
  <c r="S85" i="21"/>
  <c r="P85" i="21"/>
  <c r="T85" i="21"/>
  <c r="M85" i="21"/>
  <c r="Q85" i="21"/>
  <c r="U85" i="21"/>
  <c r="R85" i="21"/>
  <c r="N85" i="21"/>
  <c r="O81" i="21"/>
  <c r="S81" i="21"/>
  <c r="P81" i="21"/>
  <c r="T81" i="21"/>
  <c r="M81" i="21"/>
  <c r="Q81" i="21"/>
  <c r="U81" i="21"/>
  <c r="R81" i="21"/>
  <c r="N81" i="21"/>
  <c r="O77" i="21"/>
  <c r="S77" i="21"/>
  <c r="P77" i="21"/>
  <c r="T77" i="21"/>
  <c r="M77" i="21"/>
  <c r="Q77" i="21"/>
  <c r="U77" i="21"/>
  <c r="R77" i="21"/>
  <c r="N77" i="21"/>
  <c r="O73" i="21"/>
  <c r="S73" i="21"/>
  <c r="P73" i="21"/>
  <c r="T73" i="21"/>
  <c r="M73" i="21"/>
  <c r="Q73" i="21"/>
  <c r="U73" i="21"/>
  <c r="R73" i="21"/>
  <c r="N73" i="21"/>
  <c r="O69" i="21"/>
  <c r="S69" i="21"/>
  <c r="P69" i="21"/>
  <c r="T69" i="21"/>
  <c r="M69" i="21"/>
  <c r="Q69" i="21"/>
  <c r="U69" i="21"/>
  <c r="R69" i="21"/>
  <c r="N69" i="21"/>
  <c r="O65" i="21"/>
  <c r="S65" i="21"/>
  <c r="P65" i="21"/>
  <c r="T65" i="21"/>
  <c r="M65" i="21"/>
  <c r="Q65" i="21"/>
  <c r="U65" i="21"/>
  <c r="R65" i="21"/>
  <c r="N65" i="21"/>
  <c r="O61" i="21"/>
  <c r="S61" i="21"/>
  <c r="P61" i="21"/>
  <c r="T61" i="21"/>
  <c r="M61" i="21"/>
  <c r="Q61" i="21"/>
  <c r="U61" i="21"/>
  <c r="R61" i="21"/>
  <c r="N61" i="21"/>
  <c r="O57" i="21"/>
  <c r="S57" i="21"/>
  <c r="P57" i="21"/>
  <c r="T57" i="21"/>
  <c r="M57" i="21"/>
  <c r="Q57" i="21"/>
  <c r="U57" i="21"/>
  <c r="R57" i="21"/>
  <c r="N57" i="21"/>
  <c r="O53" i="21"/>
  <c r="S53" i="21"/>
  <c r="P53" i="21"/>
  <c r="T53" i="21"/>
  <c r="M53" i="21"/>
  <c r="Q53" i="21"/>
  <c r="U53" i="21"/>
  <c r="R53" i="21"/>
  <c r="N53" i="21"/>
  <c r="P156" i="25"/>
  <c r="T156" i="25"/>
  <c r="O156" i="25"/>
  <c r="U156" i="25"/>
  <c r="Q156" i="25"/>
  <c r="M156" i="25"/>
  <c r="R156" i="25"/>
  <c r="N156" i="25"/>
  <c r="S156" i="25"/>
  <c r="C67" i="25"/>
  <c r="G67" i="25"/>
  <c r="K67" i="25"/>
  <c r="E67" i="25"/>
  <c r="J67" i="25"/>
  <c r="I67" i="25"/>
  <c r="D67" i="25"/>
  <c r="F67" i="25"/>
  <c r="H67" i="25"/>
  <c r="C170" i="26"/>
  <c r="G170" i="26"/>
  <c r="K170" i="26"/>
  <c r="H170" i="26"/>
  <c r="E170" i="26"/>
  <c r="J170" i="26"/>
  <c r="D170" i="26"/>
  <c r="F170" i="26"/>
  <c r="I170" i="26"/>
  <c r="C152" i="26"/>
  <c r="G152" i="26"/>
  <c r="K152" i="26"/>
  <c r="E152" i="26"/>
  <c r="J152" i="26"/>
  <c r="H152" i="26"/>
  <c r="D152" i="26"/>
  <c r="F152" i="26"/>
  <c r="I152" i="26"/>
  <c r="C136" i="26"/>
  <c r="G136" i="26"/>
  <c r="K136" i="26"/>
  <c r="E136" i="26"/>
  <c r="J136" i="26"/>
  <c r="H136" i="26"/>
  <c r="D136" i="26"/>
  <c r="F136" i="26"/>
  <c r="I136" i="26"/>
  <c r="C120" i="26"/>
  <c r="G120" i="26"/>
  <c r="K120" i="26"/>
  <c r="E120" i="26"/>
  <c r="J120" i="26"/>
  <c r="H120" i="26"/>
  <c r="D120" i="26"/>
  <c r="F120" i="26"/>
  <c r="I120" i="26"/>
  <c r="C102" i="26"/>
  <c r="G102" i="26"/>
  <c r="K102" i="26"/>
  <c r="H102" i="26"/>
  <c r="E102" i="26"/>
  <c r="J102" i="26"/>
  <c r="D102" i="26"/>
  <c r="F102" i="26"/>
  <c r="I102" i="26"/>
  <c r="P31" i="26"/>
  <c r="T31" i="26"/>
  <c r="O31" i="26"/>
  <c r="U31" i="26"/>
  <c r="Q31" i="26"/>
  <c r="M31" i="26"/>
  <c r="R31" i="26"/>
  <c r="N31" i="26"/>
  <c r="S31" i="26"/>
  <c r="P174" i="23"/>
  <c r="T174" i="23"/>
  <c r="O174" i="23"/>
  <c r="U174" i="23"/>
  <c r="Q174" i="23"/>
  <c r="M174" i="23"/>
  <c r="R174" i="23"/>
  <c r="N174" i="23"/>
  <c r="S174" i="23"/>
  <c r="P142" i="23"/>
  <c r="T142" i="23"/>
  <c r="O142" i="23"/>
  <c r="U142" i="23"/>
  <c r="Q142" i="23"/>
  <c r="M142" i="23"/>
  <c r="R142" i="23"/>
  <c r="N142" i="23"/>
  <c r="S142" i="23"/>
  <c r="P110" i="23"/>
  <c r="T110" i="23"/>
  <c r="O110" i="23"/>
  <c r="U110" i="23"/>
  <c r="Q110" i="23"/>
  <c r="M110" i="23"/>
  <c r="R110" i="23"/>
  <c r="N110" i="23"/>
  <c r="S110" i="23"/>
  <c r="P78" i="23"/>
  <c r="T78" i="23"/>
  <c r="O78" i="23"/>
  <c r="U78" i="23"/>
  <c r="Q78" i="23"/>
  <c r="M78" i="23"/>
  <c r="R78" i="23"/>
  <c r="N78" i="23"/>
  <c r="S78" i="23"/>
  <c r="C104" i="25"/>
  <c r="G104" i="25"/>
  <c r="K104" i="25"/>
  <c r="D104" i="25"/>
  <c r="I104" i="25"/>
  <c r="E104" i="25"/>
  <c r="J104" i="25"/>
  <c r="F104" i="25"/>
  <c r="H104" i="25"/>
  <c r="C59" i="25"/>
  <c r="G59" i="25"/>
  <c r="K59" i="25"/>
  <c r="H59" i="25"/>
  <c r="E59" i="25"/>
  <c r="J59" i="25"/>
  <c r="F59" i="25"/>
  <c r="I59" i="25"/>
  <c r="D59" i="25"/>
  <c r="C174" i="26"/>
  <c r="G174" i="26"/>
  <c r="K174" i="26"/>
  <c r="H174" i="26"/>
  <c r="E174" i="26"/>
  <c r="J174" i="26"/>
  <c r="F174" i="26"/>
  <c r="I174" i="26"/>
  <c r="D174" i="26"/>
  <c r="P147" i="26"/>
  <c r="T147" i="26"/>
  <c r="O147" i="26"/>
  <c r="U147" i="26"/>
  <c r="M147" i="26"/>
  <c r="R147" i="26"/>
  <c r="S147" i="26"/>
  <c r="N147" i="26"/>
  <c r="Q147" i="26"/>
  <c r="P131" i="26"/>
  <c r="T131" i="26"/>
  <c r="O131" i="26"/>
  <c r="U131" i="26"/>
  <c r="M131" i="26"/>
  <c r="R131" i="26"/>
  <c r="S131" i="26"/>
  <c r="N131" i="26"/>
  <c r="Q131" i="26"/>
  <c r="P115" i="26"/>
  <c r="T115" i="26"/>
  <c r="O115" i="26"/>
  <c r="U115" i="26"/>
  <c r="M115" i="26"/>
  <c r="R115" i="26"/>
  <c r="S115" i="26"/>
  <c r="N115" i="26"/>
  <c r="Q115" i="26"/>
  <c r="P91" i="26"/>
  <c r="T91" i="26"/>
  <c r="O91" i="26"/>
  <c r="U91" i="26"/>
  <c r="Q91" i="26"/>
  <c r="M91" i="26"/>
  <c r="R91" i="26"/>
  <c r="N91" i="26"/>
  <c r="S91" i="26"/>
  <c r="P55" i="26"/>
  <c r="T55" i="26"/>
  <c r="O55" i="26"/>
  <c r="U55" i="26"/>
  <c r="Q55" i="26"/>
  <c r="M55" i="26"/>
  <c r="R55" i="26"/>
  <c r="N55" i="26"/>
  <c r="S55" i="26"/>
  <c r="P19" i="26"/>
  <c r="T19" i="26"/>
  <c r="O19" i="26"/>
  <c r="U19" i="26"/>
  <c r="Q19" i="26"/>
  <c r="M19" i="26"/>
  <c r="R19" i="26"/>
  <c r="N19" i="26"/>
  <c r="S19" i="26"/>
  <c r="P162" i="23"/>
  <c r="T162" i="23"/>
  <c r="O162" i="23"/>
  <c r="U162" i="23"/>
  <c r="Q162" i="23"/>
  <c r="M162" i="23"/>
  <c r="R162" i="23"/>
  <c r="N162" i="23"/>
  <c r="S162" i="23"/>
  <c r="P130" i="23"/>
  <c r="T130" i="23"/>
  <c r="O130" i="23"/>
  <c r="U130" i="23"/>
  <c r="Q130" i="23"/>
  <c r="M130" i="23"/>
  <c r="R130" i="23"/>
  <c r="N130" i="23"/>
  <c r="S130" i="23"/>
  <c r="P98" i="23"/>
  <c r="T98" i="23"/>
  <c r="O98" i="23"/>
  <c r="U98" i="23"/>
  <c r="Q98" i="23"/>
  <c r="M98" i="23"/>
  <c r="R98" i="23"/>
  <c r="N98" i="23"/>
  <c r="S98" i="23"/>
  <c r="C105" i="25"/>
  <c r="G105" i="25"/>
  <c r="K105" i="25"/>
  <c r="E105" i="25"/>
  <c r="J105" i="25"/>
  <c r="F105" i="25"/>
  <c r="H105" i="25"/>
  <c r="D105" i="25"/>
  <c r="I105" i="25"/>
  <c r="P167" i="26"/>
  <c r="T167" i="26"/>
  <c r="O167" i="26"/>
  <c r="U167" i="26"/>
  <c r="M167" i="26"/>
  <c r="R167" i="26"/>
  <c r="N167" i="26"/>
  <c r="Q167" i="26"/>
  <c r="S167" i="26"/>
  <c r="C148" i="26"/>
  <c r="G148" i="26"/>
  <c r="K148" i="26"/>
  <c r="E148" i="26"/>
  <c r="J148" i="26"/>
  <c r="H148" i="26"/>
  <c r="I148" i="26"/>
  <c r="D148" i="26"/>
  <c r="F148" i="26"/>
  <c r="C132" i="26"/>
  <c r="G132" i="26"/>
  <c r="K132" i="26"/>
  <c r="E132" i="26"/>
  <c r="J132" i="26"/>
  <c r="H132" i="26"/>
  <c r="I132" i="26"/>
  <c r="D132" i="26"/>
  <c r="F132" i="26"/>
  <c r="C116" i="26"/>
  <c r="G116" i="26"/>
  <c r="K116" i="26"/>
  <c r="E116" i="26"/>
  <c r="J116" i="26"/>
  <c r="H116" i="26"/>
  <c r="I116" i="26"/>
  <c r="D116" i="26"/>
  <c r="F116" i="26"/>
  <c r="C94" i="26"/>
  <c r="G94" i="26"/>
  <c r="K94" i="26"/>
  <c r="H94" i="26"/>
  <c r="D94" i="26"/>
  <c r="I94" i="26"/>
  <c r="E94" i="26"/>
  <c r="J94" i="26"/>
  <c r="F94" i="26"/>
  <c r="C58" i="26"/>
  <c r="G58" i="26"/>
  <c r="K58" i="26"/>
  <c r="H58" i="26"/>
  <c r="D58" i="26"/>
  <c r="I58" i="26"/>
  <c r="E58" i="26"/>
  <c r="J58" i="26"/>
  <c r="F58" i="26"/>
  <c r="P23" i="26"/>
  <c r="T23" i="26"/>
  <c r="O23" i="26"/>
  <c r="U23" i="26"/>
  <c r="Q23" i="26"/>
  <c r="M23" i="26"/>
  <c r="R23" i="26"/>
  <c r="S23" i="26"/>
  <c r="N23" i="26"/>
  <c r="P166" i="23"/>
  <c r="T166" i="23"/>
  <c r="O166" i="23"/>
  <c r="U166" i="23"/>
  <c r="Q166" i="23"/>
  <c r="M166" i="23"/>
  <c r="R166" i="23"/>
  <c r="S166" i="23"/>
  <c r="N166" i="23"/>
  <c r="P134" i="23"/>
  <c r="T134" i="23"/>
  <c r="O134" i="23"/>
  <c r="U134" i="23"/>
  <c r="Q134" i="23"/>
  <c r="M134" i="23"/>
  <c r="R134" i="23"/>
  <c r="S134" i="23"/>
  <c r="N134" i="23"/>
  <c r="P102" i="23"/>
  <c r="T102" i="23"/>
  <c r="O102" i="23"/>
  <c r="U102" i="23"/>
  <c r="Q102" i="23"/>
  <c r="M102" i="23"/>
  <c r="R102" i="23"/>
  <c r="S102" i="23"/>
  <c r="N102" i="23"/>
  <c r="P70" i="23"/>
  <c r="T70" i="23"/>
  <c r="O70" i="23"/>
  <c r="U70" i="23"/>
  <c r="Q70" i="23"/>
  <c r="M70" i="23"/>
  <c r="R70" i="23"/>
  <c r="S70" i="23"/>
  <c r="N70" i="23"/>
  <c r="P78" i="25"/>
  <c r="T78" i="25"/>
  <c r="O78" i="25"/>
  <c r="U78" i="25"/>
  <c r="R78" i="25"/>
  <c r="M78" i="25"/>
  <c r="S78" i="25"/>
  <c r="N78" i="25"/>
  <c r="Q78" i="25"/>
  <c r="P169" i="26"/>
  <c r="T169" i="26"/>
  <c r="M169" i="26"/>
  <c r="R169" i="26"/>
  <c r="O169" i="26"/>
  <c r="U169" i="26"/>
  <c r="N169" i="26"/>
  <c r="Q169" i="26"/>
  <c r="S169" i="26"/>
  <c r="C158" i="26"/>
  <c r="G158" i="26"/>
  <c r="K158" i="26"/>
  <c r="H158" i="26"/>
  <c r="E158" i="26"/>
  <c r="J158" i="26"/>
  <c r="D158" i="26"/>
  <c r="F158" i="26"/>
  <c r="I158" i="26"/>
  <c r="C142" i="26"/>
  <c r="G142" i="26"/>
  <c r="K142" i="26"/>
  <c r="H142" i="26"/>
  <c r="E142" i="26"/>
  <c r="J142" i="26"/>
  <c r="D142" i="26"/>
  <c r="F142" i="26"/>
  <c r="I142" i="26"/>
  <c r="C126" i="26"/>
  <c r="G126" i="26"/>
  <c r="K126" i="26"/>
  <c r="H126" i="26"/>
  <c r="E126" i="26"/>
  <c r="J126" i="26"/>
  <c r="D126" i="26"/>
  <c r="F126" i="26"/>
  <c r="I126" i="26"/>
  <c r="C110" i="26"/>
  <c r="G110" i="26"/>
  <c r="K110" i="26"/>
  <c r="H110" i="26"/>
  <c r="E110" i="26"/>
  <c r="J110" i="26"/>
  <c r="D110" i="26"/>
  <c r="F110" i="26"/>
  <c r="I110" i="26"/>
  <c r="C98" i="26"/>
  <c r="G98" i="26"/>
  <c r="K98" i="26"/>
  <c r="H98" i="26"/>
  <c r="D98" i="26"/>
  <c r="I98" i="26"/>
  <c r="E98" i="26"/>
  <c r="J98" i="26"/>
  <c r="F98" i="26"/>
  <c r="C42" i="26"/>
  <c r="G42" i="26"/>
  <c r="K42" i="26"/>
  <c r="H42" i="26"/>
  <c r="D42" i="26"/>
  <c r="I42" i="26"/>
  <c r="E42" i="26"/>
  <c r="J42" i="26"/>
  <c r="F42" i="26"/>
  <c r="C10" i="26"/>
  <c r="G10" i="26"/>
  <c r="K10" i="26"/>
  <c r="H10" i="26"/>
  <c r="D10" i="26"/>
  <c r="I10" i="26"/>
  <c r="E10" i="26"/>
  <c r="J10" i="26"/>
  <c r="F10" i="26"/>
  <c r="C153" i="23"/>
  <c r="G153" i="23"/>
  <c r="K153" i="23"/>
  <c r="H153" i="23"/>
  <c r="D153" i="23"/>
  <c r="I153" i="23"/>
  <c r="E153" i="23"/>
  <c r="J153" i="23"/>
  <c r="F153" i="23"/>
  <c r="C121" i="23"/>
  <c r="G121" i="23"/>
  <c r="K121" i="23"/>
  <c r="H121" i="23"/>
  <c r="D121" i="23"/>
  <c r="I121" i="23"/>
  <c r="E121" i="23"/>
  <c r="J121" i="23"/>
  <c r="F121" i="23"/>
  <c r="C89" i="23"/>
  <c r="G89" i="23"/>
  <c r="K89" i="23"/>
  <c r="H89" i="23"/>
  <c r="D89" i="23"/>
  <c r="I89" i="23"/>
  <c r="E89" i="23"/>
  <c r="J89" i="23"/>
  <c r="F89" i="23"/>
  <c r="C65" i="23"/>
  <c r="G65" i="23"/>
  <c r="K65" i="23"/>
  <c r="H65" i="23"/>
  <c r="D65" i="23"/>
  <c r="I65" i="23"/>
  <c r="E65" i="23"/>
  <c r="J65" i="23"/>
  <c r="F65" i="23"/>
  <c r="P54" i="23"/>
  <c r="T54" i="23"/>
  <c r="O54" i="23"/>
  <c r="U54" i="23"/>
  <c r="Q54" i="23"/>
  <c r="M54" i="23"/>
  <c r="R54" i="23"/>
  <c r="N54" i="23"/>
  <c r="S54" i="23"/>
  <c r="P46" i="23"/>
  <c r="T46" i="23"/>
  <c r="O46" i="23"/>
  <c r="U46" i="23"/>
  <c r="Q46" i="23"/>
  <c r="M46" i="23"/>
  <c r="R46" i="23"/>
  <c r="N46" i="23"/>
  <c r="S46" i="23"/>
  <c r="P38" i="23"/>
  <c r="T38" i="23"/>
  <c r="O38" i="23"/>
  <c r="U38" i="23"/>
  <c r="Q38" i="23"/>
  <c r="M38" i="23"/>
  <c r="R38" i="23"/>
  <c r="N38" i="23"/>
  <c r="S38" i="23"/>
  <c r="P30" i="23"/>
  <c r="T30" i="23"/>
  <c r="O30" i="23"/>
  <c r="U30" i="23"/>
  <c r="Q30" i="23"/>
  <c r="M30" i="23"/>
  <c r="R30" i="23"/>
  <c r="N30" i="23"/>
  <c r="S30" i="23"/>
  <c r="P22" i="23"/>
  <c r="T22" i="23"/>
  <c r="O22" i="23"/>
  <c r="U22" i="23"/>
  <c r="Q22" i="23"/>
  <c r="M22" i="23"/>
  <c r="R22" i="23"/>
  <c r="N22" i="23"/>
  <c r="S22" i="23"/>
  <c r="P14" i="23"/>
  <c r="T14" i="23"/>
  <c r="O14" i="23"/>
  <c r="U14" i="23"/>
  <c r="Q14" i="23"/>
  <c r="M14" i="23"/>
  <c r="R14" i="23"/>
  <c r="N14" i="23"/>
  <c r="S14" i="23"/>
  <c r="P6" i="23"/>
  <c r="T6" i="23"/>
  <c r="O6" i="23"/>
  <c r="U6" i="23"/>
  <c r="Q6" i="23"/>
  <c r="M6" i="23"/>
  <c r="R6" i="23"/>
  <c r="N6" i="23"/>
  <c r="S6" i="23"/>
  <c r="C64" i="25"/>
  <c r="G64" i="25"/>
  <c r="K64" i="25"/>
  <c r="D64" i="25"/>
  <c r="I64" i="25"/>
  <c r="F64" i="25"/>
  <c r="J64" i="25"/>
  <c r="E64" i="25"/>
  <c r="H64" i="25"/>
  <c r="C175" i="26"/>
  <c r="G175" i="26"/>
  <c r="K175" i="26"/>
  <c r="D175" i="26"/>
  <c r="I175" i="26"/>
  <c r="F175" i="26"/>
  <c r="H175" i="26"/>
  <c r="J175" i="26"/>
  <c r="E175" i="26"/>
  <c r="C163" i="26"/>
  <c r="G163" i="26"/>
  <c r="K163" i="26"/>
  <c r="D163" i="26"/>
  <c r="I163" i="26"/>
  <c r="F163" i="26"/>
  <c r="E163" i="26"/>
  <c r="H163" i="26"/>
  <c r="J163" i="26"/>
  <c r="C151" i="26"/>
  <c r="G151" i="26"/>
  <c r="K151" i="26"/>
  <c r="D151" i="26"/>
  <c r="I151" i="26"/>
  <c r="F151" i="26"/>
  <c r="E151" i="26"/>
  <c r="H151" i="26"/>
  <c r="J151" i="26"/>
  <c r="C143" i="26"/>
  <c r="G143" i="26"/>
  <c r="K143" i="26"/>
  <c r="D143" i="26"/>
  <c r="I143" i="26"/>
  <c r="F143" i="26"/>
  <c r="E143" i="26"/>
  <c r="H143" i="26"/>
  <c r="J143" i="26"/>
  <c r="C135" i="26"/>
  <c r="G135" i="26"/>
  <c r="K135" i="26"/>
  <c r="D135" i="26"/>
  <c r="I135" i="26"/>
  <c r="F135" i="26"/>
  <c r="E135" i="26"/>
  <c r="H135" i="26"/>
  <c r="J135" i="26"/>
  <c r="C127" i="26"/>
  <c r="G127" i="26"/>
  <c r="K127" i="26"/>
  <c r="D127" i="26"/>
  <c r="I127" i="26"/>
  <c r="F127" i="26"/>
  <c r="E127" i="26"/>
  <c r="H127" i="26"/>
  <c r="J127" i="26"/>
  <c r="C119" i="26"/>
  <c r="G119" i="26"/>
  <c r="K119" i="26"/>
  <c r="D119" i="26"/>
  <c r="I119" i="26"/>
  <c r="F119" i="26"/>
  <c r="E119" i="26"/>
  <c r="H119" i="26"/>
  <c r="J119" i="26"/>
  <c r="C111" i="26"/>
  <c r="G111" i="26"/>
  <c r="K111" i="26"/>
  <c r="D111" i="26"/>
  <c r="I111" i="26"/>
  <c r="F111" i="26"/>
  <c r="E111" i="26"/>
  <c r="H111" i="26"/>
  <c r="J111" i="26"/>
  <c r="P100" i="26"/>
  <c r="T100" i="26"/>
  <c r="Q100" i="26"/>
  <c r="N100" i="26"/>
  <c r="S100" i="26"/>
  <c r="M100" i="26"/>
  <c r="O100" i="26"/>
  <c r="R100" i="26"/>
  <c r="U100" i="26"/>
  <c r="P92" i="26"/>
  <c r="T92" i="26"/>
  <c r="Q92" i="26"/>
  <c r="M92" i="26"/>
  <c r="R92" i="26"/>
  <c r="N92" i="26"/>
  <c r="S92" i="26"/>
  <c r="O92" i="26"/>
  <c r="U92" i="26"/>
  <c r="P84" i="26"/>
  <c r="T84" i="26"/>
  <c r="Q84" i="26"/>
  <c r="M84" i="26"/>
  <c r="R84" i="26"/>
  <c r="N84" i="26"/>
  <c r="S84" i="26"/>
  <c r="O84" i="26"/>
  <c r="U84" i="26"/>
  <c r="P72" i="26"/>
  <c r="T72" i="26"/>
  <c r="Q72" i="26"/>
  <c r="M72" i="26"/>
  <c r="R72" i="26"/>
  <c r="N72" i="26"/>
  <c r="S72" i="26"/>
  <c r="U72" i="26"/>
  <c r="O72" i="26"/>
  <c r="P60" i="26"/>
  <c r="T60" i="26"/>
  <c r="Q60" i="26"/>
  <c r="M60" i="26"/>
  <c r="R60" i="26"/>
  <c r="N60" i="26"/>
  <c r="S60" i="26"/>
  <c r="O60" i="26"/>
  <c r="U60" i="26"/>
  <c r="P48" i="26"/>
  <c r="T48" i="26"/>
  <c r="Q48" i="26"/>
  <c r="M48" i="26"/>
  <c r="R48" i="26"/>
  <c r="N48" i="26"/>
  <c r="S48" i="26"/>
  <c r="U48" i="26"/>
  <c r="O48" i="26"/>
  <c r="C39" i="26"/>
  <c r="G39" i="26"/>
  <c r="K39" i="26"/>
  <c r="D39" i="26"/>
  <c r="I39" i="26"/>
  <c r="E39" i="26"/>
  <c r="J39" i="26"/>
  <c r="F39" i="26"/>
  <c r="H39" i="26"/>
  <c r="C31" i="26"/>
  <c r="G31" i="26"/>
  <c r="K31" i="26"/>
  <c r="D31" i="26"/>
  <c r="I31" i="26"/>
  <c r="E31" i="26"/>
  <c r="J31" i="26"/>
  <c r="F31" i="26"/>
  <c r="H31" i="26"/>
  <c r="C23" i="26"/>
  <c r="G23" i="26"/>
  <c r="K23" i="26"/>
  <c r="D23" i="26"/>
  <c r="I23" i="26"/>
  <c r="E23" i="26"/>
  <c r="J23" i="26"/>
  <c r="F23" i="26"/>
  <c r="H23" i="26"/>
  <c r="C15" i="26"/>
  <c r="G15" i="26"/>
  <c r="K15" i="26"/>
  <c r="D15" i="26"/>
  <c r="I15" i="26"/>
  <c r="E15" i="26"/>
  <c r="J15" i="26"/>
  <c r="F15" i="26"/>
  <c r="H15" i="26"/>
  <c r="C7" i="26"/>
  <c r="G7" i="26"/>
  <c r="K7" i="26"/>
  <c r="D7" i="26"/>
  <c r="I7" i="26"/>
  <c r="E7" i="26"/>
  <c r="J7" i="26"/>
  <c r="F7" i="26"/>
  <c r="H7" i="26"/>
  <c r="C174" i="23"/>
  <c r="G174" i="23"/>
  <c r="K174" i="23"/>
  <c r="D174" i="23"/>
  <c r="I174" i="23"/>
  <c r="E174" i="23"/>
  <c r="J174" i="23"/>
  <c r="F174" i="23"/>
  <c r="H174" i="23"/>
  <c r="C166" i="23"/>
  <c r="G166" i="23"/>
  <c r="K166" i="23"/>
  <c r="D166" i="23"/>
  <c r="I166" i="23"/>
  <c r="E166" i="23"/>
  <c r="J166" i="23"/>
  <c r="F166" i="23"/>
  <c r="H166" i="23"/>
  <c r="C158" i="23"/>
  <c r="G158" i="23"/>
  <c r="K158" i="23"/>
  <c r="D158" i="23"/>
  <c r="I158" i="23"/>
  <c r="E158" i="23"/>
  <c r="J158" i="23"/>
  <c r="F158" i="23"/>
  <c r="H158" i="23"/>
  <c r="C150" i="23"/>
  <c r="G150" i="23"/>
  <c r="K150" i="23"/>
  <c r="D150" i="23"/>
  <c r="I150" i="23"/>
  <c r="E150" i="23"/>
  <c r="J150" i="23"/>
  <c r="F150" i="23"/>
  <c r="H150" i="23"/>
  <c r="C142" i="23"/>
  <c r="G142" i="23"/>
  <c r="K142" i="23"/>
  <c r="D142" i="23"/>
  <c r="I142" i="23"/>
  <c r="E142" i="23"/>
  <c r="J142" i="23"/>
  <c r="F142" i="23"/>
  <c r="H142" i="23"/>
  <c r="C134" i="23"/>
  <c r="G134" i="23"/>
  <c r="K134" i="23"/>
  <c r="D134" i="23"/>
  <c r="I134" i="23"/>
  <c r="E134" i="23"/>
  <c r="J134" i="23"/>
  <c r="F134" i="23"/>
  <c r="H134" i="23"/>
  <c r="C126" i="23"/>
  <c r="G126" i="23"/>
  <c r="K126" i="23"/>
  <c r="D126" i="23"/>
  <c r="I126" i="23"/>
  <c r="E126" i="23"/>
  <c r="J126" i="23"/>
  <c r="F126" i="23"/>
  <c r="H126" i="23"/>
  <c r="C118" i="23"/>
  <c r="G118" i="23"/>
  <c r="K118" i="23"/>
  <c r="D118" i="23"/>
  <c r="I118" i="23"/>
  <c r="E118" i="23"/>
  <c r="J118" i="23"/>
  <c r="F118" i="23"/>
  <c r="H118" i="23"/>
  <c r="C110" i="23"/>
  <c r="G110" i="23"/>
  <c r="K110" i="23"/>
  <c r="D110" i="23"/>
  <c r="I110" i="23"/>
  <c r="E110" i="23"/>
  <c r="J110" i="23"/>
  <c r="F110" i="23"/>
  <c r="H110" i="23"/>
  <c r="C102" i="23"/>
  <c r="G102" i="23"/>
  <c r="K102" i="23"/>
  <c r="D102" i="23"/>
  <c r="I102" i="23"/>
  <c r="E102" i="23"/>
  <c r="J102" i="23"/>
  <c r="F102" i="23"/>
  <c r="H102" i="23"/>
  <c r="C94" i="23"/>
  <c r="G94" i="23"/>
  <c r="K94" i="23"/>
  <c r="D94" i="23"/>
  <c r="I94" i="23"/>
  <c r="E94" i="23"/>
  <c r="J94" i="23"/>
  <c r="F94" i="23"/>
  <c r="H94" i="23"/>
  <c r="C86" i="23"/>
  <c r="G86" i="23"/>
  <c r="K86" i="23"/>
  <c r="D86" i="23"/>
  <c r="I86" i="23"/>
  <c r="E86" i="23"/>
  <c r="J86" i="23"/>
  <c r="F86" i="23"/>
  <c r="H86" i="23"/>
  <c r="C78" i="23"/>
  <c r="G78" i="23"/>
  <c r="K78" i="23"/>
  <c r="D78" i="23"/>
  <c r="I78" i="23"/>
  <c r="E78" i="23"/>
  <c r="J78" i="23"/>
  <c r="F78" i="23"/>
  <c r="H78" i="23"/>
  <c r="C70" i="23"/>
  <c r="G70" i="23"/>
  <c r="K70" i="23"/>
  <c r="D70" i="23"/>
  <c r="I70" i="23"/>
  <c r="E70" i="23"/>
  <c r="J70" i="23"/>
  <c r="F70" i="23"/>
  <c r="H70" i="23"/>
  <c r="C62" i="23"/>
  <c r="G62" i="23"/>
  <c r="K62" i="23"/>
  <c r="D62" i="23"/>
  <c r="I62" i="23"/>
  <c r="E62" i="23"/>
  <c r="J62" i="23"/>
  <c r="F62" i="23"/>
  <c r="H62" i="23"/>
  <c r="P51" i="23"/>
  <c r="T51" i="23"/>
  <c r="Q51" i="23"/>
  <c r="M51" i="23"/>
  <c r="R51" i="23"/>
  <c r="N51" i="23"/>
  <c r="S51" i="23"/>
  <c r="O51" i="23"/>
  <c r="U51" i="23"/>
  <c r="P43" i="23"/>
  <c r="T43" i="23"/>
  <c r="Q43" i="23"/>
  <c r="M43" i="23"/>
  <c r="R43" i="23"/>
  <c r="N43" i="23"/>
  <c r="S43" i="23"/>
  <c r="O43" i="23"/>
  <c r="U43" i="23"/>
  <c r="P35" i="23"/>
  <c r="T35" i="23"/>
  <c r="Q35" i="23"/>
  <c r="M35" i="23"/>
  <c r="R35" i="23"/>
  <c r="N35" i="23"/>
  <c r="S35" i="23"/>
  <c r="O35" i="23"/>
  <c r="U35" i="23"/>
  <c r="P27" i="23"/>
  <c r="T27" i="23"/>
  <c r="Q27" i="23"/>
  <c r="M27" i="23"/>
  <c r="R27" i="23"/>
  <c r="N27" i="23"/>
  <c r="S27" i="23"/>
  <c r="O27" i="23"/>
  <c r="U27" i="23"/>
  <c r="P19" i="23"/>
  <c r="T19" i="23"/>
  <c r="Q19" i="23"/>
  <c r="M19" i="23"/>
  <c r="R19" i="23"/>
  <c r="N19" i="23"/>
  <c r="S19" i="23"/>
  <c r="O19" i="23"/>
  <c r="U19" i="23"/>
  <c r="P11" i="23"/>
  <c r="T11" i="23"/>
  <c r="Q11" i="23"/>
  <c r="M11" i="23"/>
  <c r="R11" i="23"/>
  <c r="N11" i="23"/>
  <c r="S11" i="23"/>
  <c r="O11" i="23"/>
  <c r="U11" i="23"/>
  <c r="P3" i="23"/>
  <c r="T3" i="23"/>
  <c r="Q3" i="23"/>
  <c r="M3" i="23"/>
  <c r="R3" i="23"/>
  <c r="N3" i="23"/>
  <c r="S3" i="23"/>
  <c r="O3" i="23"/>
  <c r="U3" i="23"/>
  <c r="C96" i="26"/>
  <c r="G96" i="26"/>
  <c r="K96" i="26"/>
  <c r="E96" i="26"/>
  <c r="J96" i="26"/>
  <c r="F96" i="26"/>
  <c r="H96" i="26"/>
  <c r="D96" i="26"/>
  <c r="I96" i="26"/>
  <c r="C88" i="26"/>
  <c r="G88" i="26"/>
  <c r="K88" i="26"/>
  <c r="E88" i="26"/>
  <c r="J88" i="26"/>
  <c r="F88" i="26"/>
  <c r="H88" i="26"/>
  <c r="I88" i="26"/>
  <c r="D88" i="26"/>
  <c r="P77" i="26"/>
  <c r="T77" i="26"/>
  <c r="M77" i="26"/>
  <c r="R77" i="26"/>
  <c r="N77" i="26"/>
  <c r="S77" i="26"/>
  <c r="O77" i="26"/>
  <c r="U77" i="26"/>
  <c r="Q77" i="26"/>
  <c r="P69" i="26"/>
  <c r="T69" i="26"/>
  <c r="M69" i="26"/>
  <c r="R69" i="26"/>
  <c r="N69" i="26"/>
  <c r="S69" i="26"/>
  <c r="O69" i="26"/>
  <c r="U69" i="26"/>
  <c r="Q69" i="26"/>
  <c r="P57" i="26"/>
  <c r="T57" i="26"/>
  <c r="M57" i="26"/>
  <c r="R57" i="26"/>
  <c r="N57" i="26"/>
  <c r="S57" i="26"/>
  <c r="O57" i="26"/>
  <c r="U57" i="26"/>
  <c r="Q57" i="26"/>
  <c r="C48" i="26"/>
  <c r="G48" i="26"/>
  <c r="K48" i="26"/>
  <c r="E48" i="26"/>
  <c r="J48" i="26"/>
  <c r="F48" i="26"/>
  <c r="H48" i="26"/>
  <c r="D48" i="26"/>
  <c r="I48" i="26"/>
  <c r="C40" i="26"/>
  <c r="G40" i="26"/>
  <c r="K40" i="26"/>
  <c r="E40" i="26"/>
  <c r="J40" i="26"/>
  <c r="F40" i="26"/>
  <c r="H40" i="26"/>
  <c r="D40" i="26"/>
  <c r="I40" i="26"/>
  <c r="C32" i="26"/>
  <c r="G32" i="26"/>
  <c r="K32" i="26"/>
  <c r="E32" i="26"/>
  <c r="J32" i="26"/>
  <c r="F32" i="26"/>
  <c r="H32" i="26"/>
  <c r="I32" i="26"/>
  <c r="D32" i="26"/>
  <c r="C24" i="26"/>
  <c r="G24" i="26"/>
  <c r="K24" i="26"/>
  <c r="E24" i="26"/>
  <c r="J24" i="26"/>
  <c r="F24" i="26"/>
  <c r="H24" i="26"/>
  <c r="D24" i="26"/>
  <c r="I24" i="26"/>
  <c r="C16" i="26"/>
  <c r="G16" i="26"/>
  <c r="K16" i="26"/>
  <c r="E16" i="26"/>
  <c r="J16" i="26"/>
  <c r="F16" i="26"/>
  <c r="H16" i="26"/>
  <c r="I16" i="26"/>
  <c r="D16" i="26"/>
  <c r="C8" i="26"/>
  <c r="G8" i="26"/>
  <c r="K8" i="26"/>
  <c r="E8" i="26"/>
  <c r="J8" i="26"/>
  <c r="F8" i="26"/>
  <c r="H8" i="26"/>
  <c r="D8" i="26"/>
  <c r="I8" i="26"/>
  <c r="C175" i="23"/>
  <c r="G175" i="23"/>
  <c r="K175" i="23"/>
  <c r="E175" i="23"/>
  <c r="J175" i="23"/>
  <c r="F175" i="23"/>
  <c r="H175" i="23"/>
  <c r="I175" i="23"/>
  <c r="D175" i="23"/>
  <c r="C167" i="23"/>
  <c r="G167" i="23"/>
  <c r="K167" i="23"/>
  <c r="E167" i="23"/>
  <c r="J167" i="23"/>
  <c r="F167" i="23"/>
  <c r="H167" i="23"/>
  <c r="D167" i="23"/>
  <c r="I167" i="23"/>
  <c r="C159" i="23"/>
  <c r="G159" i="23"/>
  <c r="K159" i="23"/>
  <c r="E159" i="23"/>
  <c r="J159" i="23"/>
  <c r="F159" i="23"/>
  <c r="H159" i="23"/>
  <c r="I159" i="23"/>
  <c r="D159" i="23"/>
  <c r="C151" i="23"/>
  <c r="G151" i="23"/>
  <c r="K151" i="23"/>
  <c r="E151" i="23"/>
  <c r="J151" i="23"/>
  <c r="F151" i="23"/>
  <c r="H151" i="23"/>
  <c r="D151" i="23"/>
  <c r="I151" i="23"/>
  <c r="C143" i="23"/>
  <c r="G143" i="23"/>
  <c r="K143" i="23"/>
  <c r="E143" i="23"/>
  <c r="J143" i="23"/>
  <c r="F143" i="23"/>
  <c r="H143" i="23"/>
  <c r="I143" i="23"/>
  <c r="D143" i="23"/>
  <c r="C135" i="23"/>
  <c r="G135" i="23"/>
  <c r="K135" i="23"/>
  <c r="E135" i="23"/>
  <c r="J135" i="23"/>
  <c r="F135" i="23"/>
  <c r="H135" i="23"/>
  <c r="D135" i="23"/>
  <c r="I135" i="23"/>
  <c r="C127" i="23"/>
  <c r="G127" i="23"/>
  <c r="K127" i="23"/>
  <c r="E127" i="23"/>
  <c r="J127" i="23"/>
  <c r="F127" i="23"/>
  <c r="H127" i="23"/>
  <c r="I127" i="23"/>
  <c r="D127" i="23"/>
  <c r="C119" i="23"/>
  <c r="G119" i="23"/>
  <c r="K119" i="23"/>
  <c r="E119" i="23"/>
  <c r="J119" i="23"/>
  <c r="F119" i="23"/>
  <c r="H119" i="23"/>
  <c r="D119" i="23"/>
  <c r="I119" i="23"/>
  <c r="C111" i="23"/>
  <c r="G111" i="23"/>
  <c r="K111" i="23"/>
  <c r="E111" i="23"/>
  <c r="J111" i="23"/>
  <c r="F111" i="23"/>
  <c r="H111" i="23"/>
  <c r="I111" i="23"/>
  <c r="D111" i="23"/>
  <c r="C103" i="23"/>
  <c r="G103" i="23"/>
  <c r="K103" i="23"/>
  <c r="E103" i="23"/>
  <c r="J103" i="23"/>
  <c r="F103" i="23"/>
  <c r="H103" i="23"/>
  <c r="D103" i="23"/>
  <c r="I103" i="23"/>
  <c r="C95" i="23"/>
  <c r="G95" i="23"/>
  <c r="K95" i="23"/>
  <c r="E95" i="23"/>
  <c r="J95" i="23"/>
  <c r="F95" i="23"/>
  <c r="H95" i="23"/>
  <c r="I95" i="23"/>
  <c r="D95" i="23"/>
  <c r="C87" i="23"/>
  <c r="G87" i="23"/>
  <c r="K87" i="23"/>
  <c r="E87" i="23"/>
  <c r="J87" i="23"/>
  <c r="F87" i="23"/>
  <c r="H87" i="23"/>
  <c r="D87" i="23"/>
  <c r="I87" i="23"/>
  <c r="C79" i="23"/>
  <c r="G79" i="23"/>
  <c r="K79" i="23"/>
  <c r="E79" i="23"/>
  <c r="J79" i="23"/>
  <c r="F79" i="23"/>
  <c r="H79" i="23"/>
  <c r="I79" i="23"/>
  <c r="D79" i="23"/>
  <c r="C71" i="23"/>
  <c r="G71" i="23"/>
  <c r="K71" i="23"/>
  <c r="E71" i="23"/>
  <c r="J71" i="23"/>
  <c r="F71" i="23"/>
  <c r="H71" i="23"/>
  <c r="D71" i="23"/>
  <c r="I71" i="23"/>
  <c r="C63" i="23"/>
  <c r="G63" i="23"/>
  <c r="K63" i="23"/>
  <c r="E63" i="23"/>
  <c r="J63" i="23"/>
  <c r="F63" i="23"/>
  <c r="H63" i="23"/>
  <c r="D63" i="23"/>
  <c r="I63" i="23"/>
  <c r="C55" i="23"/>
  <c r="G55" i="23"/>
  <c r="K55" i="23"/>
  <c r="E55" i="23"/>
  <c r="J55" i="23"/>
  <c r="F55" i="23"/>
  <c r="H55" i="23"/>
  <c r="D55" i="23"/>
  <c r="I55" i="23"/>
  <c r="C47" i="23"/>
  <c r="G47" i="23"/>
  <c r="K47" i="23"/>
  <c r="E47" i="23"/>
  <c r="J47" i="23"/>
  <c r="F47" i="23"/>
  <c r="H47" i="23"/>
  <c r="D47" i="23"/>
  <c r="I47" i="23"/>
  <c r="C39" i="23"/>
  <c r="G39" i="23"/>
  <c r="K39" i="23"/>
  <c r="E39" i="23"/>
  <c r="J39" i="23"/>
  <c r="F39" i="23"/>
  <c r="H39" i="23"/>
  <c r="D39" i="23"/>
  <c r="I39" i="23"/>
  <c r="C31" i="23"/>
  <c r="G31" i="23"/>
  <c r="K31" i="23"/>
  <c r="E31" i="23"/>
  <c r="J31" i="23"/>
  <c r="F31" i="23"/>
  <c r="H31" i="23"/>
  <c r="D31" i="23"/>
  <c r="I31" i="23"/>
  <c r="C23" i="23"/>
  <c r="G23" i="23"/>
  <c r="K23" i="23"/>
  <c r="E23" i="23"/>
  <c r="J23" i="23"/>
  <c r="F23" i="23"/>
  <c r="H23" i="23"/>
  <c r="D23" i="23"/>
  <c r="I23" i="23"/>
  <c r="C15" i="23"/>
  <c r="G15" i="23"/>
  <c r="K15" i="23"/>
  <c r="E15" i="23"/>
  <c r="J15" i="23"/>
  <c r="F15" i="23"/>
  <c r="H15" i="23"/>
  <c r="D15" i="23"/>
  <c r="I15" i="23"/>
  <c r="C7" i="23"/>
  <c r="G7" i="23"/>
  <c r="K7" i="23"/>
  <c r="E7" i="23"/>
  <c r="J7" i="23"/>
  <c r="F7" i="23"/>
  <c r="H7" i="23"/>
  <c r="D7" i="23"/>
  <c r="I7" i="23"/>
  <c r="C50" i="25"/>
  <c r="G50" i="25"/>
  <c r="K50" i="25"/>
  <c r="F50" i="25"/>
  <c r="D50" i="25"/>
  <c r="I50" i="25"/>
  <c r="E50" i="25"/>
  <c r="H50" i="25"/>
  <c r="J50" i="25"/>
  <c r="P174" i="26"/>
  <c r="T174" i="26"/>
  <c r="N174" i="26"/>
  <c r="S174" i="26"/>
  <c r="Q174" i="26"/>
  <c r="R174" i="26"/>
  <c r="U174" i="26"/>
  <c r="M174" i="26"/>
  <c r="O174" i="26"/>
  <c r="P166" i="26"/>
  <c r="T166" i="26"/>
  <c r="N166" i="26"/>
  <c r="S166" i="26"/>
  <c r="Q166" i="26"/>
  <c r="U166" i="26"/>
  <c r="M166" i="26"/>
  <c r="O166" i="26"/>
  <c r="R166" i="26"/>
  <c r="P158" i="26"/>
  <c r="T158" i="26"/>
  <c r="N158" i="26"/>
  <c r="S158" i="26"/>
  <c r="Q158" i="26"/>
  <c r="M158" i="26"/>
  <c r="O158" i="26"/>
  <c r="R158" i="26"/>
  <c r="U158" i="26"/>
  <c r="P150" i="26"/>
  <c r="T150" i="26"/>
  <c r="N150" i="26"/>
  <c r="S150" i="26"/>
  <c r="Q150" i="26"/>
  <c r="M150" i="26"/>
  <c r="O150" i="26"/>
  <c r="R150" i="26"/>
  <c r="U150" i="26"/>
  <c r="P142" i="26"/>
  <c r="T142" i="26"/>
  <c r="N142" i="26"/>
  <c r="S142" i="26"/>
  <c r="Q142" i="26"/>
  <c r="M142" i="26"/>
  <c r="O142" i="26"/>
  <c r="R142" i="26"/>
  <c r="U142" i="26"/>
  <c r="P134" i="26"/>
  <c r="T134" i="26"/>
  <c r="N134" i="26"/>
  <c r="S134" i="26"/>
  <c r="Q134" i="26"/>
  <c r="M134" i="26"/>
  <c r="O134" i="26"/>
  <c r="R134" i="26"/>
  <c r="U134" i="26"/>
  <c r="P126" i="26"/>
  <c r="T126" i="26"/>
  <c r="N126" i="26"/>
  <c r="S126" i="26"/>
  <c r="Q126" i="26"/>
  <c r="M126" i="26"/>
  <c r="O126" i="26"/>
  <c r="R126" i="26"/>
  <c r="U126" i="26"/>
  <c r="P118" i="26"/>
  <c r="T118" i="26"/>
  <c r="N118" i="26"/>
  <c r="S118" i="26"/>
  <c r="Q118" i="26"/>
  <c r="M118" i="26"/>
  <c r="O118" i="26"/>
  <c r="R118" i="26"/>
  <c r="U118" i="26"/>
  <c r="P110" i="26"/>
  <c r="T110" i="26"/>
  <c r="N110" i="26"/>
  <c r="S110" i="26"/>
  <c r="Q110" i="26"/>
  <c r="M110" i="26"/>
  <c r="O110" i="26"/>
  <c r="R110" i="26"/>
  <c r="U110" i="26"/>
  <c r="C101" i="26"/>
  <c r="G101" i="26"/>
  <c r="K101" i="26"/>
  <c r="F101" i="26"/>
  <c r="D101" i="26"/>
  <c r="I101" i="26"/>
  <c r="E101" i="26"/>
  <c r="H101" i="26"/>
  <c r="J101" i="26"/>
  <c r="C93" i="26"/>
  <c r="G93" i="26"/>
  <c r="K93" i="26"/>
  <c r="F93" i="26"/>
  <c r="H93" i="26"/>
  <c r="D93" i="26"/>
  <c r="I93" i="26"/>
  <c r="E93" i="26"/>
  <c r="J93" i="26"/>
  <c r="C85" i="26"/>
  <c r="G85" i="26"/>
  <c r="K85" i="26"/>
  <c r="F85" i="26"/>
  <c r="H85" i="26"/>
  <c r="D85" i="26"/>
  <c r="I85" i="26"/>
  <c r="E85" i="26"/>
  <c r="J85" i="26"/>
  <c r="P74" i="26"/>
  <c r="T74" i="26"/>
  <c r="N74" i="26"/>
  <c r="S74" i="26"/>
  <c r="O74" i="26"/>
  <c r="U74" i="26"/>
  <c r="Q74" i="26"/>
  <c r="M74" i="26"/>
  <c r="R74" i="26"/>
  <c r="P66" i="26"/>
  <c r="T66" i="26"/>
  <c r="N66" i="26"/>
  <c r="S66" i="26"/>
  <c r="O66" i="26"/>
  <c r="U66" i="26"/>
  <c r="Q66" i="26"/>
  <c r="R66" i="26"/>
  <c r="M66" i="26"/>
  <c r="C57" i="26"/>
  <c r="G57" i="26"/>
  <c r="K57" i="26"/>
  <c r="F57" i="26"/>
  <c r="H57" i="26"/>
  <c r="D57" i="26"/>
  <c r="I57" i="26"/>
  <c r="E57" i="26"/>
  <c r="J57" i="26"/>
  <c r="P42" i="26"/>
  <c r="T42" i="26"/>
  <c r="N42" i="26"/>
  <c r="S42" i="26"/>
  <c r="O42" i="26"/>
  <c r="U42" i="26"/>
  <c r="Q42" i="26"/>
  <c r="M42" i="26"/>
  <c r="R42" i="26"/>
  <c r="P34" i="26"/>
  <c r="T34" i="26"/>
  <c r="N34" i="26"/>
  <c r="S34" i="26"/>
  <c r="O34" i="26"/>
  <c r="U34" i="26"/>
  <c r="Q34" i="26"/>
  <c r="M34" i="26"/>
  <c r="R34" i="26"/>
  <c r="P26" i="26"/>
  <c r="T26" i="26"/>
  <c r="N26" i="26"/>
  <c r="S26" i="26"/>
  <c r="O26" i="26"/>
  <c r="U26" i="26"/>
  <c r="Q26" i="26"/>
  <c r="M26" i="26"/>
  <c r="R26" i="26"/>
  <c r="P18" i="26"/>
  <c r="T18" i="26"/>
  <c r="N18" i="26"/>
  <c r="S18" i="26"/>
  <c r="O18" i="26"/>
  <c r="U18" i="26"/>
  <c r="Q18" i="26"/>
  <c r="M18" i="26"/>
  <c r="R18" i="26"/>
  <c r="P10" i="26"/>
  <c r="T10" i="26"/>
  <c r="N10" i="26"/>
  <c r="S10" i="26"/>
  <c r="O10" i="26"/>
  <c r="U10" i="26"/>
  <c r="Q10" i="26"/>
  <c r="M10" i="26"/>
  <c r="R10" i="26"/>
  <c r="P177" i="23"/>
  <c r="T177" i="23"/>
  <c r="N177" i="23"/>
  <c r="S177" i="23"/>
  <c r="O177" i="23"/>
  <c r="U177" i="23"/>
  <c r="Q177" i="23"/>
  <c r="M177" i="23"/>
  <c r="R177" i="23"/>
  <c r="P169" i="23"/>
  <c r="T169" i="23"/>
  <c r="N169" i="23"/>
  <c r="S169" i="23"/>
  <c r="O169" i="23"/>
  <c r="U169" i="23"/>
  <c r="Q169" i="23"/>
  <c r="M169" i="23"/>
  <c r="R169" i="23"/>
  <c r="P161" i="23"/>
  <c r="T161" i="23"/>
  <c r="N161" i="23"/>
  <c r="S161" i="23"/>
  <c r="O161" i="23"/>
  <c r="U161" i="23"/>
  <c r="Q161" i="23"/>
  <c r="M161" i="23"/>
  <c r="R161" i="23"/>
  <c r="P153" i="23"/>
  <c r="T153" i="23"/>
  <c r="N153" i="23"/>
  <c r="S153" i="23"/>
  <c r="O153" i="23"/>
  <c r="U153" i="23"/>
  <c r="Q153" i="23"/>
  <c r="M153" i="23"/>
  <c r="R153" i="23"/>
  <c r="P145" i="23"/>
  <c r="T145" i="23"/>
  <c r="N145" i="23"/>
  <c r="S145" i="23"/>
  <c r="O145" i="23"/>
  <c r="U145" i="23"/>
  <c r="Q145" i="23"/>
  <c r="M145" i="23"/>
  <c r="R145" i="23"/>
  <c r="P137" i="23"/>
  <c r="T137" i="23"/>
  <c r="N137" i="23"/>
  <c r="S137" i="23"/>
  <c r="O137" i="23"/>
  <c r="U137" i="23"/>
  <c r="Q137" i="23"/>
  <c r="M137" i="23"/>
  <c r="R137" i="23"/>
  <c r="P129" i="23"/>
  <c r="T129" i="23"/>
  <c r="N129" i="23"/>
  <c r="S129" i="23"/>
  <c r="O129" i="23"/>
  <c r="U129" i="23"/>
  <c r="Q129" i="23"/>
  <c r="M129" i="23"/>
  <c r="R129" i="23"/>
  <c r="P121" i="23"/>
  <c r="T121" i="23"/>
  <c r="N121" i="23"/>
  <c r="S121" i="23"/>
  <c r="O121" i="23"/>
  <c r="U121" i="23"/>
  <c r="Q121" i="23"/>
  <c r="M121" i="23"/>
  <c r="R121" i="23"/>
  <c r="P113" i="23"/>
  <c r="T113" i="23"/>
  <c r="N113" i="23"/>
  <c r="S113" i="23"/>
  <c r="O113" i="23"/>
  <c r="U113" i="23"/>
  <c r="Q113" i="23"/>
  <c r="M113" i="23"/>
  <c r="R113" i="23"/>
  <c r="P105" i="23"/>
  <c r="T105" i="23"/>
  <c r="N105" i="23"/>
  <c r="S105" i="23"/>
  <c r="O105" i="23"/>
  <c r="U105" i="23"/>
  <c r="Q105" i="23"/>
  <c r="M105" i="23"/>
  <c r="R105" i="23"/>
  <c r="P97" i="23"/>
  <c r="T97" i="23"/>
  <c r="N97" i="23"/>
  <c r="S97" i="23"/>
  <c r="O97" i="23"/>
  <c r="U97" i="23"/>
  <c r="Q97" i="23"/>
  <c r="M97" i="23"/>
  <c r="R97" i="23"/>
  <c r="P89" i="23"/>
  <c r="T89" i="23"/>
  <c r="N89" i="23"/>
  <c r="S89" i="23"/>
  <c r="O89" i="23"/>
  <c r="U89" i="23"/>
  <c r="Q89" i="23"/>
  <c r="M89" i="23"/>
  <c r="R89" i="23"/>
  <c r="P81" i="23"/>
  <c r="T81" i="23"/>
  <c r="N81" i="23"/>
  <c r="S81" i="23"/>
  <c r="O81" i="23"/>
  <c r="U81" i="23"/>
  <c r="Q81" i="23"/>
  <c r="M81" i="23"/>
  <c r="R81" i="23"/>
  <c r="P73" i="23"/>
  <c r="T73" i="23"/>
  <c r="N73" i="23"/>
  <c r="S73" i="23"/>
  <c r="O73" i="23"/>
  <c r="U73" i="23"/>
  <c r="Q73" i="23"/>
  <c r="M73" i="23"/>
  <c r="R73" i="23"/>
  <c r="P65" i="23"/>
  <c r="T65" i="23"/>
  <c r="N65" i="23"/>
  <c r="S65" i="23"/>
  <c r="O65" i="23"/>
  <c r="U65" i="23"/>
  <c r="Q65" i="23"/>
  <c r="M65" i="23"/>
  <c r="R65" i="23"/>
  <c r="P57" i="23"/>
  <c r="T57" i="23"/>
  <c r="N57" i="23"/>
  <c r="S57" i="23"/>
  <c r="O57" i="23"/>
  <c r="U57" i="23"/>
  <c r="Q57" i="23"/>
  <c r="M57" i="23"/>
  <c r="R57" i="23"/>
  <c r="P49" i="23"/>
  <c r="T49" i="23"/>
  <c r="N49" i="23"/>
  <c r="S49" i="23"/>
  <c r="O49" i="23"/>
  <c r="U49" i="23"/>
  <c r="Q49" i="23"/>
  <c r="M49" i="23"/>
  <c r="R49" i="23"/>
  <c r="P41" i="23"/>
  <c r="T41" i="23"/>
  <c r="N41" i="23"/>
  <c r="S41" i="23"/>
  <c r="O41" i="23"/>
  <c r="U41" i="23"/>
  <c r="Q41" i="23"/>
  <c r="M41" i="23"/>
  <c r="R41" i="23"/>
  <c r="P33" i="23"/>
  <c r="T33" i="23"/>
  <c r="N33" i="23"/>
  <c r="S33" i="23"/>
  <c r="O33" i="23"/>
  <c r="U33" i="23"/>
  <c r="Q33" i="23"/>
  <c r="M33" i="23"/>
  <c r="R33" i="23"/>
  <c r="P25" i="23"/>
  <c r="T25" i="23"/>
  <c r="N25" i="23"/>
  <c r="S25" i="23"/>
  <c r="O25" i="23"/>
  <c r="U25" i="23"/>
  <c r="Q25" i="23"/>
  <c r="M25" i="23"/>
  <c r="R25" i="23"/>
  <c r="P17" i="23"/>
  <c r="T17" i="23"/>
  <c r="N17" i="23"/>
  <c r="S17" i="23"/>
  <c r="O17" i="23"/>
  <c r="U17" i="23"/>
  <c r="Q17" i="23"/>
  <c r="M17" i="23"/>
  <c r="R17" i="23"/>
  <c r="P9" i="23"/>
  <c r="T9" i="23"/>
  <c r="N9" i="23"/>
  <c r="S9" i="23"/>
  <c r="O9" i="23"/>
  <c r="U9" i="23"/>
  <c r="Q9" i="23"/>
  <c r="M9" i="23"/>
  <c r="R9" i="23"/>
  <c r="T2" i="19"/>
  <c r="P2" i="19"/>
  <c r="S2" i="19"/>
  <c r="O2" i="19"/>
  <c r="R2" i="19"/>
  <c r="N2" i="19"/>
  <c r="M2" i="19"/>
  <c r="Q2" i="19"/>
  <c r="U2" i="19"/>
  <c r="Z30" i="19"/>
  <c r="AD30" i="19"/>
  <c r="AH30" i="19"/>
  <c r="AL30" i="19"/>
  <c r="W30" i="19"/>
  <c r="AB30" i="19"/>
  <c r="AG30" i="19"/>
  <c r="AM30" i="19"/>
  <c r="X30" i="19"/>
  <c r="AC30" i="19"/>
  <c r="AI30" i="19"/>
  <c r="AN30" i="19"/>
  <c r="Y30" i="19"/>
  <c r="AE30" i="19"/>
  <c r="AJ30" i="19"/>
  <c r="AO30" i="19"/>
  <c r="AA30" i="19"/>
  <c r="AF30" i="19"/>
  <c r="AK30" i="19"/>
  <c r="Z10" i="19"/>
  <c r="AD10" i="19"/>
  <c r="AH10" i="19"/>
  <c r="AL10" i="19"/>
  <c r="W10" i="19"/>
  <c r="AA10" i="19"/>
  <c r="AE10" i="19"/>
  <c r="AI10" i="19"/>
  <c r="AM10" i="19"/>
  <c r="X10" i="19"/>
  <c r="AF10" i="19"/>
  <c r="AN10" i="19"/>
  <c r="Y10" i="19"/>
  <c r="AG10" i="19"/>
  <c r="AO10" i="19"/>
  <c r="AB10" i="19"/>
  <c r="AJ10" i="19"/>
  <c r="AC10" i="19"/>
  <c r="AK10" i="19"/>
  <c r="AO91" i="21"/>
  <c r="AK91" i="21"/>
  <c r="AG91" i="21"/>
  <c r="AC91" i="21"/>
  <c r="Y91" i="21"/>
  <c r="AN91" i="21"/>
  <c r="AJ91" i="21"/>
  <c r="AF91" i="21"/>
  <c r="AB91" i="21"/>
  <c r="X91" i="21"/>
  <c r="AH91" i="21"/>
  <c r="Z91" i="21"/>
  <c r="AM91" i="21"/>
  <c r="AE91" i="21"/>
  <c r="W91" i="21"/>
  <c r="AL91" i="21"/>
  <c r="AD91" i="21"/>
  <c r="AI91" i="21"/>
  <c r="AA91" i="21"/>
  <c r="AO155" i="21"/>
  <c r="AK155" i="21"/>
  <c r="AG155" i="21"/>
  <c r="AC155" i="21"/>
  <c r="Y155" i="21"/>
  <c r="AN155" i="21"/>
  <c r="AJ155" i="21"/>
  <c r="AF155" i="21"/>
  <c r="AB155" i="21"/>
  <c r="X155" i="21"/>
  <c r="AH155" i="21"/>
  <c r="Z155" i="21"/>
  <c r="AM155" i="21"/>
  <c r="AE155" i="21"/>
  <c r="W155" i="21"/>
  <c r="AL155" i="21"/>
  <c r="AD155" i="21"/>
  <c r="AI155" i="21"/>
  <c r="AA155" i="21"/>
  <c r="AO75" i="21"/>
  <c r="AK75" i="21"/>
  <c r="AG75" i="21"/>
  <c r="AC75" i="21"/>
  <c r="Y75" i="21"/>
  <c r="AN75" i="21"/>
  <c r="AJ75" i="21"/>
  <c r="AF75" i="21"/>
  <c r="AB75" i="21"/>
  <c r="X75" i="21"/>
  <c r="AH75" i="21"/>
  <c r="Z75" i="21"/>
  <c r="AM75" i="21"/>
  <c r="AE75" i="21"/>
  <c r="W75" i="21"/>
  <c r="AL75" i="21"/>
  <c r="AD75" i="21"/>
  <c r="AI75" i="21"/>
  <c r="AA75" i="21"/>
  <c r="AO139" i="21"/>
  <c r="AK139" i="21"/>
  <c r="AG139" i="21"/>
  <c r="AC139" i="21"/>
  <c r="Y139" i="21"/>
  <c r="AN139" i="21"/>
  <c r="AJ139" i="21"/>
  <c r="AF139" i="21"/>
  <c r="AB139" i="21"/>
  <c r="X139" i="21"/>
  <c r="AH139" i="21"/>
  <c r="Z139" i="21"/>
  <c r="AM139" i="21"/>
  <c r="AE139" i="21"/>
  <c r="W139" i="21"/>
  <c r="AL139" i="21"/>
  <c r="AD139" i="21"/>
  <c r="AI139" i="21"/>
  <c r="AA139" i="21"/>
  <c r="W49" i="19"/>
  <c r="AA49" i="19"/>
  <c r="AE49" i="19"/>
  <c r="AI49" i="19"/>
  <c r="AM49" i="19"/>
  <c r="X49" i="19"/>
  <c r="AC49" i="19"/>
  <c r="AH49" i="19"/>
  <c r="AN49" i="19"/>
  <c r="Y49" i="19"/>
  <c r="AD49" i="19"/>
  <c r="AJ49" i="19"/>
  <c r="AO49" i="19"/>
  <c r="Z49" i="19"/>
  <c r="AF49" i="19"/>
  <c r="AK49" i="19"/>
  <c r="AB49" i="19"/>
  <c r="AG49" i="19"/>
  <c r="AL49" i="19"/>
  <c r="W21" i="19"/>
  <c r="AA21" i="19"/>
  <c r="AE21" i="19"/>
  <c r="AI21" i="19"/>
  <c r="AM21" i="19"/>
  <c r="X21" i="19"/>
  <c r="Y21" i="19"/>
  <c r="AD21" i="19"/>
  <c r="AJ21" i="19"/>
  <c r="AO21" i="19"/>
  <c r="Z21" i="19"/>
  <c r="AF21" i="19"/>
  <c r="AK21" i="19"/>
  <c r="AB21" i="19"/>
  <c r="AG21" i="19"/>
  <c r="AL21" i="19"/>
  <c r="AN21" i="19"/>
  <c r="AC21" i="19"/>
  <c r="AH21" i="19"/>
  <c r="W5" i="19"/>
  <c r="AA5" i="19"/>
  <c r="AE5" i="19"/>
  <c r="AI5" i="19"/>
  <c r="AM5" i="19"/>
  <c r="X5" i="19"/>
  <c r="AB5" i="19"/>
  <c r="AF5" i="19"/>
  <c r="AJ5" i="19"/>
  <c r="AN5" i="19"/>
  <c r="Y5" i="19"/>
  <c r="AG5" i="19"/>
  <c r="AO5" i="19"/>
  <c r="Z5" i="19"/>
  <c r="AH5" i="19"/>
  <c r="AC5" i="19"/>
  <c r="AK5" i="19"/>
  <c r="AD5" i="19"/>
  <c r="AL5" i="19"/>
  <c r="AL66" i="21"/>
  <c r="AH66" i="21"/>
  <c r="AD66" i="21"/>
  <c r="Z66" i="21"/>
  <c r="AO66" i="21"/>
  <c r="AK66" i="21"/>
  <c r="AG66" i="21"/>
  <c r="AC66" i="21"/>
  <c r="Y66" i="21"/>
  <c r="AM66" i="21"/>
  <c r="AE66" i="21"/>
  <c r="W66" i="21"/>
  <c r="AJ66" i="21"/>
  <c r="AB66" i="21"/>
  <c r="AI66" i="21"/>
  <c r="AA66" i="21"/>
  <c r="X66" i="21"/>
  <c r="AN66" i="21"/>
  <c r="AF66" i="21"/>
  <c r="AL82" i="21"/>
  <c r="AH82" i="21"/>
  <c r="AD82" i="21"/>
  <c r="Z82" i="21"/>
  <c r="AO82" i="21"/>
  <c r="AK82" i="21"/>
  <c r="AG82" i="21"/>
  <c r="AC82" i="21"/>
  <c r="Y82" i="21"/>
  <c r="AM82" i="21"/>
  <c r="AE82" i="21"/>
  <c r="W82" i="21"/>
  <c r="AJ82" i="21"/>
  <c r="AB82" i="21"/>
  <c r="AI82" i="21"/>
  <c r="AA82" i="21"/>
  <c r="AF82" i="21"/>
  <c r="X82" i="21"/>
  <c r="AN82" i="21"/>
  <c r="AL98" i="21"/>
  <c r="AH98" i="21"/>
  <c r="AD98" i="21"/>
  <c r="Z98" i="21"/>
  <c r="AO98" i="21"/>
  <c r="AK98" i="21"/>
  <c r="AG98" i="21"/>
  <c r="AC98" i="21"/>
  <c r="Y98" i="21"/>
  <c r="AM98" i="21"/>
  <c r="AE98" i="21"/>
  <c r="W98" i="21"/>
  <c r="AJ98" i="21"/>
  <c r="AB98" i="21"/>
  <c r="AI98" i="21"/>
  <c r="AA98" i="21"/>
  <c r="AN98" i="21"/>
  <c r="AF98" i="21"/>
  <c r="X98" i="21"/>
  <c r="AL114" i="21"/>
  <c r="AH114" i="21"/>
  <c r="AD114" i="21"/>
  <c r="Z114" i="21"/>
  <c r="AO114" i="21"/>
  <c r="AK114" i="21"/>
  <c r="AG114" i="21"/>
  <c r="AC114" i="21"/>
  <c r="Y114" i="21"/>
  <c r="AM114" i="21"/>
  <c r="AE114" i="21"/>
  <c r="W114" i="21"/>
  <c r="AJ114" i="21"/>
  <c r="AB114" i="21"/>
  <c r="AI114" i="21"/>
  <c r="AA114" i="21"/>
  <c r="AF114" i="21"/>
  <c r="X114" i="21"/>
  <c r="AN114" i="21"/>
  <c r="AL130" i="21"/>
  <c r="AH130" i="21"/>
  <c r="AD130" i="21"/>
  <c r="Z130" i="21"/>
  <c r="AO130" i="21"/>
  <c r="AK130" i="21"/>
  <c r="AG130" i="21"/>
  <c r="AC130" i="21"/>
  <c r="Y130" i="21"/>
  <c r="AM130" i="21"/>
  <c r="AE130" i="21"/>
  <c r="W130" i="21"/>
  <c r="AJ130" i="21"/>
  <c r="AB130" i="21"/>
  <c r="AI130" i="21"/>
  <c r="AA130" i="21"/>
  <c r="AN130" i="21"/>
  <c r="AF130" i="21"/>
  <c r="X130" i="21"/>
  <c r="AL146" i="21"/>
  <c r="AH146" i="21"/>
  <c r="AD146" i="21"/>
  <c r="Z146" i="21"/>
  <c r="AO146" i="21"/>
  <c r="AK146" i="21"/>
  <c r="AG146" i="21"/>
  <c r="AC146" i="21"/>
  <c r="Y146" i="21"/>
  <c r="AM146" i="21"/>
  <c r="AE146" i="21"/>
  <c r="W146" i="21"/>
  <c r="AJ146" i="21"/>
  <c r="AB146" i="21"/>
  <c r="AI146" i="21"/>
  <c r="AA146" i="21"/>
  <c r="AF146" i="21"/>
  <c r="X146" i="21"/>
  <c r="AN146" i="21"/>
  <c r="AL162" i="21"/>
  <c r="AH162" i="21"/>
  <c r="AD162" i="21"/>
  <c r="Z162" i="21"/>
  <c r="AO162" i="21"/>
  <c r="AK162" i="21"/>
  <c r="AG162" i="21"/>
  <c r="AC162" i="21"/>
  <c r="Y162" i="21"/>
  <c r="AM162" i="21"/>
  <c r="AE162" i="21"/>
  <c r="W162" i="21"/>
  <c r="AJ162" i="21"/>
  <c r="AB162" i="21"/>
  <c r="AI162" i="21"/>
  <c r="AA162" i="21"/>
  <c r="AN162" i="21"/>
  <c r="AF162" i="21"/>
  <c r="X162" i="21"/>
  <c r="AL12" i="26"/>
  <c r="AH12" i="26"/>
  <c r="AD12" i="26"/>
  <c r="Z12" i="26"/>
  <c r="AO12" i="26"/>
  <c r="AK12" i="26"/>
  <c r="AG12" i="26"/>
  <c r="AC12" i="26"/>
  <c r="Y12" i="26"/>
  <c r="AN12" i="26"/>
  <c r="AJ12" i="26"/>
  <c r="AF12" i="26"/>
  <c r="AB12" i="26"/>
  <c r="X12" i="26"/>
  <c r="AM12" i="26"/>
  <c r="W12" i="26"/>
  <c r="AI12" i="26"/>
  <c r="AE12" i="26"/>
  <c r="AA12" i="26"/>
  <c r="AL72" i="23"/>
  <c r="AH72" i="23"/>
  <c r="AD72" i="23"/>
  <c r="Z72" i="23"/>
  <c r="AO72" i="23"/>
  <c r="AK72" i="23"/>
  <c r="AG72" i="23"/>
  <c r="AC72" i="23"/>
  <c r="Y72" i="23"/>
  <c r="AN72" i="23"/>
  <c r="AJ72" i="23"/>
  <c r="AF72" i="23"/>
  <c r="AB72" i="23"/>
  <c r="X72" i="23"/>
  <c r="AM72" i="23"/>
  <c r="W72" i="23"/>
  <c r="AI72" i="23"/>
  <c r="AE72" i="23"/>
  <c r="AA72" i="23"/>
  <c r="W37" i="19"/>
  <c r="AA37" i="19"/>
  <c r="AE37" i="19"/>
  <c r="AI37" i="19"/>
  <c r="AM37" i="19"/>
  <c r="Y37" i="19"/>
  <c r="AD37" i="19"/>
  <c r="AJ37" i="19"/>
  <c r="AO37" i="19"/>
  <c r="Z37" i="19"/>
  <c r="AF37" i="19"/>
  <c r="AK37" i="19"/>
  <c r="AB37" i="19"/>
  <c r="AG37" i="19"/>
  <c r="AL37" i="19"/>
  <c r="X37" i="19"/>
  <c r="AC37" i="19"/>
  <c r="AH37" i="19"/>
  <c r="AN37" i="19"/>
  <c r="AO63" i="21"/>
  <c r="AK63" i="21"/>
  <c r="AG63" i="21"/>
  <c r="AC63" i="21"/>
  <c r="Y63" i="21"/>
  <c r="AN63" i="21"/>
  <c r="AJ63" i="21"/>
  <c r="AF63" i="21"/>
  <c r="AB63" i="21"/>
  <c r="X63" i="21"/>
  <c r="AL63" i="21"/>
  <c r="AD63" i="21"/>
  <c r="AI63" i="21"/>
  <c r="AA63" i="21"/>
  <c r="AH63" i="21"/>
  <c r="Z63" i="21"/>
  <c r="W63" i="21"/>
  <c r="AM63" i="21"/>
  <c r="AE63" i="21"/>
  <c r="AO79" i="21"/>
  <c r="AK79" i="21"/>
  <c r="AG79" i="21"/>
  <c r="AC79" i="21"/>
  <c r="Y79" i="21"/>
  <c r="AN79" i="21"/>
  <c r="AJ79" i="21"/>
  <c r="AF79" i="21"/>
  <c r="AB79" i="21"/>
  <c r="X79" i="21"/>
  <c r="AL79" i="21"/>
  <c r="AD79" i="21"/>
  <c r="AI79" i="21"/>
  <c r="AA79" i="21"/>
  <c r="AH79" i="21"/>
  <c r="Z79" i="21"/>
  <c r="AE79" i="21"/>
  <c r="W79" i="21"/>
  <c r="AM79" i="21"/>
  <c r="AO95" i="21"/>
  <c r="AK95" i="21"/>
  <c r="AG95" i="21"/>
  <c r="AC95" i="21"/>
  <c r="Y95" i="21"/>
  <c r="AN95" i="21"/>
  <c r="AJ95" i="21"/>
  <c r="AF95" i="21"/>
  <c r="AB95" i="21"/>
  <c r="X95" i="21"/>
  <c r="AL95" i="21"/>
  <c r="AD95" i="21"/>
  <c r="AI95" i="21"/>
  <c r="AA95" i="21"/>
  <c r="AH95" i="21"/>
  <c r="Z95" i="21"/>
  <c r="AM95" i="21"/>
  <c r="AE95" i="21"/>
  <c r="W95" i="21"/>
  <c r="AO111" i="21"/>
  <c r="AK111" i="21"/>
  <c r="AG111" i="21"/>
  <c r="AC111" i="21"/>
  <c r="Y111" i="21"/>
  <c r="AN111" i="21"/>
  <c r="AJ111" i="21"/>
  <c r="AF111" i="21"/>
  <c r="AB111" i="21"/>
  <c r="X111" i="21"/>
  <c r="AL111" i="21"/>
  <c r="AD111" i="21"/>
  <c r="AI111" i="21"/>
  <c r="AA111" i="21"/>
  <c r="AH111" i="21"/>
  <c r="Z111" i="21"/>
  <c r="AE111" i="21"/>
  <c r="W111" i="21"/>
  <c r="AM111" i="21"/>
  <c r="AO127" i="21"/>
  <c r="AK127" i="21"/>
  <c r="AG127" i="21"/>
  <c r="AC127" i="21"/>
  <c r="Y127" i="21"/>
  <c r="AN127" i="21"/>
  <c r="AJ127" i="21"/>
  <c r="AF127" i="21"/>
  <c r="AB127" i="21"/>
  <c r="X127" i="21"/>
  <c r="AL127" i="21"/>
  <c r="AD127" i="21"/>
  <c r="AI127" i="21"/>
  <c r="AA127" i="21"/>
  <c r="AH127" i="21"/>
  <c r="Z127" i="21"/>
  <c r="AM127" i="21"/>
  <c r="AE127" i="21"/>
  <c r="W127" i="21"/>
  <c r="AO143" i="21"/>
  <c r="AK143" i="21"/>
  <c r="AG143" i="21"/>
  <c r="AC143" i="21"/>
  <c r="Y143" i="21"/>
  <c r="AN143" i="21"/>
  <c r="AJ143" i="21"/>
  <c r="AF143" i="21"/>
  <c r="AB143" i="21"/>
  <c r="X143" i="21"/>
  <c r="AL143" i="21"/>
  <c r="AD143" i="21"/>
  <c r="AI143" i="21"/>
  <c r="AA143" i="21"/>
  <c r="AH143" i="21"/>
  <c r="Z143" i="21"/>
  <c r="AE143" i="21"/>
  <c r="W143" i="21"/>
  <c r="AM143" i="21"/>
  <c r="AO159" i="21"/>
  <c r="AK159" i="21"/>
  <c r="AG159" i="21"/>
  <c r="AC159" i="21"/>
  <c r="Y159" i="21"/>
  <c r="AN159" i="21"/>
  <c r="AJ159" i="21"/>
  <c r="AF159" i="21"/>
  <c r="AB159" i="21"/>
  <c r="X159" i="21"/>
  <c r="AL159" i="21"/>
  <c r="AD159" i="21"/>
  <c r="AI159" i="21"/>
  <c r="AA159" i="21"/>
  <c r="AH159" i="21"/>
  <c r="Z159" i="21"/>
  <c r="AM159" i="21"/>
  <c r="AE159" i="21"/>
  <c r="W159" i="21"/>
  <c r="AO175" i="21"/>
  <c r="AK175" i="21"/>
  <c r="AG175" i="21"/>
  <c r="AC175" i="21"/>
  <c r="Y175" i="21"/>
  <c r="AN175" i="21"/>
  <c r="AJ175" i="21"/>
  <c r="AF175" i="21"/>
  <c r="AB175" i="21"/>
  <c r="X175" i="21"/>
  <c r="AL175" i="21"/>
  <c r="AD175" i="21"/>
  <c r="AI175" i="21"/>
  <c r="AA175" i="21"/>
  <c r="AH175" i="21"/>
  <c r="Z175" i="21"/>
  <c r="AE175" i="21"/>
  <c r="W175" i="21"/>
  <c r="AM175" i="21"/>
  <c r="AL28" i="26"/>
  <c r="AH28" i="26"/>
  <c r="AD28" i="26"/>
  <c r="Z28" i="26"/>
  <c r="AO28" i="26"/>
  <c r="AK28" i="26"/>
  <c r="AG28" i="26"/>
  <c r="AC28" i="26"/>
  <c r="Y28" i="26"/>
  <c r="AN28" i="26"/>
  <c r="AJ28" i="26"/>
  <c r="AF28" i="26"/>
  <c r="AB28" i="26"/>
  <c r="X28" i="26"/>
  <c r="AM28" i="26"/>
  <c r="W28" i="26"/>
  <c r="AI28" i="26"/>
  <c r="AE28" i="26"/>
  <c r="AA28" i="26"/>
  <c r="W41" i="19"/>
  <c r="AA41" i="19"/>
  <c r="AE41" i="19"/>
  <c r="AI41" i="19"/>
  <c r="AM41" i="19"/>
  <c r="Z41" i="19"/>
  <c r="AF41" i="19"/>
  <c r="AK41" i="19"/>
  <c r="AB41" i="19"/>
  <c r="AG41" i="19"/>
  <c r="AL41" i="19"/>
  <c r="X41" i="19"/>
  <c r="AC41" i="19"/>
  <c r="AH41" i="19"/>
  <c r="AN41" i="19"/>
  <c r="Y41" i="19"/>
  <c r="AD41" i="19"/>
  <c r="AJ41" i="19"/>
  <c r="AO41" i="19"/>
  <c r="AL40" i="23"/>
  <c r="AH40" i="23"/>
  <c r="AD40" i="23"/>
  <c r="Z40" i="23"/>
  <c r="AO40" i="23"/>
  <c r="AK40" i="23"/>
  <c r="AG40" i="23"/>
  <c r="AC40" i="23"/>
  <c r="Y40" i="23"/>
  <c r="AN40" i="23"/>
  <c r="AJ40" i="23"/>
  <c r="AF40" i="23"/>
  <c r="AB40" i="23"/>
  <c r="X40" i="23"/>
  <c r="AM40" i="23"/>
  <c r="W40" i="23"/>
  <c r="AI40" i="23"/>
  <c r="AE40" i="23"/>
  <c r="AA40" i="23"/>
  <c r="AL43" i="25"/>
  <c r="AH43" i="25"/>
  <c r="AD43" i="25"/>
  <c r="Z43" i="25"/>
  <c r="AO43" i="25"/>
  <c r="AK43" i="25"/>
  <c r="AG43" i="25"/>
  <c r="AC43" i="25"/>
  <c r="Y43" i="25"/>
  <c r="AM43" i="25"/>
  <c r="AE43" i="25"/>
  <c r="W43" i="25"/>
  <c r="AJ43" i="25"/>
  <c r="AB43" i="25"/>
  <c r="AI43" i="25"/>
  <c r="AA43" i="25"/>
  <c r="X43" i="25"/>
  <c r="AN43" i="25"/>
  <c r="AF43" i="25"/>
  <c r="AL164" i="25"/>
  <c r="AH164" i="25"/>
  <c r="AD164" i="25"/>
  <c r="Z164" i="25"/>
  <c r="AO164" i="25"/>
  <c r="AK164" i="25"/>
  <c r="AG164" i="25"/>
  <c r="AC164" i="25"/>
  <c r="Y164" i="25"/>
  <c r="AN164" i="25"/>
  <c r="AJ164" i="25"/>
  <c r="AF164" i="25"/>
  <c r="AB164" i="25"/>
  <c r="X164" i="25"/>
  <c r="AI164" i="25"/>
  <c r="AE164" i="25"/>
  <c r="AA164" i="25"/>
  <c r="AM164" i="25"/>
  <c r="W164" i="25"/>
  <c r="AL32" i="26"/>
  <c r="AH32" i="26"/>
  <c r="AD32" i="26"/>
  <c r="Z32" i="26"/>
  <c r="AO32" i="26"/>
  <c r="AK32" i="26"/>
  <c r="AG32" i="26"/>
  <c r="AC32" i="26"/>
  <c r="Y32" i="26"/>
  <c r="AN32" i="26"/>
  <c r="AJ32" i="26"/>
  <c r="AF32" i="26"/>
  <c r="AB32" i="26"/>
  <c r="X32" i="26"/>
  <c r="AI32" i="26"/>
  <c r="AE32" i="26"/>
  <c r="AA32" i="26"/>
  <c r="AM32" i="26"/>
  <c r="W32" i="26"/>
  <c r="AL124" i="26"/>
  <c r="AH124" i="26"/>
  <c r="AD124" i="26"/>
  <c r="Z124" i="26"/>
  <c r="AO124" i="26"/>
  <c r="AK124" i="26"/>
  <c r="AG124" i="26"/>
  <c r="AC124" i="26"/>
  <c r="Y124" i="26"/>
  <c r="AN124" i="26"/>
  <c r="AJ124" i="26"/>
  <c r="AF124" i="26"/>
  <c r="AB124" i="26"/>
  <c r="X124" i="26"/>
  <c r="AI124" i="26"/>
  <c r="AE124" i="26"/>
  <c r="AA124" i="26"/>
  <c r="AM124" i="26"/>
  <c r="W124" i="26"/>
  <c r="AL12" i="23"/>
  <c r="AH12" i="23"/>
  <c r="AD12" i="23"/>
  <c r="Z12" i="23"/>
  <c r="AO12" i="23"/>
  <c r="AK12" i="23"/>
  <c r="AG12" i="23"/>
  <c r="AC12" i="23"/>
  <c r="Y12" i="23"/>
  <c r="AN12" i="23"/>
  <c r="AJ12" i="23"/>
  <c r="AF12" i="23"/>
  <c r="AB12" i="23"/>
  <c r="X12" i="23"/>
  <c r="AI12" i="23"/>
  <c r="AE12" i="23"/>
  <c r="AA12" i="23"/>
  <c r="AM12" i="23"/>
  <c r="W12" i="23"/>
  <c r="AL44" i="23"/>
  <c r="AH44" i="23"/>
  <c r="AD44" i="23"/>
  <c r="Z44" i="23"/>
  <c r="AO44" i="23"/>
  <c r="AK44" i="23"/>
  <c r="AG44" i="23"/>
  <c r="AC44" i="23"/>
  <c r="Y44" i="23"/>
  <c r="AN44" i="23"/>
  <c r="AJ44" i="23"/>
  <c r="AF44" i="23"/>
  <c r="AB44" i="23"/>
  <c r="X44" i="23"/>
  <c r="AI44" i="23"/>
  <c r="AE44" i="23"/>
  <c r="AA44" i="23"/>
  <c r="W44" i="23"/>
  <c r="AM44" i="23"/>
  <c r="AL76" i="23"/>
  <c r="AH76" i="23"/>
  <c r="AD76" i="23"/>
  <c r="Z76" i="23"/>
  <c r="AO76" i="23"/>
  <c r="AK76" i="23"/>
  <c r="AG76" i="23"/>
  <c r="AC76" i="23"/>
  <c r="Y76" i="23"/>
  <c r="AN76" i="23"/>
  <c r="AJ76" i="23"/>
  <c r="AF76" i="23"/>
  <c r="AB76" i="23"/>
  <c r="X76" i="23"/>
  <c r="AI76" i="23"/>
  <c r="AE76" i="23"/>
  <c r="AA76" i="23"/>
  <c r="AM76" i="23"/>
  <c r="W76" i="23"/>
  <c r="AL108" i="23"/>
  <c r="AH108" i="23"/>
  <c r="AD108" i="23"/>
  <c r="Z108" i="23"/>
  <c r="AO108" i="23"/>
  <c r="AK108" i="23"/>
  <c r="AG108" i="23"/>
  <c r="AC108" i="23"/>
  <c r="Y108" i="23"/>
  <c r="AN108" i="23"/>
  <c r="AJ108" i="23"/>
  <c r="AF108" i="23"/>
  <c r="AB108" i="23"/>
  <c r="X108" i="23"/>
  <c r="AI108" i="23"/>
  <c r="AE108" i="23"/>
  <c r="AA108" i="23"/>
  <c r="W108" i="23"/>
  <c r="AM108" i="23"/>
  <c r="AL156" i="23"/>
  <c r="AH156" i="23"/>
  <c r="AD156" i="23"/>
  <c r="Z156" i="23"/>
  <c r="AO156" i="23"/>
  <c r="AJ156" i="23"/>
  <c r="AE156" i="23"/>
  <c r="Y156" i="23"/>
  <c r="AN156" i="23"/>
  <c r="AI156" i="23"/>
  <c r="AC156" i="23"/>
  <c r="X156" i="23"/>
  <c r="AM156" i="23"/>
  <c r="AG156" i="23"/>
  <c r="AB156" i="23"/>
  <c r="W156" i="23"/>
  <c r="AF156" i="23"/>
  <c r="AA156" i="23"/>
  <c r="AK156" i="23"/>
  <c r="X20" i="19"/>
  <c r="AB20" i="19"/>
  <c r="AF20" i="19"/>
  <c r="AJ20" i="19"/>
  <c r="AN20" i="19"/>
  <c r="Y20" i="19"/>
  <c r="AC20" i="19"/>
  <c r="AG20" i="19"/>
  <c r="AK20" i="19"/>
  <c r="AO20" i="19"/>
  <c r="AD20" i="19"/>
  <c r="AL20" i="19"/>
  <c r="W20" i="19"/>
  <c r="AE20" i="19"/>
  <c r="AM20" i="19"/>
  <c r="Z20" i="19"/>
  <c r="AH20" i="19"/>
  <c r="AI20" i="19"/>
  <c r="AA20" i="19"/>
  <c r="X12" i="19"/>
  <c r="AB12" i="19"/>
  <c r="AF12" i="19"/>
  <c r="AJ12" i="19"/>
  <c r="AN12" i="19"/>
  <c r="Y12" i="19"/>
  <c r="AC12" i="19"/>
  <c r="AG12" i="19"/>
  <c r="AK12" i="19"/>
  <c r="AO12" i="19"/>
  <c r="AD12" i="19"/>
  <c r="AL12" i="19"/>
  <c r="W12" i="19"/>
  <c r="AE12" i="19"/>
  <c r="AM12" i="19"/>
  <c r="Z12" i="19"/>
  <c r="AH12" i="19"/>
  <c r="AA12" i="19"/>
  <c r="AI12" i="19"/>
  <c r="X4" i="19"/>
  <c r="AB4" i="19"/>
  <c r="AF4" i="19"/>
  <c r="AJ4" i="19"/>
  <c r="AN4" i="19"/>
  <c r="Y4" i="19"/>
  <c r="AC4" i="19"/>
  <c r="AG4" i="19"/>
  <c r="AK4" i="19"/>
  <c r="AO4" i="19"/>
  <c r="AD4" i="19"/>
  <c r="AL4" i="19"/>
  <c r="W4" i="19"/>
  <c r="AE4" i="19"/>
  <c r="AM4" i="19"/>
  <c r="Z4" i="19"/>
  <c r="AH4" i="19"/>
  <c r="AA4" i="19"/>
  <c r="AI4" i="19"/>
  <c r="AL20" i="26"/>
  <c r="AH20" i="26"/>
  <c r="AD20" i="26"/>
  <c r="Z20" i="26"/>
  <c r="AO20" i="26"/>
  <c r="AK20" i="26"/>
  <c r="AG20" i="26"/>
  <c r="AC20" i="26"/>
  <c r="Y20" i="26"/>
  <c r="AN20" i="26"/>
  <c r="AJ20" i="26"/>
  <c r="AF20" i="26"/>
  <c r="AB20" i="26"/>
  <c r="X20" i="26"/>
  <c r="AE20" i="26"/>
  <c r="AA20" i="26"/>
  <c r="AM20" i="26"/>
  <c r="W20" i="26"/>
  <c r="AI20" i="26"/>
  <c r="AL68" i="26"/>
  <c r="AH68" i="26"/>
  <c r="AD68" i="26"/>
  <c r="Z68" i="26"/>
  <c r="AO68" i="26"/>
  <c r="AK68" i="26"/>
  <c r="AG68" i="26"/>
  <c r="AC68" i="26"/>
  <c r="Y68" i="26"/>
  <c r="AN68" i="26"/>
  <c r="AJ68" i="26"/>
  <c r="AF68" i="26"/>
  <c r="AB68" i="26"/>
  <c r="X68" i="26"/>
  <c r="AE68" i="26"/>
  <c r="AA68" i="26"/>
  <c r="AM68" i="26"/>
  <c r="W68" i="26"/>
  <c r="AI68" i="26"/>
  <c r="AL128" i="26"/>
  <c r="AH128" i="26"/>
  <c r="AD128" i="26"/>
  <c r="Z128" i="26"/>
  <c r="AO128" i="26"/>
  <c r="AK128" i="26"/>
  <c r="AG128" i="26"/>
  <c r="AC128" i="26"/>
  <c r="Y128" i="26"/>
  <c r="AN128" i="26"/>
  <c r="AJ128" i="26"/>
  <c r="AF128" i="26"/>
  <c r="AB128" i="26"/>
  <c r="X128" i="26"/>
  <c r="AE128" i="26"/>
  <c r="AA128" i="26"/>
  <c r="AM128" i="26"/>
  <c r="W128" i="26"/>
  <c r="AI128" i="26"/>
  <c r="Y39" i="19"/>
  <c r="AC39" i="19"/>
  <c r="AG39" i="19"/>
  <c r="AK39" i="19"/>
  <c r="AO39" i="19"/>
  <c r="Z39" i="19"/>
  <c r="AE39" i="19"/>
  <c r="AJ39" i="19"/>
  <c r="AA39" i="19"/>
  <c r="AF39" i="19"/>
  <c r="AL39" i="19"/>
  <c r="W39" i="19"/>
  <c r="AB39" i="19"/>
  <c r="AH39" i="19"/>
  <c r="AM39" i="19"/>
  <c r="X39" i="19"/>
  <c r="AD39" i="19"/>
  <c r="AI39" i="19"/>
  <c r="AN39" i="19"/>
  <c r="Y7" i="19"/>
  <c r="AC7" i="19"/>
  <c r="AG7" i="19"/>
  <c r="AK7" i="19"/>
  <c r="AO7" i="19"/>
  <c r="Z7" i="19"/>
  <c r="AD7" i="19"/>
  <c r="AH7" i="19"/>
  <c r="AL7" i="19"/>
  <c r="W7" i="19"/>
  <c r="AE7" i="19"/>
  <c r="AM7" i="19"/>
  <c r="X7" i="19"/>
  <c r="AF7" i="19"/>
  <c r="AN7" i="19"/>
  <c r="AA7" i="19"/>
  <c r="AI7" i="19"/>
  <c r="AB7" i="19"/>
  <c r="AJ7" i="19"/>
  <c r="AL16" i="23"/>
  <c r="AH16" i="23"/>
  <c r="AD16" i="23"/>
  <c r="Z16" i="23"/>
  <c r="AO16" i="23"/>
  <c r="AK16" i="23"/>
  <c r="AG16" i="23"/>
  <c r="AC16" i="23"/>
  <c r="Y16" i="23"/>
  <c r="AN16" i="23"/>
  <c r="AJ16" i="23"/>
  <c r="AF16" i="23"/>
  <c r="AB16" i="23"/>
  <c r="X16" i="23"/>
  <c r="AE16" i="23"/>
  <c r="AA16" i="23"/>
  <c r="AM16" i="23"/>
  <c r="W16" i="23"/>
  <c r="AI16" i="23"/>
  <c r="AL48" i="23"/>
  <c r="AH48" i="23"/>
  <c r="AD48" i="23"/>
  <c r="Z48" i="23"/>
  <c r="AO48" i="23"/>
  <c r="AK48" i="23"/>
  <c r="AG48" i="23"/>
  <c r="AC48" i="23"/>
  <c r="Y48" i="23"/>
  <c r="AN48" i="23"/>
  <c r="AJ48" i="23"/>
  <c r="AF48" i="23"/>
  <c r="AB48" i="23"/>
  <c r="X48" i="23"/>
  <c r="AE48" i="23"/>
  <c r="AA48" i="23"/>
  <c r="AM48" i="23"/>
  <c r="W48" i="23"/>
  <c r="AI48" i="23"/>
  <c r="AL80" i="23"/>
  <c r="AH80" i="23"/>
  <c r="AD80" i="23"/>
  <c r="Z80" i="23"/>
  <c r="AO80" i="23"/>
  <c r="AK80" i="23"/>
  <c r="AG80" i="23"/>
  <c r="AC80" i="23"/>
  <c r="Y80" i="23"/>
  <c r="AN80" i="23"/>
  <c r="AJ80" i="23"/>
  <c r="AF80" i="23"/>
  <c r="AB80" i="23"/>
  <c r="X80" i="23"/>
  <c r="AE80" i="23"/>
  <c r="AA80" i="23"/>
  <c r="AM80" i="23"/>
  <c r="W80" i="23"/>
  <c r="AI80" i="23"/>
  <c r="AL112" i="23"/>
  <c r="AH112" i="23"/>
  <c r="AD112" i="23"/>
  <c r="Z112" i="23"/>
  <c r="AO112" i="23"/>
  <c r="AK112" i="23"/>
  <c r="AG112" i="23"/>
  <c r="AC112" i="23"/>
  <c r="Y112" i="23"/>
  <c r="AN112" i="23"/>
  <c r="AJ112" i="23"/>
  <c r="AF112" i="23"/>
  <c r="AB112" i="23"/>
  <c r="X112" i="23"/>
  <c r="AE112" i="23"/>
  <c r="AA112" i="23"/>
  <c r="AM112" i="23"/>
  <c r="W112" i="23"/>
  <c r="AI112" i="23"/>
  <c r="AL140" i="23"/>
  <c r="AH140" i="23"/>
  <c r="AD140" i="23"/>
  <c r="Z140" i="23"/>
  <c r="AO140" i="23"/>
  <c r="AJ140" i="23"/>
  <c r="AE140" i="23"/>
  <c r="Y140" i="23"/>
  <c r="AN140" i="23"/>
  <c r="AI140" i="23"/>
  <c r="AC140" i="23"/>
  <c r="X140" i="23"/>
  <c r="AM140" i="23"/>
  <c r="AG140" i="23"/>
  <c r="AB140" i="23"/>
  <c r="W140" i="23"/>
  <c r="AA140" i="23"/>
  <c r="AK140" i="23"/>
  <c r="AF140" i="23"/>
  <c r="AM57" i="21"/>
  <c r="AI57" i="21"/>
  <c r="AE57" i="21"/>
  <c r="AA57" i="21"/>
  <c r="W57" i="21"/>
  <c r="AL57" i="21"/>
  <c r="AH57" i="21"/>
  <c r="AD57" i="21"/>
  <c r="Z57" i="21"/>
  <c r="AJ57" i="21"/>
  <c r="AB57" i="21"/>
  <c r="AO57" i="21"/>
  <c r="AG57" i="21"/>
  <c r="Y57" i="21"/>
  <c r="AN57" i="21"/>
  <c r="AF57" i="21"/>
  <c r="X57" i="21"/>
  <c r="AK57" i="21"/>
  <c r="AC57" i="21"/>
  <c r="AM65" i="21"/>
  <c r="AI65" i="21"/>
  <c r="AE65" i="21"/>
  <c r="AA65" i="21"/>
  <c r="W65" i="21"/>
  <c r="AL65" i="21"/>
  <c r="AH65" i="21"/>
  <c r="AD65" i="21"/>
  <c r="Z65" i="21"/>
  <c r="AJ65" i="21"/>
  <c r="AB65" i="21"/>
  <c r="AO65" i="21"/>
  <c r="AG65" i="21"/>
  <c r="Y65" i="21"/>
  <c r="AN65" i="21"/>
  <c r="AF65" i="21"/>
  <c r="X65" i="21"/>
  <c r="AK65" i="21"/>
  <c r="AC65" i="21"/>
  <c r="AM73" i="21"/>
  <c r="AI73" i="21"/>
  <c r="AE73" i="21"/>
  <c r="AA73" i="21"/>
  <c r="W73" i="21"/>
  <c r="AL73" i="21"/>
  <c r="AH73" i="21"/>
  <c r="AD73" i="21"/>
  <c r="Z73" i="21"/>
  <c r="AJ73" i="21"/>
  <c r="AB73" i="21"/>
  <c r="AO73" i="21"/>
  <c r="AG73" i="21"/>
  <c r="Y73" i="21"/>
  <c r="AN73" i="21"/>
  <c r="AF73" i="21"/>
  <c r="X73" i="21"/>
  <c r="AC73" i="21"/>
  <c r="AK73" i="21"/>
  <c r="AM81" i="21"/>
  <c r="AI81" i="21"/>
  <c r="AE81" i="21"/>
  <c r="AA81" i="21"/>
  <c r="W81" i="21"/>
  <c r="AL81" i="21"/>
  <c r="AH81" i="21"/>
  <c r="AD81" i="21"/>
  <c r="Z81" i="21"/>
  <c r="AJ81" i="21"/>
  <c r="AB81" i="21"/>
  <c r="AO81" i="21"/>
  <c r="AG81" i="21"/>
  <c r="Y81" i="21"/>
  <c r="AN81" i="21"/>
  <c r="AF81" i="21"/>
  <c r="X81" i="21"/>
  <c r="AK81" i="21"/>
  <c r="AC81" i="21"/>
  <c r="AM89" i="21"/>
  <c r="AI89" i="21"/>
  <c r="AE89" i="21"/>
  <c r="AA89" i="21"/>
  <c r="W89" i="21"/>
  <c r="AL89" i="21"/>
  <c r="AH89" i="21"/>
  <c r="AD89" i="21"/>
  <c r="Z89" i="21"/>
  <c r="AJ89" i="21"/>
  <c r="AB89" i="21"/>
  <c r="AO89" i="21"/>
  <c r="AG89" i="21"/>
  <c r="Y89" i="21"/>
  <c r="AN89" i="21"/>
  <c r="AF89" i="21"/>
  <c r="X89" i="21"/>
  <c r="AK89" i="21"/>
  <c r="AC89" i="21"/>
  <c r="AM97" i="21"/>
  <c r="AI97" i="21"/>
  <c r="AE97" i="21"/>
  <c r="AA97" i="21"/>
  <c r="W97" i="21"/>
  <c r="AL97" i="21"/>
  <c r="AH97" i="21"/>
  <c r="AD97" i="21"/>
  <c r="Z97" i="21"/>
  <c r="AJ97" i="21"/>
  <c r="AB97" i="21"/>
  <c r="AO97" i="21"/>
  <c r="AG97" i="21"/>
  <c r="Y97" i="21"/>
  <c r="AN97" i="21"/>
  <c r="AF97" i="21"/>
  <c r="X97" i="21"/>
  <c r="AK97" i="21"/>
  <c r="AC97" i="21"/>
  <c r="AM105" i="21"/>
  <c r="AI105" i="21"/>
  <c r="AE105" i="21"/>
  <c r="AA105" i="21"/>
  <c r="W105" i="21"/>
  <c r="AL105" i="21"/>
  <c r="AH105" i="21"/>
  <c r="AD105" i="21"/>
  <c r="Z105" i="21"/>
  <c r="AJ105" i="21"/>
  <c r="AB105" i="21"/>
  <c r="AO105" i="21"/>
  <c r="AG105" i="21"/>
  <c r="Y105" i="21"/>
  <c r="AN105" i="21"/>
  <c r="AF105" i="21"/>
  <c r="X105" i="21"/>
  <c r="AC105" i="21"/>
  <c r="AK105" i="21"/>
  <c r="AM113" i="21"/>
  <c r="AI113" i="21"/>
  <c r="AE113" i="21"/>
  <c r="AA113" i="21"/>
  <c r="W113" i="21"/>
  <c r="AL113" i="21"/>
  <c r="AH113" i="21"/>
  <c r="AD113" i="21"/>
  <c r="Z113" i="21"/>
  <c r="AJ113" i="21"/>
  <c r="AB113" i="21"/>
  <c r="AO113" i="21"/>
  <c r="AG113" i="21"/>
  <c r="Y113" i="21"/>
  <c r="AN113" i="21"/>
  <c r="AF113" i="21"/>
  <c r="X113" i="21"/>
  <c r="AK113" i="21"/>
  <c r="AC113" i="21"/>
  <c r="AM121" i="21"/>
  <c r="AI121" i="21"/>
  <c r="AE121" i="21"/>
  <c r="AA121" i="21"/>
  <c r="W121" i="21"/>
  <c r="AL121" i="21"/>
  <c r="AH121" i="21"/>
  <c r="AD121" i="21"/>
  <c r="Z121" i="21"/>
  <c r="AJ121" i="21"/>
  <c r="AB121" i="21"/>
  <c r="AO121" i="21"/>
  <c r="AG121" i="21"/>
  <c r="Y121" i="21"/>
  <c r="AN121" i="21"/>
  <c r="AF121" i="21"/>
  <c r="X121" i="21"/>
  <c r="AK121" i="21"/>
  <c r="AC121" i="21"/>
  <c r="AM129" i="21"/>
  <c r="AI129" i="21"/>
  <c r="AE129" i="21"/>
  <c r="AA129" i="21"/>
  <c r="W129" i="21"/>
  <c r="AL129" i="21"/>
  <c r="AH129" i="21"/>
  <c r="AD129" i="21"/>
  <c r="Z129" i="21"/>
  <c r="AJ129" i="21"/>
  <c r="AB129" i="21"/>
  <c r="AO129" i="21"/>
  <c r="AG129" i="21"/>
  <c r="Y129" i="21"/>
  <c r="AN129" i="21"/>
  <c r="AF129" i="21"/>
  <c r="X129" i="21"/>
  <c r="AK129" i="21"/>
  <c r="AC129" i="21"/>
  <c r="AM137" i="21"/>
  <c r="AI137" i="21"/>
  <c r="AE137" i="21"/>
  <c r="AA137" i="21"/>
  <c r="W137" i="21"/>
  <c r="AL137" i="21"/>
  <c r="AH137" i="21"/>
  <c r="AD137" i="21"/>
  <c r="Z137" i="21"/>
  <c r="AJ137" i="21"/>
  <c r="AB137" i="21"/>
  <c r="AO137" i="21"/>
  <c r="AG137" i="21"/>
  <c r="Y137" i="21"/>
  <c r="AN137" i="21"/>
  <c r="AF137" i="21"/>
  <c r="X137" i="21"/>
  <c r="AC137" i="21"/>
  <c r="AK137" i="21"/>
  <c r="AM145" i="21"/>
  <c r="AI145" i="21"/>
  <c r="AE145" i="21"/>
  <c r="AA145" i="21"/>
  <c r="W145" i="21"/>
  <c r="AL145" i="21"/>
  <c r="AH145" i="21"/>
  <c r="AD145" i="21"/>
  <c r="Z145" i="21"/>
  <c r="AJ145" i="21"/>
  <c r="AB145" i="21"/>
  <c r="AO145" i="21"/>
  <c r="AG145" i="21"/>
  <c r="Y145" i="21"/>
  <c r="AN145" i="21"/>
  <c r="AF145" i="21"/>
  <c r="X145" i="21"/>
  <c r="AK145" i="21"/>
  <c r="AC145" i="21"/>
  <c r="AM153" i="21"/>
  <c r="AI153" i="21"/>
  <c r="AE153" i="21"/>
  <c r="AA153" i="21"/>
  <c r="W153" i="21"/>
  <c r="AL153" i="21"/>
  <c r="AH153" i="21"/>
  <c r="AD153" i="21"/>
  <c r="Z153" i="21"/>
  <c r="AJ153" i="21"/>
  <c r="AB153" i="21"/>
  <c r="AO153" i="21"/>
  <c r="AG153" i="21"/>
  <c r="Y153" i="21"/>
  <c r="AN153" i="21"/>
  <c r="AF153" i="21"/>
  <c r="X153" i="21"/>
  <c r="AK153" i="21"/>
  <c r="AC153" i="21"/>
  <c r="AM161" i="21"/>
  <c r="AI161" i="21"/>
  <c r="AE161" i="21"/>
  <c r="AA161" i="21"/>
  <c r="W161" i="21"/>
  <c r="AL161" i="21"/>
  <c r="AH161" i="21"/>
  <c r="AD161" i="21"/>
  <c r="Z161" i="21"/>
  <c r="AJ161" i="21"/>
  <c r="AB161" i="21"/>
  <c r="AO161" i="21"/>
  <c r="AG161" i="21"/>
  <c r="Y161" i="21"/>
  <c r="AN161" i="21"/>
  <c r="AF161" i="21"/>
  <c r="X161" i="21"/>
  <c r="AK161" i="21"/>
  <c r="AC161" i="21"/>
  <c r="AM169" i="21"/>
  <c r="AI169" i="21"/>
  <c r="AE169" i="21"/>
  <c r="AA169" i="21"/>
  <c r="W169" i="21"/>
  <c r="AL169" i="21"/>
  <c r="AH169" i="21"/>
  <c r="AD169" i="21"/>
  <c r="Z169" i="21"/>
  <c r="AJ169" i="21"/>
  <c r="AB169" i="21"/>
  <c r="AO169" i="21"/>
  <c r="AG169" i="21"/>
  <c r="Y169" i="21"/>
  <c r="AN169" i="21"/>
  <c r="AF169" i="21"/>
  <c r="X169" i="21"/>
  <c r="AC169" i="21"/>
  <c r="AK169" i="21"/>
  <c r="AM177" i="21"/>
  <c r="AI177" i="21"/>
  <c r="AE177" i="21"/>
  <c r="AA177" i="21"/>
  <c r="W177" i="21"/>
  <c r="AL177" i="21"/>
  <c r="AH177" i="21"/>
  <c r="AD177" i="21"/>
  <c r="Z177" i="21"/>
  <c r="AJ177" i="21"/>
  <c r="AB177" i="21"/>
  <c r="AO177" i="21"/>
  <c r="AG177" i="21"/>
  <c r="Y177" i="21"/>
  <c r="AN177" i="21"/>
  <c r="AF177" i="21"/>
  <c r="X177" i="21"/>
  <c r="AK177" i="21"/>
  <c r="AC177" i="21"/>
  <c r="AL156" i="25"/>
  <c r="AH156" i="25"/>
  <c r="AD156" i="25"/>
  <c r="Z156" i="25"/>
  <c r="AO156" i="25"/>
  <c r="AK156" i="25"/>
  <c r="AG156" i="25"/>
  <c r="AC156" i="25"/>
  <c r="Y156" i="25"/>
  <c r="AN156" i="25"/>
  <c r="AJ156" i="25"/>
  <c r="AF156" i="25"/>
  <c r="AB156" i="25"/>
  <c r="X156" i="25"/>
  <c r="AA156" i="25"/>
  <c r="AM156" i="25"/>
  <c r="W156" i="25"/>
  <c r="AI156" i="25"/>
  <c r="AE156" i="25"/>
  <c r="AL24" i="26"/>
  <c r="AH24" i="26"/>
  <c r="AD24" i="26"/>
  <c r="Z24" i="26"/>
  <c r="AO24" i="26"/>
  <c r="AK24" i="26"/>
  <c r="AG24" i="26"/>
  <c r="AC24" i="26"/>
  <c r="Y24" i="26"/>
  <c r="AN24" i="26"/>
  <c r="AJ24" i="26"/>
  <c r="AF24" i="26"/>
  <c r="AB24" i="26"/>
  <c r="X24" i="26"/>
  <c r="AA24" i="26"/>
  <c r="AM24" i="26"/>
  <c r="W24" i="26"/>
  <c r="AI24" i="26"/>
  <c r="AE24" i="26"/>
  <c r="AO125" i="23"/>
  <c r="AK125" i="23"/>
  <c r="AG125" i="23"/>
  <c r="AC125" i="23"/>
  <c r="Y125" i="23"/>
  <c r="AJ125" i="23"/>
  <c r="AE125" i="23"/>
  <c r="Z125" i="23"/>
  <c r="AN125" i="23"/>
  <c r="AI125" i="23"/>
  <c r="AD125" i="23"/>
  <c r="X125" i="23"/>
  <c r="AM125" i="23"/>
  <c r="AH125" i="23"/>
  <c r="AB125" i="23"/>
  <c r="W125" i="23"/>
  <c r="AL125" i="23"/>
  <c r="AF125" i="23"/>
  <c r="AA125" i="23"/>
  <c r="AO53" i="26"/>
  <c r="AK53" i="26"/>
  <c r="AG53" i="26"/>
  <c r="AC53" i="26"/>
  <c r="Y53" i="26"/>
  <c r="AN53" i="26"/>
  <c r="AJ53" i="26"/>
  <c r="AF53" i="26"/>
  <c r="AB53" i="26"/>
  <c r="X53" i="26"/>
  <c r="AM53" i="26"/>
  <c r="AI53" i="26"/>
  <c r="AE53" i="26"/>
  <c r="AA53" i="26"/>
  <c r="W53" i="26"/>
  <c r="Z53" i="26"/>
  <c r="AL53" i="26"/>
  <c r="AH53" i="26"/>
  <c r="AD53" i="26"/>
  <c r="AO81" i="26"/>
  <c r="AK81" i="26"/>
  <c r="AG81" i="26"/>
  <c r="AC81" i="26"/>
  <c r="Y81" i="26"/>
  <c r="AN81" i="26"/>
  <c r="AJ81" i="26"/>
  <c r="AF81" i="26"/>
  <c r="AB81" i="26"/>
  <c r="X81" i="26"/>
  <c r="AM81" i="26"/>
  <c r="AI81" i="26"/>
  <c r="AE81" i="26"/>
  <c r="AA81" i="26"/>
  <c r="W81" i="26"/>
  <c r="AD81" i="26"/>
  <c r="Z81" i="26"/>
  <c r="AL81" i="26"/>
  <c r="AH81" i="26"/>
  <c r="AO89" i="26"/>
  <c r="AK89" i="26"/>
  <c r="AG89" i="26"/>
  <c r="AC89" i="26"/>
  <c r="Y89" i="26"/>
  <c r="AN89" i="26"/>
  <c r="AJ89" i="26"/>
  <c r="AF89" i="26"/>
  <c r="AB89" i="26"/>
  <c r="X89" i="26"/>
  <c r="AM89" i="26"/>
  <c r="AI89" i="26"/>
  <c r="AE89" i="26"/>
  <c r="AA89" i="26"/>
  <c r="W89" i="26"/>
  <c r="Z89" i="26"/>
  <c r="AL89" i="26"/>
  <c r="AH89" i="26"/>
  <c r="AD89" i="26"/>
  <c r="AO97" i="26"/>
  <c r="AK97" i="26"/>
  <c r="AG97" i="26"/>
  <c r="AC97" i="26"/>
  <c r="Y97" i="26"/>
  <c r="AN97" i="26"/>
  <c r="AJ97" i="26"/>
  <c r="AF97" i="26"/>
  <c r="AB97" i="26"/>
  <c r="X97" i="26"/>
  <c r="AM97" i="26"/>
  <c r="AI97" i="26"/>
  <c r="AE97" i="26"/>
  <c r="AA97" i="26"/>
  <c r="W97" i="26"/>
  <c r="AH97" i="26"/>
  <c r="AD97" i="26"/>
  <c r="Z97" i="26"/>
  <c r="AL97" i="26"/>
  <c r="AO61" i="23"/>
  <c r="AK61" i="23"/>
  <c r="AG61" i="23"/>
  <c r="AC61" i="23"/>
  <c r="Y61" i="23"/>
  <c r="AN61" i="23"/>
  <c r="AJ61" i="23"/>
  <c r="AF61" i="23"/>
  <c r="AB61" i="23"/>
  <c r="X61" i="23"/>
  <c r="AM61" i="23"/>
  <c r="AI61" i="23"/>
  <c r="AE61" i="23"/>
  <c r="AA61" i="23"/>
  <c r="W61" i="23"/>
  <c r="AD61" i="23"/>
  <c r="Z61" i="23"/>
  <c r="AL61" i="23"/>
  <c r="AH61" i="23"/>
  <c r="AO69" i="23"/>
  <c r="AK69" i="23"/>
  <c r="AG69" i="23"/>
  <c r="AC69" i="23"/>
  <c r="Y69" i="23"/>
  <c r="AN69" i="23"/>
  <c r="AJ69" i="23"/>
  <c r="AF69" i="23"/>
  <c r="AB69" i="23"/>
  <c r="X69" i="23"/>
  <c r="AM69" i="23"/>
  <c r="AI69" i="23"/>
  <c r="AE69" i="23"/>
  <c r="AA69" i="23"/>
  <c r="W69" i="23"/>
  <c r="AL69" i="23"/>
  <c r="AH69" i="23"/>
  <c r="AD69" i="23"/>
  <c r="Z69" i="23"/>
  <c r="AO77" i="23"/>
  <c r="AK77" i="23"/>
  <c r="AG77" i="23"/>
  <c r="AC77" i="23"/>
  <c r="Y77" i="23"/>
  <c r="AN77" i="23"/>
  <c r="AJ77" i="23"/>
  <c r="AF77" i="23"/>
  <c r="AB77" i="23"/>
  <c r="X77" i="23"/>
  <c r="AM77" i="23"/>
  <c r="AI77" i="23"/>
  <c r="AE77" i="23"/>
  <c r="AA77" i="23"/>
  <c r="W77" i="23"/>
  <c r="AD77" i="23"/>
  <c r="Z77" i="23"/>
  <c r="AL77" i="23"/>
  <c r="AH77" i="23"/>
  <c r="AO85" i="23"/>
  <c r="AK85" i="23"/>
  <c r="AG85" i="23"/>
  <c r="AC85" i="23"/>
  <c r="Y85" i="23"/>
  <c r="AN85" i="23"/>
  <c r="AJ85" i="23"/>
  <c r="AF85" i="23"/>
  <c r="AB85" i="23"/>
  <c r="X85" i="23"/>
  <c r="AM85" i="23"/>
  <c r="AI85" i="23"/>
  <c r="AE85" i="23"/>
  <c r="AA85" i="23"/>
  <c r="W85" i="23"/>
  <c r="AL85" i="23"/>
  <c r="AH85" i="23"/>
  <c r="AD85" i="23"/>
  <c r="Z85" i="23"/>
  <c r="AO93" i="23"/>
  <c r="AK93" i="23"/>
  <c r="AG93" i="23"/>
  <c r="AC93" i="23"/>
  <c r="Y93" i="23"/>
  <c r="AN93" i="23"/>
  <c r="AJ93" i="23"/>
  <c r="AF93" i="23"/>
  <c r="AB93" i="23"/>
  <c r="X93" i="23"/>
  <c r="AM93" i="23"/>
  <c r="AI93" i="23"/>
  <c r="AE93" i="23"/>
  <c r="AA93" i="23"/>
  <c r="W93" i="23"/>
  <c r="AD93" i="23"/>
  <c r="Z93" i="23"/>
  <c r="AL93" i="23"/>
  <c r="AH93" i="23"/>
  <c r="AO101" i="23"/>
  <c r="AK101" i="23"/>
  <c r="AG101" i="23"/>
  <c r="AC101" i="23"/>
  <c r="Y101" i="23"/>
  <c r="AN101" i="23"/>
  <c r="AJ101" i="23"/>
  <c r="AF101" i="23"/>
  <c r="AB101" i="23"/>
  <c r="X101" i="23"/>
  <c r="AM101" i="23"/>
  <c r="AI101" i="23"/>
  <c r="AE101" i="23"/>
  <c r="AA101" i="23"/>
  <c r="W101" i="23"/>
  <c r="AL101" i="23"/>
  <c r="AH101" i="23"/>
  <c r="AD101" i="23"/>
  <c r="Z101" i="23"/>
  <c r="AO109" i="23"/>
  <c r="AK109" i="23"/>
  <c r="AG109" i="23"/>
  <c r="AC109" i="23"/>
  <c r="Y109" i="23"/>
  <c r="AN109" i="23"/>
  <c r="AJ109" i="23"/>
  <c r="AF109" i="23"/>
  <c r="AB109" i="23"/>
  <c r="X109" i="23"/>
  <c r="AM109" i="23"/>
  <c r="AI109" i="23"/>
  <c r="AE109" i="23"/>
  <c r="AA109" i="23"/>
  <c r="W109" i="23"/>
  <c r="AD109" i="23"/>
  <c r="Z109" i="23"/>
  <c r="AL109" i="23"/>
  <c r="AH109" i="23"/>
  <c r="AO117" i="23"/>
  <c r="AK117" i="23"/>
  <c r="AG117" i="23"/>
  <c r="AC117" i="23"/>
  <c r="Y117" i="23"/>
  <c r="AN117" i="23"/>
  <c r="AJ117" i="23"/>
  <c r="AF117" i="23"/>
  <c r="AB117" i="23"/>
  <c r="X117" i="23"/>
  <c r="AM117" i="23"/>
  <c r="AI117" i="23"/>
  <c r="AE117" i="23"/>
  <c r="AA117" i="23"/>
  <c r="W117" i="23"/>
  <c r="AL117" i="23"/>
  <c r="AH117" i="23"/>
  <c r="AD117" i="23"/>
  <c r="Z117" i="23"/>
  <c r="AN122" i="23"/>
  <c r="AJ122" i="23"/>
  <c r="AF122" i="23"/>
  <c r="AB122" i="23"/>
  <c r="X122" i="23"/>
  <c r="AO122" i="23"/>
  <c r="AI122" i="23"/>
  <c r="AD122" i="23"/>
  <c r="Y122" i="23"/>
  <c r="AM122" i="23"/>
  <c r="AH122" i="23"/>
  <c r="AC122" i="23"/>
  <c r="W122" i="23"/>
  <c r="AL122" i="23"/>
  <c r="AG122" i="23"/>
  <c r="AA122" i="23"/>
  <c r="AK122" i="23"/>
  <c r="AE122" i="23"/>
  <c r="Z122" i="23"/>
  <c r="AL136" i="23"/>
  <c r="AH136" i="23"/>
  <c r="AD136" i="23"/>
  <c r="Z136" i="23"/>
  <c r="AN136" i="23"/>
  <c r="AI136" i="23"/>
  <c r="AC136" i="23"/>
  <c r="X136" i="23"/>
  <c r="AM136" i="23"/>
  <c r="AG136" i="23"/>
  <c r="AB136" i="23"/>
  <c r="W136" i="23"/>
  <c r="AK136" i="23"/>
  <c r="AF136" i="23"/>
  <c r="AA136" i="23"/>
  <c r="Y136" i="23"/>
  <c r="AO136" i="23"/>
  <c r="AJ136" i="23"/>
  <c r="AE136" i="23"/>
  <c r="AN154" i="23"/>
  <c r="AJ154" i="23"/>
  <c r="AF154" i="23"/>
  <c r="AB154" i="23"/>
  <c r="X154" i="23"/>
  <c r="AO154" i="23"/>
  <c r="AI154" i="23"/>
  <c r="AD154" i="23"/>
  <c r="Y154" i="23"/>
  <c r="AM154" i="23"/>
  <c r="AH154" i="23"/>
  <c r="AC154" i="23"/>
  <c r="W154" i="23"/>
  <c r="AL154" i="23"/>
  <c r="AG154" i="23"/>
  <c r="AA154" i="23"/>
  <c r="AE154" i="23"/>
  <c r="Z154" i="23"/>
  <c r="AK154" i="23"/>
  <c r="AL168" i="23"/>
  <c r="AH168" i="23"/>
  <c r="AD168" i="23"/>
  <c r="Z168" i="23"/>
  <c r="AN168" i="23"/>
  <c r="AI168" i="23"/>
  <c r="AC168" i="23"/>
  <c r="X168" i="23"/>
  <c r="AM168" i="23"/>
  <c r="AG168" i="23"/>
  <c r="AB168" i="23"/>
  <c r="W168" i="23"/>
  <c r="AK168" i="23"/>
  <c r="AF168" i="23"/>
  <c r="AA168" i="23"/>
  <c r="AJ168" i="23"/>
  <c r="AE168" i="23"/>
  <c r="Y168" i="23"/>
  <c r="AO168" i="23"/>
  <c r="AL17" i="40"/>
  <c r="AH17" i="40"/>
  <c r="AD17" i="40"/>
  <c r="Z17" i="40"/>
  <c r="AO17" i="40"/>
  <c r="AK17" i="40"/>
  <c r="AG17" i="40"/>
  <c r="AC17" i="40"/>
  <c r="Y17" i="40"/>
  <c r="AN17" i="40"/>
  <c r="AJ17" i="40"/>
  <c r="AF17" i="40"/>
  <c r="AB17" i="40"/>
  <c r="X17" i="40"/>
  <c r="AM17" i="40"/>
  <c r="W17" i="40"/>
  <c r="AI17" i="40"/>
  <c r="AE17" i="40"/>
  <c r="AA17" i="40"/>
  <c r="AL145" i="40"/>
  <c r="AH145" i="40"/>
  <c r="AD145" i="40"/>
  <c r="Z145" i="40"/>
  <c r="AO145" i="40"/>
  <c r="AK145" i="40"/>
  <c r="AG145" i="40"/>
  <c r="AC145" i="40"/>
  <c r="Y145" i="40"/>
  <c r="AN145" i="40"/>
  <c r="AJ145" i="40"/>
  <c r="AF145" i="40"/>
  <c r="AB145" i="40"/>
  <c r="X145" i="40"/>
  <c r="AM145" i="40"/>
  <c r="W145" i="40"/>
  <c r="AI145" i="40"/>
  <c r="AE145" i="40"/>
  <c r="AA145" i="40"/>
  <c r="AM50" i="25"/>
  <c r="AI50" i="25"/>
  <c r="AE50" i="25"/>
  <c r="AA50" i="25"/>
  <c r="W50" i="25"/>
  <c r="AL50" i="25"/>
  <c r="AH50" i="25"/>
  <c r="AD50" i="25"/>
  <c r="Z50" i="25"/>
  <c r="AN50" i="25"/>
  <c r="AF50" i="25"/>
  <c r="X50" i="25"/>
  <c r="AK50" i="25"/>
  <c r="AC50" i="25"/>
  <c r="AJ50" i="25"/>
  <c r="AB50" i="25"/>
  <c r="AO50" i="25"/>
  <c r="AG50" i="25"/>
  <c r="Y50" i="25"/>
  <c r="AM78" i="25"/>
  <c r="AI78" i="25"/>
  <c r="AE78" i="25"/>
  <c r="AA78" i="25"/>
  <c r="W78" i="25"/>
  <c r="AL78" i="25"/>
  <c r="AH78" i="25"/>
  <c r="AD78" i="25"/>
  <c r="Z78" i="25"/>
  <c r="AN78" i="25"/>
  <c r="AF78" i="25"/>
  <c r="X78" i="25"/>
  <c r="AK78" i="25"/>
  <c r="AC78" i="25"/>
  <c r="AJ78" i="25"/>
  <c r="AB78" i="25"/>
  <c r="AG78" i="25"/>
  <c r="Y78" i="25"/>
  <c r="AO78" i="25"/>
  <c r="AN2" i="26"/>
  <c r="AJ2" i="26"/>
  <c r="AF2" i="26"/>
  <c r="AB2" i="26"/>
  <c r="X2" i="26"/>
  <c r="AM2" i="26"/>
  <c r="AI2" i="26"/>
  <c r="AE2" i="26"/>
  <c r="AA2" i="26"/>
  <c r="W2" i="26"/>
  <c r="AL2" i="26"/>
  <c r="AH2" i="26"/>
  <c r="AD2" i="26"/>
  <c r="Z2" i="26"/>
  <c r="AO2" i="26"/>
  <c r="Y2" i="26"/>
  <c r="AK2" i="26"/>
  <c r="AG2" i="26"/>
  <c r="AC2" i="26"/>
  <c r="AN10" i="26"/>
  <c r="AJ10" i="26"/>
  <c r="AF10" i="26"/>
  <c r="AB10" i="26"/>
  <c r="X10" i="26"/>
  <c r="AM10" i="26"/>
  <c r="AI10" i="26"/>
  <c r="AE10" i="26"/>
  <c r="AA10" i="26"/>
  <c r="W10" i="26"/>
  <c r="AL10" i="26"/>
  <c r="AH10" i="26"/>
  <c r="AD10" i="26"/>
  <c r="Z10" i="26"/>
  <c r="AG10" i="26"/>
  <c r="AC10" i="26"/>
  <c r="AO10" i="26"/>
  <c r="Y10" i="26"/>
  <c r="AK10" i="26"/>
  <c r="AN18" i="26"/>
  <c r="AJ18" i="26"/>
  <c r="AF18" i="26"/>
  <c r="AB18" i="26"/>
  <c r="X18" i="26"/>
  <c r="AM18" i="26"/>
  <c r="AI18" i="26"/>
  <c r="AE18" i="26"/>
  <c r="AA18" i="26"/>
  <c r="W18" i="26"/>
  <c r="AL18" i="26"/>
  <c r="AH18" i="26"/>
  <c r="AD18" i="26"/>
  <c r="Z18" i="26"/>
  <c r="AO18" i="26"/>
  <c r="Y18" i="26"/>
  <c r="AK18" i="26"/>
  <c r="AG18" i="26"/>
  <c r="AC18" i="26"/>
  <c r="AN26" i="26"/>
  <c r="AJ26" i="26"/>
  <c r="AF26" i="26"/>
  <c r="AB26" i="26"/>
  <c r="X26" i="26"/>
  <c r="AM26" i="26"/>
  <c r="AI26" i="26"/>
  <c r="AE26" i="26"/>
  <c r="AA26" i="26"/>
  <c r="W26" i="26"/>
  <c r="AL26" i="26"/>
  <c r="AH26" i="26"/>
  <c r="AD26" i="26"/>
  <c r="Z26" i="26"/>
  <c r="AG26" i="26"/>
  <c r="AC26" i="26"/>
  <c r="AO26" i="26"/>
  <c r="Y26" i="26"/>
  <c r="AK26" i="26"/>
  <c r="AN34" i="26"/>
  <c r="AJ34" i="26"/>
  <c r="AF34" i="26"/>
  <c r="AB34" i="26"/>
  <c r="X34" i="26"/>
  <c r="AM34" i="26"/>
  <c r="AI34" i="26"/>
  <c r="AE34" i="26"/>
  <c r="AA34" i="26"/>
  <c r="W34" i="26"/>
  <c r="AL34" i="26"/>
  <c r="AH34" i="26"/>
  <c r="AD34" i="26"/>
  <c r="Z34" i="26"/>
  <c r="AO34" i="26"/>
  <c r="Y34" i="26"/>
  <c r="AK34" i="26"/>
  <c r="AG34" i="26"/>
  <c r="AC34" i="26"/>
  <c r="AN42" i="26"/>
  <c r="AJ42" i="26"/>
  <c r="AF42" i="26"/>
  <c r="AB42" i="26"/>
  <c r="X42" i="26"/>
  <c r="AM42" i="26"/>
  <c r="AI42" i="26"/>
  <c r="AE42" i="26"/>
  <c r="AA42" i="26"/>
  <c r="W42" i="26"/>
  <c r="AL42" i="26"/>
  <c r="AH42" i="26"/>
  <c r="AD42" i="26"/>
  <c r="Z42" i="26"/>
  <c r="AG42" i="26"/>
  <c r="AC42" i="26"/>
  <c r="AO42" i="26"/>
  <c r="Y42" i="26"/>
  <c r="AK42" i="26"/>
  <c r="AN58" i="26"/>
  <c r="AJ58" i="26"/>
  <c r="AF58" i="26"/>
  <c r="AB58" i="26"/>
  <c r="X58" i="26"/>
  <c r="AM58" i="26"/>
  <c r="AI58" i="26"/>
  <c r="AE58" i="26"/>
  <c r="AA58" i="26"/>
  <c r="W58" i="26"/>
  <c r="AL58" i="26"/>
  <c r="AH58" i="26"/>
  <c r="AD58" i="26"/>
  <c r="Z58" i="26"/>
  <c r="AG58" i="26"/>
  <c r="AC58" i="26"/>
  <c r="AO58" i="26"/>
  <c r="Y58" i="26"/>
  <c r="AK58" i="26"/>
  <c r="AN70" i="26"/>
  <c r="AJ70" i="26"/>
  <c r="AF70" i="26"/>
  <c r="AB70" i="26"/>
  <c r="X70" i="26"/>
  <c r="AM70" i="26"/>
  <c r="AI70" i="26"/>
  <c r="AE70" i="26"/>
  <c r="AA70" i="26"/>
  <c r="W70" i="26"/>
  <c r="AL70" i="26"/>
  <c r="AH70" i="26"/>
  <c r="AD70" i="26"/>
  <c r="Z70" i="26"/>
  <c r="AK70" i="26"/>
  <c r="AG70" i="26"/>
  <c r="AC70" i="26"/>
  <c r="AO70" i="26"/>
  <c r="Y70" i="26"/>
  <c r="AN90" i="26"/>
  <c r="AJ90" i="26"/>
  <c r="AF90" i="26"/>
  <c r="AB90" i="26"/>
  <c r="X90" i="26"/>
  <c r="AM90" i="26"/>
  <c r="AI90" i="26"/>
  <c r="AE90" i="26"/>
  <c r="AA90" i="26"/>
  <c r="W90" i="26"/>
  <c r="AL90" i="26"/>
  <c r="AH90" i="26"/>
  <c r="AD90" i="26"/>
  <c r="Z90" i="26"/>
  <c r="AK90" i="26"/>
  <c r="AG90" i="26"/>
  <c r="AC90" i="26"/>
  <c r="Y90" i="26"/>
  <c r="AO90" i="26"/>
  <c r="AN98" i="26"/>
  <c r="AJ98" i="26"/>
  <c r="AF98" i="26"/>
  <c r="AB98" i="26"/>
  <c r="X98" i="26"/>
  <c r="AM98" i="26"/>
  <c r="AI98" i="26"/>
  <c r="AE98" i="26"/>
  <c r="AA98" i="26"/>
  <c r="W98" i="26"/>
  <c r="AL98" i="26"/>
  <c r="AH98" i="26"/>
  <c r="AD98" i="26"/>
  <c r="Z98" i="26"/>
  <c r="AC98" i="26"/>
  <c r="AO98" i="26"/>
  <c r="Y98" i="26"/>
  <c r="AK98" i="26"/>
  <c r="AG98" i="26"/>
  <c r="AN106" i="26"/>
  <c r="AJ106" i="26"/>
  <c r="AF106" i="26"/>
  <c r="AB106" i="26"/>
  <c r="X106" i="26"/>
  <c r="AM106" i="26"/>
  <c r="AI106" i="26"/>
  <c r="AE106" i="26"/>
  <c r="AA106" i="26"/>
  <c r="W106" i="26"/>
  <c r="AL106" i="26"/>
  <c r="AH106" i="26"/>
  <c r="AD106" i="26"/>
  <c r="Z106" i="26"/>
  <c r="AC106" i="26"/>
  <c r="AO106" i="26"/>
  <c r="Y106" i="26"/>
  <c r="AK106" i="26"/>
  <c r="AG106" i="26"/>
  <c r="AN114" i="26"/>
  <c r="AJ114" i="26"/>
  <c r="AF114" i="26"/>
  <c r="AB114" i="26"/>
  <c r="X114" i="26"/>
  <c r="AM114" i="26"/>
  <c r="AI114" i="26"/>
  <c r="AE114" i="26"/>
  <c r="AA114" i="26"/>
  <c r="W114" i="26"/>
  <c r="AL114" i="26"/>
  <c r="AH114" i="26"/>
  <c r="AD114" i="26"/>
  <c r="Z114" i="26"/>
  <c r="AK114" i="26"/>
  <c r="AG114" i="26"/>
  <c r="AC114" i="26"/>
  <c r="AO114" i="26"/>
  <c r="Y114" i="26"/>
  <c r="AN122" i="26"/>
  <c r="AJ122" i="26"/>
  <c r="AF122" i="26"/>
  <c r="AB122" i="26"/>
  <c r="X122" i="26"/>
  <c r="AM122" i="26"/>
  <c r="AI122" i="26"/>
  <c r="AE122" i="26"/>
  <c r="AA122" i="26"/>
  <c r="W122" i="26"/>
  <c r="AL122" i="26"/>
  <c r="AH122" i="26"/>
  <c r="AD122" i="26"/>
  <c r="Z122" i="26"/>
  <c r="AC122" i="26"/>
  <c r="AO122" i="26"/>
  <c r="Y122" i="26"/>
  <c r="AK122" i="26"/>
  <c r="AG122" i="26"/>
  <c r="AN130" i="26"/>
  <c r="AJ130" i="26"/>
  <c r="AF130" i="26"/>
  <c r="AB130" i="26"/>
  <c r="X130" i="26"/>
  <c r="AM130" i="26"/>
  <c r="AI130" i="26"/>
  <c r="AE130" i="26"/>
  <c r="AA130" i="26"/>
  <c r="W130" i="26"/>
  <c r="AL130" i="26"/>
  <c r="AH130" i="26"/>
  <c r="AD130" i="26"/>
  <c r="Z130" i="26"/>
  <c r="AK130" i="26"/>
  <c r="AG130" i="26"/>
  <c r="AC130" i="26"/>
  <c r="AO130" i="26"/>
  <c r="Y130" i="26"/>
  <c r="AN138" i="26"/>
  <c r="AJ138" i="26"/>
  <c r="AF138" i="26"/>
  <c r="AB138" i="26"/>
  <c r="X138" i="26"/>
  <c r="AM138" i="26"/>
  <c r="AI138" i="26"/>
  <c r="AE138" i="26"/>
  <c r="AA138" i="26"/>
  <c r="W138" i="26"/>
  <c r="AL138" i="26"/>
  <c r="AH138" i="26"/>
  <c r="AD138" i="26"/>
  <c r="Z138" i="26"/>
  <c r="AC138" i="26"/>
  <c r="AO138" i="26"/>
  <c r="Y138" i="26"/>
  <c r="AK138" i="26"/>
  <c r="AG138" i="26"/>
  <c r="AN146" i="26"/>
  <c r="AJ146" i="26"/>
  <c r="AF146" i="26"/>
  <c r="AB146" i="26"/>
  <c r="X146" i="26"/>
  <c r="AM146" i="26"/>
  <c r="AI146" i="26"/>
  <c r="AE146" i="26"/>
  <c r="AA146" i="26"/>
  <c r="W146" i="26"/>
  <c r="AL146" i="26"/>
  <c r="AH146" i="26"/>
  <c r="AD146" i="26"/>
  <c r="Z146" i="26"/>
  <c r="AK146" i="26"/>
  <c r="AG146" i="26"/>
  <c r="AC146" i="26"/>
  <c r="Y146" i="26"/>
  <c r="AO146" i="26"/>
  <c r="AN154" i="26"/>
  <c r="AJ154" i="26"/>
  <c r="AF154" i="26"/>
  <c r="AB154" i="26"/>
  <c r="X154" i="26"/>
  <c r="AM154" i="26"/>
  <c r="AI154" i="26"/>
  <c r="AE154" i="26"/>
  <c r="AA154" i="26"/>
  <c r="W154" i="26"/>
  <c r="AL154" i="26"/>
  <c r="AH154" i="26"/>
  <c r="AD154" i="26"/>
  <c r="Z154" i="26"/>
  <c r="AC154" i="26"/>
  <c r="AO154" i="26"/>
  <c r="Y154" i="26"/>
  <c r="AK154" i="26"/>
  <c r="AG154" i="26"/>
  <c r="AN174" i="26"/>
  <c r="AJ174" i="26"/>
  <c r="AF174" i="26"/>
  <c r="AB174" i="26"/>
  <c r="X174" i="26"/>
  <c r="AM174" i="26"/>
  <c r="AI174" i="26"/>
  <c r="AE174" i="26"/>
  <c r="AA174" i="26"/>
  <c r="W174" i="26"/>
  <c r="AL174" i="26"/>
  <c r="AH174" i="26"/>
  <c r="AD174" i="26"/>
  <c r="Z174" i="26"/>
  <c r="AO174" i="26"/>
  <c r="Y174" i="26"/>
  <c r="AK174" i="26"/>
  <c r="AG174" i="26"/>
  <c r="AC174" i="26"/>
  <c r="AN6" i="23"/>
  <c r="AJ6" i="23"/>
  <c r="AF6" i="23"/>
  <c r="AB6" i="23"/>
  <c r="X6" i="23"/>
  <c r="AM6" i="23"/>
  <c r="AI6" i="23"/>
  <c r="AE6" i="23"/>
  <c r="AA6" i="23"/>
  <c r="W6" i="23"/>
  <c r="AL6" i="23"/>
  <c r="AH6" i="23"/>
  <c r="AD6" i="23"/>
  <c r="Z6" i="23"/>
  <c r="AG6" i="23"/>
  <c r="AC6" i="23"/>
  <c r="AO6" i="23"/>
  <c r="Y6" i="23"/>
  <c r="AK6" i="23"/>
  <c r="AN14" i="23"/>
  <c r="AJ14" i="23"/>
  <c r="AF14" i="23"/>
  <c r="AB14" i="23"/>
  <c r="X14" i="23"/>
  <c r="AM14" i="23"/>
  <c r="AI14" i="23"/>
  <c r="AE14" i="23"/>
  <c r="AA14" i="23"/>
  <c r="W14" i="23"/>
  <c r="AL14" i="23"/>
  <c r="AH14" i="23"/>
  <c r="AD14" i="23"/>
  <c r="Z14" i="23"/>
  <c r="AO14" i="23"/>
  <c r="Y14" i="23"/>
  <c r="AK14" i="23"/>
  <c r="AG14" i="23"/>
  <c r="AC14" i="23"/>
  <c r="AN22" i="23"/>
  <c r="AJ22" i="23"/>
  <c r="AF22" i="23"/>
  <c r="AB22" i="23"/>
  <c r="X22" i="23"/>
  <c r="AM22" i="23"/>
  <c r="AI22" i="23"/>
  <c r="AE22" i="23"/>
  <c r="AA22" i="23"/>
  <c r="W22" i="23"/>
  <c r="AL22" i="23"/>
  <c r="AH22" i="23"/>
  <c r="AD22" i="23"/>
  <c r="Z22" i="23"/>
  <c r="AG22" i="23"/>
  <c r="AC22" i="23"/>
  <c r="AO22" i="23"/>
  <c r="Y22" i="23"/>
  <c r="AK22" i="23"/>
  <c r="AN30" i="23"/>
  <c r="AJ30" i="23"/>
  <c r="AF30" i="23"/>
  <c r="AB30" i="23"/>
  <c r="X30" i="23"/>
  <c r="AM30" i="23"/>
  <c r="AI30" i="23"/>
  <c r="AE30" i="23"/>
  <c r="AA30" i="23"/>
  <c r="W30" i="23"/>
  <c r="AL30" i="23"/>
  <c r="AH30" i="23"/>
  <c r="AD30" i="23"/>
  <c r="Z30" i="23"/>
  <c r="AO30" i="23"/>
  <c r="Y30" i="23"/>
  <c r="AK30" i="23"/>
  <c r="AG30" i="23"/>
  <c r="AC30" i="23"/>
  <c r="AN38" i="23"/>
  <c r="AJ38" i="23"/>
  <c r="AF38" i="23"/>
  <c r="AB38" i="23"/>
  <c r="X38" i="23"/>
  <c r="AM38" i="23"/>
  <c r="AI38" i="23"/>
  <c r="AE38" i="23"/>
  <c r="AA38" i="23"/>
  <c r="W38" i="23"/>
  <c r="AL38" i="23"/>
  <c r="AH38" i="23"/>
  <c r="AD38" i="23"/>
  <c r="Z38" i="23"/>
  <c r="AG38" i="23"/>
  <c r="AC38" i="23"/>
  <c r="AO38" i="23"/>
  <c r="Y38" i="23"/>
  <c r="AK38" i="23"/>
  <c r="AN46" i="23"/>
  <c r="AJ46" i="23"/>
  <c r="AF46" i="23"/>
  <c r="AB46" i="23"/>
  <c r="X46" i="23"/>
  <c r="AM46" i="23"/>
  <c r="AI46" i="23"/>
  <c r="AE46" i="23"/>
  <c r="AA46" i="23"/>
  <c r="W46" i="23"/>
  <c r="AL46" i="23"/>
  <c r="AH46" i="23"/>
  <c r="AD46" i="23"/>
  <c r="Z46" i="23"/>
  <c r="AO46" i="23"/>
  <c r="Y46" i="23"/>
  <c r="AK46" i="23"/>
  <c r="AG46" i="23"/>
  <c r="AC46" i="23"/>
  <c r="AN54" i="23"/>
  <c r="AJ54" i="23"/>
  <c r="AF54" i="23"/>
  <c r="AB54" i="23"/>
  <c r="X54" i="23"/>
  <c r="AM54" i="23"/>
  <c r="AI54" i="23"/>
  <c r="AE54" i="23"/>
  <c r="AA54" i="23"/>
  <c r="W54" i="23"/>
  <c r="AL54" i="23"/>
  <c r="AH54" i="23"/>
  <c r="AD54" i="23"/>
  <c r="Z54" i="23"/>
  <c r="AG54" i="23"/>
  <c r="AC54" i="23"/>
  <c r="AO54" i="23"/>
  <c r="Y54" i="23"/>
  <c r="AK54" i="23"/>
  <c r="AL132" i="23"/>
  <c r="AH132" i="23"/>
  <c r="AD132" i="23"/>
  <c r="Z132" i="23"/>
  <c r="AM132" i="23"/>
  <c r="AG132" i="23"/>
  <c r="AB132" i="23"/>
  <c r="W132" i="23"/>
  <c r="AK132" i="23"/>
  <c r="AF132" i="23"/>
  <c r="AA132" i="23"/>
  <c r="AO132" i="23"/>
  <c r="AJ132" i="23"/>
  <c r="AE132" i="23"/>
  <c r="Y132" i="23"/>
  <c r="X132" i="23"/>
  <c r="AN132" i="23"/>
  <c r="AI132" i="23"/>
  <c r="AC132" i="23"/>
  <c r="AN150" i="23"/>
  <c r="AJ150" i="23"/>
  <c r="AF150" i="23"/>
  <c r="AB150" i="23"/>
  <c r="X150" i="23"/>
  <c r="AM150" i="23"/>
  <c r="AH150" i="23"/>
  <c r="AC150" i="23"/>
  <c r="W150" i="23"/>
  <c r="AL150" i="23"/>
  <c r="AG150" i="23"/>
  <c r="AA150" i="23"/>
  <c r="AK150" i="23"/>
  <c r="AE150" i="23"/>
  <c r="Z150" i="23"/>
  <c r="AD150" i="23"/>
  <c r="Y150" i="23"/>
  <c r="AO150" i="23"/>
  <c r="AI150" i="23"/>
  <c r="AL164" i="23"/>
  <c r="AH164" i="23"/>
  <c r="AD164" i="23"/>
  <c r="Z164" i="23"/>
  <c r="AM164" i="23"/>
  <c r="AG164" i="23"/>
  <c r="AB164" i="23"/>
  <c r="W164" i="23"/>
  <c r="AK164" i="23"/>
  <c r="AF164" i="23"/>
  <c r="AA164" i="23"/>
  <c r="AO164" i="23"/>
  <c r="AJ164" i="23"/>
  <c r="AE164" i="23"/>
  <c r="Y164" i="23"/>
  <c r="AI164" i="23"/>
  <c r="AC164" i="23"/>
  <c r="X164" i="23"/>
  <c r="AN164" i="23"/>
  <c r="AM7" i="26"/>
  <c r="AI7" i="26"/>
  <c r="AE7" i="26"/>
  <c r="AA7" i="26"/>
  <c r="W7" i="26"/>
  <c r="AL7" i="26"/>
  <c r="AH7" i="26"/>
  <c r="AD7" i="26"/>
  <c r="Z7" i="26"/>
  <c r="AO7" i="26"/>
  <c r="AK7" i="26"/>
  <c r="AG7" i="26"/>
  <c r="AC7" i="26"/>
  <c r="Y7" i="26"/>
  <c r="AF7" i="26"/>
  <c r="AB7" i="26"/>
  <c r="AN7" i="26"/>
  <c r="X7" i="26"/>
  <c r="AJ7" i="26"/>
  <c r="AM15" i="26"/>
  <c r="AI15" i="26"/>
  <c r="AE15" i="26"/>
  <c r="AA15" i="26"/>
  <c r="W15" i="26"/>
  <c r="AL15" i="26"/>
  <c r="AH15" i="26"/>
  <c r="AD15" i="26"/>
  <c r="Z15" i="26"/>
  <c r="AO15" i="26"/>
  <c r="AK15" i="26"/>
  <c r="AG15" i="26"/>
  <c r="AC15" i="26"/>
  <c r="Y15" i="26"/>
  <c r="AN15" i="26"/>
  <c r="X15" i="26"/>
  <c r="AJ15" i="26"/>
  <c r="AF15" i="26"/>
  <c r="AB15" i="26"/>
  <c r="AM23" i="26"/>
  <c r="AI23" i="26"/>
  <c r="AE23" i="26"/>
  <c r="AA23" i="26"/>
  <c r="W23" i="26"/>
  <c r="AL23" i="26"/>
  <c r="AH23" i="26"/>
  <c r="AD23" i="26"/>
  <c r="Z23" i="26"/>
  <c r="AO23" i="26"/>
  <c r="AK23" i="26"/>
  <c r="AG23" i="26"/>
  <c r="AC23" i="26"/>
  <c r="Y23" i="26"/>
  <c r="AF23" i="26"/>
  <c r="AB23" i="26"/>
  <c r="AN23" i="26"/>
  <c r="X23" i="26"/>
  <c r="AJ23" i="26"/>
  <c r="AM31" i="26"/>
  <c r="AI31" i="26"/>
  <c r="AE31" i="26"/>
  <c r="AA31" i="26"/>
  <c r="W31" i="26"/>
  <c r="AL31" i="26"/>
  <c r="AH31" i="26"/>
  <c r="AD31" i="26"/>
  <c r="Z31" i="26"/>
  <c r="AO31" i="26"/>
  <c r="AK31" i="26"/>
  <c r="AG31" i="26"/>
  <c r="AC31" i="26"/>
  <c r="Y31" i="26"/>
  <c r="AN31" i="26"/>
  <c r="X31" i="26"/>
  <c r="AJ31" i="26"/>
  <c r="AF31" i="26"/>
  <c r="AB31" i="26"/>
  <c r="AM39" i="26"/>
  <c r="AI39" i="26"/>
  <c r="AE39" i="26"/>
  <c r="AA39" i="26"/>
  <c r="W39" i="26"/>
  <c r="AL39" i="26"/>
  <c r="AH39" i="26"/>
  <c r="AD39" i="26"/>
  <c r="Z39" i="26"/>
  <c r="AO39" i="26"/>
  <c r="AK39" i="26"/>
  <c r="AG39" i="26"/>
  <c r="AC39" i="26"/>
  <c r="Y39" i="26"/>
  <c r="AF39" i="26"/>
  <c r="AB39" i="26"/>
  <c r="AN39" i="26"/>
  <c r="X39" i="26"/>
  <c r="AJ39" i="26"/>
  <c r="AM111" i="26"/>
  <c r="AI111" i="26"/>
  <c r="AE111" i="26"/>
  <c r="AA111" i="26"/>
  <c r="W111" i="26"/>
  <c r="AL111" i="26"/>
  <c r="AH111" i="26"/>
  <c r="AD111" i="26"/>
  <c r="Z111" i="26"/>
  <c r="AO111" i="26"/>
  <c r="AK111" i="26"/>
  <c r="AG111" i="26"/>
  <c r="AC111" i="26"/>
  <c r="Y111" i="26"/>
  <c r="AJ111" i="26"/>
  <c r="AF111" i="26"/>
  <c r="AB111" i="26"/>
  <c r="AN111" i="26"/>
  <c r="X111" i="26"/>
  <c r="AM119" i="26"/>
  <c r="AI119" i="26"/>
  <c r="AE119" i="26"/>
  <c r="AA119" i="26"/>
  <c r="W119" i="26"/>
  <c r="AL119" i="26"/>
  <c r="AH119" i="26"/>
  <c r="AD119" i="26"/>
  <c r="Z119" i="26"/>
  <c r="AO119" i="26"/>
  <c r="AK119" i="26"/>
  <c r="AG119" i="26"/>
  <c r="AC119" i="26"/>
  <c r="Y119" i="26"/>
  <c r="AB119" i="26"/>
  <c r="AN119" i="26"/>
  <c r="X119" i="26"/>
  <c r="AJ119" i="26"/>
  <c r="AF119" i="26"/>
  <c r="AM127" i="26"/>
  <c r="AI127" i="26"/>
  <c r="AE127" i="26"/>
  <c r="AA127" i="26"/>
  <c r="W127" i="26"/>
  <c r="AL127" i="26"/>
  <c r="AH127" i="26"/>
  <c r="AD127" i="26"/>
  <c r="Z127" i="26"/>
  <c r="AO127" i="26"/>
  <c r="AK127" i="26"/>
  <c r="AG127" i="26"/>
  <c r="AC127" i="26"/>
  <c r="Y127" i="26"/>
  <c r="AJ127" i="26"/>
  <c r="AF127" i="26"/>
  <c r="AB127" i="26"/>
  <c r="AN127" i="26"/>
  <c r="X127" i="26"/>
  <c r="AM135" i="26"/>
  <c r="AI135" i="26"/>
  <c r="AE135" i="26"/>
  <c r="AA135" i="26"/>
  <c r="W135" i="26"/>
  <c r="AL135" i="26"/>
  <c r="AH135" i="26"/>
  <c r="AD135" i="26"/>
  <c r="Z135" i="26"/>
  <c r="AO135" i="26"/>
  <c r="AK135" i="26"/>
  <c r="AG135" i="26"/>
  <c r="AC135" i="26"/>
  <c r="Y135" i="26"/>
  <c r="AB135" i="26"/>
  <c r="AN135" i="26"/>
  <c r="X135" i="26"/>
  <c r="AJ135" i="26"/>
  <c r="AF135" i="26"/>
  <c r="AM143" i="26"/>
  <c r="AI143" i="26"/>
  <c r="AE143" i="26"/>
  <c r="AA143" i="26"/>
  <c r="W143" i="26"/>
  <c r="AL143" i="26"/>
  <c r="AH143" i="26"/>
  <c r="AD143" i="26"/>
  <c r="Z143" i="26"/>
  <c r="AO143" i="26"/>
  <c r="AK143" i="26"/>
  <c r="AG143" i="26"/>
  <c r="AC143" i="26"/>
  <c r="Y143" i="26"/>
  <c r="AJ143" i="26"/>
  <c r="AF143" i="26"/>
  <c r="AB143" i="26"/>
  <c r="X143" i="26"/>
  <c r="AN143" i="26"/>
  <c r="AM151" i="26"/>
  <c r="AI151" i="26"/>
  <c r="AE151" i="26"/>
  <c r="AA151" i="26"/>
  <c r="W151" i="26"/>
  <c r="AL151" i="26"/>
  <c r="AH151" i="26"/>
  <c r="AD151" i="26"/>
  <c r="Z151" i="26"/>
  <c r="AO151" i="26"/>
  <c r="AK151" i="26"/>
  <c r="AG151" i="26"/>
  <c r="AC151" i="26"/>
  <c r="Y151" i="26"/>
  <c r="AB151" i="26"/>
  <c r="AN151" i="26"/>
  <c r="X151" i="26"/>
  <c r="AJ151" i="26"/>
  <c r="AF151" i="26"/>
  <c r="AM163" i="26"/>
  <c r="AI163" i="26"/>
  <c r="AE163" i="26"/>
  <c r="AA163" i="26"/>
  <c r="W163" i="26"/>
  <c r="AL163" i="26"/>
  <c r="AH163" i="26"/>
  <c r="AD163" i="26"/>
  <c r="Z163" i="26"/>
  <c r="AO163" i="26"/>
  <c r="AK163" i="26"/>
  <c r="AG163" i="26"/>
  <c r="AC163" i="26"/>
  <c r="Y163" i="26"/>
  <c r="AF163" i="26"/>
  <c r="AB163" i="26"/>
  <c r="AN163" i="26"/>
  <c r="X163" i="26"/>
  <c r="AJ163" i="26"/>
  <c r="AM175" i="26"/>
  <c r="AI175" i="26"/>
  <c r="AE175" i="26"/>
  <c r="AA175" i="26"/>
  <c r="W175" i="26"/>
  <c r="AL175" i="26"/>
  <c r="AH175" i="26"/>
  <c r="AD175" i="26"/>
  <c r="Z175" i="26"/>
  <c r="AO175" i="26"/>
  <c r="AK175" i="26"/>
  <c r="AG175" i="26"/>
  <c r="AC175" i="26"/>
  <c r="Y175" i="26"/>
  <c r="AJ175" i="26"/>
  <c r="AF175" i="26"/>
  <c r="AB175" i="26"/>
  <c r="AN175" i="26"/>
  <c r="X175" i="26"/>
  <c r="AM7" i="23"/>
  <c r="AI7" i="23"/>
  <c r="AE7" i="23"/>
  <c r="AA7" i="23"/>
  <c r="W7" i="23"/>
  <c r="AL7" i="23"/>
  <c r="AH7" i="23"/>
  <c r="AD7" i="23"/>
  <c r="Z7" i="23"/>
  <c r="AO7" i="23"/>
  <c r="AK7" i="23"/>
  <c r="AG7" i="23"/>
  <c r="AC7" i="23"/>
  <c r="Y7" i="23"/>
  <c r="AB7" i="23"/>
  <c r="AN7" i="23"/>
  <c r="X7" i="23"/>
  <c r="AJ7" i="23"/>
  <c r="AF7" i="23"/>
  <c r="AM15" i="23"/>
  <c r="AI15" i="23"/>
  <c r="AE15" i="23"/>
  <c r="AA15" i="23"/>
  <c r="W15" i="23"/>
  <c r="AL15" i="23"/>
  <c r="AH15" i="23"/>
  <c r="AD15" i="23"/>
  <c r="Z15" i="23"/>
  <c r="AO15" i="23"/>
  <c r="AK15" i="23"/>
  <c r="AG15" i="23"/>
  <c r="AC15" i="23"/>
  <c r="Y15" i="23"/>
  <c r="AJ15" i="23"/>
  <c r="AF15" i="23"/>
  <c r="AB15" i="23"/>
  <c r="AN15" i="23"/>
  <c r="X15" i="23"/>
  <c r="AM23" i="23"/>
  <c r="AI23" i="23"/>
  <c r="AE23" i="23"/>
  <c r="AA23" i="23"/>
  <c r="W23" i="23"/>
  <c r="AL23" i="23"/>
  <c r="AH23" i="23"/>
  <c r="AD23" i="23"/>
  <c r="Z23" i="23"/>
  <c r="AO23" i="23"/>
  <c r="AK23" i="23"/>
  <c r="AG23" i="23"/>
  <c r="AC23" i="23"/>
  <c r="Y23" i="23"/>
  <c r="AB23" i="23"/>
  <c r="AN23" i="23"/>
  <c r="X23" i="23"/>
  <c r="AJ23" i="23"/>
  <c r="AF23" i="23"/>
  <c r="AM31" i="23"/>
  <c r="AI31" i="23"/>
  <c r="AE31" i="23"/>
  <c r="AA31" i="23"/>
  <c r="W31" i="23"/>
  <c r="AL31" i="23"/>
  <c r="AH31" i="23"/>
  <c r="AD31" i="23"/>
  <c r="Z31" i="23"/>
  <c r="AO31" i="23"/>
  <c r="AK31" i="23"/>
  <c r="AG31" i="23"/>
  <c r="AC31" i="23"/>
  <c r="Y31" i="23"/>
  <c r="AJ31" i="23"/>
  <c r="AF31" i="23"/>
  <c r="AB31" i="23"/>
  <c r="AN31" i="23"/>
  <c r="X31" i="23"/>
  <c r="AM39" i="23"/>
  <c r="AI39" i="23"/>
  <c r="AE39" i="23"/>
  <c r="AA39" i="23"/>
  <c r="W39" i="23"/>
  <c r="AL39" i="23"/>
  <c r="AH39" i="23"/>
  <c r="AD39" i="23"/>
  <c r="Z39" i="23"/>
  <c r="AO39" i="23"/>
  <c r="AK39" i="23"/>
  <c r="AG39" i="23"/>
  <c r="AC39" i="23"/>
  <c r="Y39" i="23"/>
  <c r="AB39" i="23"/>
  <c r="AN39" i="23"/>
  <c r="X39" i="23"/>
  <c r="AJ39" i="23"/>
  <c r="AF39" i="23"/>
  <c r="AM47" i="23"/>
  <c r="AI47" i="23"/>
  <c r="AE47" i="23"/>
  <c r="AA47" i="23"/>
  <c r="W47" i="23"/>
  <c r="AL47" i="23"/>
  <c r="AH47" i="23"/>
  <c r="AD47" i="23"/>
  <c r="Z47" i="23"/>
  <c r="AO47" i="23"/>
  <c r="AK47" i="23"/>
  <c r="AG47" i="23"/>
  <c r="AC47" i="23"/>
  <c r="Y47" i="23"/>
  <c r="AJ47" i="23"/>
  <c r="AF47" i="23"/>
  <c r="AB47" i="23"/>
  <c r="X47" i="23"/>
  <c r="AN47" i="23"/>
  <c r="AM55" i="23"/>
  <c r="AI55" i="23"/>
  <c r="AE55" i="23"/>
  <c r="AA55" i="23"/>
  <c r="W55" i="23"/>
  <c r="AL55" i="23"/>
  <c r="AH55" i="23"/>
  <c r="AD55" i="23"/>
  <c r="Z55" i="23"/>
  <c r="AO55" i="23"/>
  <c r="AK55" i="23"/>
  <c r="AG55" i="23"/>
  <c r="AC55" i="23"/>
  <c r="Y55" i="23"/>
  <c r="AB55" i="23"/>
  <c r="AN55" i="23"/>
  <c r="X55" i="23"/>
  <c r="AJ55" i="23"/>
  <c r="AF55" i="23"/>
  <c r="AM63" i="23"/>
  <c r="AI63" i="23"/>
  <c r="AE63" i="23"/>
  <c r="AA63" i="23"/>
  <c r="W63" i="23"/>
  <c r="AL63" i="23"/>
  <c r="AH63" i="23"/>
  <c r="AD63" i="23"/>
  <c r="Z63" i="23"/>
  <c r="AO63" i="23"/>
  <c r="AK63" i="23"/>
  <c r="AG63" i="23"/>
  <c r="AC63" i="23"/>
  <c r="Y63" i="23"/>
  <c r="AJ63" i="23"/>
  <c r="AF63" i="23"/>
  <c r="AB63" i="23"/>
  <c r="AN63" i="23"/>
  <c r="X63" i="23"/>
  <c r="AM71" i="23"/>
  <c r="AI71" i="23"/>
  <c r="AE71" i="23"/>
  <c r="AA71" i="23"/>
  <c r="W71" i="23"/>
  <c r="AL71" i="23"/>
  <c r="AH71" i="23"/>
  <c r="AD71" i="23"/>
  <c r="Z71" i="23"/>
  <c r="AO71" i="23"/>
  <c r="AK71" i="23"/>
  <c r="AG71" i="23"/>
  <c r="AC71" i="23"/>
  <c r="Y71" i="23"/>
  <c r="AB71" i="23"/>
  <c r="AN71" i="23"/>
  <c r="X71" i="23"/>
  <c r="AJ71" i="23"/>
  <c r="AF71" i="23"/>
  <c r="AM79" i="23"/>
  <c r="AI79" i="23"/>
  <c r="AE79" i="23"/>
  <c r="AA79" i="23"/>
  <c r="W79" i="23"/>
  <c r="AL79" i="23"/>
  <c r="AH79" i="23"/>
  <c r="AD79" i="23"/>
  <c r="Z79" i="23"/>
  <c r="AO79" i="23"/>
  <c r="AK79" i="23"/>
  <c r="AG79" i="23"/>
  <c r="AC79" i="23"/>
  <c r="Y79" i="23"/>
  <c r="AJ79" i="23"/>
  <c r="AF79" i="23"/>
  <c r="AB79" i="23"/>
  <c r="AN79" i="23"/>
  <c r="X79" i="23"/>
  <c r="AM87" i="23"/>
  <c r="AI87" i="23"/>
  <c r="AE87" i="23"/>
  <c r="AA87" i="23"/>
  <c r="W87" i="23"/>
  <c r="AL87" i="23"/>
  <c r="AH87" i="23"/>
  <c r="AD87" i="23"/>
  <c r="Z87" i="23"/>
  <c r="AO87" i="23"/>
  <c r="AK87" i="23"/>
  <c r="AG87" i="23"/>
  <c r="AC87" i="23"/>
  <c r="Y87" i="23"/>
  <c r="AB87" i="23"/>
  <c r="AN87" i="23"/>
  <c r="X87" i="23"/>
  <c r="AJ87" i="23"/>
  <c r="AF87" i="23"/>
  <c r="AM95" i="23"/>
  <c r="AI95" i="23"/>
  <c r="AE95" i="23"/>
  <c r="AA95" i="23"/>
  <c r="W95" i="23"/>
  <c r="AL95" i="23"/>
  <c r="AH95" i="23"/>
  <c r="AD95" i="23"/>
  <c r="Z95" i="23"/>
  <c r="AO95" i="23"/>
  <c r="AK95" i="23"/>
  <c r="AG95" i="23"/>
  <c r="AC95" i="23"/>
  <c r="Y95" i="23"/>
  <c r="AJ95" i="23"/>
  <c r="AF95" i="23"/>
  <c r="AB95" i="23"/>
  <c r="AN95" i="23"/>
  <c r="X95" i="23"/>
  <c r="AM103" i="23"/>
  <c r="AI103" i="23"/>
  <c r="AE103" i="23"/>
  <c r="AA103" i="23"/>
  <c r="W103" i="23"/>
  <c r="AL103" i="23"/>
  <c r="AH103" i="23"/>
  <c r="AD103" i="23"/>
  <c r="Z103" i="23"/>
  <c r="AO103" i="23"/>
  <c r="AK103" i="23"/>
  <c r="AG103" i="23"/>
  <c r="AC103" i="23"/>
  <c r="Y103" i="23"/>
  <c r="AB103" i="23"/>
  <c r="AN103" i="23"/>
  <c r="X103" i="23"/>
  <c r="AJ103" i="23"/>
  <c r="AF103" i="23"/>
  <c r="AM111" i="23"/>
  <c r="AI111" i="23"/>
  <c r="AE111" i="23"/>
  <c r="AA111" i="23"/>
  <c r="W111" i="23"/>
  <c r="AL111" i="23"/>
  <c r="AH111" i="23"/>
  <c r="AD111" i="23"/>
  <c r="Z111" i="23"/>
  <c r="AO111" i="23"/>
  <c r="AK111" i="23"/>
  <c r="AG111" i="23"/>
  <c r="AC111" i="23"/>
  <c r="Y111" i="23"/>
  <c r="AJ111" i="23"/>
  <c r="AF111" i="23"/>
  <c r="AB111" i="23"/>
  <c r="X111" i="23"/>
  <c r="AN111" i="23"/>
  <c r="AM119" i="23"/>
  <c r="AI119" i="23"/>
  <c r="AE119" i="23"/>
  <c r="AA119" i="23"/>
  <c r="W119" i="23"/>
  <c r="AL119" i="23"/>
  <c r="AH119" i="23"/>
  <c r="AD119" i="23"/>
  <c r="Z119" i="23"/>
  <c r="AO119" i="23"/>
  <c r="AK119" i="23"/>
  <c r="AG119" i="23"/>
  <c r="AC119" i="23"/>
  <c r="Y119" i="23"/>
  <c r="AB119" i="23"/>
  <c r="AN119" i="23"/>
  <c r="X119" i="23"/>
  <c r="AJ119" i="23"/>
  <c r="AF119" i="23"/>
  <c r="AL128" i="23"/>
  <c r="AH128" i="23"/>
  <c r="AD128" i="23"/>
  <c r="Z128" i="23"/>
  <c r="AK128" i="23"/>
  <c r="AF128" i="23"/>
  <c r="AA128" i="23"/>
  <c r="AO128" i="23"/>
  <c r="AJ128" i="23"/>
  <c r="AE128" i="23"/>
  <c r="Y128" i="23"/>
  <c r="AN128" i="23"/>
  <c r="AI128" i="23"/>
  <c r="AC128" i="23"/>
  <c r="X128" i="23"/>
  <c r="W128" i="23"/>
  <c r="AM128" i="23"/>
  <c r="AG128" i="23"/>
  <c r="AB128" i="23"/>
  <c r="AN146" i="23"/>
  <c r="AJ146" i="23"/>
  <c r="AF146" i="23"/>
  <c r="AB146" i="23"/>
  <c r="X146" i="23"/>
  <c r="AL146" i="23"/>
  <c r="AG146" i="23"/>
  <c r="AA146" i="23"/>
  <c r="AK146" i="23"/>
  <c r="AE146" i="23"/>
  <c r="Z146" i="23"/>
  <c r="AO146" i="23"/>
  <c r="AI146" i="23"/>
  <c r="AD146" i="23"/>
  <c r="Y146" i="23"/>
  <c r="AC146" i="23"/>
  <c r="W146" i="23"/>
  <c r="AM146" i="23"/>
  <c r="AH146" i="23"/>
  <c r="AL160" i="23"/>
  <c r="AH160" i="23"/>
  <c r="AD160" i="23"/>
  <c r="Z160" i="23"/>
  <c r="AK160" i="23"/>
  <c r="AF160" i="23"/>
  <c r="AA160" i="23"/>
  <c r="AO160" i="23"/>
  <c r="AJ160" i="23"/>
  <c r="AE160" i="23"/>
  <c r="Y160" i="23"/>
  <c r="AN160" i="23"/>
  <c r="AI160" i="23"/>
  <c r="AC160" i="23"/>
  <c r="X160" i="23"/>
  <c r="AG160" i="23"/>
  <c r="AB160" i="23"/>
  <c r="W160" i="23"/>
  <c r="AM160" i="23"/>
  <c r="AL113" i="40"/>
  <c r="AH113" i="40"/>
  <c r="AD113" i="40"/>
  <c r="Z113" i="40"/>
  <c r="AO113" i="40"/>
  <c r="AK113" i="40"/>
  <c r="AG113" i="40"/>
  <c r="AC113" i="40"/>
  <c r="Y113" i="40"/>
  <c r="AN113" i="40"/>
  <c r="AJ113" i="40"/>
  <c r="AF113" i="40"/>
  <c r="AB113" i="40"/>
  <c r="X113" i="40"/>
  <c r="AM113" i="40"/>
  <c r="W113" i="40"/>
  <c r="AI113" i="40"/>
  <c r="AE113" i="40"/>
  <c r="AA113" i="40"/>
  <c r="AL9" i="40"/>
  <c r="AH9" i="40"/>
  <c r="AD9" i="40"/>
  <c r="Z9" i="40"/>
  <c r="AO9" i="40"/>
  <c r="AK9" i="40"/>
  <c r="AG9" i="40"/>
  <c r="AC9" i="40"/>
  <c r="Y9" i="40"/>
  <c r="AN9" i="40"/>
  <c r="AJ9" i="40"/>
  <c r="AF9" i="40"/>
  <c r="AB9" i="40"/>
  <c r="X9" i="40"/>
  <c r="AE9" i="40"/>
  <c r="AA9" i="40"/>
  <c r="AM9" i="40"/>
  <c r="W9" i="40"/>
  <c r="AI9" i="40"/>
  <c r="AL41" i="40"/>
  <c r="AH41" i="40"/>
  <c r="AD41" i="40"/>
  <c r="Z41" i="40"/>
  <c r="AO41" i="40"/>
  <c r="AK41" i="40"/>
  <c r="AG41" i="40"/>
  <c r="AC41" i="40"/>
  <c r="Y41" i="40"/>
  <c r="AN41" i="40"/>
  <c r="AJ41" i="40"/>
  <c r="AF41" i="40"/>
  <c r="AB41" i="40"/>
  <c r="X41" i="40"/>
  <c r="AE41" i="40"/>
  <c r="AA41" i="40"/>
  <c r="AM41" i="40"/>
  <c r="W41" i="40"/>
  <c r="AI41" i="40"/>
  <c r="AL73" i="40"/>
  <c r="AH73" i="40"/>
  <c r="AD73" i="40"/>
  <c r="Z73" i="40"/>
  <c r="AO73" i="40"/>
  <c r="AK73" i="40"/>
  <c r="AG73" i="40"/>
  <c r="AC73" i="40"/>
  <c r="Y73" i="40"/>
  <c r="AN73" i="40"/>
  <c r="AJ73" i="40"/>
  <c r="AF73" i="40"/>
  <c r="AB73" i="40"/>
  <c r="X73" i="40"/>
  <c r="AE73" i="40"/>
  <c r="AA73" i="40"/>
  <c r="AM73" i="40"/>
  <c r="W73" i="40"/>
  <c r="AI73" i="40"/>
  <c r="AL105" i="40"/>
  <c r="AH105" i="40"/>
  <c r="AD105" i="40"/>
  <c r="Z105" i="40"/>
  <c r="AO105" i="40"/>
  <c r="AK105" i="40"/>
  <c r="AG105" i="40"/>
  <c r="AC105" i="40"/>
  <c r="Y105" i="40"/>
  <c r="AN105" i="40"/>
  <c r="AJ105" i="40"/>
  <c r="AF105" i="40"/>
  <c r="AB105" i="40"/>
  <c r="X105" i="40"/>
  <c r="AE105" i="40"/>
  <c r="AA105" i="40"/>
  <c r="AM105" i="40"/>
  <c r="W105" i="40"/>
  <c r="AI105" i="40"/>
  <c r="AL137" i="40"/>
  <c r="AH137" i="40"/>
  <c r="AD137" i="40"/>
  <c r="Z137" i="40"/>
  <c r="AO137" i="40"/>
  <c r="AK137" i="40"/>
  <c r="AG137" i="40"/>
  <c r="AC137" i="40"/>
  <c r="Y137" i="40"/>
  <c r="AN137" i="40"/>
  <c r="AJ137" i="40"/>
  <c r="AF137" i="40"/>
  <c r="AB137" i="40"/>
  <c r="X137" i="40"/>
  <c r="AE137" i="40"/>
  <c r="AA137" i="40"/>
  <c r="AM137" i="40"/>
  <c r="W137" i="40"/>
  <c r="AI137" i="40"/>
  <c r="AL169" i="40"/>
  <c r="AH169" i="40"/>
  <c r="AD169" i="40"/>
  <c r="Z169" i="40"/>
  <c r="AO169" i="40"/>
  <c r="AK169" i="40"/>
  <c r="AG169" i="40"/>
  <c r="AC169" i="40"/>
  <c r="Y169" i="40"/>
  <c r="AN169" i="40"/>
  <c r="AJ169" i="40"/>
  <c r="AF169" i="40"/>
  <c r="AB169" i="40"/>
  <c r="X169" i="40"/>
  <c r="AE169" i="40"/>
  <c r="AA169" i="40"/>
  <c r="AM169" i="40"/>
  <c r="W169" i="40"/>
  <c r="AI169" i="40"/>
  <c r="AL47" i="41"/>
  <c r="AH47" i="41"/>
  <c r="AD47" i="41"/>
  <c r="Z47" i="41"/>
  <c r="AO47" i="41"/>
  <c r="AK47" i="41"/>
  <c r="AG47" i="41"/>
  <c r="AC47" i="41"/>
  <c r="Y47" i="41"/>
  <c r="AN47" i="41"/>
  <c r="AJ47" i="41"/>
  <c r="AF47" i="41"/>
  <c r="AB47" i="41"/>
  <c r="X47" i="41"/>
  <c r="AM47" i="41"/>
  <c r="W47" i="41"/>
  <c r="AI47" i="41"/>
  <c r="AE47" i="41"/>
  <c r="AA47" i="41"/>
  <c r="AL7" i="42"/>
  <c r="AH7" i="42"/>
  <c r="AD7" i="42"/>
  <c r="Z7" i="42"/>
  <c r="AO7" i="42"/>
  <c r="AK7" i="42"/>
  <c r="AG7" i="42"/>
  <c r="AC7" i="42"/>
  <c r="Y7" i="42"/>
  <c r="AN7" i="42"/>
  <c r="AJ7" i="42"/>
  <c r="AF7" i="42"/>
  <c r="AB7" i="42"/>
  <c r="X7" i="42"/>
  <c r="AM7" i="42"/>
  <c r="W7" i="42"/>
  <c r="AE7" i="42"/>
  <c r="AI7" i="42"/>
  <c r="AA7" i="42"/>
  <c r="AL29" i="40"/>
  <c r="AH29" i="40"/>
  <c r="AD29" i="40"/>
  <c r="Z29" i="40"/>
  <c r="AO29" i="40"/>
  <c r="AK29" i="40"/>
  <c r="AG29" i="40"/>
  <c r="AC29" i="40"/>
  <c r="Y29" i="40"/>
  <c r="AN29" i="40"/>
  <c r="AJ29" i="40"/>
  <c r="AF29" i="40"/>
  <c r="AB29" i="40"/>
  <c r="X29" i="40"/>
  <c r="AA29" i="40"/>
  <c r="AM29" i="40"/>
  <c r="W29" i="40"/>
  <c r="AI29" i="40"/>
  <c r="AE29" i="40"/>
  <c r="AL61" i="40"/>
  <c r="AH61" i="40"/>
  <c r="AD61" i="40"/>
  <c r="Z61" i="40"/>
  <c r="AO61" i="40"/>
  <c r="AK61" i="40"/>
  <c r="AG61" i="40"/>
  <c r="AC61" i="40"/>
  <c r="Y61" i="40"/>
  <c r="AN61" i="40"/>
  <c r="AJ61" i="40"/>
  <c r="AF61" i="40"/>
  <c r="AB61" i="40"/>
  <c r="X61" i="40"/>
  <c r="AA61" i="40"/>
  <c r="AM61" i="40"/>
  <c r="W61" i="40"/>
  <c r="AI61" i="40"/>
  <c r="AE61" i="40"/>
  <c r="AL93" i="40"/>
  <c r="AH93" i="40"/>
  <c r="AD93" i="40"/>
  <c r="Z93" i="40"/>
  <c r="AO93" i="40"/>
  <c r="AK93" i="40"/>
  <c r="AG93" i="40"/>
  <c r="AC93" i="40"/>
  <c r="Y93" i="40"/>
  <c r="AN93" i="40"/>
  <c r="AJ93" i="40"/>
  <c r="AF93" i="40"/>
  <c r="AB93" i="40"/>
  <c r="X93" i="40"/>
  <c r="AA93" i="40"/>
  <c r="AM93" i="40"/>
  <c r="W93" i="40"/>
  <c r="AI93" i="40"/>
  <c r="AE93" i="40"/>
  <c r="AL125" i="40"/>
  <c r="AH125" i="40"/>
  <c r="AD125" i="40"/>
  <c r="Z125" i="40"/>
  <c r="AO125" i="40"/>
  <c r="AK125" i="40"/>
  <c r="AG125" i="40"/>
  <c r="AC125" i="40"/>
  <c r="Y125" i="40"/>
  <c r="AN125" i="40"/>
  <c r="AJ125" i="40"/>
  <c r="AF125" i="40"/>
  <c r="AB125" i="40"/>
  <c r="X125" i="40"/>
  <c r="AA125" i="40"/>
  <c r="AM125" i="40"/>
  <c r="W125" i="40"/>
  <c r="AI125" i="40"/>
  <c r="AE125" i="40"/>
  <c r="AL157" i="40"/>
  <c r="AH157" i="40"/>
  <c r="AD157" i="40"/>
  <c r="Z157" i="40"/>
  <c r="AO157" i="40"/>
  <c r="AK157" i="40"/>
  <c r="AG157" i="40"/>
  <c r="AC157" i="40"/>
  <c r="Y157" i="40"/>
  <c r="AN157" i="40"/>
  <c r="AJ157" i="40"/>
  <c r="AF157" i="40"/>
  <c r="AB157" i="40"/>
  <c r="X157" i="40"/>
  <c r="AA157" i="40"/>
  <c r="AM157" i="40"/>
  <c r="W157" i="40"/>
  <c r="AI157" i="40"/>
  <c r="AE157" i="40"/>
  <c r="AL27" i="41"/>
  <c r="AH27" i="41"/>
  <c r="AD27" i="41"/>
  <c r="Z27" i="41"/>
  <c r="AO27" i="41"/>
  <c r="AK27" i="41"/>
  <c r="AG27" i="41"/>
  <c r="AC27" i="41"/>
  <c r="Y27" i="41"/>
  <c r="AN27" i="41"/>
  <c r="AF27" i="41"/>
  <c r="X27" i="41"/>
  <c r="AM27" i="41"/>
  <c r="AE27" i="41"/>
  <c r="W27" i="41"/>
  <c r="AJ27" i="41"/>
  <c r="AB27" i="41"/>
  <c r="AI27" i="41"/>
  <c r="AA27" i="41"/>
  <c r="AL127" i="41"/>
  <c r="AH127" i="41"/>
  <c r="AD127" i="41"/>
  <c r="Z127" i="41"/>
  <c r="AO127" i="41"/>
  <c r="AK127" i="41"/>
  <c r="AG127" i="41"/>
  <c r="AC127" i="41"/>
  <c r="Y127" i="41"/>
  <c r="AN127" i="41"/>
  <c r="AJ127" i="41"/>
  <c r="AF127" i="41"/>
  <c r="AB127" i="41"/>
  <c r="X127" i="41"/>
  <c r="AM127" i="41"/>
  <c r="W127" i="41"/>
  <c r="AI127" i="41"/>
  <c r="AE127" i="41"/>
  <c r="AA127" i="41"/>
  <c r="U127" i="41"/>
  <c r="S127" i="41"/>
  <c r="O127" i="41"/>
  <c r="R127" i="41"/>
  <c r="M127" i="41"/>
  <c r="T127" i="41"/>
  <c r="N127" i="41"/>
  <c r="Q127" i="41"/>
  <c r="P127" i="41"/>
  <c r="AO6" i="40"/>
  <c r="AK6" i="40"/>
  <c r="AG6" i="40"/>
  <c r="AC6" i="40"/>
  <c r="Y6" i="40"/>
  <c r="AN6" i="40"/>
  <c r="AJ6" i="40"/>
  <c r="AF6" i="40"/>
  <c r="AB6" i="40"/>
  <c r="X6" i="40"/>
  <c r="AM6" i="40"/>
  <c r="AI6" i="40"/>
  <c r="AE6" i="40"/>
  <c r="AA6" i="40"/>
  <c r="W6" i="40"/>
  <c r="AD6" i="40"/>
  <c r="Z6" i="40"/>
  <c r="AL6" i="40"/>
  <c r="AH6" i="40"/>
  <c r="T6" i="40"/>
  <c r="N6" i="40"/>
  <c r="M6" i="40"/>
  <c r="S6" i="40"/>
  <c r="Q6" i="40"/>
  <c r="O6" i="40"/>
  <c r="P6" i="40"/>
  <c r="U6" i="40"/>
  <c r="R6" i="40"/>
  <c r="AO14" i="40"/>
  <c r="AK14" i="40"/>
  <c r="AG14" i="40"/>
  <c r="AC14" i="40"/>
  <c r="Y14" i="40"/>
  <c r="AN14" i="40"/>
  <c r="AJ14" i="40"/>
  <c r="AF14" i="40"/>
  <c r="AB14" i="40"/>
  <c r="X14" i="40"/>
  <c r="AM14" i="40"/>
  <c r="AI14" i="40"/>
  <c r="AE14" i="40"/>
  <c r="AA14" i="40"/>
  <c r="W14" i="40"/>
  <c r="AL14" i="40"/>
  <c r="AH14" i="40"/>
  <c r="AD14" i="40"/>
  <c r="Z14" i="40"/>
  <c r="T14" i="40"/>
  <c r="N14" i="40"/>
  <c r="M14" i="40"/>
  <c r="S14" i="40"/>
  <c r="Q14" i="40"/>
  <c r="O14" i="40"/>
  <c r="P14" i="40"/>
  <c r="U14" i="40"/>
  <c r="R14" i="40"/>
  <c r="AO22" i="40"/>
  <c r="AK22" i="40"/>
  <c r="AG22" i="40"/>
  <c r="AC22" i="40"/>
  <c r="Y22" i="40"/>
  <c r="AN22" i="40"/>
  <c r="AJ22" i="40"/>
  <c r="AF22" i="40"/>
  <c r="AB22" i="40"/>
  <c r="X22" i="40"/>
  <c r="AM22" i="40"/>
  <c r="AI22" i="40"/>
  <c r="AE22" i="40"/>
  <c r="AA22" i="40"/>
  <c r="W22" i="40"/>
  <c r="AD22" i="40"/>
  <c r="Z22" i="40"/>
  <c r="AL22" i="40"/>
  <c r="AH22" i="40"/>
  <c r="Q22" i="40"/>
  <c r="R22" i="40"/>
  <c r="P22" i="40"/>
  <c r="U22" i="40"/>
  <c r="S22" i="40"/>
  <c r="T22" i="40"/>
  <c r="N22" i="40"/>
  <c r="M22" i="40"/>
  <c r="O22" i="40"/>
  <c r="AO30" i="40"/>
  <c r="AK30" i="40"/>
  <c r="AG30" i="40"/>
  <c r="AC30" i="40"/>
  <c r="Y30" i="40"/>
  <c r="AN30" i="40"/>
  <c r="AJ30" i="40"/>
  <c r="AF30" i="40"/>
  <c r="AB30" i="40"/>
  <c r="X30" i="40"/>
  <c r="AM30" i="40"/>
  <c r="AI30" i="40"/>
  <c r="AE30" i="40"/>
  <c r="AA30" i="40"/>
  <c r="W30" i="40"/>
  <c r="AL30" i="40"/>
  <c r="AH30" i="40"/>
  <c r="AD30" i="40"/>
  <c r="Z30" i="40"/>
  <c r="P30" i="40"/>
  <c r="U30" i="40"/>
  <c r="S30" i="40"/>
  <c r="T30" i="40"/>
  <c r="N30" i="40"/>
  <c r="M30" i="40"/>
  <c r="O30" i="40"/>
  <c r="Q30" i="40"/>
  <c r="R30" i="40"/>
  <c r="AO38" i="40"/>
  <c r="AK38" i="40"/>
  <c r="AG38" i="40"/>
  <c r="AC38" i="40"/>
  <c r="Y38" i="40"/>
  <c r="AN38" i="40"/>
  <c r="AJ38" i="40"/>
  <c r="AF38" i="40"/>
  <c r="AB38" i="40"/>
  <c r="X38" i="40"/>
  <c r="AM38" i="40"/>
  <c r="AI38" i="40"/>
  <c r="AE38" i="40"/>
  <c r="AA38" i="40"/>
  <c r="W38" i="40"/>
  <c r="AD38" i="40"/>
  <c r="Z38" i="40"/>
  <c r="AL38" i="40"/>
  <c r="AH38" i="40"/>
  <c r="P38" i="40"/>
  <c r="U38" i="40"/>
  <c r="S38" i="40"/>
  <c r="T38" i="40"/>
  <c r="N38" i="40"/>
  <c r="M38" i="40"/>
  <c r="O38" i="40"/>
  <c r="Q38" i="40"/>
  <c r="R38" i="40"/>
  <c r="AO46" i="40"/>
  <c r="AK46" i="40"/>
  <c r="AG46" i="40"/>
  <c r="AC46" i="40"/>
  <c r="Y46" i="40"/>
  <c r="AN46" i="40"/>
  <c r="AJ46" i="40"/>
  <c r="AF46" i="40"/>
  <c r="AB46" i="40"/>
  <c r="X46" i="40"/>
  <c r="AM46" i="40"/>
  <c r="AI46" i="40"/>
  <c r="AE46" i="40"/>
  <c r="AA46" i="40"/>
  <c r="W46" i="40"/>
  <c r="AL46" i="40"/>
  <c r="AH46" i="40"/>
  <c r="AD46" i="40"/>
  <c r="Z46" i="40"/>
  <c r="T46" i="40"/>
  <c r="N46" i="40"/>
  <c r="M46" i="40"/>
  <c r="R46" i="40"/>
  <c r="Q46" i="40"/>
  <c r="O46" i="40"/>
  <c r="P46" i="40"/>
  <c r="U46" i="40"/>
  <c r="S46" i="40"/>
  <c r="AO54" i="40"/>
  <c r="AK54" i="40"/>
  <c r="AG54" i="40"/>
  <c r="AC54" i="40"/>
  <c r="Y54" i="40"/>
  <c r="AN54" i="40"/>
  <c r="AJ54" i="40"/>
  <c r="AF54" i="40"/>
  <c r="AB54" i="40"/>
  <c r="X54" i="40"/>
  <c r="AM54" i="40"/>
  <c r="AI54" i="40"/>
  <c r="AE54" i="40"/>
  <c r="AA54" i="40"/>
  <c r="W54" i="40"/>
  <c r="AD54" i="40"/>
  <c r="Z54" i="40"/>
  <c r="AL54" i="40"/>
  <c r="AH54" i="40"/>
  <c r="M54" i="40"/>
  <c r="O54" i="40"/>
  <c r="Q54" i="40"/>
  <c r="R54" i="40"/>
  <c r="P54" i="40"/>
  <c r="U54" i="40"/>
  <c r="S54" i="40"/>
  <c r="T54" i="40"/>
  <c r="N54" i="40"/>
  <c r="AO62" i="40"/>
  <c r="AK62" i="40"/>
  <c r="AG62" i="40"/>
  <c r="AC62" i="40"/>
  <c r="Y62" i="40"/>
  <c r="AN62" i="40"/>
  <c r="AJ62" i="40"/>
  <c r="AF62" i="40"/>
  <c r="AB62" i="40"/>
  <c r="X62" i="40"/>
  <c r="AM62" i="40"/>
  <c r="AI62" i="40"/>
  <c r="AE62" i="40"/>
  <c r="AA62" i="40"/>
  <c r="W62" i="40"/>
  <c r="AL62" i="40"/>
  <c r="AH62" i="40"/>
  <c r="AD62" i="40"/>
  <c r="Z62" i="40"/>
  <c r="P62" i="40"/>
  <c r="U62" i="40"/>
  <c r="R62" i="40"/>
  <c r="T62" i="40"/>
  <c r="N62" i="40"/>
  <c r="M62" i="40"/>
  <c r="O62" i="40"/>
  <c r="Q62" i="40"/>
  <c r="S62" i="40"/>
  <c r="AO70" i="40"/>
  <c r="AK70" i="40"/>
  <c r="AG70" i="40"/>
  <c r="AC70" i="40"/>
  <c r="Y70" i="40"/>
  <c r="AN70" i="40"/>
  <c r="AJ70" i="40"/>
  <c r="AF70" i="40"/>
  <c r="AB70" i="40"/>
  <c r="X70" i="40"/>
  <c r="AM70" i="40"/>
  <c r="AI70" i="40"/>
  <c r="AE70" i="40"/>
  <c r="AA70" i="40"/>
  <c r="W70" i="40"/>
  <c r="AD70" i="40"/>
  <c r="Z70" i="40"/>
  <c r="AL70" i="40"/>
  <c r="AH70" i="40"/>
  <c r="T70" i="40"/>
  <c r="N70" i="40"/>
  <c r="M70" i="40"/>
  <c r="R70" i="40"/>
  <c r="Q70" i="40"/>
  <c r="O70" i="40"/>
  <c r="P70" i="40"/>
  <c r="U70" i="40"/>
  <c r="S70" i="40"/>
  <c r="AO78" i="40"/>
  <c r="AK78" i="40"/>
  <c r="AG78" i="40"/>
  <c r="AC78" i="40"/>
  <c r="Y78" i="40"/>
  <c r="AN78" i="40"/>
  <c r="AJ78" i="40"/>
  <c r="AF78" i="40"/>
  <c r="AB78" i="40"/>
  <c r="X78" i="40"/>
  <c r="AM78" i="40"/>
  <c r="AI78" i="40"/>
  <c r="AE78" i="40"/>
  <c r="AA78" i="40"/>
  <c r="W78" i="40"/>
  <c r="AL78" i="40"/>
  <c r="AH78" i="40"/>
  <c r="AD78" i="40"/>
  <c r="Z78" i="40"/>
  <c r="P78" i="40"/>
  <c r="U78" i="40"/>
  <c r="R78" i="40"/>
  <c r="T78" i="40"/>
  <c r="N78" i="40"/>
  <c r="M78" i="40"/>
  <c r="S78" i="40"/>
  <c r="Q78" i="40"/>
  <c r="O78" i="40"/>
  <c r="AO86" i="40"/>
  <c r="AK86" i="40"/>
  <c r="AG86" i="40"/>
  <c r="AC86" i="40"/>
  <c r="Y86" i="40"/>
  <c r="AN86" i="40"/>
  <c r="AJ86" i="40"/>
  <c r="AF86" i="40"/>
  <c r="AB86" i="40"/>
  <c r="X86" i="40"/>
  <c r="AM86" i="40"/>
  <c r="AI86" i="40"/>
  <c r="AE86" i="40"/>
  <c r="AA86" i="40"/>
  <c r="W86" i="40"/>
  <c r="AD86" i="40"/>
  <c r="Z86" i="40"/>
  <c r="AL86" i="40"/>
  <c r="AH86" i="40"/>
  <c r="M86" i="40"/>
  <c r="O86" i="40"/>
  <c r="Q86" i="40"/>
  <c r="S86" i="40"/>
  <c r="P86" i="40"/>
  <c r="U86" i="40"/>
  <c r="R86" i="40"/>
  <c r="T86" i="40"/>
  <c r="N86" i="40"/>
  <c r="AO94" i="40"/>
  <c r="AK94" i="40"/>
  <c r="AG94" i="40"/>
  <c r="AC94" i="40"/>
  <c r="Y94" i="40"/>
  <c r="AN94" i="40"/>
  <c r="AJ94" i="40"/>
  <c r="AF94" i="40"/>
  <c r="AB94" i="40"/>
  <c r="X94" i="40"/>
  <c r="AM94" i="40"/>
  <c r="AI94" i="40"/>
  <c r="AE94" i="40"/>
  <c r="AA94" i="40"/>
  <c r="W94" i="40"/>
  <c r="AL94" i="40"/>
  <c r="AH94" i="40"/>
  <c r="AD94" i="40"/>
  <c r="Z94" i="40"/>
  <c r="P94" i="40"/>
  <c r="U94" i="40"/>
  <c r="S94" i="40"/>
  <c r="T94" i="40"/>
  <c r="N94" i="40"/>
  <c r="M94" i="40"/>
  <c r="O94" i="40"/>
  <c r="Q94" i="40"/>
  <c r="R94" i="40"/>
  <c r="AO102" i="40"/>
  <c r="AK102" i="40"/>
  <c r="AG102" i="40"/>
  <c r="AC102" i="40"/>
  <c r="Y102" i="40"/>
  <c r="AN102" i="40"/>
  <c r="AJ102" i="40"/>
  <c r="AF102" i="40"/>
  <c r="AB102" i="40"/>
  <c r="X102" i="40"/>
  <c r="AM102" i="40"/>
  <c r="AI102" i="40"/>
  <c r="AE102" i="40"/>
  <c r="AA102" i="40"/>
  <c r="W102" i="40"/>
  <c r="AD102" i="40"/>
  <c r="Z102" i="40"/>
  <c r="AL102" i="40"/>
  <c r="AH102" i="40"/>
  <c r="T102" i="40"/>
  <c r="N102" i="40"/>
  <c r="M102" i="40"/>
  <c r="O102" i="40"/>
  <c r="Q102" i="40"/>
  <c r="R102" i="40"/>
  <c r="P102" i="40"/>
  <c r="U102" i="40"/>
  <c r="S102" i="40"/>
  <c r="AO110" i="40"/>
  <c r="AK110" i="40"/>
  <c r="AG110" i="40"/>
  <c r="AC110" i="40"/>
  <c r="Y110" i="40"/>
  <c r="AN110" i="40"/>
  <c r="AJ110" i="40"/>
  <c r="AF110" i="40"/>
  <c r="AB110" i="40"/>
  <c r="X110" i="40"/>
  <c r="AM110" i="40"/>
  <c r="AI110" i="40"/>
  <c r="AE110" i="40"/>
  <c r="AA110" i="40"/>
  <c r="W110" i="40"/>
  <c r="AL110" i="40"/>
  <c r="AH110" i="40"/>
  <c r="AD110" i="40"/>
  <c r="Z110" i="40"/>
  <c r="M110" i="40"/>
  <c r="O110" i="40"/>
  <c r="Q110" i="40"/>
  <c r="S110" i="40"/>
  <c r="P110" i="40"/>
  <c r="U110" i="40"/>
  <c r="R110" i="40"/>
  <c r="T110" i="40"/>
  <c r="N110" i="40"/>
  <c r="AO118" i="40"/>
  <c r="AK118" i="40"/>
  <c r="AG118" i="40"/>
  <c r="AC118" i="40"/>
  <c r="Y118" i="40"/>
  <c r="AN118" i="40"/>
  <c r="AJ118" i="40"/>
  <c r="AF118" i="40"/>
  <c r="AB118" i="40"/>
  <c r="X118" i="40"/>
  <c r="AM118" i="40"/>
  <c r="AI118" i="40"/>
  <c r="AE118" i="40"/>
  <c r="AA118" i="40"/>
  <c r="W118" i="40"/>
  <c r="AD118" i="40"/>
  <c r="Z118" i="40"/>
  <c r="AL118" i="40"/>
  <c r="AH118" i="40"/>
  <c r="P118" i="40"/>
  <c r="U118" i="40"/>
  <c r="S118" i="40"/>
  <c r="T118" i="40"/>
  <c r="N118" i="40"/>
  <c r="M118" i="40"/>
  <c r="O118" i="40"/>
  <c r="Q118" i="40"/>
  <c r="R118" i="40"/>
  <c r="AO126" i="40"/>
  <c r="AK126" i="40"/>
  <c r="AG126" i="40"/>
  <c r="AC126" i="40"/>
  <c r="Y126" i="40"/>
  <c r="AN126" i="40"/>
  <c r="AJ126" i="40"/>
  <c r="AF126" i="40"/>
  <c r="AB126" i="40"/>
  <c r="X126" i="40"/>
  <c r="AM126" i="40"/>
  <c r="AI126" i="40"/>
  <c r="AE126" i="40"/>
  <c r="AA126" i="40"/>
  <c r="W126" i="40"/>
  <c r="AL126" i="40"/>
  <c r="AH126" i="40"/>
  <c r="AD126" i="40"/>
  <c r="Z126" i="40"/>
  <c r="M126" i="40"/>
  <c r="R126" i="40"/>
  <c r="Q126" i="40"/>
  <c r="S126" i="40"/>
  <c r="P126" i="40"/>
  <c r="U126" i="40"/>
  <c r="O126" i="40"/>
  <c r="T126" i="40"/>
  <c r="N126" i="40"/>
  <c r="AO134" i="40"/>
  <c r="AK134" i="40"/>
  <c r="AG134" i="40"/>
  <c r="AC134" i="40"/>
  <c r="Y134" i="40"/>
  <c r="AN134" i="40"/>
  <c r="AJ134" i="40"/>
  <c r="AF134" i="40"/>
  <c r="AB134" i="40"/>
  <c r="X134" i="40"/>
  <c r="AM134" i="40"/>
  <c r="AI134" i="40"/>
  <c r="AE134" i="40"/>
  <c r="AA134" i="40"/>
  <c r="W134" i="40"/>
  <c r="AD134" i="40"/>
  <c r="Z134" i="40"/>
  <c r="AL134" i="40"/>
  <c r="AH134" i="40"/>
  <c r="Q134" i="40"/>
  <c r="O134" i="40"/>
  <c r="P134" i="40"/>
  <c r="U134" i="40"/>
  <c r="S134" i="40"/>
  <c r="T134" i="40"/>
  <c r="N134" i="40"/>
  <c r="M134" i="40"/>
  <c r="R134" i="40"/>
  <c r="AO142" i="40"/>
  <c r="AK142" i="40"/>
  <c r="AG142" i="40"/>
  <c r="AC142" i="40"/>
  <c r="Y142" i="40"/>
  <c r="AN142" i="40"/>
  <c r="AJ142" i="40"/>
  <c r="AF142" i="40"/>
  <c r="AB142" i="40"/>
  <c r="X142" i="40"/>
  <c r="AM142" i="40"/>
  <c r="AI142" i="40"/>
  <c r="AE142" i="40"/>
  <c r="AA142" i="40"/>
  <c r="W142" i="40"/>
  <c r="AL142" i="40"/>
  <c r="AH142" i="40"/>
  <c r="AD142" i="40"/>
  <c r="Z142" i="40"/>
  <c r="T142" i="40"/>
  <c r="N142" i="40"/>
  <c r="M142" i="40"/>
  <c r="S142" i="40"/>
  <c r="Q142" i="40"/>
  <c r="O142" i="40"/>
  <c r="P142" i="40"/>
  <c r="U142" i="40"/>
  <c r="R142" i="40"/>
  <c r="AO150" i="40"/>
  <c r="AK150" i="40"/>
  <c r="AG150" i="40"/>
  <c r="AC150" i="40"/>
  <c r="Y150" i="40"/>
  <c r="AN150" i="40"/>
  <c r="AJ150" i="40"/>
  <c r="AF150" i="40"/>
  <c r="AB150" i="40"/>
  <c r="X150" i="40"/>
  <c r="AM150" i="40"/>
  <c r="AI150" i="40"/>
  <c r="AE150" i="40"/>
  <c r="AA150" i="40"/>
  <c r="W150" i="40"/>
  <c r="AD150" i="40"/>
  <c r="Z150" i="40"/>
  <c r="AL150" i="40"/>
  <c r="AH150" i="40"/>
  <c r="M150" i="40"/>
  <c r="S150" i="40"/>
  <c r="Q150" i="40"/>
  <c r="O150" i="40"/>
  <c r="P150" i="40"/>
  <c r="U150" i="40"/>
  <c r="R150" i="40"/>
  <c r="T150" i="40"/>
  <c r="N150" i="40"/>
  <c r="AO158" i="40"/>
  <c r="AK158" i="40"/>
  <c r="AG158" i="40"/>
  <c r="AC158" i="40"/>
  <c r="Y158" i="40"/>
  <c r="AN158" i="40"/>
  <c r="AJ158" i="40"/>
  <c r="AF158" i="40"/>
  <c r="AB158" i="40"/>
  <c r="X158" i="40"/>
  <c r="AM158" i="40"/>
  <c r="AI158" i="40"/>
  <c r="AE158" i="40"/>
  <c r="AA158" i="40"/>
  <c r="W158" i="40"/>
  <c r="AL158" i="40"/>
  <c r="AH158" i="40"/>
  <c r="AD158" i="40"/>
  <c r="Z158" i="40"/>
  <c r="Q158" i="40"/>
  <c r="R158" i="40"/>
  <c r="P158" i="40"/>
  <c r="U158" i="40"/>
  <c r="S158" i="40"/>
  <c r="T158" i="40"/>
  <c r="N158" i="40"/>
  <c r="M158" i="40"/>
  <c r="O158" i="40"/>
  <c r="AO166" i="40"/>
  <c r="AK166" i="40"/>
  <c r="AG166" i="40"/>
  <c r="AC166" i="40"/>
  <c r="Y166" i="40"/>
  <c r="AN166" i="40"/>
  <c r="AJ166" i="40"/>
  <c r="AF166" i="40"/>
  <c r="AB166" i="40"/>
  <c r="X166" i="40"/>
  <c r="AM166" i="40"/>
  <c r="AI166" i="40"/>
  <c r="AE166" i="40"/>
  <c r="AA166" i="40"/>
  <c r="W166" i="40"/>
  <c r="AD166" i="40"/>
  <c r="Z166" i="40"/>
  <c r="AL166" i="40"/>
  <c r="AH166" i="40"/>
  <c r="P166" i="40"/>
  <c r="U166" i="40"/>
  <c r="R166" i="40"/>
  <c r="T166" i="40"/>
  <c r="N166" i="40"/>
  <c r="M166" i="40"/>
  <c r="S166" i="40"/>
  <c r="Q166" i="40"/>
  <c r="O166" i="40"/>
  <c r="AO174" i="40"/>
  <c r="AK174" i="40"/>
  <c r="AG174" i="40"/>
  <c r="AC174" i="40"/>
  <c r="Y174" i="40"/>
  <c r="AN174" i="40"/>
  <c r="AJ174" i="40"/>
  <c r="AF174" i="40"/>
  <c r="AB174" i="40"/>
  <c r="X174" i="40"/>
  <c r="AM174" i="40"/>
  <c r="AI174" i="40"/>
  <c r="AE174" i="40"/>
  <c r="AA174" i="40"/>
  <c r="W174" i="40"/>
  <c r="AL174" i="40"/>
  <c r="AH174" i="40"/>
  <c r="AD174" i="40"/>
  <c r="Z174" i="40"/>
  <c r="M174" i="40"/>
  <c r="O174" i="40"/>
  <c r="Q174" i="40"/>
  <c r="R174" i="40"/>
  <c r="P174" i="40"/>
  <c r="U174" i="40"/>
  <c r="S174" i="40"/>
  <c r="T174" i="40"/>
  <c r="N174" i="40"/>
  <c r="AO8" i="41"/>
  <c r="AK8" i="41"/>
  <c r="AG8" i="41"/>
  <c r="AC8" i="41"/>
  <c r="Y8" i="41"/>
  <c r="AN8" i="41"/>
  <c r="AJ8" i="41"/>
  <c r="AF8" i="41"/>
  <c r="AB8" i="41"/>
  <c r="X8" i="41"/>
  <c r="AM8" i="41"/>
  <c r="AE8" i="41"/>
  <c r="W8" i="41"/>
  <c r="AL8" i="41"/>
  <c r="AD8" i="41"/>
  <c r="AI8" i="41"/>
  <c r="AA8" i="41"/>
  <c r="Z8" i="41"/>
  <c r="AH8" i="41"/>
  <c r="T8" i="41"/>
  <c r="N8" i="41"/>
  <c r="M8" i="41"/>
  <c r="R8" i="41"/>
  <c r="Q8" i="41"/>
  <c r="S8" i="41"/>
  <c r="P8" i="41"/>
  <c r="U8" i="41"/>
  <c r="O8" i="41"/>
  <c r="AO24" i="41"/>
  <c r="AK24" i="41"/>
  <c r="AG24" i="41"/>
  <c r="AC24" i="41"/>
  <c r="Y24" i="41"/>
  <c r="AN24" i="41"/>
  <c r="AJ24" i="41"/>
  <c r="AF24" i="41"/>
  <c r="AB24" i="41"/>
  <c r="X24" i="41"/>
  <c r="AM24" i="41"/>
  <c r="AE24" i="41"/>
  <c r="W24" i="41"/>
  <c r="AL24" i="41"/>
  <c r="AD24" i="41"/>
  <c r="AI24" i="41"/>
  <c r="AA24" i="41"/>
  <c r="AH24" i="41"/>
  <c r="Z24" i="41"/>
  <c r="P24" i="41"/>
  <c r="U24" i="41"/>
  <c r="S24" i="41"/>
  <c r="T24" i="41"/>
  <c r="N24" i="41"/>
  <c r="M24" i="41"/>
  <c r="R24" i="41"/>
  <c r="Q24" i="41"/>
  <c r="O24" i="41"/>
  <c r="AN7" i="40"/>
  <c r="AJ7" i="40"/>
  <c r="AF7" i="40"/>
  <c r="AB7" i="40"/>
  <c r="X7" i="40"/>
  <c r="AM7" i="40"/>
  <c r="AI7" i="40"/>
  <c r="AE7" i="40"/>
  <c r="AA7" i="40"/>
  <c r="W7" i="40"/>
  <c r="AL7" i="40"/>
  <c r="AH7" i="40"/>
  <c r="AD7" i="40"/>
  <c r="Z7" i="40"/>
  <c r="AO7" i="40"/>
  <c r="Y7" i="40"/>
  <c r="AK7" i="40"/>
  <c r="AG7" i="40"/>
  <c r="AC7" i="40"/>
  <c r="AN15" i="40"/>
  <c r="AJ15" i="40"/>
  <c r="AF15" i="40"/>
  <c r="AB15" i="40"/>
  <c r="X15" i="40"/>
  <c r="AM15" i="40"/>
  <c r="AI15" i="40"/>
  <c r="AE15" i="40"/>
  <c r="AA15" i="40"/>
  <c r="W15" i="40"/>
  <c r="AL15" i="40"/>
  <c r="AH15" i="40"/>
  <c r="AD15" i="40"/>
  <c r="Z15" i="40"/>
  <c r="AG15" i="40"/>
  <c r="AC15" i="40"/>
  <c r="AO15" i="40"/>
  <c r="Y15" i="40"/>
  <c r="AK15" i="40"/>
  <c r="AN23" i="40"/>
  <c r="AJ23" i="40"/>
  <c r="AF23" i="40"/>
  <c r="AB23" i="40"/>
  <c r="X23" i="40"/>
  <c r="AM23" i="40"/>
  <c r="AI23" i="40"/>
  <c r="AE23" i="40"/>
  <c r="AA23" i="40"/>
  <c r="W23" i="40"/>
  <c r="AL23" i="40"/>
  <c r="AH23" i="40"/>
  <c r="AD23" i="40"/>
  <c r="Z23" i="40"/>
  <c r="AO23" i="40"/>
  <c r="Y23" i="40"/>
  <c r="AK23" i="40"/>
  <c r="AG23" i="40"/>
  <c r="AC23" i="40"/>
  <c r="AN31" i="40"/>
  <c r="AJ31" i="40"/>
  <c r="AF31" i="40"/>
  <c r="AB31" i="40"/>
  <c r="X31" i="40"/>
  <c r="AM31" i="40"/>
  <c r="AI31" i="40"/>
  <c r="AE31" i="40"/>
  <c r="AA31" i="40"/>
  <c r="W31" i="40"/>
  <c r="AL31" i="40"/>
  <c r="AH31" i="40"/>
  <c r="AD31" i="40"/>
  <c r="Z31" i="40"/>
  <c r="AG31" i="40"/>
  <c r="AC31" i="40"/>
  <c r="AO31" i="40"/>
  <c r="Y31" i="40"/>
  <c r="AK31" i="40"/>
  <c r="AN39" i="40"/>
  <c r="AJ39" i="40"/>
  <c r="AF39" i="40"/>
  <c r="AB39" i="40"/>
  <c r="X39" i="40"/>
  <c r="AM39" i="40"/>
  <c r="AI39" i="40"/>
  <c r="AE39" i="40"/>
  <c r="AA39" i="40"/>
  <c r="W39" i="40"/>
  <c r="AL39" i="40"/>
  <c r="AH39" i="40"/>
  <c r="AD39" i="40"/>
  <c r="Z39" i="40"/>
  <c r="AO39" i="40"/>
  <c r="Y39" i="40"/>
  <c r="AK39" i="40"/>
  <c r="AG39" i="40"/>
  <c r="AC39" i="40"/>
  <c r="AN47" i="40"/>
  <c r="AJ47" i="40"/>
  <c r="AF47" i="40"/>
  <c r="AB47" i="40"/>
  <c r="X47" i="40"/>
  <c r="AM47" i="40"/>
  <c r="AI47" i="40"/>
  <c r="AE47" i="40"/>
  <c r="AA47" i="40"/>
  <c r="W47" i="40"/>
  <c r="AL47" i="40"/>
  <c r="AH47" i="40"/>
  <c r="AD47" i="40"/>
  <c r="Z47" i="40"/>
  <c r="AG47" i="40"/>
  <c r="AC47" i="40"/>
  <c r="AO47" i="40"/>
  <c r="Y47" i="40"/>
  <c r="AK47" i="40"/>
  <c r="AN55" i="40"/>
  <c r="AJ55" i="40"/>
  <c r="AF55" i="40"/>
  <c r="AB55" i="40"/>
  <c r="X55" i="40"/>
  <c r="AM55" i="40"/>
  <c r="AI55" i="40"/>
  <c r="AE55" i="40"/>
  <c r="AA55" i="40"/>
  <c r="W55" i="40"/>
  <c r="AL55" i="40"/>
  <c r="AH55" i="40"/>
  <c r="AD55" i="40"/>
  <c r="Z55" i="40"/>
  <c r="AO55" i="40"/>
  <c r="Y55" i="40"/>
  <c r="AK55" i="40"/>
  <c r="AG55" i="40"/>
  <c r="AC55" i="40"/>
  <c r="AN63" i="40"/>
  <c r="AJ63" i="40"/>
  <c r="AF63" i="40"/>
  <c r="AB63" i="40"/>
  <c r="X63" i="40"/>
  <c r="AM63" i="40"/>
  <c r="AI63" i="40"/>
  <c r="AE63" i="40"/>
  <c r="AA63" i="40"/>
  <c r="W63" i="40"/>
  <c r="AL63" i="40"/>
  <c r="AH63" i="40"/>
  <c r="AD63" i="40"/>
  <c r="Z63" i="40"/>
  <c r="AG63" i="40"/>
  <c r="AC63" i="40"/>
  <c r="AO63" i="40"/>
  <c r="Y63" i="40"/>
  <c r="AK63" i="40"/>
  <c r="AN71" i="40"/>
  <c r="AJ71" i="40"/>
  <c r="AF71" i="40"/>
  <c r="AB71" i="40"/>
  <c r="X71" i="40"/>
  <c r="AM71" i="40"/>
  <c r="AI71" i="40"/>
  <c r="AE71" i="40"/>
  <c r="AA71" i="40"/>
  <c r="W71" i="40"/>
  <c r="AL71" i="40"/>
  <c r="AH71" i="40"/>
  <c r="AD71" i="40"/>
  <c r="Z71" i="40"/>
  <c r="AO71" i="40"/>
  <c r="Y71" i="40"/>
  <c r="AK71" i="40"/>
  <c r="AG71" i="40"/>
  <c r="AC71" i="40"/>
  <c r="AN79" i="40"/>
  <c r="AJ79" i="40"/>
  <c r="AF79" i="40"/>
  <c r="AB79" i="40"/>
  <c r="X79" i="40"/>
  <c r="AM79" i="40"/>
  <c r="AI79" i="40"/>
  <c r="AE79" i="40"/>
  <c r="AA79" i="40"/>
  <c r="W79" i="40"/>
  <c r="AL79" i="40"/>
  <c r="AH79" i="40"/>
  <c r="AD79" i="40"/>
  <c r="Z79" i="40"/>
  <c r="AG79" i="40"/>
  <c r="AC79" i="40"/>
  <c r="AO79" i="40"/>
  <c r="Y79" i="40"/>
  <c r="AK79" i="40"/>
  <c r="AN87" i="40"/>
  <c r="AJ87" i="40"/>
  <c r="AF87" i="40"/>
  <c r="AB87" i="40"/>
  <c r="X87" i="40"/>
  <c r="AM87" i="40"/>
  <c r="AI87" i="40"/>
  <c r="AE87" i="40"/>
  <c r="AA87" i="40"/>
  <c r="W87" i="40"/>
  <c r="AL87" i="40"/>
  <c r="AH87" i="40"/>
  <c r="AD87" i="40"/>
  <c r="Z87" i="40"/>
  <c r="AO87" i="40"/>
  <c r="Y87" i="40"/>
  <c r="AK87" i="40"/>
  <c r="AG87" i="40"/>
  <c r="AC87" i="40"/>
  <c r="AN95" i="40"/>
  <c r="AJ95" i="40"/>
  <c r="AF95" i="40"/>
  <c r="AB95" i="40"/>
  <c r="X95" i="40"/>
  <c r="AM95" i="40"/>
  <c r="AI95" i="40"/>
  <c r="AE95" i="40"/>
  <c r="AA95" i="40"/>
  <c r="W95" i="40"/>
  <c r="AL95" i="40"/>
  <c r="AH95" i="40"/>
  <c r="AD95" i="40"/>
  <c r="Z95" i="40"/>
  <c r="AG95" i="40"/>
  <c r="AC95" i="40"/>
  <c r="AO95" i="40"/>
  <c r="Y95" i="40"/>
  <c r="AK95" i="40"/>
  <c r="AN103" i="40"/>
  <c r="AJ103" i="40"/>
  <c r="AF103" i="40"/>
  <c r="AB103" i="40"/>
  <c r="X103" i="40"/>
  <c r="AM103" i="40"/>
  <c r="AI103" i="40"/>
  <c r="AE103" i="40"/>
  <c r="AA103" i="40"/>
  <c r="W103" i="40"/>
  <c r="AL103" i="40"/>
  <c r="AH103" i="40"/>
  <c r="AD103" i="40"/>
  <c r="Z103" i="40"/>
  <c r="AO103" i="40"/>
  <c r="Y103" i="40"/>
  <c r="AK103" i="40"/>
  <c r="AG103" i="40"/>
  <c r="AC103" i="40"/>
  <c r="AN111" i="40"/>
  <c r="AJ111" i="40"/>
  <c r="AF111" i="40"/>
  <c r="AB111" i="40"/>
  <c r="X111" i="40"/>
  <c r="AM111" i="40"/>
  <c r="AI111" i="40"/>
  <c r="AE111" i="40"/>
  <c r="AA111" i="40"/>
  <c r="W111" i="40"/>
  <c r="AL111" i="40"/>
  <c r="AH111" i="40"/>
  <c r="AD111" i="40"/>
  <c r="Z111" i="40"/>
  <c r="AG111" i="40"/>
  <c r="AC111" i="40"/>
  <c r="AO111" i="40"/>
  <c r="Y111" i="40"/>
  <c r="AK111" i="40"/>
  <c r="AN119" i="40"/>
  <c r="AJ119" i="40"/>
  <c r="AF119" i="40"/>
  <c r="AB119" i="40"/>
  <c r="X119" i="40"/>
  <c r="AM119" i="40"/>
  <c r="AI119" i="40"/>
  <c r="AE119" i="40"/>
  <c r="AA119" i="40"/>
  <c r="W119" i="40"/>
  <c r="AL119" i="40"/>
  <c r="AH119" i="40"/>
  <c r="AD119" i="40"/>
  <c r="Z119" i="40"/>
  <c r="AO119" i="40"/>
  <c r="Y119" i="40"/>
  <c r="AK119" i="40"/>
  <c r="AG119" i="40"/>
  <c r="AC119" i="40"/>
  <c r="AN127" i="40"/>
  <c r="AJ127" i="40"/>
  <c r="AF127" i="40"/>
  <c r="AB127" i="40"/>
  <c r="X127" i="40"/>
  <c r="AM127" i="40"/>
  <c r="AI127" i="40"/>
  <c r="AE127" i="40"/>
  <c r="AA127" i="40"/>
  <c r="W127" i="40"/>
  <c r="AL127" i="40"/>
  <c r="AH127" i="40"/>
  <c r="AD127" i="40"/>
  <c r="Z127" i="40"/>
  <c r="AG127" i="40"/>
  <c r="AC127" i="40"/>
  <c r="AO127" i="40"/>
  <c r="Y127" i="40"/>
  <c r="AK127" i="40"/>
  <c r="AN135" i="40"/>
  <c r="AJ135" i="40"/>
  <c r="AF135" i="40"/>
  <c r="AB135" i="40"/>
  <c r="X135" i="40"/>
  <c r="AM135" i="40"/>
  <c r="AI135" i="40"/>
  <c r="AE135" i="40"/>
  <c r="AA135" i="40"/>
  <c r="W135" i="40"/>
  <c r="AL135" i="40"/>
  <c r="AH135" i="40"/>
  <c r="AD135" i="40"/>
  <c r="Z135" i="40"/>
  <c r="AO135" i="40"/>
  <c r="Y135" i="40"/>
  <c r="AK135" i="40"/>
  <c r="AG135" i="40"/>
  <c r="AC135" i="40"/>
  <c r="AN143" i="40"/>
  <c r="AJ143" i="40"/>
  <c r="AF143" i="40"/>
  <c r="AB143" i="40"/>
  <c r="X143" i="40"/>
  <c r="AM143" i="40"/>
  <c r="AI143" i="40"/>
  <c r="AE143" i="40"/>
  <c r="AA143" i="40"/>
  <c r="W143" i="40"/>
  <c r="AL143" i="40"/>
  <c r="AH143" i="40"/>
  <c r="AD143" i="40"/>
  <c r="Z143" i="40"/>
  <c r="AG143" i="40"/>
  <c r="AC143" i="40"/>
  <c r="AO143" i="40"/>
  <c r="Y143" i="40"/>
  <c r="AK143" i="40"/>
  <c r="AN151" i="40"/>
  <c r="AJ151" i="40"/>
  <c r="AF151" i="40"/>
  <c r="AB151" i="40"/>
  <c r="X151" i="40"/>
  <c r="AM151" i="40"/>
  <c r="AI151" i="40"/>
  <c r="AE151" i="40"/>
  <c r="AA151" i="40"/>
  <c r="W151" i="40"/>
  <c r="AL151" i="40"/>
  <c r="AH151" i="40"/>
  <c r="AD151" i="40"/>
  <c r="Z151" i="40"/>
  <c r="AO151" i="40"/>
  <c r="Y151" i="40"/>
  <c r="AK151" i="40"/>
  <c r="AG151" i="40"/>
  <c r="AC151" i="40"/>
  <c r="AN159" i="40"/>
  <c r="AJ159" i="40"/>
  <c r="AF159" i="40"/>
  <c r="AB159" i="40"/>
  <c r="X159" i="40"/>
  <c r="AM159" i="40"/>
  <c r="AI159" i="40"/>
  <c r="AE159" i="40"/>
  <c r="AA159" i="40"/>
  <c r="W159" i="40"/>
  <c r="AL159" i="40"/>
  <c r="AH159" i="40"/>
  <c r="AD159" i="40"/>
  <c r="Z159" i="40"/>
  <c r="AG159" i="40"/>
  <c r="AC159" i="40"/>
  <c r="AO159" i="40"/>
  <c r="Y159" i="40"/>
  <c r="AK159" i="40"/>
  <c r="AN167" i="40"/>
  <c r="AJ167" i="40"/>
  <c r="AF167" i="40"/>
  <c r="AB167" i="40"/>
  <c r="X167" i="40"/>
  <c r="AM167" i="40"/>
  <c r="AI167" i="40"/>
  <c r="AE167" i="40"/>
  <c r="AA167" i="40"/>
  <c r="W167" i="40"/>
  <c r="AL167" i="40"/>
  <c r="AH167" i="40"/>
  <c r="AD167" i="40"/>
  <c r="Z167" i="40"/>
  <c r="AO167" i="40"/>
  <c r="Y167" i="40"/>
  <c r="AK167" i="40"/>
  <c r="AG167" i="40"/>
  <c r="AC167" i="40"/>
  <c r="AN175" i="40"/>
  <c r="AJ175" i="40"/>
  <c r="AF175" i="40"/>
  <c r="AB175" i="40"/>
  <c r="X175" i="40"/>
  <c r="AM175" i="40"/>
  <c r="AI175" i="40"/>
  <c r="AE175" i="40"/>
  <c r="AA175" i="40"/>
  <c r="W175" i="40"/>
  <c r="AL175" i="40"/>
  <c r="AH175" i="40"/>
  <c r="AD175" i="40"/>
  <c r="Z175" i="40"/>
  <c r="AG175" i="40"/>
  <c r="AC175" i="40"/>
  <c r="AO175" i="40"/>
  <c r="Y175" i="40"/>
  <c r="AK175" i="40"/>
  <c r="AL7" i="41"/>
  <c r="AH7" i="41"/>
  <c r="AD7" i="41"/>
  <c r="Z7" i="41"/>
  <c r="AO7" i="41"/>
  <c r="AK7" i="41"/>
  <c r="AG7" i="41"/>
  <c r="AC7" i="41"/>
  <c r="Y7" i="41"/>
  <c r="AJ7" i="41"/>
  <c r="AB7" i="41"/>
  <c r="AI7" i="41"/>
  <c r="AA7" i="41"/>
  <c r="AN7" i="41"/>
  <c r="AF7" i="41"/>
  <c r="X7" i="41"/>
  <c r="AM7" i="41"/>
  <c r="AE7" i="41"/>
  <c r="W7" i="41"/>
  <c r="AL23" i="41"/>
  <c r="AH23" i="41"/>
  <c r="AD23" i="41"/>
  <c r="Z23" i="41"/>
  <c r="AO23" i="41"/>
  <c r="AK23" i="41"/>
  <c r="AG23" i="41"/>
  <c r="AC23" i="41"/>
  <c r="Y23" i="41"/>
  <c r="AJ23" i="41"/>
  <c r="AB23" i="41"/>
  <c r="AI23" i="41"/>
  <c r="AA23" i="41"/>
  <c r="AN23" i="41"/>
  <c r="AF23" i="41"/>
  <c r="X23" i="41"/>
  <c r="AE23" i="41"/>
  <c r="W23" i="41"/>
  <c r="AM23" i="41"/>
  <c r="AL39" i="41"/>
  <c r="AH39" i="41"/>
  <c r="AD39" i="41"/>
  <c r="Z39" i="41"/>
  <c r="AO39" i="41"/>
  <c r="AK39" i="41"/>
  <c r="AG39" i="41"/>
  <c r="AC39" i="41"/>
  <c r="Y39" i="41"/>
  <c r="AN39" i="41"/>
  <c r="AJ39" i="41"/>
  <c r="AF39" i="41"/>
  <c r="AB39" i="41"/>
  <c r="X39" i="41"/>
  <c r="AE39" i="41"/>
  <c r="AA39" i="41"/>
  <c r="AM39" i="41"/>
  <c r="W39" i="41"/>
  <c r="AI39" i="41"/>
  <c r="AL71" i="41"/>
  <c r="AH71" i="41"/>
  <c r="AD71" i="41"/>
  <c r="Z71" i="41"/>
  <c r="AO71" i="41"/>
  <c r="AK71" i="41"/>
  <c r="AG71" i="41"/>
  <c r="AC71" i="41"/>
  <c r="Y71" i="41"/>
  <c r="AN71" i="41"/>
  <c r="AJ71" i="41"/>
  <c r="AF71" i="41"/>
  <c r="AB71" i="41"/>
  <c r="X71" i="41"/>
  <c r="AE71" i="41"/>
  <c r="AA71" i="41"/>
  <c r="AM71" i="41"/>
  <c r="W71" i="41"/>
  <c r="AI71" i="41"/>
  <c r="Q71" i="41"/>
  <c r="R71" i="41"/>
  <c r="U71" i="41"/>
  <c r="P71" i="41"/>
  <c r="O71" i="41"/>
  <c r="N71" i="41"/>
  <c r="M71" i="41"/>
  <c r="T71" i="41"/>
  <c r="S71" i="41"/>
  <c r="AL103" i="41"/>
  <c r="AH103" i="41"/>
  <c r="AD103" i="41"/>
  <c r="Z103" i="41"/>
  <c r="AO103" i="41"/>
  <c r="AK103" i="41"/>
  <c r="AG103" i="41"/>
  <c r="AC103" i="41"/>
  <c r="Y103" i="41"/>
  <c r="AN103" i="41"/>
  <c r="AJ103" i="41"/>
  <c r="AF103" i="41"/>
  <c r="AB103" i="41"/>
  <c r="X103" i="41"/>
  <c r="AE103" i="41"/>
  <c r="AA103" i="41"/>
  <c r="AM103" i="41"/>
  <c r="W103" i="41"/>
  <c r="AI103" i="41"/>
  <c r="U103" i="41"/>
  <c r="N103" i="41"/>
  <c r="O103" i="41"/>
  <c r="R103" i="41"/>
  <c r="M103" i="41"/>
  <c r="T103" i="41"/>
  <c r="S103" i="41"/>
  <c r="Q103" i="41"/>
  <c r="P103" i="41"/>
  <c r="AL135" i="41"/>
  <c r="AH135" i="41"/>
  <c r="AD135" i="41"/>
  <c r="Z135" i="41"/>
  <c r="AO135" i="41"/>
  <c r="AK135" i="41"/>
  <c r="AG135" i="41"/>
  <c r="AC135" i="41"/>
  <c r="Y135" i="41"/>
  <c r="AN135" i="41"/>
  <c r="AJ135" i="41"/>
  <c r="AF135" i="41"/>
  <c r="AB135" i="41"/>
  <c r="X135" i="41"/>
  <c r="AE135" i="41"/>
  <c r="AA135" i="41"/>
  <c r="AM135" i="41"/>
  <c r="W135" i="41"/>
  <c r="AI135" i="41"/>
  <c r="O135" i="41"/>
  <c r="N135" i="41"/>
  <c r="M135" i="41"/>
  <c r="T135" i="41"/>
  <c r="R135" i="41"/>
  <c r="Q135" i="41"/>
  <c r="S135" i="41"/>
  <c r="U135" i="41"/>
  <c r="P135" i="41"/>
  <c r="AL167" i="41"/>
  <c r="AH167" i="41"/>
  <c r="AD167" i="41"/>
  <c r="Z167" i="41"/>
  <c r="AO167" i="41"/>
  <c r="AK167" i="41"/>
  <c r="AG167" i="41"/>
  <c r="AC167" i="41"/>
  <c r="Y167" i="41"/>
  <c r="AN167" i="41"/>
  <c r="AJ167" i="41"/>
  <c r="AF167" i="41"/>
  <c r="AB167" i="41"/>
  <c r="X167" i="41"/>
  <c r="AE167" i="41"/>
  <c r="AA167" i="41"/>
  <c r="AM167" i="41"/>
  <c r="W167" i="41"/>
  <c r="AI167" i="41"/>
  <c r="U167" i="41"/>
  <c r="P167" i="41"/>
  <c r="O167" i="41"/>
  <c r="R167" i="41"/>
  <c r="M167" i="41"/>
  <c r="T167" i="41"/>
  <c r="N167" i="41"/>
  <c r="Q167" i="41"/>
  <c r="S167" i="41"/>
  <c r="AO20" i="41"/>
  <c r="AK20" i="41"/>
  <c r="AG20" i="41"/>
  <c r="AC20" i="41"/>
  <c r="Y20" i="41"/>
  <c r="AN20" i="41"/>
  <c r="AJ20" i="41"/>
  <c r="AF20" i="41"/>
  <c r="AB20" i="41"/>
  <c r="X20" i="41"/>
  <c r="AI20" i="41"/>
  <c r="AA20" i="41"/>
  <c r="AH20" i="41"/>
  <c r="Z20" i="41"/>
  <c r="AM20" i="41"/>
  <c r="AE20" i="41"/>
  <c r="W20" i="41"/>
  <c r="AD20" i="41"/>
  <c r="AL20" i="41"/>
  <c r="T20" i="41"/>
  <c r="N20" i="41"/>
  <c r="M20" i="41"/>
  <c r="S20" i="41"/>
  <c r="Q20" i="41"/>
  <c r="O20" i="41"/>
  <c r="P20" i="41"/>
  <c r="U20" i="41"/>
  <c r="R20" i="41"/>
  <c r="AO167" i="42"/>
  <c r="AK167" i="42"/>
  <c r="AG167" i="42"/>
  <c r="AC167" i="42"/>
  <c r="Y167" i="42"/>
  <c r="AN167" i="42"/>
  <c r="AJ167" i="42"/>
  <c r="AF167" i="42"/>
  <c r="AB167" i="42"/>
  <c r="X167" i="42"/>
  <c r="AH167" i="42"/>
  <c r="Z167" i="42"/>
  <c r="AL167" i="42"/>
  <c r="AD167" i="42"/>
  <c r="AM167" i="42"/>
  <c r="W167" i="42"/>
  <c r="AI167" i="42"/>
  <c r="AE167" i="42"/>
  <c r="AA167" i="42"/>
  <c r="AL49" i="42"/>
  <c r="AH49" i="42"/>
  <c r="AD49" i="42"/>
  <c r="Z49" i="42"/>
  <c r="AO49" i="42"/>
  <c r="AJ49" i="42"/>
  <c r="AE49" i="42"/>
  <c r="Y49" i="42"/>
  <c r="AN49" i="42"/>
  <c r="AI49" i="42"/>
  <c r="AC49" i="42"/>
  <c r="X49" i="42"/>
  <c r="AM49" i="42"/>
  <c r="AG49" i="42"/>
  <c r="AB49" i="42"/>
  <c r="W49" i="42"/>
  <c r="AK49" i="42"/>
  <c r="AA49" i="42"/>
  <c r="AF49" i="42"/>
  <c r="AL85" i="42"/>
  <c r="AH85" i="42"/>
  <c r="AD85" i="42"/>
  <c r="Z85" i="42"/>
  <c r="AN85" i="42"/>
  <c r="AJ85" i="42"/>
  <c r="AF85" i="42"/>
  <c r="AB85" i="42"/>
  <c r="X85" i="42"/>
  <c r="AO85" i="42"/>
  <c r="AG85" i="42"/>
  <c r="Y85" i="42"/>
  <c r="AM85" i="42"/>
  <c r="AE85" i="42"/>
  <c r="W85" i="42"/>
  <c r="AK85" i="42"/>
  <c r="AC85" i="42"/>
  <c r="AI85" i="42"/>
  <c r="AA85" i="42"/>
  <c r="AL11" i="42"/>
  <c r="AH11" i="42"/>
  <c r="AD11" i="42"/>
  <c r="Z11" i="42"/>
  <c r="AO11" i="42"/>
  <c r="AK11" i="42"/>
  <c r="AG11" i="42"/>
  <c r="AC11" i="42"/>
  <c r="Y11" i="42"/>
  <c r="AN11" i="42"/>
  <c r="AJ11" i="42"/>
  <c r="AF11" i="42"/>
  <c r="AB11" i="42"/>
  <c r="X11" i="42"/>
  <c r="AI11" i="42"/>
  <c r="AA11" i="42"/>
  <c r="AM11" i="42"/>
  <c r="AE11" i="42"/>
  <c r="W11" i="42"/>
  <c r="AL33" i="42"/>
  <c r="AH33" i="42"/>
  <c r="AD33" i="42"/>
  <c r="Z33" i="42"/>
  <c r="AO33" i="42"/>
  <c r="AJ33" i="42"/>
  <c r="AE33" i="42"/>
  <c r="Y33" i="42"/>
  <c r="AN33" i="42"/>
  <c r="AI33" i="42"/>
  <c r="AC33" i="42"/>
  <c r="X33" i="42"/>
  <c r="AM33" i="42"/>
  <c r="AG33" i="42"/>
  <c r="AB33" i="42"/>
  <c r="W33" i="42"/>
  <c r="AF33" i="42"/>
  <c r="AK33" i="42"/>
  <c r="AA33" i="42"/>
  <c r="AL77" i="42"/>
  <c r="AH77" i="42"/>
  <c r="AD77" i="42"/>
  <c r="Z77" i="42"/>
  <c r="AN77" i="42"/>
  <c r="AJ77" i="42"/>
  <c r="AF77" i="42"/>
  <c r="AB77" i="42"/>
  <c r="X77" i="42"/>
  <c r="AO77" i="42"/>
  <c r="AG77" i="42"/>
  <c r="Y77" i="42"/>
  <c r="AM77" i="42"/>
  <c r="AE77" i="42"/>
  <c r="W77" i="42"/>
  <c r="AK77" i="42"/>
  <c r="AC77" i="42"/>
  <c r="AA77" i="42"/>
  <c r="AI77" i="42"/>
  <c r="AO36" i="41"/>
  <c r="AK36" i="41"/>
  <c r="AG36" i="41"/>
  <c r="AC36" i="41"/>
  <c r="Y36" i="41"/>
  <c r="AN36" i="41"/>
  <c r="AJ36" i="41"/>
  <c r="AF36" i="41"/>
  <c r="AB36" i="41"/>
  <c r="X36" i="41"/>
  <c r="AM36" i="41"/>
  <c r="AI36" i="41"/>
  <c r="AE36" i="41"/>
  <c r="AA36" i="41"/>
  <c r="W36" i="41"/>
  <c r="AD36" i="41"/>
  <c r="Z36" i="41"/>
  <c r="AL36" i="41"/>
  <c r="AH36" i="41"/>
  <c r="Q36" i="41"/>
  <c r="R36" i="41"/>
  <c r="P36" i="41"/>
  <c r="U36" i="41"/>
  <c r="S36" i="41"/>
  <c r="T36" i="41"/>
  <c r="N36" i="41"/>
  <c r="M36" i="41"/>
  <c r="O36" i="41"/>
  <c r="AO44" i="41"/>
  <c r="AK44" i="41"/>
  <c r="AG44" i="41"/>
  <c r="AC44" i="41"/>
  <c r="Y44" i="41"/>
  <c r="AN44" i="41"/>
  <c r="AJ44" i="41"/>
  <c r="AF44" i="41"/>
  <c r="AB44" i="41"/>
  <c r="X44" i="41"/>
  <c r="AM44" i="41"/>
  <c r="AI44" i="41"/>
  <c r="AE44" i="41"/>
  <c r="AA44" i="41"/>
  <c r="W44" i="41"/>
  <c r="AL44" i="41"/>
  <c r="AH44" i="41"/>
  <c r="AD44" i="41"/>
  <c r="Z44" i="41"/>
  <c r="T44" i="41"/>
  <c r="N44" i="41"/>
  <c r="M44" i="41"/>
  <c r="S44" i="41"/>
  <c r="Q44" i="41"/>
  <c r="O44" i="41"/>
  <c r="P44" i="41"/>
  <c r="U44" i="41"/>
  <c r="R44" i="41"/>
  <c r="AO52" i="41"/>
  <c r="AK52" i="41"/>
  <c r="AG52" i="41"/>
  <c r="AC52" i="41"/>
  <c r="Y52" i="41"/>
  <c r="AN52" i="41"/>
  <c r="AJ52" i="41"/>
  <c r="AF52" i="41"/>
  <c r="AB52" i="41"/>
  <c r="X52" i="41"/>
  <c r="AM52" i="41"/>
  <c r="AI52" i="41"/>
  <c r="AE52" i="41"/>
  <c r="AA52" i="41"/>
  <c r="W52" i="41"/>
  <c r="AD52" i="41"/>
  <c r="Z52" i="41"/>
  <c r="AL52" i="41"/>
  <c r="AH52" i="41"/>
  <c r="M52" i="41"/>
  <c r="O52" i="41"/>
  <c r="Q52" i="41"/>
  <c r="R52" i="41"/>
  <c r="P52" i="41"/>
  <c r="U52" i="41"/>
  <c r="S52" i="41"/>
  <c r="T52" i="41"/>
  <c r="N52" i="41"/>
  <c r="AO60" i="41"/>
  <c r="AK60" i="41"/>
  <c r="AG60" i="41"/>
  <c r="AC60" i="41"/>
  <c r="Y60" i="41"/>
  <c r="AN60" i="41"/>
  <c r="AJ60" i="41"/>
  <c r="AF60" i="41"/>
  <c r="AB60" i="41"/>
  <c r="X60" i="41"/>
  <c r="AM60" i="41"/>
  <c r="AI60" i="41"/>
  <c r="AE60" i="41"/>
  <c r="AA60" i="41"/>
  <c r="W60" i="41"/>
  <c r="AL60" i="41"/>
  <c r="AH60" i="41"/>
  <c r="AD60" i="41"/>
  <c r="Z60" i="41"/>
  <c r="P60" i="41"/>
  <c r="U60" i="41"/>
  <c r="S60" i="41"/>
  <c r="T60" i="41"/>
  <c r="N60" i="41"/>
  <c r="M60" i="41"/>
  <c r="O60" i="41"/>
  <c r="Q60" i="41"/>
  <c r="R60" i="41"/>
  <c r="AO68" i="41"/>
  <c r="AK68" i="41"/>
  <c r="AG68" i="41"/>
  <c r="AC68" i="41"/>
  <c r="Y68" i="41"/>
  <c r="AN68" i="41"/>
  <c r="AJ68" i="41"/>
  <c r="AF68" i="41"/>
  <c r="AB68" i="41"/>
  <c r="X68" i="41"/>
  <c r="AM68" i="41"/>
  <c r="AI68" i="41"/>
  <c r="AE68" i="41"/>
  <c r="AA68" i="41"/>
  <c r="W68" i="41"/>
  <c r="AD68" i="41"/>
  <c r="Z68" i="41"/>
  <c r="AL68" i="41"/>
  <c r="AH68" i="41"/>
  <c r="AO76" i="41"/>
  <c r="AK76" i="41"/>
  <c r="AG76" i="41"/>
  <c r="AC76" i="41"/>
  <c r="Y76" i="41"/>
  <c r="AN76" i="41"/>
  <c r="AJ76" i="41"/>
  <c r="AF76" i="41"/>
  <c r="AB76" i="41"/>
  <c r="X76" i="41"/>
  <c r="AM76" i="41"/>
  <c r="AI76" i="41"/>
  <c r="AE76" i="41"/>
  <c r="AA76" i="41"/>
  <c r="W76" i="41"/>
  <c r="AL76" i="41"/>
  <c r="AH76" i="41"/>
  <c r="AD76" i="41"/>
  <c r="Z76" i="41"/>
  <c r="AO84" i="41"/>
  <c r="AK84" i="41"/>
  <c r="AG84" i="41"/>
  <c r="AC84" i="41"/>
  <c r="Y84" i="41"/>
  <c r="AN84" i="41"/>
  <c r="AJ84" i="41"/>
  <c r="AF84" i="41"/>
  <c r="AB84" i="41"/>
  <c r="X84" i="41"/>
  <c r="AM84" i="41"/>
  <c r="AI84" i="41"/>
  <c r="AE84" i="41"/>
  <c r="AA84" i="41"/>
  <c r="W84" i="41"/>
  <c r="AD84" i="41"/>
  <c r="Z84" i="41"/>
  <c r="AL84" i="41"/>
  <c r="AH84" i="41"/>
  <c r="AO92" i="41"/>
  <c r="AK92" i="41"/>
  <c r="AG92" i="41"/>
  <c r="AC92" i="41"/>
  <c r="Y92" i="41"/>
  <c r="AN92" i="41"/>
  <c r="AJ92" i="41"/>
  <c r="AF92" i="41"/>
  <c r="AB92" i="41"/>
  <c r="X92" i="41"/>
  <c r="AM92" i="41"/>
  <c r="AI92" i="41"/>
  <c r="AE92" i="41"/>
  <c r="AA92" i="41"/>
  <c r="W92" i="41"/>
  <c r="AL92" i="41"/>
  <c r="AH92" i="41"/>
  <c r="AD92" i="41"/>
  <c r="Z92" i="41"/>
  <c r="AO100" i="41"/>
  <c r="AK100" i="41"/>
  <c r="AG100" i="41"/>
  <c r="AC100" i="41"/>
  <c r="Y100" i="41"/>
  <c r="AN100" i="41"/>
  <c r="AJ100" i="41"/>
  <c r="AF100" i="41"/>
  <c r="AB100" i="41"/>
  <c r="X100" i="41"/>
  <c r="AM100" i="41"/>
  <c r="AI100" i="41"/>
  <c r="AE100" i="41"/>
  <c r="AA100" i="41"/>
  <c r="W100" i="41"/>
  <c r="AD100" i="41"/>
  <c r="Z100" i="41"/>
  <c r="AL100" i="41"/>
  <c r="AH100" i="41"/>
  <c r="AO108" i="41"/>
  <c r="AK108" i="41"/>
  <c r="AG108" i="41"/>
  <c r="AC108" i="41"/>
  <c r="Y108" i="41"/>
  <c r="AN108" i="41"/>
  <c r="AJ108" i="41"/>
  <c r="AF108" i="41"/>
  <c r="AB108" i="41"/>
  <c r="X108" i="41"/>
  <c r="AM108" i="41"/>
  <c r="AI108" i="41"/>
  <c r="AE108" i="41"/>
  <c r="AA108" i="41"/>
  <c r="W108" i="41"/>
  <c r="AL108" i="41"/>
  <c r="AH108" i="41"/>
  <c r="AD108" i="41"/>
  <c r="Z108" i="41"/>
  <c r="AO116" i="41"/>
  <c r="AK116" i="41"/>
  <c r="AG116" i="41"/>
  <c r="AC116" i="41"/>
  <c r="Y116" i="41"/>
  <c r="AN116" i="41"/>
  <c r="AJ116" i="41"/>
  <c r="AF116" i="41"/>
  <c r="AB116" i="41"/>
  <c r="X116" i="41"/>
  <c r="AM116" i="41"/>
  <c r="AI116" i="41"/>
  <c r="AE116" i="41"/>
  <c r="AA116" i="41"/>
  <c r="W116" i="41"/>
  <c r="AD116" i="41"/>
  <c r="Z116" i="41"/>
  <c r="AL116" i="41"/>
  <c r="AH116" i="41"/>
  <c r="AO124" i="41"/>
  <c r="AK124" i="41"/>
  <c r="AG124" i="41"/>
  <c r="AC124" i="41"/>
  <c r="Y124" i="41"/>
  <c r="AN124" i="41"/>
  <c r="AJ124" i="41"/>
  <c r="AF124" i="41"/>
  <c r="AB124" i="41"/>
  <c r="X124" i="41"/>
  <c r="AM124" i="41"/>
  <c r="AI124" i="41"/>
  <c r="AE124" i="41"/>
  <c r="AA124" i="41"/>
  <c r="W124" i="41"/>
  <c r="AL124" i="41"/>
  <c r="AH124" i="41"/>
  <c r="AD124" i="41"/>
  <c r="Z124" i="41"/>
  <c r="AO132" i="41"/>
  <c r="AK132" i="41"/>
  <c r="AG132" i="41"/>
  <c r="AC132" i="41"/>
  <c r="Y132" i="41"/>
  <c r="AN132" i="41"/>
  <c r="AJ132" i="41"/>
  <c r="AF132" i="41"/>
  <c r="AB132" i="41"/>
  <c r="X132" i="41"/>
  <c r="AM132" i="41"/>
  <c r="AI132" i="41"/>
  <c r="AE132" i="41"/>
  <c r="AA132" i="41"/>
  <c r="W132" i="41"/>
  <c r="AD132" i="41"/>
  <c r="Z132" i="41"/>
  <c r="AL132" i="41"/>
  <c r="AH132" i="41"/>
  <c r="AO140" i="41"/>
  <c r="AK140" i="41"/>
  <c r="AG140" i="41"/>
  <c r="AC140" i="41"/>
  <c r="Y140" i="41"/>
  <c r="AN140" i="41"/>
  <c r="AJ140" i="41"/>
  <c r="AF140" i="41"/>
  <c r="AB140" i="41"/>
  <c r="X140" i="41"/>
  <c r="AM140" i="41"/>
  <c r="AI140" i="41"/>
  <c r="AE140" i="41"/>
  <c r="AA140" i="41"/>
  <c r="W140" i="41"/>
  <c r="AL140" i="41"/>
  <c r="AH140" i="41"/>
  <c r="AD140" i="41"/>
  <c r="Z140" i="41"/>
  <c r="AO148" i="41"/>
  <c r="AK148" i="41"/>
  <c r="AG148" i="41"/>
  <c r="AC148" i="41"/>
  <c r="Y148" i="41"/>
  <c r="AN148" i="41"/>
  <c r="AJ148" i="41"/>
  <c r="AF148" i="41"/>
  <c r="AB148" i="41"/>
  <c r="X148" i="41"/>
  <c r="AM148" i="41"/>
  <c r="AI148" i="41"/>
  <c r="AE148" i="41"/>
  <c r="AA148" i="41"/>
  <c r="W148" i="41"/>
  <c r="AD148" i="41"/>
  <c r="Z148" i="41"/>
  <c r="AL148" i="41"/>
  <c r="AH148" i="41"/>
  <c r="AO156" i="41"/>
  <c r="AK156" i="41"/>
  <c r="AG156" i="41"/>
  <c r="AC156" i="41"/>
  <c r="Y156" i="41"/>
  <c r="AN156" i="41"/>
  <c r="AJ156" i="41"/>
  <c r="AF156" i="41"/>
  <c r="AB156" i="41"/>
  <c r="X156" i="41"/>
  <c r="AM156" i="41"/>
  <c r="AI156" i="41"/>
  <c r="AE156" i="41"/>
  <c r="AA156" i="41"/>
  <c r="W156" i="41"/>
  <c r="AL156" i="41"/>
  <c r="AH156" i="41"/>
  <c r="AD156" i="41"/>
  <c r="Z156" i="41"/>
  <c r="AO164" i="41"/>
  <c r="AK164" i="41"/>
  <c r="AG164" i="41"/>
  <c r="AC164" i="41"/>
  <c r="Y164" i="41"/>
  <c r="AN164" i="41"/>
  <c r="AJ164" i="41"/>
  <c r="AF164" i="41"/>
  <c r="AB164" i="41"/>
  <c r="X164" i="41"/>
  <c r="AM164" i="41"/>
  <c r="AI164" i="41"/>
  <c r="AE164" i="41"/>
  <c r="AA164" i="41"/>
  <c r="W164" i="41"/>
  <c r="AD164" i="41"/>
  <c r="Z164" i="41"/>
  <c r="AL164" i="41"/>
  <c r="AH164" i="41"/>
  <c r="AO172" i="41"/>
  <c r="AK172" i="41"/>
  <c r="AG172" i="41"/>
  <c r="AC172" i="41"/>
  <c r="Y172" i="41"/>
  <c r="AN172" i="41"/>
  <c r="AJ172" i="41"/>
  <c r="AF172" i="41"/>
  <c r="AB172" i="41"/>
  <c r="X172" i="41"/>
  <c r="AM172" i="41"/>
  <c r="AI172" i="41"/>
  <c r="AE172" i="41"/>
  <c r="AA172" i="41"/>
  <c r="W172" i="41"/>
  <c r="AL172" i="41"/>
  <c r="AH172" i="41"/>
  <c r="AD172" i="41"/>
  <c r="Z172" i="41"/>
  <c r="AO4" i="42"/>
  <c r="AK4" i="42"/>
  <c r="AG4" i="42"/>
  <c r="AC4" i="42"/>
  <c r="Y4" i="42"/>
  <c r="AN4" i="42"/>
  <c r="AJ4" i="42"/>
  <c r="AF4" i="42"/>
  <c r="AB4" i="42"/>
  <c r="X4" i="42"/>
  <c r="AM4" i="42"/>
  <c r="AI4" i="42"/>
  <c r="AE4" i="42"/>
  <c r="AA4" i="42"/>
  <c r="W4" i="42"/>
  <c r="AL4" i="42"/>
  <c r="AD4" i="42"/>
  <c r="AH4" i="42"/>
  <c r="Z4" i="42"/>
  <c r="AO12" i="42"/>
  <c r="AK12" i="42"/>
  <c r="AG12" i="42"/>
  <c r="AC12" i="42"/>
  <c r="Y12" i="42"/>
  <c r="AN12" i="42"/>
  <c r="AJ12" i="42"/>
  <c r="AF12" i="42"/>
  <c r="AB12" i="42"/>
  <c r="X12" i="42"/>
  <c r="AM12" i="42"/>
  <c r="AI12" i="42"/>
  <c r="AE12" i="42"/>
  <c r="AA12" i="42"/>
  <c r="W12" i="42"/>
  <c r="AD12" i="42"/>
  <c r="AL12" i="42"/>
  <c r="Z12" i="42"/>
  <c r="AH12" i="42"/>
  <c r="AO30" i="42"/>
  <c r="AK30" i="42"/>
  <c r="AG30" i="42"/>
  <c r="AC30" i="42"/>
  <c r="Y30" i="42"/>
  <c r="AN30" i="42"/>
  <c r="AI30" i="42"/>
  <c r="AD30" i="42"/>
  <c r="X30" i="42"/>
  <c r="AM30" i="42"/>
  <c r="AH30" i="42"/>
  <c r="AB30" i="42"/>
  <c r="W30" i="42"/>
  <c r="AL30" i="42"/>
  <c r="AF30" i="42"/>
  <c r="AA30" i="42"/>
  <c r="AE30" i="42"/>
  <c r="AJ30" i="42"/>
  <c r="Z30" i="42"/>
  <c r="AO103" i="42"/>
  <c r="AK103" i="42"/>
  <c r="AG103" i="42"/>
  <c r="AC103" i="42"/>
  <c r="Y103" i="42"/>
  <c r="AM103" i="42"/>
  <c r="AH103" i="42"/>
  <c r="AB103" i="42"/>
  <c r="W103" i="42"/>
  <c r="AJ103" i="42"/>
  <c r="AE103" i="42"/>
  <c r="Z103" i="42"/>
  <c r="AL103" i="42"/>
  <c r="AA103" i="42"/>
  <c r="AI103" i="42"/>
  <c r="X103" i="42"/>
  <c r="AF103" i="42"/>
  <c r="AN103" i="42"/>
  <c r="AD103" i="42"/>
  <c r="AL25" i="42"/>
  <c r="AH25" i="42"/>
  <c r="AD25" i="42"/>
  <c r="Z25" i="42"/>
  <c r="AM25" i="42"/>
  <c r="AG25" i="42"/>
  <c r="AB25" i="42"/>
  <c r="W25" i="42"/>
  <c r="AK25" i="42"/>
  <c r="AF25" i="42"/>
  <c r="AA25" i="42"/>
  <c r="AO25" i="42"/>
  <c r="AJ25" i="42"/>
  <c r="AE25" i="42"/>
  <c r="Y25" i="42"/>
  <c r="AC25" i="42"/>
  <c r="AN25" i="42"/>
  <c r="AI25" i="42"/>
  <c r="X25" i="42"/>
  <c r="AN43" i="42"/>
  <c r="AJ43" i="42"/>
  <c r="AF43" i="42"/>
  <c r="AB43" i="42"/>
  <c r="X43" i="42"/>
  <c r="AM43" i="42"/>
  <c r="AH43" i="42"/>
  <c r="AC43" i="42"/>
  <c r="W43" i="42"/>
  <c r="AL43" i="42"/>
  <c r="AG43" i="42"/>
  <c r="AA43" i="42"/>
  <c r="AK43" i="42"/>
  <c r="AE43" i="42"/>
  <c r="Z43" i="42"/>
  <c r="AI43" i="42"/>
  <c r="Y43" i="42"/>
  <c r="AO43" i="42"/>
  <c r="AD43" i="42"/>
  <c r="AL57" i="42"/>
  <c r="AH57" i="42"/>
  <c r="AD57" i="42"/>
  <c r="Z57" i="42"/>
  <c r="AM57" i="42"/>
  <c r="AG57" i="42"/>
  <c r="AB57" i="42"/>
  <c r="W57" i="42"/>
  <c r="AK57" i="42"/>
  <c r="AF57" i="42"/>
  <c r="AA57" i="42"/>
  <c r="AO57" i="42"/>
  <c r="AJ57" i="42"/>
  <c r="AE57" i="42"/>
  <c r="Y57" i="42"/>
  <c r="AN57" i="42"/>
  <c r="AC57" i="42"/>
  <c r="X57" i="42"/>
  <c r="AI57" i="42"/>
  <c r="AL65" i="42"/>
  <c r="AH65" i="42"/>
  <c r="AD65" i="42"/>
  <c r="Z65" i="42"/>
  <c r="AN65" i="42"/>
  <c r="AJ65" i="42"/>
  <c r="AF65" i="42"/>
  <c r="AB65" i="42"/>
  <c r="X65" i="42"/>
  <c r="AK65" i="42"/>
  <c r="AC65" i="42"/>
  <c r="AI65" i="42"/>
  <c r="AA65" i="42"/>
  <c r="AO65" i="42"/>
  <c r="AG65" i="42"/>
  <c r="Y65" i="42"/>
  <c r="AM65" i="42"/>
  <c r="W65" i="42"/>
  <c r="AE65" i="42"/>
  <c r="AL81" i="42"/>
  <c r="AH81" i="42"/>
  <c r="AD81" i="42"/>
  <c r="Z81" i="42"/>
  <c r="AN81" i="42"/>
  <c r="AJ81" i="42"/>
  <c r="AF81" i="42"/>
  <c r="AB81" i="42"/>
  <c r="X81" i="42"/>
  <c r="AK81" i="42"/>
  <c r="AC81" i="42"/>
  <c r="AI81" i="42"/>
  <c r="AA81" i="42"/>
  <c r="AO81" i="42"/>
  <c r="AG81" i="42"/>
  <c r="Y81" i="42"/>
  <c r="W81" i="42"/>
  <c r="AM81" i="42"/>
  <c r="AE81" i="42"/>
  <c r="AL21" i="42"/>
  <c r="AH21" i="42"/>
  <c r="AD21" i="42"/>
  <c r="Z21" i="42"/>
  <c r="AK21" i="42"/>
  <c r="AF21" i="42"/>
  <c r="AA21" i="42"/>
  <c r="AO21" i="42"/>
  <c r="AJ21" i="42"/>
  <c r="AE21" i="42"/>
  <c r="Y21" i="42"/>
  <c r="AN21" i="42"/>
  <c r="AI21" i="42"/>
  <c r="AC21" i="42"/>
  <c r="X21" i="42"/>
  <c r="AB21" i="42"/>
  <c r="AM21" i="42"/>
  <c r="AG21" i="42"/>
  <c r="W21" i="42"/>
  <c r="AN39" i="42"/>
  <c r="AJ39" i="42"/>
  <c r="AF39" i="42"/>
  <c r="AB39" i="42"/>
  <c r="X39" i="42"/>
  <c r="AL39" i="42"/>
  <c r="AG39" i="42"/>
  <c r="AA39" i="42"/>
  <c r="AK39" i="42"/>
  <c r="AE39" i="42"/>
  <c r="Z39" i="42"/>
  <c r="AO39" i="42"/>
  <c r="AI39" i="42"/>
  <c r="AD39" i="42"/>
  <c r="Y39" i="42"/>
  <c r="AH39" i="42"/>
  <c r="W39" i="42"/>
  <c r="AM39" i="42"/>
  <c r="AC39" i="42"/>
  <c r="AL53" i="42"/>
  <c r="AH53" i="42"/>
  <c r="AD53" i="42"/>
  <c r="Z53" i="42"/>
  <c r="AK53" i="42"/>
  <c r="AF53" i="42"/>
  <c r="AA53" i="42"/>
  <c r="AO53" i="42"/>
  <c r="AJ53" i="42"/>
  <c r="AE53" i="42"/>
  <c r="Y53" i="42"/>
  <c r="AN53" i="42"/>
  <c r="AI53" i="42"/>
  <c r="AC53" i="42"/>
  <c r="X53" i="42"/>
  <c r="AM53" i="42"/>
  <c r="AB53" i="42"/>
  <c r="W53" i="42"/>
  <c r="AG53" i="42"/>
  <c r="AN67" i="42"/>
  <c r="AJ67" i="42"/>
  <c r="AF67" i="42"/>
  <c r="AB67" i="42"/>
  <c r="X67" i="42"/>
  <c r="AL67" i="42"/>
  <c r="AH67" i="42"/>
  <c r="AD67" i="42"/>
  <c r="Z67" i="42"/>
  <c r="AI67" i="42"/>
  <c r="AA67" i="42"/>
  <c r="AO67" i="42"/>
  <c r="AG67" i="42"/>
  <c r="Y67" i="42"/>
  <c r="AM67" i="42"/>
  <c r="AE67" i="42"/>
  <c r="W67" i="42"/>
  <c r="AC67" i="42"/>
  <c r="AK67" i="42"/>
  <c r="AN83" i="42"/>
  <c r="AJ83" i="42"/>
  <c r="AF83" i="42"/>
  <c r="AB83" i="42"/>
  <c r="X83" i="42"/>
  <c r="AL83" i="42"/>
  <c r="AH83" i="42"/>
  <c r="AD83" i="42"/>
  <c r="Z83" i="42"/>
  <c r="AI83" i="42"/>
  <c r="AA83" i="42"/>
  <c r="AO83" i="42"/>
  <c r="AG83" i="42"/>
  <c r="Y83" i="42"/>
  <c r="AM83" i="42"/>
  <c r="AE83" i="42"/>
  <c r="W83" i="42"/>
  <c r="AC83" i="42"/>
  <c r="AK83" i="42"/>
  <c r="AO62" i="42"/>
  <c r="AK62" i="42"/>
  <c r="AG62" i="42"/>
  <c r="AC62" i="42"/>
  <c r="Y62" i="42"/>
  <c r="AM62" i="42"/>
  <c r="AI62" i="42"/>
  <c r="AE62" i="42"/>
  <c r="AA62" i="42"/>
  <c r="W62" i="42"/>
  <c r="AJ62" i="42"/>
  <c r="AB62" i="42"/>
  <c r="AH62" i="42"/>
  <c r="Z62" i="42"/>
  <c r="AN62" i="42"/>
  <c r="AF62" i="42"/>
  <c r="X62" i="42"/>
  <c r="AL62" i="42"/>
  <c r="AD62" i="42"/>
  <c r="AO70" i="42"/>
  <c r="AK70" i="42"/>
  <c r="AG70" i="42"/>
  <c r="AC70" i="42"/>
  <c r="Y70" i="42"/>
  <c r="AM70" i="42"/>
  <c r="AI70" i="42"/>
  <c r="AE70" i="42"/>
  <c r="AA70" i="42"/>
  <c r="W70" i="42"/>
  <c r="AJ70" i="42"/>
  <c r="AB70" i="42"/>
  <c r="AH70" i="42"/>
  <c r="Z70" i="42"/>
  <c r="AN70" i="42"/>
  <c r="AF70" i="42"/>
  <c r="X70" i="42"/>
  <c r="AD70" i="42"/>
  <c r="AL70" i="42"/>
  <c r="AO78" i="42"/>
  <c r="AK78" i="42"/>
  <c r="AG78" i="42"/>
  <c r="AC78" i="42"/>
  <c r="Y78" i="42"/>
  <c r="AM78" i="42"/>
  <c r="AI78" i="42"/>
  <c r="AE78" i="42"/>
  <c r="AA78" i="42"/>
  <c r="W78" i="42"/>
  <c r="AJ78" i="42"/>
  <c r="AB78" i="42"/>
  <c r="AH78" i="42"/>
  <c r="Z78" i="42"/>
  <c r="AN78" i="42"/>
  <c r="AF78" i="42"/>
  <c r="X78" i="42"/>
  <c r="AL78" i="42"/>
  <c r="AD78" i="42"/>
  <c r="AO86" i="42"/>
  <c r="AK86" i="42"/>
  <c r="AG86" i="42"/>
  <c r="AC86" i="42"/>
  <c r="Y86" i="42"/>
  <c r="AM86" i="42"/>
  <c r="AI86" i="42"/>
  <c r="AE86" i="42"/>
  <c r="AA86" i="42"/>
  <c r="W86" i="42"/>
  <c r="AJ86" i="42"/>
  <c r="AB86" i="42"/>
  <c r="AH86" i="42"/>
  <c r="Z86" i="42"/>
  <c r="AN86" i="42"/>
  <c r="AF86" i="42"/>
  <c r="X86" i="42"/>
  <c r="AD86" i="42"/>
  <c r="AL86" i="42"/>
  <c r="AO94" i="42"/>
  <c r="AK94" i="42"/>
  <c r="AG94" i="42"/>
  <c r="AC94" i="42"/>
  <c r="Y94" i="42"/>
  <c r="AM94" i="42"/>
  <c r="AI94" i="42"/>
  <c r="AE94" i="42"/>
  <c r="AA94" i="42"/>
  <c r="W94" i="42"/>
  <c r="AJ94" i="42"/>
  <c r="AB94" i="42"/>
  <c r="AH94" i="42"/>
  <c r="Z94" i="42"/>
  <c r="AN94" i="42"/>
  <c r="AF94" i="42"/>
  <c r="X94" i="42"/>
  <c r="AL94" i="42"/>
  <c r="AD94" i="42"/>
  <c r="AM20" i="42"/>
  <c r="AI20" i="42"/>
  <c r="AE20" i="42"/>
  <c r="AA20" i="42"/>
  <c r="W20" i="42"/>
  <c r="AK20" i="42"/>
  <c r="AF20" i="42"/>
  <c r="Z20" i="42"/>
  <c r="AO20" i="42"/>
  <c r="AJ20" i="42"/>
  <c r="AD20" i="42"/>
  <c r="Y20" i="42"/>
  <c r="AN20" i="42"/>
  <c r="AH20" i="42"/>
  <c r="AC20" i="42"/>
  <c r="X20" i="42"/>
  <c r="AB20" i="42"/>
  <c r="AL20" i="42"/>
  <c r="AG20" i="42"/>
  <c r="AM28" i="42"/>
  <c r="AI28" i="42"/>
  <c r="AE28" i="42"/>
  <c r="AA28" i="42"/>
  <c r="W28" i="42"/>
  <c r="AN28" i="42"/>
  <c r="AH28" i="42"/>
  <c r="AC28" i="42"/>
  <c r="X28" i="42"/>
  <c r="AL28" i="42"/>
  <c r="AG28" i="42"/>
  <c r="AB28" i="42"/>
  <c r="AK28" i="42"/>
  <c r="AF28" i="42"/>
  <c r="Z28" i="42"/>
  <c r="AD28" i="42"/>
  <c r="AO28" i="42"/>
  <c r="AJ28" i="42"/>
  <c r="Y28" i="42"/>
  <c r="AM36" i="42"/>
  <c r="AI36" i="42"/>
  <c r="AE36" i="42"/>
  <c r="AA36" i="42"/>
  <c r="W36" i="42"/>
  <c r="AK36" i="42"/>
  <c r="AF36" i="42"/>
  <c r="Z36" i="42"/>
  <c r="AO36" i="42"/>
  <c r="AJ36" i="42"/>
  <c r="AD36" i="42"/>
  <c r="Y36" i="42"/>
  <c r="AN36" i="42"/>
  <c r="AH36" i="42"/>
  <c r="AC36" i="42"/>
  <c r="X36" i="42"/>
  <c r="AG36" i="42"/>
  <c r="AL36" i="42"/>
  <c r="AB36" i="42"/>
  <c r="AM44" i="42"/>
  <c r="AI44" i="42"/>
  <c r="AE44" i="42"/>
  <c r="AA44" i="42"/>
  <c r="W44" i="42"/>
  <c r="AN44" i="42"/>
  <c r="AH44" i="42"/>
  <c r="AC44" i="42"/>
  <c r="X44" i="42"/>
  <c r="AL44" i="42"/>
  <c r="AG44" i="42"/>
  <c r="AB44" i="42"/>
  <c r="AK44" i="42"/>
  <c r="AF44" i="42"/>
  <c r="Z44" i="42"/>
  <c r="AJ44" i="42"/>
  <c r="Y44" i="42"/>
  <c r="AO44" i="42"/>
  <c r="AD44" i="42"/>
  <c r="AM52" i="42"/>
  <c r="AI52" i="42"/>
  <c r="AE52" i="42"/>
  <c r="AA52" i="42"/>
  <c r="W52" i="42"/>
  <c r="AK52" i="42"/>
  <c r="AF52" i="42"/>
  <c r="Z52" i="42"/>
  <c r="AO52" i="42"/>
  <c r="AJ52" i="42"/>
  <c r="AD52" i="42"/>
  <c r="Y52" i="42"/>
  <c r="AN52" i="42"/>
  <c r="AH52" i="42"/>
  <c r="AC52" i="42"/>
  <c r="X52" i="42"/>
  <c r="AL52" i="42"/>
  <c r="AB52" i="42"/>
  <c r="AG52" i="42"/>
  <c r="AM60" i="42"/>
  <c r="AI60" i="42"/>
  <c r="AE60" i="42"/>
  <c r="AA60" i="42"/>
  <c r="W60" i="42"/>
  <c r="AO60" i="42"/>
  <c r="AK60" i="42"/>
  <c r="AG60" i="42"/>
  <c r="AC60" i="42"/>
  <c r="AL60" i="42"/>
  <c r="AD60" i="42"/>
  <c r="X60" i="42"/>
  <c r="AJ60" i="42"/>
  <c r="AB60" i="42"/>
  <c r="AH60" i="42"/>
  <c r="Z60" i="42"/>
  <c r="AF60" i="42"/>
  <c r="Y60" i="42"/>
  <c r="AN60" i="42"/>
  <c r="AM68" i="42"/>
  <c r="AI68" i="42"/>
  <c r="AE68" i="42"/>
  <c r="AA68" i="42"/>
  <c r="W68" i="42"/>
  <c r="AO68" i="42"/>
  <c r="AK68" i="42"/>
  <c r="AG68" i="42"/>
  <c r="AC68" i="42"/>
  <c r="Y68" i="42"/>
  <c r="AL68" i="42"/>
  <c r="AD68" i="42"/>
  <c r="AJ68" i="42"/>
  <c r="AB68" i="42"/>
  <c r="AH68" i="42"/>
  <c r="Z68" i="42"/>
  <c r="AN68" i="42"/>
  <c r="X68" i="42"/>
  <c r="AF68" i="42"/>
  <c r="AM76" i="42"/>
  <c r="AI76" i="42"/>
  <c r="AE76" i="42"/>
  <c r="AA76" i="42"/>
  <c r="W76" i="42"/>
  <c r="AO76" i="42"/>
  <c r="AK76" i="42"/>
  <c r="AG76" i="42"/>
  <c r="AC76" i="42"/>
  <c r="Y76" i="42"/>
  <c r="AL76" i="42"/>
  <c r="AD76" i="42"/>
  <c r="AJ76" i="42"/>
  <c r="AB76" i="42"/>
  <c r="AH76" i="42"/>
  <c r="Z76" i="42"/>
  <c r="AF76" i="42"/>
  <c r="AN76" i="42"/>
  <c r="X76" i="42"/>
  <c r="AM84" i="42"/>
  <c r="AI84" i="42"/>
  <c r="AE84" i="42"/>
  <c r="AA84" i="42"/>
  <c r="W84" i="42"/>
  <c r="AO84" i="42"/>
  <c r="AK84" i="42"/>
  <c r="AG84" i="42"/>
  <c r="AC84" i="42"/>
  <c r="Y84" i="42"/>
  <c r="AL84" i="42"/>
  <c r="AD84" i="42"/>
  <c r="AJ84" i="42"/>
  <c r="AB84" i="42"/>
  <c r="AH84" i="42"/>
  <c r="Z84" i="42"/>
  <c r="X84" i="42"/>
  <c r="AN84" i="42"/>
  <c r="AF84" i="42"/>
  <c r="AM92" i="42"/>
  <c r="AI92" i="42"/>
  <c r="AE92" i="42"/>
  <c r="AA92" i="42"/>
  <c r="W92" i="42"/>
  <c r="AO92" i="42"/>
  <c r="AK92" i="42"/>
  <c r="AG92" i="42"/>
  <c r="AC92" i="42"/>
  <c r="Y92" i="42"/>
  <c r="AL92" i="42"/>
  <c r="AD92" i="42"/>
  <c r="AJ92" i="42"/>
  <c r="AB92" i="42"/>
  <c r="AH92" i="42"/>
  <c r="Z92" i="42"/>
  <c r="AF92" i="42"/>
  <c r="X92" i="42"/>
  <c r="AN92" i="42"/>
  <c r="AL98" i="42"/>
  <c r="AH98" i="42"/>
  <c r="AD98" i="42"/>
  <c r="Z98" i="42"/>
  <c r="AK98" i="42"/>
  <c r="AF98" i="42"/>
  <c r="AA98" i="42"/>
  <c r="AN98" i="42"/>
  <c r="AI98" i="42"/>
  <c r="AC98" i="42"/>
  <c r="X98" i="42"/>
  <c r="AJ98" i="42"/>
  <c r="Y98" i="42"/>
  <c r="AG98" i="42"/>
  <c r="W98" i="42"/>
  <c r="AO98" i="42"/>
  <c r="AE98" i="42"/>
  <c r="AM98" i="42"/>
  <c r="AB98" i="42"/>
  <c r="AL114" i="42"/>
  <c r="AH114" i="42"/>
  <c r="AD114" i="42"/>
  <c r="Z114" i="42"/>
  <c r="AO114" i="42"/>
  <c r="AK114" i="42"/>
  <c r="AG114" i="42"/>
  <c r="AC114" i="42"/>
  <c r="Y114" i="42"/>
  <c r="AI114" i="42"/>
  <c r="AA114" i="42"/>
  <c r="AM114" i="42"/>
  <c r="AE114" i="42"/>
  <c r="W114" i="42"/>
  <c r="AF114" i="42"/>
  <c r="AB114" i="42"/>
  <c r="AN114" i="42"/>
  <c r="X114" i="42"/>
  <c r="AJ114" i="42"/>
  <c r="AL130" i="42"/>
  <c r="AH130" i="42"/>
  <c r="AD130" i="42"/>
  <c r="Z130" i="42"/>
  <c r="AO130" i="42"/>
  <c r="AK130" i="42"/>
  <c r="AG130" i="42"/>
  <c r="AC130" i="42"/>
  <c r="Y130" i="42"/>
  <c r="AI130" i="42"/>
  <c r="AA130" i="42"/>
  <c r="AM130" i="42"/>
  <c r="AE130" i="42"/>
  <c r="W130" i="42"/>
  <c r="AF130" i="42"/>
  <c r="AB130" i="42"/>
  <c r="AN130" i="42"/>
  <c r="X130" i="42"/>
  <c r="AJ130" i="42"/>
  <c r="AL146" i="42"/>
  <c r="AH146" i="42"/>
  <c r="AD146" i="42"/>
  <c r="Z146" i="42"/>
  <c r="AO146" i="42"/>
  <c r="AK146" i="42"/>
  <c r="AG146" i="42"/>
  <c r="AC146" i="42"/>
  <c r="Y146" i="42"/>
  <c r="AI146" i="42"/>
  <c r="AA146" i="42"/>
  <c r="AM146" i="42"/>
  <c r="AE146" i="42"/>
  <c r="W146" i="42"/>
  <c r="AF146" i="42"/>
  <c r="AB146" i="42"/>
  <c r="AN146" i="42"/>
  <c r="X146" i="42"/>
  <c r="AJ146" i="42"/>
  <c r="AL162" i="42"/>
  <c r="AH162" i="42"/>
  <c r="AD162" i="42"/>
  <c r="Z162" i="42"/>
  <c r="AO162" i="42"/>
  <c r="AK162" i="42"/>
  <c r="AG162" i="42"/>
  <c r="AC162" i="42"/>
  <c r="Y162" i="42"/>
  <c r="AI162" i="42"/>
  <c r="AA162" i="42"/>
  <c r="AM162" i="42"/>
  <c r="AE162" i="42"/>
  <c r="W162" i="42"/>
  <c r="AF162" i="42"/>
  <c r="AB162" i="42"/>
  <c r="AN162" i="42"/>
  <c r="X162" i="42"/>
  <c r="AJ162" i="42"/>
  <c r="AM101" i="42"/>
  <c r="AI101" i="42"/>
  <c r="AE101" i="42"/>
  <c r="AA101" i="42"/>
  <c r="W101" i="42"/>
  <c r="AL101" i="42"/>
  <c r="AG101" i="42"/>
  <c r="AB101" i="42"/>
  <c r="AO101" i="42"/>
  <c r="AJ101" i="42"/>
  <c r="AD101" i="42"/>
  <c r="Y101" i="42"/>
  <c r="AK101" i="42"/>
  <c r="Z101" i="42"/>
  <c r="AH101" i="42"/>
  <c r="X101" i="42"/>
  <c r="AF101" i="42"/>
  <c r="AN101" i="42"/>
  <c r="AC101" i="42"/>
  <c r="AM109" i="42"/>
  <c r="AI109" i="42"/>
  <c r="AE109" i="42"/>
  <c r="AA109" i="42"/>
  <c r="W109" i="42"/>
  <c r="AL109" i="42"/>
  <c r="AH109" i="42"/>
  <c r="AD109" i="42"/>
  <c r="Z109" i="42"/>
  <c r="AJ109" i="42"/>
  <c r="AB109" i="42"/>
  <c r="AN109" i="42"/>
  <c r="AF109" i="42"/>
  <c r="X109" i="42"/>
  <c r="AO109" i="42"/>
  <c r="Y109" i="42"/>
  <c r="AK109" i="42"/>
  <c r="AG109" i="42"/>
  <c r="AC109" i="42"/>
  <c r="AM117" i="42"/>
  <c r="AI117" i="42"/>
  <c r="AE117" i="42"/>
  <c r="AA117" i="42"/>
  <c r="W117" i="42"/>
  <c r="AL117" i="42"/>
  <c r="AH117" i="42"/>
  <c r="AD117" i="42"/>
  <c r="Z117" i="42"/>
  <c r="AJ117" i="42"/>
  <c r="AB117" i="42"/>
  <c r="AN117" i="42"/>
  <c r="AF117" i="42"/>
  <c r="X117" i="42"/>
  <c r="AG117" i="42"/>
  <c r="AC117" i="42"/>
  <c r="AO117" i="42"/>
  <c r="Y117" i="42"/>
  <c r="AK117" i="42"/>
  <c r="AM125" i="42"/>
  <c r="AI125" i="42"/>
  <c r="AE125" i="42"/>
  <c r="AA125" i="42"/>
  <c r="W125" i="42"/>
  <c r="AL125" i="42"/>
  <c r="AH125" i="42"/>
  <c r="AD125" i="42"/>
  <c r="Z125" i="42"/>
  <c r="AJ125" i="42"/>
  <c r="AB125" i="42"/>
  <c r="AN125" i="42"/>
  <c r="AF125" i="42"/>
  <c r="X125" i="42"/>
  <c r="AO125" i="42"/>
  <c r="Y125" i="42"/>
  <c r="AK125" i="42"/>
  <c r="AG125" i="42"/>
  <c r="AC125" i="42"/>
  <c r="AM133" i="42"/>
  <c r="AI133" i="42"/>
  <c r="AE133" i="42"/>
  <c r="AA133" i="42"/>
  <c r="W133" i="42"/>
  <c r="AL133" i="42"/>
  <c r="AH133" i="42"/>
  <c r="AD133" i="42"/>
  <c r="Z133" i="42"/>
  <c r="AJ133" i="42"/>
  <c r="AB133" i="42"/>
  <c r="AN133" i="42"/>
  <c r="AF133" i="42"/>
  <c r="X133" i="42"/>
  <c r="AG133" i="42"/>
  <c r="AC133" i="42"/>
  <c r="AO133" i="42"/>
  <c r="Y133" i="42"/>
  <c r="AK133" i="42"/>
  <c r="AM141" i="42"/>
  <c r="AI141" i="42"/>
  <c r="AE141" i="42"/>
  <c r="AA141" i="42"/>
  <c r="W141" i="42"/>
  <c r="AL141" i="42"/>
  <c r="AH141" i="42"/>
  <c r="AD141" i="42"/>
  <c r="Z141" i="42"/>
  <c r="AJ141" i="42"/>
  <c r="AB141" i="42"/>
  <c r="AN141" i="42"/>
  <c r="AF141" i="42"/>
  <c r="X141" i="42"/>
  <c r="AO141" i="42"/>
  <c r="Y141" i="42"/>
  <c r="AK141" i="42"/>
  <c r="AG141" i="42"/>
  <c r="AC141" i="42"/>
  <c r="AM149" i="42"/>
  <c r="AI149" i="42"/>
  <c r="AE149" i="42"/>
  <c r="AA149" i="42"/>
  <c r="W149" i="42"/>
  <c r="AL149" i="42"/>
  <c r="AH149" i="42"/>
  <c r="AD149" i="42"/>
  <c r="Z149" i="42"/>
  <c r="AJ149" i="42"/>
  <c r="AB149" i="42"/>
  <c r="AN149" i="42"/>
  <c r="AF149" i="42"/>
  <c r="X149" i="42"/>
  <c r="AG149" i="42"/>
  <c r="AC149" i="42"/>
  <c r="AO149" i="42"/>
  <c r="Y149" i="42"/>
  <c r="AK149" i="42"/>
  <c r="AM157" i="42"/>
  <c r="AI157" i="42"/>
  <c r="AE157" i="42"/>
  <c r="AA157" i="42"/>
  <c r="W157" i="42"/>
  <c r="AL157" i="42"/>
  <c r="AH157" i="42"/>
  <c r="AD157" i="42"/>
  <c r="Z157" i="42"/>
  <c r="AJ157" i="42"/>
  <c r="AB157" i="42"/>
  <c r="AN157" i="42"/>
  <c r="AF157" i="42"/>
  <c r="X157" i="42"/>
  <c r="AO157" i="42"/>
  <c r="Y157" i="42"/>
  <c r="AK157" i="42"/>
  <c r="AG157" i="42"/>
  <c r="AC157" i="42"/>
  <c r="AM165" i="42"/>
  <c r="AI165" i="42"/>
  <c r="AE165" i="42"/>
  <c r="AA165" i="42"/>
  <c r="W165" i="42"/>
  <c r="AL165" i="42"/>
  <c r="AH165" i="42"/>
  <c r="AD165" i="42"/>
  <c r="Z165" i="42"/>
  <c r="AJ165" i="42"/>
  <c r="AB165" i="42"/>
  <c r="AN165" i="42"/>
  <c r="AF165" i="42"/>
  <c r="X165" i="42"/>
  <c r="AG165" i="42"/>
  <c r="AC165" i="42"/>
  <c r="AO165" i="42"/>
  <c r="Y165" i="42"/>
  <c r="AK165" i="42"/>
  <c r="AM173" i="42"/>
  <c r="AI173" i="42"/>
  <c r="AE173" i="42"/>
  <c r="AA173" i="42"/>
  <c r="W173" i="42"/>
  <c r="AL173" i="42"/>
  <c r="AH173" i="42"/>
  <c r="AD173" i="42"/>
  <c r="Z173" i="42"/>
  <c r="AJ173" i="42"/>
  <c r="AB173" i="42"/>
  <c r="AN173" i="42"/>
  <c r="AF173" i="42"/>
  <c r="X173" i="42"/>
  <c r="AO173" i="42"/>
  <c r="Y173" i="42"/>
  <c r="AK173" i="42"/>
  <c r="AG173" i="42"/>
  <c r="AC173" i="42"/>
  <c r="F56" i="21"/>
  <c r="J56" i="21"/>
  <c r="C56" i="21"/>
  <c r="G56" i="21"/>
  <c r="K56" i="21"/>
  <c r="D56" i="21"/>
  <c r="H56" i="21"/>
  <c r="E56" i="21"/>
  <c r="I56" i="21"/>
  <c r="F72" i="21"/>
  <c r="J72" i="21"/>
  <c r="C72" i="21"/>
  <c r="G72" i="21"/>
  <c r="K72" i="21"/>
  <c r="D72" i="21"/>
  <c r="H72" i="21"/>
  <c r="E72" i="21"/>
  <c r="I72" i="21"/>
  <c r="F88" i="21"/>
  <c r="J88" i="21"/>
  <c r="C88" i="21"/>
  <c r="G88" i="21"/>
  <c r="K88" i="21"/>
  <c r="D88" i="21"/>
  <c r="H88" i="21"/>
  <c r="E88" i="21"/>
  <c r="I88" i="21"/>
  <c r="F104" i="21"/>
  <c r="J104" i="21"/>
  <c r="C104" i="21"/>
  <c r="G104" i="21"/>
  <c r="K104" i="21"/>
  <c r="D104" i="21"/>
  <c r="H104" i="21"/>
  <c r="E104" i="21"/>
  <c r="I104" i="21"/>
  <c r="F120" i="21"/>
  <c r="J120" i="21"/>
  <c r="C120" i="21"/>
  <c r="G120" i="21"/>
  <c r="K120" i="21"/>
  <c r="D120" i="21"/>
  <c r="H120" i="21"/>
  <c r="E120" i="21"/>
  <c r="I120" i="21"/>
  <c r="F136" i="21"/>
  <c r="J136" i="21"/>
  <c r="C136" i="21"/>
  <c r="G136" i="21"/>
  <c r="K136" i="21"/>
  <c r="D136" i="21"/>
  <c r="H136" i="21"/>
  <c r="E136" i="21"/>
  <c r="I136" i="21"/>
  <c r="F152" i="21"/>
  <c r="J152" i="21"/>
  <c r="C152" i="21"/>
  <c r="G152" i="21"/>
  <c r="K152" i="21"/>
  <c r="D152" i="21"/>
  <c r="H152" i="21"/>
  <c r="E152" i="21"/>
  <c r="I152" i="21"/>
  <c r="F168" i="21"/>
  <c r="J168" i="21"/>
  <c r="C168" i="21"/>
  <c r="G168" i="21"/>
  <c r="K168" i="21"/>
  <c r="D168" i="21"/>
  <c r="H168" i="21"/>
  <c r="E168" i="21"/>
  <c r="I168" i="21"/>
  <c r="F9" i="19"/>
  <c r="J9" i="19"/>
  <c r="C9" i="19"/>
  <c r="G9" i="19"/>
  <c r="K9" i="19"/>
  <c r="D9" i="19"/>
  <c r="H9" i="19"/>
  <c r="E9" i="19"/>
  <c r="I9" i="19"/>
  <c r="F25" i="19"/>
  <c r="J25" i="19"/>
  <c r="C25" i="19"/>
  <c r="G25" i="19"/>
  <c r="K25" i="19"/>
  <c r="D25" i="19"/>
  <c r="H25" i="19"/>
  <c r="E25" i="19"/>
  <c r="I25" i="19"/>
  <c r="F41" i="19"/>
  <c r="J41" i="19"/>
  <c r="C41" i="19"/>
  <c r="G41" i="19"/>
  <c r="K41" i="19"/>
  <c r="D41" i="19"/>
  <c r="H41" i="19"/>
  <c r="E41" i="19"/>
  <c r="I41" i="19"/>
  <c r="AO141" i="23"/>
  <c r="AK141" i="23"/>
  <c r="AG141" i="23"/>
  <c r="AC141" i="23"/>
  <c r="Y141" i="23"/>
  <c r="AJ141" i="23"/>
  <c r="AE141" i="23"/>
  <c r="Z141" i="23"/>
  <c r="AN141" i="23"/>
  <c r="AI141" i="23"/>
  <c r="AD141" i="23"/>
  <c r="X141" i="23"/>
  <c r="AM141" i="23"/>
  <c r="AH141" i="23"/>
  <c r="AB141" i="23"/>
  <c r="W141" i="23"/>
  <c r="AA141" i="23"/>
  <c r="AL141" i="23"/>
  <c r="AF141" i="23"/>
  <c r="Y51" i="19"/>
  <c r="AC51" i="19"/>
  <c r="AG51" i="19"/>
  <c r="AK51" i="19"/>
  <c r="AO51" i="19"/>
  <c r="X51" i="19"/>
  <c r="AD51" i="19"/>
  <c r="AI51" i="19"/>
  <c r="AN51" i="19"/>
  <c r="Z51" i="19"/>
  <c r="AE51" i="19"/>
  <c r="AJ51" i="19"/>
  <c r="AA51" i="19"/>
  <c r="AF51" i="19"/>
  <c r="AL51" i="19"/>
  <c r="AB51" i="19"/>
  <c r="AH51" i="19"/>
  <c r="AM51" i="19"/>
  <c r="W51" i="19"/>
  <c r="Y43" i="19"/>
  <c r="AC43" i="19"/>
  <c r="AG43" i="19"/>
  <c r="AK43" i="19"/>
  <c r="AO43" i="19"/>
  <c r="AA43" i="19"/>
  <c r="AF43" i="19"/>
  <c r="AL43" i="19"/>
  <c r="W43" i="19"/>
  <c r="AB43" i="19"/>
  <c r="AH43" i="19"/>
  <c r="AM43" i="19"/>
  <c r="X43" i="19"/>
  <c r="AD43" i="19"/>
  <c r="AI43" i="19"/>
  <c r="AN43" i="19"/>
  <c r="Z43" i="19"/>
  <c r="AE43" i="19"/>
  <c r="AJ43" i="19"/>
  <c r="Y35" i="19"/>
  <c r="AC35" i="19"/>
  <c r="AG35" i="19"/>
  <c r="AK35" i="19"/>
  <c r="AO35" i="19"/>
  <c r="X35" i="19"/>
  <c r="AD35" i="19"/>
  <c r="AI35" i="19"/>
  <c r="AN35" i="19"/>
  <c r="Z35" i="19"/>
  <c r="AE35" i="19"/>
  <c r="AJ35" i="19"/>
  <c r="AA35" i="19"/>
  <c r="AF35" i="19"/>
  <c r="AL35" i="19"/>
  <c r="W35" i="19"/>
  <c r="AB35" i="19"/>
  <c r="AH35" i="19"/>
  <c r="AM35" i="19"/>
  <c r="Y27" i="19"/>
  <c r="AC27" i="19"/>
  <c r="AG27" i="19"/>
  <c r="AK27" i="19"/>
  <c r="AO27" i="19"/>
  <c r="AA27" i="19"/>
  <c r="AF27" i="19"/>
  <c r="AL27" i="19"/>
  <c r="W27" i="19"/>
  <c r="AB27" i="19"/>
  <c r="AH27" i="19"/>
  <c r="AM27" i="19"/>
  <c r="X27" i="19"/>
  <c r="AD27" i="19"/>
  <c r="AI27" i="19"/>
  <c r="AN27" i="19"/>
  <c r="Z27" i="19"/>
  <c r="AE27" i="19"/>
  <c r="AJ27" i="19"/>
  <c r="Y19" i="19"/>
  <c r="AC19" i="19"/>
  <c r="AG19" i="19"/>
  <c r="AK19" i="19"/>
  <c r="AO19" i="19"/>
  <c r="Z19" i="19"/>
  <c r="AD19" i="19"/>
  <c r="AH19" i="19"/>
  <c r="AL19" i="19"/>
  <c r="AA19" i="19"/>
  <c r="AI19" i="19"/>
  <c r="AB19" i="19"/>
  <c r="AJ19" i="19"/>
  <c r="W19" i="19"/>
  <c r="AE19" i="19"/>
  <c r="AM19" i="19"/>
  <c r="X19" i="19"/>
  <c r="AF19" i="19"/>
  <c r="AN19" i="19"/>
  <c r="Y11" i="19"/>
  <c r="AC11" i="19"/>
  <c r="AG11" i="19"/>
  <c r="AK11" i="19"/>
  <c r="AO11" i="19"/>
  <c r="Z11" i="19"/>
  <c r="AD11" i="19"/>
  <c r="AH11" i="19"/>
  <c r="AL11" i="19"/>
  <c r="AA11" i="19"/>
  <c r="AI11" i="19"/>
  <c r="AB11" i="19"/>
  <c r="AJ11" i="19"/>
  <c r="W11" i="19"/>
  <c r="AE11" i="19"/>
  <c r="AM11" i="19"/>
  <c r="AF11" i="19"/>
  <c r="AN11" i="19"/>
  <c r="X11" i="19"/>
  <c r="Y3" i="19"/>
  <c r="AC3" i="19"/>
  <c r="AG3" i="19"/>
  <c r="AK3" i="19"/>
  <c r="AO3" i="19"/>
  <c r="Z3" i="19"/>
  <c r="AD3" i="19"/>
  <c r="AH3" i="19"/>
  <c r="AL3" i="19"/>
  <c r="AA3" i="19"/>
  <c r="AI3" i="19"/>
  <c r="AB3" i="19"/>
  <c r="AJ3" i="19"/>
  <c r="W3" i="19"/>
  <c r="AE3" i="19"/>
  <c r="AM3" i="19"/>
  <c r="AN3" i="19"/>
  <c r="X3" i="19"/>
  <c r="AF3" i="19"/>
  <c r="AL51" i="25"/>
  <c r="AH51" i="25"/>
  <c r="AD51" i="25"/>
  <c r="Z51" i="25"/>
  <c r="AO51" i="25"/>
  <c r="AK51" i="25"/>
  <c r="AG51" i="25"/>
  <c r="AC51" i="25"/>
  <c r="Y51" i="25"/>
  <c r="AI51" i="25"/>
  <c r="AA51" i="25"/>
  <c r="AN51" i="25"/>
  <c r="AF51" i="25"/>
  <c r="X51" i="25"/>
  <c r="AM51" i="25"/>
  <c r="AE51" i="25"/>
  <c r="W51" i="25"/>
  <c r="AB51" i="25"/>
  <c r="AJ51" i="25"/>
  <c r="AL56" i="26"/>
  <c r="AH56" i="26"/>
  <c r="AD56" i="26"/>
  <c r="Z56" i="26"/>
  <c r="AO56" i="26"/>
  <c r="AK56" i="26"/>
  <c r="AG56" i="26"/>
  <c r="AC56" i="26"/>
  <c r="Y56" i="26"/>
  <c r="AN56" i="26"/>
  <c r="AJ56" i="26"/>
  <c r="AF56" i="26"/>
  <c r="AB56" i="26"/>
  <c r="X56" i="26"/>
  <c r="AA56" i="26"/>
  <c r="AM56" i="26"/>
  <c r="W56" i="26"/>
  <c r="AI56" i="26"/>
  <c r="AE56" i="26"/>
  <c r="AL72" i="26"/>
  <c r="AH72" i="26"/>
  <c r="AD72" i="26"/>
  <c r="Z72" i="26"/>
  <c r="AO72" i="26"/>
  <c r="AK72" i="26"/>
  <c r="AG72" i="26"/>
  <c r="AC72" i="26"/>
  <c r="Y72" i="26"/>
  <c r="AN72" i="26"/>
  <c r="AJ72" i="26"/>
  <c r="AF72" i="26"/>
  <c r="AB72" i="26"/>
  <c r="X72" i="26"/>
  <c r="AA72" i="26"/>
  <c r="AM72" i="26"/>
  <c r="W72" i="26"/>
  <c r="AI72" i="26"/>
  <c r="AE72" i="26"/>
  <c r="AL116" i="26"/>
  <c r="AH116" i="26"/>
  <c r="AD116" i="26"/>
  <c r="Z116" i="26"/>
  <c r="AO116" i="26"/>
  <c r="AK116" i="26"/>
  <c r="AG116" i="26"/>
  <c r="AC116" i="26"/>
  <c r="Y116" i="26"/>
  <c r="AN116" i="26"/>
  <c r="AJ116" i="26"/>
  <c r="AF116" i="26"/>
  <c r="AB116" i="26"/>
  <c r="X116" i="26"/>
  <c r="AA116" i="26"/>
  <c r="AM116" i="26"/>
  <c r="W116" i="26"/>
  <c r="AI116" i="26"/>
  <c r="AE116" i="26"/>
  <c r="AL148" i="26"/>
  <c r="AH148" i="26"/>
  <c r="AD148" i="26"/>
  <c r="Z148" i="26"/>
  <c r="AO148" i="26"/>
  <c r="AK148" i="26"/>
  <c r="AG148" i="26"/>
  <c r="AC148" i="26"/>
  <c r="Y148" i="26"/>
  <c r="AN148" i="26"/>
  <c r="AJ148" i="26"/>
  <c r="AF148" i="26"/>
  <c r="AB148" i="26"/>
  <c r="X148" i="26"/>
  <c r="AA148" i="26"/>
  <c r="AM148" i="26"/>
  <c r="W148" i="26"/>
  <c r="AI148" i="26"/>
  <c r="AE148" i="26"/>
  <c r="AL4" i="23"/>
  <c r="AH4" i="23"/>
  <c r="AD4" i="23"/>
  <c r="Z4" i="23"/>
  <c r="AO4" i="23"/>
  <c r="AK4" i="23"/>
  <c r="AG4" i="23"/>
  <c r="AC4" i="23"/>
  <c r="Y4" i="23"/>
  <c r="AN4" i="23"/>
  <c r="AJ4" i="23"/>
  <c r="AF4" i="23"/>
  <c r="AB4" i="23"/>
  <c r="X4" i="23"/>
  <c r="AA4" i="23"/>
  <c r="AM4" i="23"/>
  <c r="W4" i="23"/>
  <c r="AI4" i="23"/>
  <c r="AE4" i="23"/>
  <c r="AL36" i="23"/>
  <c r="AH36" i="23"/>
  <c r="AD36" i="23"/>
  <c r="Z36" i="23"/>
  <c r="AO36" i="23"/>
  <c r="AK36" i="23"/>
  <c r="AG36" i="23"/>
  <c r="AC36" i="23"/>
  <c r="Y36" i="23"/>
  <c r="AN36" i="23"/>
  <c r="AJ36" i="23"/>
  <c r="AF36" i="23"/>
  <c r="AB36" i="23"/>
  <c r="X36" i="23"/>
  <c r="AA36" i="23"/>
  <c r="AM36" i="23"/>
  <c r="W36" i="23"/>
  <c r="AI36" i="23"/>
  <c r="AE36" i="23"/>
  <c r="AL68" i="23"/>
  <c r="AH68" i="23"/>
  <c r="AD68" i="23"/>
  <c r="Z68" i="23"/>
  <c r="AO68" i="23"/>
  <c r="AK68" i="23"/>
  <c r="AG68" i="23"/>
  <c r="AC68" i="23"/>
  <c r="Y68" i="23"/>
  <c r="AN68" i="23"/>
  <c r="AJ68" i="23"/>
  <c r="AF68" i="23"/>
  <c r="AB68" i="23"/>
  <c r="X68" i="23"/>
  <c r="AA68" i="23"/>
  <c r="AM68" i="23"/>
  <c r="W68" i="23"/>
  <c r="AI68" i="23"/>
  <c r="AE68" i="23"/>
  <c r="AL100" i="23"/>
  <c r="AH100" i="23"/>
  <c r="AD100" i="23"/>
  <c r="Z100" i="23"/>
  <c r="AO100" i="23"/>
  <c r="AK100" i="23"/>
  <c r="AG100" i="23"/>
  <c r="AC100" i="23"/>
  <c r="Y100" i="23"/>
  <c r="AN100" i="23"/>
  <c r="AJ100" i="23"/>
  <c r="AF100" i="23"/>
  <c r="AB100" i="23"/>
  <c r="X100" i="23"/>
  <c r="AA100" i="23"/>
  <c r="AM100" i="23"/>
  <c r="W100" i="23"/>
  <c r="AI100" i="23"/>
  <c r="AE100" i="23"/>
  <c r="AN126" i="23"/>
  <c r="AJ126" i="23"/>
  <c r="AF126" i="23"/>
  <c r="AB126" i="23"/>
  <c r="X126" i="23"/>
  <c r="AK126" i="23"/>
  <c r="AE126" i="23"/>
  <c r="Z126" i="23"/>
  <c r="AO126" i="23"/>
  <c r="AI126" i="23"/>
  <c r="AD126" i="23"/>
  <c r="Y126" i="23"/>
  <c r="AM126" i="23"/>
  <c r="AH126" i="23"/>
  <c r="AC126" i="23"/>
  <c r="W126" i="23"/>
  <c r="AL126" i="23"/>
  <c r="AG126" i="23"/>
  <c r="AA126" i="23"/>
  <c r="AN49" i="25"/>
  <c r="AJ49" i="25"/>
  <c r="AF49" i="25"/>
  <c r="AB49" i="25"/>
  <c r="X49" i="25"/>
  <c r="AM49" i="25"/>
  <c r="AI49" i="25"/>
  <c r="AE49" i="25"/>
  <c r="AA49" i="25"/>
  <c r="W49" i="25"/>
  <c r="AK49" i="25"/>
  <c r="AC49" i="25"/>
  <c r="AH49" i="25"/>
  <c r="Z49" i="25"/>
  <c r="AO49" i="25"/>
  <c r="AG49" i="25"/>
  <c r="Y49" i="25"/>
  <c r="AL49" i="25"/>
  <c r="AD49" i="25"/>
  <c r="AN105" i="25"/>
  <c r="AJ105" i="25"/>
  <c r="AF105" i="25"/>
  <c r="AB105" i="25"/>
  <c r="X105" i="25"/>
  <c r="AM105" i="25"/>
  <c r="AI105" i="25"/>
  <c r="AE105" i="25"/>
  <c r="AA105" i="25"/>
  <c r="W105" i="25"/>
  <c r="AO105" i="25"/>
  <c r="AG105" i="25"/>
  <c r="Y105" i="25"/>
  <c r="AL105" i="25"/>
  <c r="AD105" i="25"/>
  <c r="AK105" i="25"/>
  <c r="AC105" i="25"/>
  <c r="AH105" i="25"/>
  <c r="Z105" i="25"/>
  <c r="AO9" i="26"/>
  <c r="AK9" i="26"/>
  <c r="AG9" i="26"/>
  <c r="AC9" i="26"/>
  <c r="Y9" i="26"/>
  <c r="AN9" i="26"/>
  <c r="AJ9" i="26"/>
  <c r="AF9" i="26"/>
  <c r="AB9" i="26"/>
  <c r="X9" i="26"/>
  <c r="AM9" i="26"/>
  <c r="AI9" i="26"/>
  <c r="AE9" i="26"/>
  <c r="AA9" i="26"/>
  <c r="W9" i="26"/>
  <c r="AL9" i="26"/>
  <c r="AH9" i="26"/>
  <c r="AD9" i="26"/>
  <c r="Z9" i="26"/>
  <c r="AO17" i="26"/>
  <c r="AK17" i="26"/>
  <c r="AG17" i="26"/>
  <c r="AC17" i="26"/>
  <c r="Y17" i="26"/>
  <c r="AN17" i="26"/>
  <c r="AJ17" i="26"/>
  <c r="AF17" i="26"/>
  <c r="AB17" i="26"/>
  <c r="X17" i="26"/>
  <c r="AM17" i="26"/>
  <c r="AI17" i="26"/>
  <c r="AE17" i="26"/>
  <c r="AA17" i="26"/>
  <c r="W17" i="26"/>
  <c r="AD17" i="26"/>
  <c r="Z17" i="26"/>
  <c r="AL17" i="26"/>
  <c r="AH17" i="26"/>
  <c r="AO25" i="26"/>
  <c r="AK25" i="26"/>
  <c r="AG25" i="26"/>
  <c r="AC25" i="26"/>
  <c r="Y25" i="26"/>
  <c r="AN25" i="26"/>
  <c r="AJ25" i="26"/>
  <c r="AF25" i="26"/>
  <c r="AB25" i="26"/>
  <c r="X25" i="26"/>
  <c r="AM25" i="26"/>
  <c r="AI25" i="26"/>
  <c r="AE25" i="26"/>
  <c r="AA25" i="26"/>
  <c r="W25" i="26"/>
  <c r="AL25" i="26"/>
  <c r="AH25" i="26"/>
  <c r="AD25" i="26"/>
  <c r="Z25" i="26"/>
  <c r="AO33" i="26"/>
  <c r="AK33" i="26"/>
  <c r="AG33" i="26"/>
  <c r="AC33" i="26"/>
  <c r="Y33" i="26"/>
  <c r="AN33" i="26"/>
  <c r="AJ33" i="26"/>
  <c r="AF33" i="26"/>
  <c r="AB33" i="26"/>
  <c r="X33" i="26"/>
  <c r="AM33" i="26"/>
  <c r="AI33" i="26"/>
  <c r="AE33" i="26"/>
  <c r="AA33" i="26"/>
  <c r="W33" i="26"/>
  <c r="AD33" i="26"/>
  <c r="Z33" i="26"/>
  <c r="AL33" i="26"/>
  <c r="AH33" i="26"/>
  <c r="AO41" i="26"/>
  <c r="AK41" i="26"/>
  <c r="AG41" i="26"/>
  <c r="AC41" i="26"/>
  <c r="Y41" i="26"/>
  <c r="AN41" i="26"/>
  <c r="AJ41" i="26"/>
  <c r="AF41" i="26"/>
  <c r="AB41" i="26"/>
  <c r="X41" i="26"/>
  <c r="AM41" i="26"/>
  <c r="AI41" i="26"/>
  <c r="AE41" i="26"/>
  <c r="AA41" i="26"/>
  <c r="W41" i="26"/>
  <c r="AL41" i="26"/>
  <c r="AH41" i="26"/>
  <c r="AD41" i="26"/>
  <c r="Z41" i="26"/>
  <c r="AO65" i="26"/>
  <c r="AK65" i="26"/>
  <c r="AG65" i="26"/>
  <c r="AC65" i="26"/>
  <c r="Y65" i="26"/>
  <c r="AN65" i="26"/>
  <c r="AJ65" i="26"/>
  <c r="AF65" i="26"/>
  <c r="AB65" i="26"/>
  <c r="X65" i="26"/>
  <c r="AM65" i="26"/>
  <c r="AI65" i="26"/>
  <c r="AE65" i="26"/>
  <c r="AA65" i="26"/>
  <c r="W65" i="26"/>
  <c r="Z65" i="26"/>
  <c r="AL65" i="26"/>
  <c r="AH65" i="26"/>
  <c r="AD65" i="26"/>
  <c r="AO73" i="26"/>
  <c r="AK73" i="26"/>
  <c r="AG73" i="26"/>
  <c r="AC73" i="26"/>
  <c r="Y73" i="26"/>
  <c r="AN73" i="26"/>
  <c r="AJ73" i="26"/>
  <c r="AF73" i="26"/>
  <c r="AB73" i="26"/>
  <c r="X73" i="26"/>
  <c r="AM73" i="26"/>
  <c r="AI73" i="26"/>
  <c r="AE73" i="26"/>
  <c r="AA73" i="26"/>
  <c r="W73" i="26"/>
  <c r="AL73" i="26"/>
  <c r="AH73" i="26"/>
  <c r="AD73" i="26"/>
  <c r="Z73" i="26"/>
  <c r="AO109" i="26"/>
  <c r="AK109" i="26"/>
  <c r="AG109" i="26"/>
  <c r="AC109" i="26"/>
  <c r="Y109" i="26"/>
  <c r="AN109" i="26"/>
  <c r="AJ109" i="26"/>
  <c r="AF109" i="26"/>
  <c r="AB109" i="26"/>
  <c r="X109" i="26"/>
  <c r="AM109" i="26"/>
  <c r="AI109" i="26"/>
  <c r="AE109" i="26"/>
  <c r="AA109" i="26"/>
  <c r="W109" i="26"/>
  <c r="AD109" i="26"/>
  <c r="Z109" i="26"/>
  <c r="AL109" i="26"/>
  <c r="AH109" i="26"/>
  <c r="AO117" i="26"/>
  <c r="AK117" i="26"/>
  <c r="AG117" i="26"/>
  <c r="AC117" i="26"/>
  <c r="Y117" i="26"/>
  <c r="AN117" i="26"/>
  <c r="AJ117" i="26"/>
  <c r="AF117" i="26"/>
  <c r="AB117" i="26"/>
  <c r="X117" i="26"/>
  <c r="AM117" i="26"/>
  <c r="AI117" i="26"/>
  <c r="AE117" i="26"/>
  <c r="AA117" i="26"/>
  <c r="W117" i="26"/>
  <c r="AL117" i="26"/>
  <c r="AH117" i="26"/>
  <c r="AD117" i="26"/>
  <c r="Z117" i="26"/>
  <c r="AO125" i="26"/>
  <c r="AK125" i="26"/>
  <c r="AG125" i="26"/>
  <c r="AC125" i="26"/>
  <c r="Y125" i="26"/>
  <c r="AN125" i="26"/>
  <c r="AJ125" i="26"/>
  <c r="AF125" i="26"/>
  <c r="AB125" i="26"/>
  <c r="X125" i="26"/>
  <c r="AM125" i="26"/>
  <c r="AI125" i="26"/>
  <c r="AE125" i="26"/>
  <c r="AA125" i="26"/>
  <c r="W125" i="26"/>
  <c r="AD125" i="26"/>
  <c r="Z125" i="26"/>
  <c r="AL125" i="26"/>
  <c r="AH125" i="26"/>
  <c r="AO133" i="26"/>
  <c r="AK133" i="26"/>
  <c r="AG133" i="26"/>
  <c r="AC133" i="26"/>
  <c r="Y133" i="26"/>
  <c r="AN133" i="26"/>
  <c r="AJ133" i="26"/>
  <c r="AF133" i="26"/>
  <c r="AB133" i="26"/>
  <c r="X133" i="26"/>
  <c r="AM133" i="26"/>
  <c r="AI133" i="26"/>
  <c r="AE133" i="26"/>
  <c r="AA133" i="26"/>
  <c r="W133" i="26"/>
  <c r="AL133" i="26"/>
  <c r="AH133" i="26"/>
  <c r="AD133" i="26"/>
  <c r="Z133" i="26"/>
  <c r="AO141" i="26"/>
  <c r="AK141" i="26"/>
  <c r="AG141" i="26"/>
  <c r="AC141" i="26"/>
  <c r="Y141" i="26"/>
  <c r="AN141" i="26"/>
  <c r="AJ141" i="26"/>
  <c r="AF141" i="26"/>
  <c r="AB141" i="26"/>
  <c r="X141" i="26"/>
  <c r="AM141" i="26"/>
  <c r="AI141" i="26"/>
  <c r="AE141" i="26"/>
  <c r="AA141" i="26"/>
  <c r="W141" i="26"/>
  <c r="AD141" i="26"/>
  <c r="Z141" i="26"/>
  <c r="AL141" i="26"/>
  <c r="AH141" i="26"/>
  <c r="AO149" i="26"/>
  <c r="AK149" i="26"/>
  <c r="AG149" i="26"/>
  <c r="AC149" i="26"/>
  <c r="Y149" i="26"/>
  <c r="AN149" i="26"/>
  <c r="AJ149" i="26"/>
  <c r="AF149" i="26"/>
  <c r="AB149" i="26"/>
  <c r="X149" i="26"/>
  <c r="AM149" i="26"/>
  <c r="AI149" i="26"/>
  <c r="AE149" i="26"/>
  <c r="AA149" i="26"/>
  <c r="W149" i="26"/>
  <c r="AL149" i="26"/>
  <c r="AH149" i="26"/>
  <c r="AD149" i="26"/>
  <c r="Z149" i="26"/>
  <c r="AO157" i="26"/>
  <c r="AK157" i="26"/>
  <c r="AG157" i="26"/>
  <c r="AC157" i="26"/>
  <c r="Y157" i="26"/>
  <c r="AN157" i="26"/>
  <c r="AJ157" i="26"/>
  <c r="AF157" i="26"/>
  <c r="AB157" i="26"/>
  <c r="X157" i="26"/>
  <c r="AM157" i="26"/>
  <c r="AI157" i="26"/>
  <c r="AE157" i="26"/>
  <c r="AA157" i="26"/>
  <c r="W157" i="26"/>
  <c r="Z157" i="26"/>
  <c r="AL157" i="26"/>
  <c r="AH157" i="26"/>
  <c r="AD157" i="26"/>
  <c r="AO165" i="26"/>
  <c r="AK165" i="26"/>
  <c r="AG165" i="26"/>
  <c r="AC165" i="26"/>
  <c r="Y165" i="26"/>
  <c r="AN165" i="26"/>
  <c r="AJ165" i="26"/>
  <c r="AF165" i="26"/>
  <c r="AB165" i="26"/>
  <c r="X165" i="26"/>
  <c r="AM165" i="26"/>
  <c r="AI165" i="26"/>
  <c r="AE165" i="26"/>
  <c r="AA165" i="26"/>
  <c r="W165" i="26"/>
  <c r="AH165" i="26"/>
  <c r="AD165" i="26"/>
  <c r="Z165" i="26"/>
  <c r="AL165" i="26"/>
  <c r="AO173" i="26"/>
  <c r="AK173" i="26"/>
  <c r="AG173" i="26"/>
  <c r="AC173" i="26"/>
  <c r="Y173" i="26"/>
  <c r="AN173" i="26"/>
  <c r="AJ173" i="26"/>
  <c r="AF173" i="26"/>
  <c r="AB173" i="26"/>
  <c r="X173" i="26"/>
  <c r="AM173" i="26"/>
  <c r="AI173" i="26"/>
  <c r="AE173" i="26"/>
  <c r="AA173" i="26"/>
  <c r="W173" i="26"/>
  <c r="AD173" i="26"/>
  <c r="Z173" i="26"/>
  <c r="AL173" i="26"/>
  <c r="AH173" i="26"/>
  <c r="AO5" i="23"/>
  <c r="AK5" i="23"/>
  <c r="AG5" i="23"/>
  <c r="AC5" i="23"/>
  <c r="Y5" i="23"/>
  <c r="AN5" i="23"/>
  <c r="AJ5" i="23"/>
  <c r="AF5" i="23"/>
  <c r="AB5" i="23"/>
  <c r="X5" i="23"/>
  <c r="AM5" i="23"/>
  <c r="AI5" i="23"/>
  <c r="AE5" i="23"/>
  <c r="AA5" i="23"/>
  <c r="W5" i="23"/>
  <c r="AL5" i="23"/>
  <c r="AH5" i="23"/>
  <c r="AD5" i="23"/>
  <c r="Z5" i="23"/>
  <c r="AO13" i="23"/>
  <c r="AK13" i="23"/>
  <c r="AG13" i="23"/>
  <c r="AC13" i="23"/>
  <c r="Y13" i="23"/>
  <c r="AN13" i="23"/>
  <c r="AJ13" i="23"/>
  <c r="AF13" i="23"/>
  <c r="AB13" i="23"/>
  <c r="X13" i="23"/>
  <c r="AM13" i="23"/>
  <c r="AI13" i="23"/>
  <c r="AE13" i="23"/>
  <c r="AA13" i="23"/>
  <c r="W13" i="23"/>
  <c r="AD13" i="23"/>
  <c r="Z13" i="23"/>
  <c r="AL13" i="23"/>
  <c r="AH13" i="23"/>
  <c r="AO21" i="23"/>
  <c r="AK21" i="23"/>
  <c r="AG21" i="23"/>
  <c r="AC21" i="23"/>
  <c r="Y21" i="23"/>
  <c r="AN21" i="23"/>
  <c r="AJ21" i="23"/>
  <c r="AF21" i="23"/>
  <c r="AB21" i="23"/>
  <c r="X21" i="23"/>
  <c r="AM21" i="23"/>
  <c r="AI21" i="23"/>
  <c r="AE21" i="23"/>
  <c r="AA21" i="23"/>
  <c r="W21" i="23"/>
  <c r="AL21" i="23"/>
  <c r="AH21" i="23"/>
  <c r="AD21" i="23"/>
  <c r="Z21" i="23"/>
  <c r="AO29" i="23"/>
  <c r="AK29" i="23"/>
  <c r="AG29" i="23"/>
  <c r="AC29" i="23"/>
  <c r="Y29" i="23"/>
  <c r="AN29" i="23"/>
  <c r="AJ29" i="23"/>
  <c r="AF29" i="23"/>
  <c r="AB29" i="23"/>
  <c r="X29" i="23"/>
  <c r="AM29" i="23"/>
  <c r="AI29" i="23"/>
  <c r="AE29" i="23"/>
  <c r="AA29" i="23"/>
  <c r="W29" i="23"/>
  <c r="AD29" i="23"/>
  <c r="Z29" i="23"/>
  <c r="AL29" i="23"/>
  <c r="AH29" i="23"/>
  <c r="AO37" i="23"/>
  <c r="AK37" i="23"/>
  <c r="AG37" i="23"/>
  <c r="AC37" i="23"/>
  <c r="Y37" i="23"/>
  <c r="AN37" i="23"/>
  <c r="AJ37" i="23"/>
  <c r="AF37" i="23"/>
  <c r="AB37" i="23"/>
  <c r="X37" i="23"/>
  <c r="AM37" i="23"/>
  <c r="AI37" i="23"/>
  <c r="AE37" i="23"/>
  <c r="AA37" i="23"/>
  <c r="W37" i="23"/>
  <c r="AL37" i="23"/>
  <c r="AH37" i="23"/>
  <c r="AD37" i="23"/>
  <c r="Z37" i="23"/>
  <c r="AO45" i="23"/>
  <c r="AK45" i="23"/>
  <c r="AG45" i="23"/>
  <c r="AC45" i="23"/>
  <c r="Y45" i="23"/>
  <c r="AN45" i="23"/>
  <c r="AJ45" i="23"/>
  <c r="AF45" i="23"/>
  <c r="AB45" i="23"/>
  <c r="X45" i="23"/>
  <c r="AM45" i="23"/>
  <c r="AI45" i="23"/>
  <c r="AE45" i="23"/>
  <c r="AA45" i="23"/>
  <c r="W45" i="23"/>
  <c r="AD45" i="23"/>
  <c r="Z45" i="23"/>
  <c r="AL45" i="23"/>
  <c r="AH45" i="23"/>
  <c r="AO53" i="23"/>
  <c r="AK53" i="23"/>
  <c r="AG53" i="23"/>
  <c r="AC53" i="23"/>
  <c r="Y53" i="23"/>
  <c r="AN53" i="23"/>
  <c r="AJ53" i="23"/>
  <c r="AF53" i="23"/>
  <c r="AB53" i="23"/>
  <c r="X53" i="23"/>
  <c r="AM53" i="23"/>
  <c r="AI53" i="23"/>
  <c r="AE53" i="23"/>
  <c r="AA53" i="23"/>
  <c r="W53" i="23"/>
  <c r="AL53" i="23"/>
  <c r="AH53" i="23"/>
  <c r="AD53" i="23"/>
  <c r="Z53" i="23"/>
  <c r="AO137" i="23"/>
  <c r="AK137" i="23"/>
  <c r="AG137" i="23"/>
  <c r="AC137" i="23"/>
  <c r="Y137" i="23"/>
  <c r="AN137" i="23"/>
  <c r="AI137" i="23"/>
  <c r="AD137" i="23"/>
  <c r="X137" i="23"/>
  <c r="AM137" i="23"/>
  <c r="AH137" i="23"/>
  <c r="AB137" i="23"/>
  <c r="W137" i="23"/>
  <c r="AL137" i="23"/>
  <c r="AF137" i="23"/>
  <c r="AA137" i="23"/>
  <c r="Z137" i="23"/>
  <c r="AJ137" i="23"/>
  <c r="AE137" i="23"/>
  <c r="AO169" i="23"/>
  <c r="AK169" i="23"/>
  <c r="AG169" i="23"/>
  <c r="AC169" i="23"/>
  <c r="Y169" i="23"/>
  <c r="AN169" i="23"/>
  <c r="AI169" i="23"/>
  <c r="AD169" i="23"/>
  <c r="X169" i="23"/>
  <c r="AM169" i="23"/>
  <c r="AH169" i="23"/>
  <c r="AB169" i="23"/>
  <c r="W169" i="23"/>
  <c r="AL169" i="23"/>
  <c r="AF169" i="23"/>
  <c r="AA169" i="23"/>
  <c r="AJ169" i="23"/>
  <c r="AE169" i="23"/>
  <c r="Z169" i="23"/>
  <c r="AN62" i="26"/>
  <c r="AJ62" i="26"/>
  <c r="AF62" i="26"/>
  <c r="AB62" i="26"/>
  <c r="X62" i="26"/>
  <c r="AM62" i="26"/>
  <c r="AI62" i="26"/>
  <c r="AE62" i="26"/>
  <c r="AA62" i="26"/>
  <c r="W62" i="26"/>
  <c r="AL62" i="26"/>
  <c r="AH62" i="26"/>
  <c r="AD62" i="26"/>
  <c r="Z62" i="26"/>
  <c r="AC62" i="26"/>
  <c r="AO62" i="26"/>
  <c r="Y62" i="26"/>
  <c r="AK62" i="26"/>
  <c r="AG62" i="26"/>
  <c r="AN82" i="26"/>
  <c r="AJ82" i="26"/>
  <c r="AF82" i="26"/>
  <c r="AB82" i="26"/>
  <c r="X82" i="26"/>
  <c r="AM82" i="26"/>
  <c r="AI82" i="26"/>
  <c r="AE82" i="26"/>
  <c r="AA82" i="26"/>
  <c r="W82" i="26"/>
  <c r="AL82" i="26"/>
  <c r="AH82" i="26"/>
  <c r="AD82" i="26"/>
  <c r="Z82" i="26"/>
  <c r="AO82" i="26"/>
  <c r="Y82" i="26"/>
  <c r="AK82" i="26"/>
  <c r="AG82" i="26"/>
  <c r="AC82" i="26"/>
  <c r="AN166" i="26"/>
  <c r="AJ166" i="26"/>
  <c r="AF166" i="26"/>
  <c r="AB166" i="26"/>
  <c r="X166" i="26"/>
  <c r="AM166" i="26"/>
  <c r="AI166" i="26"/>
  <c r="AE166" i="26"/>
  <c r="AA166" i="26"/>
  <c r="W166" i="26"/>
  <c r="AL166" i="26"/>
  <c r="AH166" i="26"/>
  <c r="AD166" i="26"/>
  <c r="Z166" i="26"/>
  <c r="AC166" i="26"/>
  <c r="AO166" i="26"/>
  <c r="Y166" i="26"/>
  <c r="AK166" i="26"/>
  <c r="AG166" i="26"/>
  <c r="AN66" i="23"/>
  <c r="AJ66" i="23"/>
  <c r="AF66" i="23"/>
  <c r="AB66" i="23"/>
  <c r="X66" i="23"/>
  <c r="AM66" i="23"/>
  <c r="AI66" i="23"/>
  <c r="AE66" i="23"/>
  <c r="AA66" i="23"/>
  <c r="W66" i="23"/>
  <c r="AL66" i="23"/>
  <c r="AH66" i="23"/>
  <c r="AD66" i="23"/>
  <c r="Z66" i="23"/>
  <c r="AK66" i="23"/>
  <c r="AG66" i="23"/>
  <c r="AC66" i="23"/>
  <c r="AO66" i="23"/>
  <c r="Y66" i="23"/>
  <c r="AN74" i="23"/>
  <c r="AJ74" i="23"/>
  <c r="AF74" i="23"/>
  <c r="AB74" i="23"/>
  <c r="X74" i="23"/>
  <c r="AM74" i="23"/>
  <c r="AI74" i="23"/>
  <c r="AE74" i="23"/>
  <c r="AA74" i="23"/>
  <c r="W74" i="23"/>
  <c r="AL74" i="23"/>
  <c r="AH74" i="23"/>
  <c r="AD74" i="23"/>
  <c r="Z74" i="23"/>
  <c r="AC74" i="23"/>
  <c r="AO74" i="23"/>
  <c r="Y74" i="23"/>
  <c r="AK74" i="23"/>
  <c r="AG74" i="23"/>
  <c r="AN82" i="23"/>
  <c r="AJ82" i="23"/>
  <c r="AF82" i="23"/>
  <c r="AB82" i="23"/>
  <c r="X82" i="23"/>
  <c r="AM82" i="23"/>
  <c r="AI82" i="23"/>
  <c r="AE82" i="23"/>
  <c r="AA82" i="23"/>
  <c r="W82" i="23"/>
  <c r="AL82" i="23"/>
  <c r="AH82" i="23"/>
  <c r="AD82" i="23"/>
  <c r="Z82" i="23"/>
  <c r="AK82" i="23"/>
  <c r="AG82" i="23"/>
  <c r="AC82" i="23"/>
  <c r="AO82" i="23"/>
  <c r="Y82" i="23"/>
  <c r="AN90" i="23"/>
  <c r="AJ90" i="23"/>
  <c r="AF90" i="23"/>
  <c r="AB90" i="23"/>
  <c r="X90" i="23"/>
  <c r="AM90" i="23"/>
  <c r="AI90" i="23"/>
  <c r="AE90" i="23"/>
  <c r="AA90" i="23"/>
  <c r="W90" i="23"/>
  <c r="AL90" i="23"/>
  <c r="AH90" i="23"/>
  <c r="AD90" i="23"/>
  <c r="Z90" i="23"/>
  <c r="AC90" i="23"/>
  <c r="AO90" i="23"/>
  <c r="Y90" i="23"/>
  <c r="AK90" i="23"/>
  <c r="AG90" i="23"/>
  <c r="AN98" i="23"/>
  <c r="AJ98" i="23"/>
  <c r="AF98" i="23"/>
  <c r="AB98" i="23"/>
  <c r="X98" i="23"/>
  <c r="AM98" i="23"/>
  <c r="AI98" i="23"/>
  <c r="AE98" i="23"/>
  <c r="AA98" i="23"/>
  <c r="W98" i="23"/>
  <c r="AL98" i="23"/>
  <c r="AH98" i="23"/>
  <c r="AD98" i="23"/>
  <c r="Z98" i="23"/>
  <c r="AK98" i="23"/>
  <c r="AG98" i="23"/>
  <c r="AC98" i="23"/>
  <c r="AO98" i="23"/>
  <c r="Y98" i="23"/>
  <c r="AN106" i="23"/>
  <c r="AJ106" i="23"/>
  <c r="AF106" i="23"/>
  <c r="AB106" i="23"/>
  <c r="X106" i="23"/>
  <c r="AM106" i="23"/>
  <c r="AI106" i="23"/>
  <c r="AE106" i="23"/>
  <c r="AA106" i="23"/>
  <c r="W106" i="23"/>
  <c r="AL106" i="23"/>
  <c r="AH106" i="23"/>
  <c r="AD106" i="23"/>
  <c r="Z106" i="23"/>
  <c r="AC106" i="23"/>
  <c r="AO106" i="23"/>
  <c r="Y106" i="23"/>
  <c r="AK106" i="23"/>
  <c r="AG106" i="23"/>
  <c r="AN114" i="23"/>
  <c r="AJ114" i="23"/>
  <c r="AF114" i="23"/>
  <c r="AB114" i="23"/>
  <c r="X114" i="23"/>
  <c r="AM114" i="23"/>
  <c r="AI114" i="23"/>
  <c r="AE114" i="23"/>
  <c r="AA114" i="23"/>
  <c r="W114" i="23"/>
  <c r="AL114" i="23"/>
  <c r="AH114" i="23"/>
  <c r="AD114" i="23"/>
  <c r="Z114" i="23"/>
  <c r="AK114" i="23"/>
  <c r="AG114" i="23"/>
  <c r="AC114" i="23"/>
  <c r="Y114" i="23"/>
  <c r="AO114" i="23"/>
  <c r="AO133" i="23"/>
  <c r="AK133" i="23"/>
  <c r="AG133" i="23"/>
  <c r="AC133" i="23"/>
  <c r="Y133" i="23"/>
  <c r="AM133" i="23"/>
  <c r="AH133" i="23"/>
  <c r="AB133" i="23"/>
  <c r="W133" i="23"/>
  <c r="AL133" i="23"/>
  <c r="AF133" i="23"/>
  <c r="AA133" i="23"/>
  <c r="AJ133" i="23"/>
  <c r="AE133" i="23"/>
  <c r="Z133" i="23"/>
  <c r="X133" i="23"/>
  <c r="AN133" i="23"/>
  <c r="AI133" i="23"/>
  <c r="AD133" i="23"/>
  <c r="AO165" i="23"/>
  <c r="AK165" i="23"/>
  <c r="AG165" i="23"/>
  <c r="AC165" i="23"/>
  <c r="Y165" i="23"/>
  <c r="AM165" i="23"/>
  <c r="AH165" i="23"/>
  <c r="AB165" i="23"/>
  <c r="W165" i="23"/>
  <c r="AL165" i="23"/>
  <c r="AF165" i="23"/>
  <c r="AA165" i="23"/>
  <c r="AJ165" i="23"/>
  <c r="AE165" i="23"/>
  <c r="Z165" i="23"/>
  <c r="AI165" i="23"/>
  <c r="AD165" i="23"/>
  <c r="X165" i="23"/>
  <c r="AN165" i="23"/>
  <c r="AL33" i="40"/>
  <c r="AH33" i="40"/>
  <c r="AD33" i="40"/>
  <c r="Z33" i="40"/>
  <c r="AO33" i="40"/>
  <c r="AK33" i="40"/>
  <c r="AG33" i="40"/>
  <c r="AC33" i="40"/>
  <c r="Y33" i="40"/>
  <c r="AN33" i="40"/>
  <c r="AJ33" i="40"/>
  <c r="AF33" i="40"/>
  <c r="AB33" i="40"/>
  <c r="X33" i="40"/>
  <c r="AM33" i="40"/>
  <c r="W33" i="40"/>
  <c r="AI33" i="40"/>
  <c r="AE33" i="40"/>
  <c r="AA33" i="40"/>
  <c r="AL161" i="40"/>
  <c r="AH161" i="40"/>
  <c r="AD161" i="40"/>
  <c r="Z161" i="40"/>
  <c r="AO161" i="40"/>
  <c r="AK161" i="40"/>
  <c r="AG161" i="40"/>
  <c r="AC161" i="40"/>
  <c r="Y161" i="40"/>
  <c r="AN161" i="40"/>
  <c r="AJ161" i="40"/>
  <c r="AF161" i="40"/>
  <c r="AB161" i="40"/>
  <c r="X161" i="40"/>
  <c r="AM161" i="40"/>
  <c r="W161" i="40"/>
  <c r="AI161" i="40"/>
  <c r="AE161" i="40"/>
  <c r="AA161" i="40"/>
  <c r="AM171" i="25"/>
  <c r="AI171" i="25"/>
  <c r="AE171" i="25"/>
  <c r="AA171" i="25"/>
  <c r="W171" i="25"/>
  <c r="AL171" i="25"/>
  <c r="AH171" i="25"/>
  <c r="AD171" i="25"/>
  <c r="Z171" i="25"/>
  <c r="AO171" i="25"/>
  <c r="AK171" i="25"/>
  <c r="AG171" i="25"/>
  <c r="AC171" i="25"/>
  <c r="Y171" i="25"/>
  <c r="AN171" i="25"/>
  <c r="X171" i="25"/>
  <c r="AJ171" i="25"/>
  <c r="AF171" i="25"/>
  <c r="AB171" i="25"/>
  <c r="AM63" i="26"/>
  <c r="AI63" i="26"/>
  <c r="AE63" i="26"/>
  <c r="AA63" i="26"/>
  <c r="W63" i="26"/>
  <c r="AL63" i="26"/>
  <c r="AH63" i="26"/>
  <c r="AD63" i="26"/>
  <c r="Z63" i="26"/>
  <c r="AO63" i="26"/>
  <c r="AK63" i="26"/>
  <c r="AG63" i="26"/>
  <c r="AC63" i="26"/>
  <c r="Y63" i="26"/>
  <c r="AN63" i="26"/>
  <c r="X63" i="26"/>
  <c r="AJ63" i="26"/>
  <c r="AF63" i="26"/>
  <c r="AB63" i="26"/>
  <c r="AM75" i="26"/>
  <c r="AI75" i="26"/>
  <c r="AE75" i="26"/>
  <c r="AA75" i="26"/>
  <c r="W75" i="26"/>
  <c r="AL75" i="26"/>
  <c r="AH75" i="26"/>
  <c r="AD75" i="26"/>
  <c r="Z75" i="26"/>
  <c r="AO75" i="26"/>
  <c r="AK75" i="26"/>
  <c r="AG75" i="26"/>
  <c r="AC75" i="26"/>
  <c r="Y75" i="26"/>
  <c r="AB75" i="26"/>
  <c r="AN75" i="26"/>
  <c r="X75" i="26"/>
  <c r="AJ75" i="26"/>
  <c r="AF75" i="26"/>
  <c r="AM87" i="26"/>
  <c r="AI87" i="26"/>
  <c r="AE87" i="26"/>
  <c r="AA87" i="26"/>
  <c r="W87" i="26"/>
  <c r="AL87" i="26"/>
  <c r="AH87" i="26"/>
  <c r="AD87" i="26"/>
  <c r="Z87" i="26"/>
  <c r="AO87" i="26"/>
  <c r="AK87" i="26"/>
  <c r="AG87" i="26"/>
  <c r="AC87" i="26"/>
  <c r="Y87" i="26"/>
  <c r="AJ87" i="26"/>
  <c r="AF87" i="26"/>
  <c r="AB87" i="26"/>
  <c r="X87" i="26"/>
  <c r="AN87" i="26"/>
  <c r="AM95" i="26"/>
  <c r="AI95" i="26"/>
  <c r="AE95" i="26"/>
  <c r="AA95" i="26"/>
  <c r="W95" i="26"/>
  <c r="AL95" i="26"/>
  <c r="AH95" i="26"/>
  <c r="AD95" i="26"/>
  <c r="Z95" i="26"/>
  <c r="AO95" i="26"/>
  <c r="AK95" i="26"/>
  <c r="AG95" i="26"/>
  <c r="AC95" i="26"/>
  <c r="Y95" i="26"/>
  <c r="AB95" i="26"/>
  <c r="AN95" i="26"/>
  <c r="X95" i="26"/>
  <c r="AJ95" i="26"/>
  <c r="AF95" i="26"/>
  <c r="AM103" i="26"/>
  <c r="AI103" i="26"/>
  <c r="AE103" i="26"/>
  <c r="AA103" i="26"/>
  <c r="W103" i="26"/>
  <c r="AL103" i="26"/>
  <c r="AH103" i="26"/>
  <c r="AD103" i="26"/>
  <c r="Z103" i="26"/>
  <c r="AO103" i="26"/>
  <c r="AK103" i="26"/>
  <c r="AG103" i="26"/>
  <c r="AC103" i="26"/>
  <c r="Y103" i="26"/>
  <c r="AJ103" i="26"/>
  <c r="AF103" i="26"/>
  <c r="AB103" i="26"/>
  <c r="AN103" i="26"/>
  <c r="X103" i="26"/>
  <c r="AM167" i="26"/>
  <c r="AI167" i="26"/>
  <c r="AE167" i="26"/>
  <c r="AA167" i="26"/>
  <c r="W167" i="26"/>
  <c r="AL167" i="26"/>
  <c r="AH167" i="26"/>
  <c r="AD167" i="26"/>
  <c r="Z167" i="26"/>
  <c r="AO167" i="26"/>
  <c r="AK167" i="26"/>
  <c r="AG167" i="26"/>
  <c r="AC167" i="26"/>
  <c r="Y167" i="26"/>
  <c r="AN167" i="26"/>
  <c r="X167" i="26"/>
  <c r="AJ167" i="26"/>
  <c r="AF167" i="26"/>
  <c r="AB167" i="26"/>
  <c r="AO129" i="23"/>
  <c r="AK129" i="23"/>
  <c r="AG129" i="23"/>
  <c r="AC129" i="23"/>
  <c r="Y129" i="23"/>
  <c r="AL129" i="23"/>
  <c r="AF129" i="23"/>
  <c r="AA129" i="23"/>
  <c r="AJ129" i="23"/>
  <c r="AE129" i="23"/>
  <c r="Z129" i="23"/>
  <c r="AN129" i="23"/>
  <c r="AI129" i="23"/>
  <c r="AD129" i="23"/>
  <c r="X129" i="23"/>
  <c r="W129" i="23"/>
  <c r="AM129" i="23"/>
  <c r="AH129" i="23"/>
  <c r="AB129" i="23"/>
  <c r="AO161" i="23"/>
  <c r="AK161" i="23"/>
  <c r="AG161" i="23"/>
  <c r="AC161" i="23"/>
  <c r="Y161" i="23"/>
  <c r="AL161" i="23"/>
  <c r="AF161" i="23"/>
  <c r="AA161" i="23"/>
  <c r="AJ161" i="23"/>
  <c r="AE161" i="23"/>
  <c r="Z161" i="23"/>
  <c r="AN161" i="23"/>
  <c r="AI161" i="23"/>
  <c r="AD161" i="23"/>
  <c r="X161" i="23"/>
  <c r="AH161" i="23"/>
  <c r="AB161" i="23"/>
  <c r="W161" i="23"/>
  <c r="AM161" i="23"/>
  <c r="AL5" i="40"/>
  <c r="AH5" i="40"/>
  <c r="AD5" i="40"/>
  <c r="Z5" i="40"/>
  <c r="AO5" i="40"/>
  <c r="AK5" i="40"/>
  <c r="AG5" i="40"/>
  <c r="AC5" i="40"/>
  <c r="Y5" i="40"/>
  <c r="AN5" i="40"/>
  <c r="AJ5" i="40"/>
  <c r="AF5" i="40"/>
  <c r="AB5" i="40"/>
  <c r="X5" i="40"/>
  <c r="AI5" i="40"/>
  <c r="AE5" i="40"/>
  <c r="AA5" i="40"/>
  <c r="AM5" i="40"/>
  <c r="W5" i="40"/>
  <c r="AL37" i="40"/>
  <c r="AH37" i="40"/>
  <c r="AD37" i="40"/>
  <c r="Z37" i="40"/>
  <c r="AO37" i="40"/>
  <c r="AK37" i="40"/>
  <c r="AG37" i="40"/>
  <c r="AC37" i="40"/>
  <c r="Y37" i="40"/>
  <c r="AN37" i="40"/>
  <c r="AJ37" i="40"/>
  <c r="AF37" i="40"/>
  <c r="AB37" i="40"/>
  <c r="X37" i="40"/>
  <c r="AI37" i="40"/>
  <c r="AE37" i="40"/>
  <c r="AA37" i="40"/>
  <c r="AM37" i="40"/>
  <c r="W37" i="40"/>
  <c r="AL69" i="40"/>
  <c r="AH69" i="40"/>
  <c r="AD69" i="40"/>
  <c r="Z69" i="40"/>
  <c r="AO69" i="40"/>
  <c r="AK69" i="40"/>
  <c r="AG69" i="40"/>
  <c r="AC69" i="40"/>
  <c r="Y69" i="40"/>
  <c r="AN69" i="40"/>
  <c r="AJ69" i="40"/>
  <c r="AF69" i="40"/>
  <c r="AB69" i="40"/>
  <c r="X69" i="40"/>
  <c r="AI69" i="40"/>
  <c r="AE69" i="40"/>
  <c r="AA69" i="40"/>
  <c r="AM69" i="40"/>
  <c r="W69" i="40"/>
  <c r="AL101" i="40"/>
  <c r="AH101" i="40"/>
  <c r="AD101" i="40"/>
  <c r="Z101" i="40"/>
  <c r="AO101" i="40"/>
  <c r="AK101" i="40"/>
  <c r="AG101" i="40"/>
  <c r="AC101" i="40"/>
  <c r="Y101" i="40"/>
  <c r="AN101" i="40"/>
  <c r="AJ101" i="40"/>
  <c r="AF101" i="40"/>
  <c r="AB101" i="40"/>
  <c r="X101" i="40"/>
  <c r="AI101" i="40"/>
  <c r="AE101" i="40"/>
  <c r="AA101" i="40"/>
  <c r="AM101" i="40"/>
  <c r="W101" i="40"/>
  <c r="AL133" i="40"/>
  <c r="AH133" i="40"/>
  <c r="AD133" i="40"/>
  <c r="Z133" i="40"/>
  <c r="AO133" i="40"/>
  <c r="AK133" i="40"/>
  <c r="AG133" i="40"/>
  <c r="AC133" i="40"/>
  <c r="Y133" i="40"/>
  <c r="AN133" i="40"/>
  <c r="AJ133" i="40"/>
  <c r="AF133" i="40"/>
  <c r="AB133" i="40"/>
  <c r="X133" i="40"/>
  <c r="AI133" i="40"/>
  <c r="AE133" i="40"/>
  <c r="AA133" i="40"/>
  <c r="AM133" i="40"/>
  <c r="W133" i="40"/>
  <c r="AL165" i="40"/>
  <c r="AH165" i="40"/>
  <c r="AD165" i="40"/>
  <c r="Z165" i="40"/>
  <c r="AO165" i="40"/>
  <c r="AK165" i="40"/>
  <c r="AG165" i="40"/>
  <c r="AC165" i="40"/>
  <c r="Y165" i="40"/>
  <c r="AN165" i="40"/>
  <c r="AJ165" i="40"/>
  <c r="AF165" i="40"/>
  <c r="AB165" i="40"/>
  <c r="X165" i="40"/>
  <c r="AI165" i="40"/>
  <c r="AE165" i="40"/>
  <c r="AA165" i="40"/>
  <c r="AM165" i="40"/>
  <c r="W165" i="40"/>
  <c r="AL11" i="41"/>
  <c r="AH11" i="41"/>
  <c r="AD11" i="41"/>
  <c r="Z11" i="41"/>
  <c r="AO11" i="41"/>
  <c r="AK11" i="41"/>
  <c r="AG11" i="41"/>
  <c r="AC11" i="41"/>
  <c r="Y11" i="41"/>
  <c r="AN11" i="41"/>
  <c r="AF11" i="41"/>
  <c r="X11" i="41"/>
  <c r="AM11" i="41"/>
  <c r="AE11" i="41"/>
  <c r="W11" i="41"/>
  <c r="AJ11" i="41"/>
  <c r="AB11" i="41"/>
  <c r="AA11" i="41"/>
  <c r="AI11" i="41"/>
  <c r="AL159" i="41"/>
  <c r="AH159" i="41"/>
  <c r="AD159" i="41"/>
  <c r="Z159" i="41"/>
  <c r="AO159" i="41"/>
  <c r="AK159" i="41"/>
  <c r="AG159" i="41"/>
  <c r="AC159" i="41"/>
  <c r="Y159" i="41"/>
  <c r="AN159" i="41"/>
  <c r="AJ159" i="41"/>
  <c r="AF159" i="41"/>
  <c r="AB159" i="41"/>
  <c r="X159" i="41"/>
  <c r="AM159" i="41"/>
  <c r="W159" i="41"/>
  <c r="AI159" i="41"/>
  <c r="AE159" i="41"/>
  <c r="AA159" i="41"/>
  <c r="Q159" i="41"/>
  <c r="N159" i="41"/>
  <c r="U159" i="41"/>
  <c r="P159" i="41"/>
  <c r="O159" i="41"/>
  <c r="R159" i="41"/>
  <c r="M159" i="41"/>
  <c r="T159" i="41"/>
  <c r="S159" i="41"/>
  <c r="AM127" i="23"/>
  <c r="AI127" i="23"/>
  <c r="AE127" i="23"/>
  <c r="AA127" i="23"/>
  <c r="W127" i="23"/>
  <c r="AK127" i="23"/>
  <c r="AF127" i="23"/>
  <c r="Z127" i="23"/>
  <c r="AO127" i="23"/>
  <c r="AJ127" i="23"/>
  <c r="AD127" i="23"/>
  <c r="Y127" i="23"/>
  <c r="AN127" i="23"/>
  <c r="AH127" i="23"/>
  <c r="AC127" i="23"/>
  <c r="X127" i="23"/>
  <c r="AL127" i="23"/>
  <c r="AG127" i="23"/>
  <c r="AB127" i="23"/>
  <c r="AM135" i="23"/>
  <c r="AI135" i="23"/>
  <c r="AE135" i="23"/>
  <c r="AA135" i="23"/>
  <c r="W135" i="23"/>
  <c r="AN135" i="23"/>
  <c r="AH135" i="23"/>
  <c r="AC135" i="23"/>
  <c r="X135" i="23"/>
  <c r="AL135" i="23"/>
  <c r="AG135" i="23"/>
  <c r="AB135" i="23"/>
  <c r="AK135" i="23"/>
  <c r="AF135" i="23"/>
  <c r="Z135" i="23"/>
  <c r="Y135" i="23"/>
  <c r="AO135" i="23"/>
  <c r="AJ135" i="23"/>
  <c r="AD135" i="23"/>
  <c r="AM143" i="23"/>
  <c r="AI143" i="23"/>
  <c r="AE143" i="23"/>
  <c r="AA143" i="23"/>
  <c r="W143" i="23"/>
  <c r="AK143" i="23"/>
  <c r="AF143" i="23"/>
  <c r="Z143" i="23"/>
  <c r="AO143" i="23"/>
  <c r="AJ143" i="23"/>
  <c r="AD143" i="23"/>
  <c r="Y143" i="23"/>
  <c r="AN143" i="23"/>
  <c r="AH143" i="23"/>
  <c r="AC143" i="23"/>
  <c r="X143" i="23"/>
  <c r="AB143" i="23"/>
  <c r="AL143" i="23"/>
  <c r="AG143" i="23"/>
  <c r="AM151" i="23"/>
  <c r="AI151" i="23"/>
  <c r="AE151" i="23"/>
  <c r="AA151" i="23"/>
  <c r="W151" i="23"/>
  <c r="AN151" i="23"/>
  <c r="AH151" i="23"/>
  <c r="AC151" i="23"/>
  <c r="X151" i="23"/>
  <c r="AL151" i="23"/>
  <c r="AG151" i="23"/>
  <c r="AB151" i="23"/>
  <c r="AK151" i="23"/>
  <c r="AF151" i="23"/>
  <c r="Z151" i="23"/>
  <c r="AD151" i="23"/>
  <c r="Y151" i="23"/>
  <c r="AO151" i="23"/>
  <c r="AJ151" i="23"/>
  <c r="AM159" i="23"/>
  <c r="AI159" i="23"/>
  <c r="AE159" i="23"/>
  <c r="AA159" i="23"/>
  <c r="W159" i="23"/>
  <c r="AK159" i="23"/>
  <c r="AF159" i="23"/>
  <c r="Z159" i="23"/>
  <c r="AO159" i="23"/>
  <c r="AJ159" i="23"/>
  <c r="AD159" i="23"/>
  <c r="Y159" i="23"/>
  <c r="AN159" i="23"/>
  <c r="AH159" i="23"/>
  <c r="AC159" i="23"/>
  <c r="X159" i="23"/>
  <c r="AG159" i="23"/>
  <c r="AB159" i="23"/>
  <c r="AL159" i="23"/>
  <c r="AM167" i="23"/>
  <c r="AI167" i="23"/>
  <c r="AE167" i="23"/>
  <c r="AA167" i="23"/>
  <c r="W167" i="23"/>
  <c r="AN167" i="23"/>
  <c r="AH167" i="23"/>
  <c r="AC167" i="23"/>
  <c r="X167" i="23"/>
  <c r="AL167" i="23"/>
  <c r="AG167" i="23"/>
  <c r="AB167" i="23"/>
  <c r="AK167" i="23"/>
  <c r="AF167" i="23"/>
  <c r="Z167" i="23"/>
  <c r="AJ167" i="23"/>
  <c r="AD167" i="23"/>
  <c r="Y167" i="23"/>
  <c r="AO167" i="23"/>
  <c r="AM175" i="23"/>
  <c r="AI175" i="23"/>
  <c r="AE175" i="23"/>
  <c r="AA175" i="23"/>
  <c r="W175" i="23"/>
  <c r="AK175" i="23"/>
  <c r="AF175" i="23"/>
  <c r="Z175" i="23"/>
  <c r="AO175" i="23"/>
  <c r="AJ175" i="23"/>
  <c r="AD175" i="23"/>
  <c r="Y175" i="23"/>
  <c r="AN175" i="23"/>
  <c r="AH175" i="23"/>
  <c r="AC175" i="23"/>
  <c r="X175" i="23"/>
  <c r="AL175" i="23"/>
  <c r="AG175" i="23"/>
  <c r="AB175" i="23"/>
  <c r="AL69" i="42"/>
  <c r="AH69" i="42"/>
  <c r="AD69" i="42"/>
  <c r="Z69" i="42"/>
  <c r="AN69" i="42"/>
  <c r="AJ69" i="42"/>
  <c r="AF69" i="42"/>
  <c r="AB69" i="42"/>
  <c r="X69" i="42"/>
  <c r="AO69" i="42"/>
  <c r="AG69" i="42"/>
  <c r="Y69" i="42"/>
  <c r="AM69" i="42"/>
  <c r="AE69" i="42"/>
  <c r="W69" i="42"/>
  <c r="AK69" i="42"/>
  <c r="AC69" i="42"/>
  <c r="AI69" i="42"/>
  <c r="AA69" i="42"/>
  <c r="AL51" i="41"/>
  <c r="AH51" i="41"/>
  <c r="AD51" i="41"/>
  <c r="Z51" i="41"/>
  <c r="AO51" i="41"/>
  <c r="AK51" i="41"/>
  <c r="AG51" i="41"/>
  <c r="AC51" i="41"/>
  <c r="Y51" i="41"/>
  <c r="AN51" i="41"/>
  <c r="AJ51" i="41"/>
  <c r="AF51" i="41"/>
  <c r="AB51" i="41"/>
  <c r="X51" i="41"/>
  <c r="AI51" i="41"/>
  <c r="AE51" i="41"/>
  <c r="AA51" i="41"/>
  <c r="AM51" i="41"/>
  <c r="W51" i="41"/>
  <c r="AL83" i="41"/>
  <c r="AH83" i="41"/>
  <c r="AD83" i="41"/>
  <c r="Z83" i="41"/>
  <c r="AO83" i="41"/>
  <c r="AK83" i="41"/>
  <c r="AG83" i="41"/>
  <c r="AC83" i="41"/>
  <c r="Y83" i="41"/>
  <c r="AN83" i="41"/>
  <c r="AJ83" i="41"/>
  <c r="AF83" i="41"/>
  <c r="AB83" i="41"/>
  <c r="X83" i="41"/>
  <c r="AI83" i="41"/>
  <c r="AE83" i="41"/>
  <c r="AA83" i="41"/>
  <c r="AM83" i="41"/>
  <c r="W83" i="41"/>
  <c r="M83" i="41"/>
  <c r="T83" i="41"/>
  <c r="P83" i="41"/>
  <c r="Q83" i="41"/>
  <c r="R83" i="41"/>
  <c r="U83" i="41"/>
  <c r="N83" i="41"/>
  <c r="O83" i="41"/>
  <c r="S83" i="41"/>
  <c r="AL115" i="41"/>
  <c r="AH115" i="41"/>
  <c r="AD115" i="41"/>
  <c r="Z115" i="41"/>
  <c r="AO115" i="41"/>
  <c r="AK115" i="41"/>
  <c r="AG115" i="41"/>
  <c r="AC115" i="41"/>
  <c r="Y115" i="41"/>
  <c r="AN115" i="41"/>
  <c r="AJ115" i="41"/>
  <c r="AF115" i="41"/>
  <c r="AB115" i="41"/>
  <c r="X115" i="41"/>
  <c r="AI115" i="41"/>
  <c r="AE115" i="41"/>
  <c r="AA115" i="41"/>
  <c r="AM115" i="41"/>
  <c r="W115" i="41"/>
  <c r="M115" i="41"/>
  <c r="T115" i="41"/>
  <c r="S115" i="41"/>
  <c r="Q115" i="41"/>
  <c r="R115" i="41"/>
  <c r="U115" i="41"/>
  <c r="P115" i="41"/>
  <c r="O115" i="41"/>
  <c r="N115" i="41"/>
  <c r="AL147" i="41"/>
  <c r="AH147" i="41"/>
  <c r="AD147" i="41"/>
  <c r="Z147" i="41"/>
  <c r="AO147" i="41"/>
  <c r="AK147" i="41"/>
  <c r="AG147" i="41"/>
  <c r="AC147" i="41"/>
  <c r="Y147" i="41"/>
  <c r="AN147" i="41"/>
  <c r="AJ147" i="41"/>
  <c r="AF147" i="41"/>
  <c r="AB147" i="41"/>
  <c r="X147" i="41"/>
  <c r="AI147" i="41"/>
  <c r="AE147" i="41"/>
  <c r="AA147" i="41"/>
  <c r="AM147" i="41"/>
  <c r="W147" i="41"/>
  <c r="Q147" i="41"/>
  <c r="S147" i="41"/>
  <c r="U147" i="41"/>
  <c r="P147" i="41"/>
  <c r="O147" i="41"/>
  <c r="R147" i="41"/>
  <c r="M147" i="41"/>
  <c r="T147" i="41"/>
  <c r="N147" i="41"/>
  <c r="AL15" i="42"/>
  <c r="AH15" i="42"/>
  <c r="AD15" i="42"/>
  <c r="Z15" i="42"/>
  <c r="AO15" i="42"/>
  <c r="AK15" i="42"/>
  <c r="AG15" i="42"/>
  <c r="AC15" i="42"/>
  <c r="Y15" i="42"/>
  <c r="AN15" i="42"/>
  <c r="AJ15" i="42"/>
  <c r="AF15" i="42"/>
  <c r="AB15" i="42"/>
  <c r="X15" i="42"/>
  <c r="AE15" i="42"/>
  <c r="AM15" i="42"/>
  <c r="W15" i="42"/>
  <c r="AA15" i="42"/>
  <c r="AI15" i="42"/>
  <c r="AM8" i="40"/>
  <c r="AI8" i="40"/>
  <c r="AE8" i="40"/>
  <c r="AA8" i="40"/>
  <c r="W8" i="40"/>
  <c r="AL8" i="40"/>
  <c r="AH8" i="40"/>
  <c r="AD8" i="40"/>
  <c r="Z8" i="40"/>
  <c r="AO8" i="40"/>
  <c r="AK8" i="40"/>
  <c r="AG8" i="40"/>
  <c r="AC8" i="40"/>
  <c r="Y8" i="40"/>
  <c r="AJ8" i="40"/>
  <c r="AF8" i="40"/>
  <c r="AB8" i="40"/>
  <c r="AN8" i="40"/>
  <c r="X8" i="40"/>
  <c r="P8" i="40"/>
  <c r="U8" i="40"/>
  <c r="S8" i="40"/>
  <c r="T8" i="40"/>
  <c r="N8" i="40"/>
  <c r="M8" i="40"/>
  <c r="R8" i="40"/>
  <c r="Q8" i="40"/>
  <c r="O8" i="40"/>
  <c r="AM16" i="40"/>
  <c r="AI16" i="40"/>
  <c r="AE16" i="40"/>
  <c r="AA16" i="40"/>
  <c r="W16" i="40"/>
  <c r="AL16" i="40"/>
  <c r="AH16" i="40"/>
  <c r="AD16" i="40"/>
  <c r="Z16" i="40"/>
  <c r="AO16" i="40"/>
  <c r="AK16" i="40"/>
  <c r="AG16" i="40"/>
  <c r="AC16" i="40"/>
  <c r="Y16" i="40"/>
  <c r="AB16" i="40"/>
  <c r="AN16" i="40"/>
  <c r="X16" i="40"/>
  <c r="AJ16" i="40"/>
  <c r="AF16" i="40"/>
  <c r="M16" i="40"/>
  <c r="O16" i="40"/>
  <c r="Q16" i="40"/>
  <c r="R16" i="40"/>
  <c r="P16" i="40"/>
  <c r="U16" i="40"/>
  <c r="S16" i="40"/>
  <c r="T16" i="40"/>
  <c r="N16" i="40"/>
  <c r="AM24" i="40"/>
  <c r="AI24" i="40"/>
  <c r="AE24" i="40"/>
  <c r="AA24" i="40"/>
  <c r="W24" i="40"/>
  <c r="AL24" i="40"/>
  <c r="AH24" i="40"/>
  <c r="AD24" i="40"/>
  <c r="Z24" i="40"/>
  <c r="AO24" i="40"/>
  <c r="AK24" i="40"/>
  <c r="AG24" i="40"/>
  <c r="AC24" i="40"/>
  <c r="Y24" i="40"/>
  <c r="AJ24" i="40"/>
  <c r="AF24" i="40"/>
  <c r="AB24" i="40"/>
  <c r="AN24" i="40"/>
  <c r="X24" i="40"/>
  <c r="M24" i="40"/>
  <c r="O24" i="40"/>
  <c r="Q24" i="40"/>
  <c r="R24" i="40"/>
  <c r="P24" i="40"/>
  <c r="U24" i="40"/>
  <c r="S24" i="40"/>
  <c r="T24" i="40"/>
  <c r="N24" i="40"/>
  <c r="AM32" i="40"/>
  <c r="AI32" i="40"/>
  <c r="AE32" i="40"/>
  <c r="AA32" i="40"/>
  <c r="W32" i="40"/>
  <c r="AL32" i="40"/>
  <c r="AH32" i="40"/>
  <c r="AD32" i="40"/>
  <c r="Z32" i="40"/>
  <c r="AO32" i="40"/>
  <c r="AK32" i="40"/>
  <c r="AG32" i="40"/>
  <c r="AC32" i="40"/>
  <c r="Y32" i="40"/>
  <c r="AB32" i="40"/>
  <c r="AN32" i="40"/>
  <c r="X32" i="40"/>
  <c r="AJ32" i="40"/>
  <c r="AF32" i="40"/>
  <c r="Q32" i="40"/>
  <c r="S32" i="40"/>
  <c r="P32" i="40"/>
  <c r="U32" i="40"/>
  <c r="O32" i="40"/>
  <c r="T32" i="40"/>
  <c r="N32" i="40"/>
  <c r="M32" i="40"/>
  <c r="R32" i="40"/>
  <c r="AM40" i="40"/>
  <c r="AI40" i="40"/>
  <c r="AE40" i="40"/>
  <c r="AA40" i="40"/>
  <c r="W40" i="40"/>
  <c r="AL40" i="40"/>
  <c r="AH40" i="40"/>
  <c r="AD40" i="40"/>
  <c r="Z40" i="40"/>
  <c r="AO40" i="40"/>
  <c r="AK40" i="40"/>
  <c r="AG40" i="40"/>
  <c r="AC40" i="40"/>
  <c r="Y40" i="40"/>
  <c r="AJ40" i="40"/>
  <c r="AF40" i="40"/>
  <c r="AB40" i="40"/>
  <c r="AN40" i="40"/>
  <c r="X40" i="40"/>
  <c r="T40" i="40"/>
  <c r="N40" i="40"/>
  <c r="M40" i="40"/>
  <c r="S40" i="40"/>
  <c r="Q40" i="40"/>
  <c r="O40" i="40"/>
  <c r="P40" i="40"/>
  <c r="U40" i="40"/>
  <c r="R40" i="40"/>
  <c r="AM48" i="40"/>
  <c r="AI48" i="40"/>
  <c r="AE48" i="40"/>
  <c r="AA48" i="40"/>
  <c r="W48" i="40"/>
  <c r="AL48" i="40"/>
  <c r="AH48" i="40"/>
  <c r="AD48" i="40"/>
  <c r="Z48" i="40"/>
  <c r="AO48" i="40"/>
  <c r="AK48" i="40"/>
  <c r="AG48" i="40"/>
  <c r="AC48" i="40"/>
  <c r="Y48" i="40"/>
  <c r="AB48" i="40"/>
  <c r="AN48" i="40"/>
  <c r="X48" i="40"/>
  <c r="AJ48" i="40"/>
  <c r="AF48" i="40"/>
  <c r="M48" i="40"/>
  <c r="R48" i="40"/>
  <c r="Q48" i="40"/>
  <c r="O48" i="40"/>
  <c r="P48" i="40"/>
  <c r="U48" i="40"/>
  <c r="S48" i="40"/>
  <c r="T48" i="40"/>
  <c r="N48" i="40"/>
  <c r="AM56" i="40"/>
  <c r="AI56" i="40"/>
  <c r="AE56" i="40"/>
  <c r="AA56" i="40"/>
  <c r="W56" i="40"/>
  <c r="AL56" i="40"/>
  <c r="AH56" i="40"/>
  <c r="AD56" i="40"/>
  <c r="Z56" i="40"/>
  <c r="AO56" i="40"/>
  <c r="AK56" i="40"/>
  <c r="AG56" i="40"/>
  <c r="AC56" i="40"/>
  <c r="Y56" i="40"/>
  <c r="AJ56" i="40"/>
  <c r="AF56" i="40"/>
  <c r="AB56" i="40"/>
  <c r="X56" i="40"/>
  <c r="AN56" i="40"/>
  <c r="Q56" i="40"/>
  <c r="O56" i="40"/>
  <c r="P56" i="40"/>
  <c r="U56" i="40"/>
  <c r="S56" i="40"/>
  <c r="T56" i="40"/>
  <c r="N56" i="40"/>
  <c r="M56" i="40"/>
  <c r="R56" i="40"/>
  <c r="AM64" i="40"/>
  <c r="AI64" i="40"/>
  <c r="AE64" i="40"/>
  <c r="AA64" i="40"/>
  <c r="W64" i="40"/>
  <c r="AL64" i="40"/>
  <c r="AH64" i="40"/>
  <c r="AD64" i="40"/>
  <c r="Z64" i="40"/>
  <c r="AO64" i="40"/>
  <c r="AK64" i="40"/>
  <c r="AG64" i="40"/>
  <c r="AC64" i="40"/>
  <c r="Y64" i="40"/>
  <c r="AB64" i="40"/>
  <c r="AN64" i="40"/>
  <c r="X64" i="40"/>
  <c r="AJ64" i="40"/>
  <c r="AF64" i="40"/>
  <c r="P64" i="40"/>
  <c r="U64" i="40"/>
  <c r="S64" i="40"/>
  <c r="T64" i="40"/>
  <c r="N64" i="40"/>
  <c r="M64" i="40"/>
  <c r="R64" i="40"/>
  <c r="Q64" i="40"/>
  <c r="O64" i="40"/>
  <c r="AM72" i="40"/>
  <c r="AI72" i="40"/>
  <c r="AE72" i="40"/>
  <c r="AA72" i="40"/>
  <c r="W72" i="40"/>
  <c r="AL72" i="40"/>
  <c r="AH72" i="40"/>
  <c r="AD72" i="40"/>
  <c r="Z72" i="40"/>
  <c r="AO72" i="40"/>
  <c r="AK72" i="40"/>
  <c r="AG72" i="40"/>
  <c r="AC72" i="40"/>
  <c r="Y72" i="40"/>
  <c r="AJ72" i="40"/>
  <c r="AF72" i="40"/>
  <c r="AB72" i="40"/>
  <c r="AN72" i="40"/>
  <c r="X72" i="40"/>
  <c r="T72" i="40"/>
  <c r="N72" i="40"/>
  <c r="M72" i="40"/>
  <c r="O72" i="40"/>
  <c r="Q72" i="40"/>
  <c r="S72" i="40"/>
  <c r="P72" i="40"/>
  <c r="U72" i="40"/>
  <c r="R72" i="40"/>
  <c r="AM80" i="40"/>
  <c r="AI80" i="40"/>
  <c r="AE80" i="40"/>
  <c r="AA80" i="40"/>
  <c r="W80" i="40"/>
  <c r="AL80" i="40"/>
  <c r="AH80" i="40"/>
  <c r="AD80" i="40"/>
  <c r="Z80" i="40"/>
  <c r="AO80" i="40"/>
  <c r="AK80" i="40"/>
  <c r="AG80" i="40"/>
  <c r="AC80" i="40"/>
  <c r="Y80" i="40"/>
  <c r="AB80" i="40"/>
  <c r="AN80" i="40"/>
  <c r="X80" i="40"/>
  <c r="AJ80" i="40"/>
  <c r="AF80" i="40"/>
  <c r="Q80" i="40"/>
  <c r="S80" i="40"/>
  <c r="P80" i="40"/>
  <c r="U80" i="40"/>
  <c r="O80" i="40"/>
  <c r="T80" i="40"/>
  <c r="N80" i="40"/>
  <c r="M80" i="40"/>
  <c r="R80" i="40"/>
  <c r="AM88" i="40"/>
  <c r="AI88" i="40"/>
  <c r="AE88" i="40"/>
  <c r="AA88" i="40"/>
  <c r="W88" i="40"/>
  <c r="AL88" i="40"/>
  <c r="AH88" i="40"/>
  <c r="AD88" i="40"/>
  <c r="Z88" i="40"/>
  <c r="AO88" i="40"/>
  <c r="AK88" i="40"/>
  <c r="AG88" i="40"/>
  <c r="AC88" i="40"/>
  <c r="Y88" i="40"/>
  <c r="AJ88" i="40"/>
  <c r="AF88" i="40"/>
  <c r="AB88" i="40"/>
  <c r="AN88" i="40"/>
  <c r="X88" i="40"/>
  <c r="Q88" i="40"/>
  <c r="R88" i="40"/>
  <c r="P88" i="40"/>
  <c r="U88" i="40"/>
  <c r="S88" i="40"/>
  <c r="T88" i="40"/>
  <c r="N88" i="40"/>
  <c r="M88" i="40"/>
  <c r="O88" i="40"/>
  <c r="AM96" i="40"/>
  <c r="AI96" i="40"/>
  <c r="AE96" i="40"/>
  <c r="AA96" i="40"/>
  <c r="W96" i="40"/>
  <c r="AL96" i="40"/>
  <c r="AH96" i="40"/>
  <c r="AD96" i="40"/>
  <c r="Z96" i="40"/>
  <c r="AO96" i="40"/>
  <c r="AK96" i="40"/>
  <c r="AG96" i="40"/>
  <c r="AC96" i="40"/>
  <c r="Y96" i="40"/>
  <c r="AB96" i="40"/>
  <c r="AN96" i="40"/>
  <c r="X96" i="40"/>
  <c r="AJ96" i="40"/>
  <c r="AF96" i="40"/>
  <c r="Q96" i="40"/>
  <c r="O96" i="40"/>
  <c r="P96" i="40"/>
  <c r="U96" i="40"/>
  <c r="R96" i="40"/>
  <c r="T96" i="40"/>
  <c r="N96" i="40"/>
  <c r="M96" i="40"/>
  <c r="S96" i="40"/>
  <c r="AM104" i="40"/>
  <c r="AI104" i="40"/>
  <c r="AE104" i="40"/>
  <c r="AA104" i="40"/>
  <c r="W104" i="40"/>
  <c r="AL104" i="40"/>
  <c r="AH104" i="40"/>
  <c r="AD104" i="40"/>
  <c r="Z104" i="40"/>
  <c r="AO104" i="40"/>
  <c r="AK104" i="40"/>
  <c r="AG104" i="40"/>
  <c r="AC104" i="40"/>
  <c r="Y104" i="40"/>
  <c r="AJ104" i="40"/>
  <c r="AF104" i="40"/>
  <c r="AB104" i="40"/>
  <c r="AN104" i="40"/>
  <c r="X104" i="40"/>
  <c r="T104" i="40"/>
  <c r="N104" i="40"/>
  <c r="M104" i="40"/>
  <c r="R104" i="40"/>
  <c r="Q104" i="40"/>
  <c r="O104" i="40"/>
  <c r="P104" i="40"/>
  <c r="U104" i="40"/>
  <c r="S104" i="40"/>
  <c r="AM112" i="40"/>
  <c r="AI112" i="40"/>
  <c r="AE112" i="40"/>
  <c r="AA112" i="40"/>
  <c r="W112" i="40"/>
  <c r="AL112" i="40"/>
  <c r="AH112" i="40"/>
  <c r="AD112" i="40"/>
  <c r="Z112" i="40"/>
  <c r="AO112" i="40"/>
  <c r="AK112" i="40"/>
  <c r="AG112" i="40"/>
  <c r="AC112" i="40"/>
  <c r="Y112" i="40"/>
  <c r="AB112" i="40"/>
  <c r="AN112" i="40"/>
  <c r="X112" i="40"/>
  <c r="AJ112" i="40"/>
  <c r="AF112" i="40"/>
  <c r="T112" i="40"/>
  <c r="N112" i="40"/>
  <c r="M112" i="40"/>
  <c r="R112" i="40"/>
  <c r="Q112" i="40"/>
  <c r="O112" i="40"/>
  <c r="P112" i="40"/>
  <c r="U112" i="40"/>
  <c r="S112" i="40"/>
  <c r="AM120" i="40"/>
  <c r="AI120" i="40"/>
  <c r="AE120" i="40"/>
  <c r="AA120" i="40"/>
  <c r="W120" i="40"/>
  <c r="AL120" i="40"/>
  <c r="AH120" i="40"/>
  <c r="AD120" i="40"/>
  <c r="Z120" i="40"/>
  <c r="AO120" i="40"/>
  <c r="AK120" i="40"/>
  <c r="AG120" i="40"/>
  <c r="AC120" i="40"/>
  <c r="Y120" i="40"/>
  <c r="AJ120" i="40"/>
  <c r="AF120" i="40"/>
  <c r="AB120" i="40"/>
  <c r="X120" i="40"/>
  <c r="AN120" i="40"/>
  <c r="Q120" i="40"/>
  <c r="R120" i="40"/>
  <c r="P120" i="40"/>
  <c r="U120" i="40"/>
  <c r="S120" i="40"/>
  <c r="T120" i="40"/>
  <c r="N120" i="40"/>
  <c r="M120" i="40"/>
  <c r="O120" i="40"/>
  <c r="AM128" i="40"/>
  <c r="AI128" i="40"/>
  <c r="AE128" i="40"/>
  <c r="AA128" i="40"/>
  <c r="W128" i="40"/>
  <c r="AL128" i="40"/>
  <c r="AH128" i="40"/>
  <c r="AD128" i="40"/>
  <c r="Z128" i="40"/>
  <c r="AO128" i="40"/>
  <c r="AK128" i="40"/>
  <c r="AG128" i="40"/>
  <c r="AC128" i="40"/>
  <c r="Y128" i="40"/>
  <c r="AB128" i="40"/>
  <c r="AN128" i="40"/>
  <c r="X128" i="40"/>
  <c r="AJ128" i="40"/>
  <c r="AF128" i="40"/>
  <c r="T128" i="40"/>
  <c r="N128" i="40"/>
  <c r="M128" i="40"/>
  <c r="O128" i="40"/>
  <c r="Q128" i="40"/>
  <c r="S128" i="40"/>
  <c r="P128" i="40"/>
  <c r="U128" i="40"/>
  <c r="R128" i="40"/>
  <c r="AM136" i="40"/>
  <c r="AI136" i="40"/>
  <c r="AE136" i="40"/>
  <c r="AA136" i="40"/>
  <c r="W136" i="40"/>
  <c r="AL136" i="40"/>
  <c r="AH136" i="40"/>
  <c r="AD136" i="40"/>
  <c r="Z136" i="40"/>
  <c r="AO136" i="40"/>
  <c r="AK136" i="40"/>
  <c r="AG136" i="40"/>
  <c r="AC136" i="40"/>
  <c r="Y136" i="40"/>
  <c r="AJ136" i="40"/>
  <c r="AF136" i="40"/>
  <c r="AB136" i="40"/>
  <c r="AN136" i="40"/>
  <c r="X136" i="40"/>
  <c r="T136" i="40"/>
  <c r="N136" i="40"/>
  <c r="M136" i="40"/>
  <c r="O136" i="40"/>
  <c r="Q136" i="40"/>
  <c r="S136" i="40"/>
  <c r="P136" i="40"/>
  <c r="U136" i="40"/>
  <c r="R136" i="40"/>
  <c r="AM144" i="40"/>
  <c r="AI144" i="40"/>
  <c r="AE144" i="40"/>
  <c r="AA144" i="40"/>
  <c r="W144" i="40"/>
  <c r="AL144" i="40"/>
  <c r="AH144" i="40"/>
  <c r="AD144" i="40"/>
  <c r="Z144" i="40"/>
  <c r="AO144" i="40"/>
  <c r="AK144" i="40"/>
  <c r="AG144" i="40"/>
  <c r="AC144" i="40"/>
  <c r="Y144" i="40"/>
  <c r="AB144" i="40"/>
  <c r="AN144" i="40"/>
  <c r="X144" i="40"/>
  <c r="AJ144" i="40"/>
  <c r="AF144" i="40"/>
  <c r="Q144" i="40"/>
  <c r="R144" i="40"/>
  <c r="P144" i="40"/>
  <c r="U144" i="40"/>
  <c r="S144" i="40"/>
  <c r="T144" i="40"/>
  <c r="N144" i="40"/>
  <c r="M144" i="40"/>
  <c r="O144" i="40"/>
  <c r="AM152" i="40"/>
  <c r="AI152" i="40"/>
  <c r="AE152" i="40"/>
  <c r="AA152" i="40"/>
  <c r="W152" i="40"/>
  <c r="AL152" i="40"/>
  <c r="AH152" i="40"/>
  <c r="AD152" i="40"/>
  <c r="Z152" i="40"/>
  <c r="AO152" i="40"/>
  <c r="AK152" i="40"/>
  <c r="AG152" i="40"/>
  <c r="AC152" i="40"/>
  <c r="Y152" i="40"/>
  <c r="AJ152" i="40"/>
  <c r="AF152" i="40"/>
  <c r="AB152" i="40"/>
  <c r="AN152" i="40"/>
  <c r="X152" i="40"/>
  <c r="P152" i="40"/>
  <c r="U152" i="40"/>
  <c r="S152" i="40"/>
  <c r="T152" i="40"/>
  <c r="N152" i="40"/>
  <c r="M152" i="40"/>
  <c r="O152" i="40"/>
  <c r="Q152" i="40"/>
  <c r="R152" i="40"/>
  <c r="AM160" i="40"/>
  <c r="AI160" i="40"/>
  <c r="AE160" i="40"/>
  <c r="AA160" i="40"/>
  <c r="W160" i="40"/>
  <c r="AL160" i="40"/>
  <c r="AH160" i="40"/>
  <c r="AD160" i="40"/>
  <c r="Z160" i="40"/>
  <c r="AO160" i="40"/>
  <c r="AK160" i="40"/>
  <c r="AG160" i="40"/>
  <c r="AC160" i="40"/>
  <c r="Y160" i="40"/>
  <c r="AB160" i="40"/>
  <c r="AN160" i="40"/>
  <c r="X160" i="40"/>
  <c r="AJ160" i="40"/>
  <c r="AF160" i="40"/>
  <c r="Q160" i="40"/>
  <c r="O160" i="40"/>
  <c r="P160" i="40"/>
  <c r="U160" i="40"/>
  <c r="S160" i="40"/>
  <c r="T160" i="40"/>
  <c r="N160" i="40"/>
  <c r="M160" i="40"/>
  <c r="R160" i="40"/>
  <c r="AM168" i="40"/>
  <c r="AI168" i="40"/>
  <c r="AE168" i="40"/>
  <c r="AA168" i="40"/>
  <c r="W168" i="40"/>
  <c r="AL168" i="40"/>
  <c r="AH168" i="40"/>
  <c r="AD168" i="40"/>
  <c r="Z168" i="40"/>
  <c r="AO168" i="40"/>
  <c r="AK168" i="40"/>
  <c r="AG168" i="40"/>
  <c r="AC168" i="40"/>
  <c r="Y168" i="40"/>
  <c r="AJ168" i="40"/>
  <c r="AF168" i="40"/>
  <c r="AB168" i="40"/>
  <c r="AN168" i="40"/>
  <c r="X168" i="40"/>
  <c r="T168" i="40"/>
  <c r="N168" i="40"/>
  <c r="M168" i="40"/>
  <c r="R168" i="40"/>
  <c r="Q168" i="40"/>
  <c r="O168" i="40"/>
  <c r="P168" i="40"/>
  <c r="U168" i="40"/>
  <c r="S168" i="40"/>
  <c r="AM176" i="40"/>
  <c r="AI176" i="40"/>
  <c r="AE176" i="40"/>
  <c r="AA176" i="40"/>
  <c r="W176" i="40"/>
  <c r="AL176" i="40"/>
  <c r="AH176" i="40"/>
  <c r="AD176" i="40"/>
  <c r="Z176" i="40"/>
  <c r="AO176" i="40"/>
  <c r="AK176" i="40"/>
  <c r="AG176" i="40"/>
  <c r="AC176" i="40"/>
  <c r="Y176" i="40"/>
  <c r="AB176" i="40"/>
  <c r="AN176" i="40"/>
  <c r="X176" i="40"/>
  <c r="AJ176" i="40"/>
  <c r="AF176" i="40"/>
  <c r="M176" i="40"/>
  <c r="R176" i="40"/>
  <c r="Q176" i="40"/>
  <c r="O176" i="40"/>
  <c r="P176" i="40"/>
  <c r="U176" i="40"/>
  <c r="S176" i="40"/>
  <c r="T176" i="40"/>
  <c r="N176" i="40"/>
  <c r="AL43" i="41"/>
  <c r="AH43" i="41"/>
  <c r="AD43" i="41"/>
  <c r="Z43" i="41"/>
  <c r="AO43" i="41"/>
  <c r="AK43" i="41"/>
  <c r="AG43" i="41"/>
  <c r="AC43" i="41"/>
  <c r="Y43" i="41"/>
  <c r="AN43" i="41"/>
  <c r="AJ43" i="41"/>
  <c r="AF43" i="41"/>
  <c r="AB43" i="41"/>
  <c r="X43" i="41"/>
  <c r="AA43" i="41"/>
  <c r="AM43" i="41"/>
  <c r="W43" i="41"/>
  <c r="AI43" i="41"/>
  <c r="AE43" i="41"/>
  <c r="AL75" i="41"/>
  <c r="AH75" i="41"/>
  <c r="AD75" i="41"/>
  <c r="Z75" i="41"/>
  <c r="AO75" i="41"/>
  <c r="AK75" i="41"/>
  <c r="AG75" i="41"/>
  <c r="AC75" i="41"/>
  <c r="Y75" i="41"/>
  <c r="AN75" i="41"/>
  <c r="AJ75" i="41"/>
  <c r="AF75" i="41"/>
  <c r="AB75" i="41"/>
  <c r="X75" i="41"/>
  <c r="AA75" i="41"/>
  <c r="AM75" i="41"/>
  <c r="W75" i="41"/>
  <c r="AI75" i="41"/>
  <c r="AE75" i="41"/>
  <c r="U75" i="41"/>
  <c r="R75" i="41"/>
  <c r="O75" i="41"/>
  <c r="N75" i="41"/>
  <c r="M75" i="41"/>
  <c r="T75" i="41"/>
  <c r="S75" i="41"/>
  <c r="Q75" i="41"/>
  <c r="P75" i="41"/>
  <c r="AL107" i="41"/>
  <c r="AH107" i="41"/>
  <c r="AD107" i="41"/>
  <c r="Z107" i="41"/>
  <c r="AO107" i="41"/>
  <c r="AK107" i="41"/>
  <c r="AG107" i="41"/>
  <c r="AC107" i="41"/>
  <c r="Y107" i="41"/>
  <c r="AN107" i="41"/>
  <c r="AJ107" i="41"/>
  <c r="AF107" i="41"/>
  <c r="AB107" i="41"/>
  <c r="X107" i="41"/>
  <c r="AA107" i="41"/>
  <c r="AM107" i="41"/>
  <c r="W107" i="41"/>
  <c r="AI107" i="41"/>
  <c r="AE107" i="41"/>
  <c r="M107" i="41"/>
  <c r="T107" i="41"/>
  <c r="S107" i="41"/>
  <c r="Q107" i="41"/>
  <c r="P107" i="41"/>
  <c r="U107" i="41"/>
  <c r="R107" i="41"/>
  <c r="O107" i="41"/>
  <c r="N107" i="41"/>
  <c r="AL139" i="41"/>
  <c r="AH139" i="41"/>
  <c r="AD139" i="41"/>
  <c r="Z139" i="41"/>
  <c r="AO139" i="41"/>
  <c r="AK139" i="41"/>
  <c r="AG139" i="41"/>
  <c r="AC139" i="41"/>
  <c r="Y139" i="41"/>
  <c r="AN139" i="41"/>
  <c r="AJ139" i="41"/>
  <c r="AF139" i="41"/>
  <c r="AB139" i="41"/>
  <c r="X139" i="41"/>
  <c r="AA139" i="41"/>
  <c r="AM139" i="41"/>
  <c r="W139" i="41"/>
  <c r="AI139" i="41"/>
  <c r="AE139" i="41"/>
  <c r="M139" i="41"/>
  <c r="T139" i="41"/>
  <c r="N139" i="41"/>
  <c r="Q139" i="41"/>
  <c r="P139" i="41"/>
  <c r="U139" i="41"/>
  <c r="R139" i="41"/>
  <c r="O139" i="41"/>
  <c r="S139" i="41"/>
  <c r="AL171" i="41"/>
  <c r="AH171" i="41"/>
  <c r="AD171" i="41"/>
  <c r="Z171" i="41"/>
  <c r="AO171" i="41"/>
  <c r="AK171" i="41"/>
  <c r="AG171" i="41"/>
  <c r="AC171" i="41"/>
  <c r="Y171" i="41"/>
  <c r="AN171" i="41"/>
  <c r="AJ171" i="41"/>
  <c r="AF171" i="41"/>
  <c r="AB171" i="41"/>
  <c r="X171" i="41"/>
  <c r="AA171" i="41"/>
  <c r="AM171" i="41"/>
  <c r="W171" i="41"/>
  <c r="AI171" i="41"/>
  <c r="AE171" i="41"/>
  <c r="Q171" i="41"/>
  <c r="R171" i="41"/>
  <c r="U171" i="41"/>
  <c r="P171" i="41"/>
  <c r="O171" i="41"/>
  <c r="S171" i="41"/>
  <c r="M171" i="41"/>
  <c r="T171" i="41"/>
  <c r="N171" i="41"/>
  <c r="AO50" i="42"/>
  <c r="AK50" i="42"/>
  <c r="AG50" i="42"/>
  <c r="AC50" i="42"/>
  <c r="Y50" i="42"/>
  <c r="AJ50" i="42"/>
  <c r="AE50" i="42"/>
  <c r="Z50" i="42"/>
  <c r="AN50" i="42"/>
  <c r="AI50" i="42"/>
  <c r="AD50" i="42"/>
  <c r="X50" i="42"/>
  <c r="AM50" i="42"/>
  <c r="AH50" i="42"/>
  <c r="AB50" i="42"/>
  <c r="W50" i="42"/>
  <c r="AL50" i="42"/>
  <c r="AA50" i="42"/>
  <c r="AF50" i="42"/>
  <c r="AO34" i="42"/>
  <c r="AK34" i="42"/>
  <c r="AG34" i="42"/>
  <c r="AC34" i="42"/>
  <c r="Y34" i="42"/>
  <c r="AJ34" i="42"/>
  <c r="AE34" i="42"/>
  <c r="Z34" i="42"/>
  <c r="AN34" i="42"/>
  <c r="AI34" i="42"/>
  <c r="AD34" i="42"/>
  <c r="X34" i="42"/>
  <c r="AM34" i="42"/>
  <c r="AH34" i="42"/>
  <c r="AB34" i="42"/>
  <c r="W34" i="42"/>
  <c r="AF34" i="42"/>
  <c r="AL34" i="42"/>
  <c r="AA34" i="42"/>
  <c r="AL93" i="42"/>
  <c r="AH93" i="42"/>
  <c r="AD93" i="42"/>
  <c r="Z93" i="42"/>
  <c r="AN93" i="42"/>
  <c r="AJ93" i="42"/>
  <c r="AF93" i="42"/>
  <c r="AB93" i="42"/>
  <c r="X93" i="42"/>
  <c r="AO93" i="42"/>
  <c r="AG93" i="42"/>
  <c r="Y93" i="42"/>
  <c r="AM93" i="42"/>
  <c r="AE93" i="42"/>
  <c r="W93" i="42"/>
  <c r="AK93" i="42"/>
  <c r="AC93" i="42"/>
  <c r="AA93" i="42"/>
  <c r="AI93" i="42"/>
  <c r="AL3" i="42"/>
  <c r="AH3" i="42"/>
  <c r="AD3" i="42"/>
  <c r="Z3" i="42"/>
  <c r="AO3" i="42"/>
  <c r="AK3" i="42"/>
  <c r="AG3" i="42"/>
  <c r="AC3" i="42"/>
  <c r="Y3" i="42"/>
  <c r="AN3" i="42"/>
  <c r="AJ3" i="42"/>
  <c r="AF3" i="42"/>
  <c r="AB3" i="42"/>
  <c r="X3" i="42"/>
  <c r="AA3" i="42"/>
  <c r="AI3" i="42"/>
  <c r="W3" i="42"/>
  <c r="AM3" i="42"/>
  <c r="AE3" i="42"/>
  <c r="AN31" i="42"/>
  <c r="AJ31" i="42"/>
  <c r="AF31" i="42"/>
  <c r="AB31" i="42"/>
  <c r="X31" i="42"/>
  <c r="AO31" i="42"/>
  <c r="AI31" i="42"/>
  <c r="AD31" i="42"/>
  <c r="Y31" i="42"/>
  <c r="AM31" i="42"/>
  <c r="AH31" i="42"/>
  <c r="AC31" i="42"/>
  <c r="W31" i="42"/>
  <c r="AL31" i="42"/>
  <c r="AG31" i="42"/>
  <c r="AA31" i="42"/>
  <c r="AE31" i="42"/>
  <c r="AK31" i="42"/>
  <c r="Z31" i="42"/>
  <c r="AL45" i="42"/>
  <c r="AH45" i="42"/>
  <c r="AD45" i="42"/>
  <c r="Z45" i="42"/>
  <c r="AN45" i="42"/>
  <c r="AI45" i="42"/>
  <c r="AC45" i="42"/>
  <c r="X45" i="42"/>
  <c r="AM45" i="42"/>
  <c r="AG45" i="42"/>
  <c r="AB45" i="42"/>
  <c r="W45" i="42"/>
  <c r="AK45" i="42"/>
  <c r="AF45" i="42"/>
  <c r="AA45" i="42"/>
  <c r="AJ45" i="42"/>
  <c r="Y45" i="42"/>
  <c r="AO45" i="42"/>
  <c r="AE45" i="42"/>
  <c r="AN71" i="42"/>
  <c r="AJ71" i="42"/>
  <c r="AF71" i="42"/>
  <c r="AB71" i="42"/>
  <c r="X71" i="42"/>
  <c r="AL71" i="42"/>
  <c r="AH71" i="42"/>
  <c r="AD71" i="42"/>
  <c r="Z71" i="42"/>
  <c r="AM71" i="42"/>
  <c r="AE71" i="42"/>
  <c r="W71" i="42"/>
  <c r="AK71" i="42"/>
  <c r="AC71" i="42"/>
  <c r="AI71" i="42"/>
  <c r="AA71" i="42"/>
  <c r="AO71" i="42"/>
  <c r="Y71" i="42"/>
  <c r="AG71" i="42"/>
  <c r="AN87" i="42"/>
  <c r="AJ87" i="42"/>
  <c r="AF87" i="42"/>
  <c r="AB87" i="42"/>
  <c r="X87" i="42"/>
  <c r="AL87" i="42"/>
  <c r="AH87" i="42"/>
  <c r="AD87" i="42"/>
  <c r="Z87" i="42"/>
  <c r="AM87" i="42"/>
  <c r="AE87" i="42"/>
  <c r="W87" i="42"/>
  <c r="AK87" i="42"/>
  <c r="AC87" i="42"/>
  <c r="AI87" i="42"/>
  <c r="AA87" i="42"/>
  <c r="Y87" i="42"/>
  <c r="AO87" i="42"/>
  <c r="AG87" i="42"/>
  <c r="AN104" i="42"/>
  <c r="AJ104" i="42"/>
  <c r="AF104" i="42"/>
  <c r="AB104" i="42"/>
  <c r="X104" i="42"/>
  <c r="AM104" i="42"/>
  <c r="AH104" i="42"/>
  <c r="AC104" i="42"/>
  <c r="W104" i="42"/>
  <c r="AK104" i="42"/>
  <c r="AE104" i="42"/>
  <c r="Z104" i="42"/>
  <c r="AL104" i="42"/>
  <c r="AA104" i="42"/>
  <c r="AI104" i="42"/>
  <c r="Y104" i="42"/>
  <c r="AG104" i="42"/>
  <c r="AO104" i="42"/>
  <c r="AD104" i="42"/>
  <c r="AO139" i="42"/>
  <c r="AK139" i="42"/>
  <c r="AG139" i="42"/>
  <c r="AC139" i="42"/>
  <c r="Y139" i="42"/>
  <c r="AN139" i="42"/>
  <c r="AJ139" i="42"/>
  <c r="AF139" i="42"/>
  <c r="AB139" i="42"/>
  <c r="X139" i="42"/>
  <c r="AL139" i="42"/>
  <c r="AD139" i="42"/>
  <c r="AH139" i="42"/>
  <c r="Z139" i="42"/>
  <c r="AI139" i="42"/>
  <c r="AE139" i="42"/>
  <c r="AA139" i="42"/>
  <c r="AM139" i="42"/>
  <c r="W139" i="42"/>
  <c r="AO171" i="42"/>
  <c r="AK171" i="42"/>
  <c r="AG171" i="42"/>
  <c r="AC171" i="42"/>
  <c r="Y171" i="42"/>
  <c r="AN171" i="42"/>
  <c r="AJ171" i="42"/>
  <c r="AF171" i="42"/>
  <c r="AB171" i="42"/>
  <c r="X171" i="42"/>
  <c r="AL171" i="42"/>
  <c r="AD171" i="42"/>
  <c r="AH171" i="42"/>
  <c r="Z171" i="42"/>
  <c r="AI171" i="42"/>
  <c r="AE171" i="42"/>
  <c r="AA171" i="42"/>
  <c r="AM171" i="42"/>
  <c r="W171" i="42"/>
  <c r="AN13" i="41"/>
  <c r="AJ13" i="41"/>
  <c r="AF13" i="41"/>
  <c r="AB13" i="41"/>
  <c r="X13" i="41"/>
  <c r="AM13" i="41"/>
  <c r="AI13" i="41"/>
  <c r="AE13" i="41"/>
  <c r="AA13" i="41"/>
  <c r="W13" i="41"/>
  <c r="AL13" i="41"/>
  <c r="AD13" i="41"/>
  <c r="AK13" i="41"/>
  <c r="AC13" i="41"/>
  <c r="AH13" i="41"/>
  <c r="Z13" i="41"/>
  <c r="AO13" i="41"/>
  <c r="AG13" i="41"/>
  <c r="Y13" i="41"/>
  <c r="AN21" i="41"/>
  <c r="AJ21" i="41"/>
  <c r="AF21" i="41"/>
  <c r="AB21" i="41"/>
  <c r="X21" i="41"/>
  <c r="AM21" i="41"/>
  <c r="AI21" i="41"/>
  <c r="AE21" i="41"/>
  <c r="AA21" i="41"/>
  <c r="W21" i="41"/>
  <c r="AL21" i="41"/>
  <c r="AD21" i="41"/>
  <c r="AK21" i="41"/>
  <c r="AC21" i="41"/>
  <c r="AH21" i="41"/>
  <c r="Z21" i="41"/>
  <c r="AO21" i="41"/>
  <c r="AG21" i="41"/>
  <c r="Y21" i="41"/>
  <c r="AN29" i="41"/>
  <c r="AJ29" i="41"/>
  <c r="AF29" i="41"/>
  <c r="AB29" i="41"/>
  <c r="X29" i="41"/>
  <c r="AM29" i="41"/>
  <c r="AI29" i="41"/>
  <c r="AE29" i="41"/>
  <c r="AA29" i="41"/>
  <c r="W29" i="41"/>
  <c r="AL29" i="41"/>
  <c r="AD29" i="41"/>
  <c r="AK29" i="41"/>
  <c r="AC29" i="41"/>
  <c r="AH29" i="41"/>
  <c r="Z29" i="41"/>
  <c r="AG29" i="41"/>
  <c r="Y29" i="41"/>
  <c r="AO29" i="41"/>
  <c r="AN37" i="41"/>
  <c r="AJ37" i="41"/>
  <c r="AF37" i="41"/>
  <c r="AB37" i="41"/>
  <c r="X37" i="41"/>
  <c r="AM37" i="41"/>
  <c r="AI37" i="41"/>
  <c r="AE37" i="41"/>
  <c r="AA37" i="41"/>
  <c r="W37" i="41"/>
  <c r="AL37" i="41"/>
  <c r="AH37" i="41"/>
  <c r="AD37" i="41"/>
  <c r="Z37" i="41"/>
  <c r="AO37" i="41"/>
  <c r="Y37" i="41"/>
  <c r="AK37" i="41"/>
  <c r="AG37" i="41"/>
  <c r="AC37" i="41"/>
  <c r="AN45" i="41"/>
  <c r="AJ45" i="41"/>
  <c r="AF45" i="41"/>
  <c r="AB45" i="41"/>
  <c r="X45" i="41"/>
  <c r="AM45" i="41"/>
  <c r="AI45" i="41"/>
  <c r="AE45" i="41"/>
  <c r="AA45" i="41"/>
  <c r="W45" i="41"/>
  <c r="AL45" i="41"/>
  <c r="AH45" i="41"/>
  <c r="AD45" i="41"/>
  <c r="Z45" i="41"/>
  <c r="AG45" i="41"/>
  <c r="AC45" i="41"/>
  <c r="AO45" i="41"/>
  <c r="Y45" i="41"/>
  <c r="AK45" i="41"/>
  <c r="AN53" i="41"/>
  <c r="AJ53" i="41"/>
  <c r="AF53" i="41"/>
  <c r="AB53" i="41"/>
  <c r="X53" i="41"/>
  <c r="AM53" i="41"/>
  <c r="AI53" i="41"/>
  <c r="AE53" i="41"/>
  <c r="AA53" i="41"/>
  <c r="W53" i="41"/>
  <c r="AL53" i="41"/>
  <c r="AH53" i="41"/>
  <c r="AD53" i="41"/>
  <c r="Z53" i="41"/>
  <c r="AO53" i="41"/>
  <c r="Y53" i="41"/>
  <c r="AK53" i="41"/>
  <c r="AG53" i="41"/>
  <c r="AC53" i="41"/>
  <c r="AN61" i="41"/>
  <c r="AJ61" i="41"/>
  <c r="AF61" i="41"/>
  <c r="AB61" i="41"/>
  <c r="X61" i="41"/>
  <c r="AM61" i="41"/>
  <c r="AI61" i="41"/>
  <c r="AE61" i="41"/>
  <c r="AA61" i="41"/>
  <c r="W61" i="41"/>
  <c r="AL61" i="41"/>
  <c r="AH61" i="41"/>
  <c r="AD61" i="41"/>
  <c r="Z61" i="41"/>
  <c r="AG61" i="41"/>
  <c r="AC61" i="41"/>
  <c r="AO61" i="41"/>
  <c r="Y61" i="41"/>
  <c r="AK61" i="41"/>
  <c r="AN69" i="41"/>
  <c r="AJ69" i="41"/>
  <c r="AF69" i="41"/>
  <c r="AB69" i="41"/>
  <c r="X69" i="41"/>
  <c r="AM69" i="41"/>
  <c r="AI69" i="41"/>
  <c r="AE69" i="41"/>
  <c r="AA69" i="41"/>
  <c r="W69" i="41"/>
  <c r="AL69" i="41"/>
  <c r="AH69" i="41"/>
  <c r="AD69" i="41"/>
  <c r="Z69" i="41"/>
  <c r="AO69" i="41"/>
  <c r="Y69" i="41"/>
  <c r="AK69" i="41"/>
  <c r="AG69" i="41"/>
  <c r="AC69" i="41"/>
  <c r="AN77" i="41"/>
  <c r="AJ77" i="41"/>
  <c r="AF77" i="41"/>
  <c r="AB77" i="41"/>
  <c r="X77" i="41"/>
  <c r="AM77" i="41"/>
  <c r="AI77" i="41"/>
  <c r="AE77" i="41"/>
  <c r="AA77" i="41"/>
  <c r="W77" i="41"/>
  <c r="AL77" i="41"/>
  <c r="AH77" i="41"/>
  <c r="AD77" i="41"/>
  <c r="Z77" i="41"/>
  <c r="AG77" i="41"/>
  <c r="AC77" i="41"/>
  <c r="AO77" i="41"/>
  <c r="Y77" i="41"/>
  <c r="AK77" i="41"/>
  <c r="AN85" i="41"/>
  <c r="AJ85" i="41"/>
  <c r="AF85" i="41"/>
  <c r="AB85" i="41"/>
  <c r="X85" i="41"/>
  <c r="AM85" i="41"/>
  <c r="AI85" i="41"/>
  <c r="AE85" i="41"/>
  <c r="AA85" i="41"/>
  <c r="W85" i="41"/>
  <c r="AL85" i="41"/>
  <c r="AH85" i="41"/>
  <c r="AD85" i="41"/>
  <c r="Z85" i="41"/>
  <c r="AO85" i="41"/>
  <c r="Y85" i="41"/>
  <c r="AK85" i="41"/>
  <c r="AG85" i="41"/>
  <c r="AC85" i="41"/>
  <c r="AN93" i="41"/>
  <c r="AJ93" i="41"/>
  <c r="AF93" i="41"/>
  <c r="AB93" i="41"/>
  <c r="X93" i="41"/>
  <c r="AM93" i="41"/>
  <c r="AI93" i="41"/>
  <c r="AE93" i="41"/>
  <c r="AA93" i="41"/>
  <c r="W93" i="41"/>
  <c r="AL93" i="41"/>
  <c r="AH93" i="41"/>
  <c r="AD93" i="41"/>
  <c r="Z93" i="41"/>
  <c r="AG93" i="41"/>
  <c r="AC93" i="41"/>
  <c r="AO93" i="41"/>
  <c r="Y93" i="41"/>
  <c r="AK93" i="41"/>
  <c r="AN101" i="41"/>
  <c r="AJ101" i="41"/>
  <c r="AF101" i="41"/>
  <c r="AB101" i="41"/>
  <c r="X101" i="41"/>
  <c r="AM101" i="41"/>
  <c r="AI101" i="41"/>
  <c r="AE101" i="41"/>
  <c r="AA101" i="41"/>
  <c r="W101" i="41"/>
  <c r="AL101" i="41"/>
  <c r="AH101" i="41"/>
  <c r="AD101" i="41"/>
  <c r="Z101" i="41"/>
  <c r="AO101" i="41"/>
  <c r="Y101" i="41"/>
  <c r="AK101" i="41"/>
  <c r="AG101" i="41"/>
  <c r="AC101" i="41"/>
  <c r="AN109" i="41"/>
  <c r="AJ109" i="41"/>
  <c r="AF109" i="41"/>
  <c r="AB109" i="41"/>
  <c r="X109" i="41"/>
  <c r="AM109" i="41"/>
  <c r="AI109" i="41"/>
  <c r="AE109" i="41"/>
  <c r="AA109" i="41"/>
  <c r="W109" i="41"/>
  <c r="AL109" i="41"/>
  <c r="AH109" i="41"/>
  <c r="AD109" i="41"/>
  <c r="Z109" i="41"/>
  <c r="AG109" i="41"/>
  <c r="AC109" i="41"/>
  <c r="AO109" i="41"/>
  <c r="Y109" i="41"/>
  <c r="AK109" i="41"/>
  <c r="AN117" i="41"/>
  <c r="AJ117" i="41"/>
  <c r="AF117" i="41"/>
  <c r="AB117" i="41"/>
  <c r="X117" i="41"/>
  <c r="AM117" i="41"/>
  <c r="AI117" i="41"/>
  <c r="AE117" i="41"/>
  <c r="AA117" i="41"/>
  <c r="W117" i="41"/>
  <c r="AL117" i="41"/>
  <c r="AH117" i="41"/>
  <c r="AD117" i="41"/>
  <c r="Z117" i="41"/>
  <c r="AO117" i="41"/>
  <c r="Y117" i="41"/>
  <c r="AK117" i="41"/>
  <c r="AG117" i="41"/>
  <c r="AC117" i="41"/>
  <c r="AN125" i="41"/>
  <c r="AJ125" i="41"/>
  <c r="AF125" i="41"/>
  <c r="AB125" i="41"/>
  <c r="X125" i="41"/>
  <c r="AM125" i="41"/>
  <c r="AI125" i="41"/>
  <c r="AE125" i="41"/>
  <c r="AA125" i="41"/>
  <c r="W125" i="41"/>
  <c r="AL125" i="41"/>
  <c r="AH125" i="41"/>
  <c r="AD125" i="41"/>
  <c r="Z125" i="41"/>
  <c r="AG125" i="41"/>
  <c r="AC125" i="41"/>
  <c r="AO125" i="41"/>
  <c r="Y125" i="41"/>
  <c r="AK125" i="41"/>
  <c r="AN133" i="41"/>
  <c r="AJ133" i="41"/>
  <c r="AF133" i="41"/>
  <c r="AB133" i="41"/>
  <c r="X133" i="41"/>
  <c r="AM133" i="41"/>
  <c r="AI133" i="41"/>
  <c r="AE133" i="41"/>
  <c r="AA133" i="41"/>
  <c r="W133" i="41"/>
  <c r="AL133" i="41"/>
  <c r="AH133" i="41"/>
  <c r="AD133" i="41"/>
  <c r="Z133" i="41"/>
  <c r="AO133" i="41"/>
  <c r="Y133" i="41"/>
  <c r="AK133" i="41"/>
  <c r="AG133" i="41"/>
  <c r="AC133" i="41"/>
  <c r="AN141" i="41"/>
  <c r="AJ141" i="41"/>
  <c r="AF141" i="41"/>
  <c r="AB141" i="41"/>
  <c r="X141" i="41"/>
  <c r="AM141" i="41"/>
  <c r="AI141" i="41"/>
  <c r="AE141" i="41"/>
  <c r="AA141" i="41"/>
  <c r="W141" i="41"/>
  <c r="AL141" i="41"/>
  <c r="AH141" i="41"/>
  <c r="AD141" i="41"/>
  <c r="Z141" i="41"/>
  <c r="AG141" i="41"/>
  <c r="AC141" i="41"/>
  <c r="AO141" i="41"/>
  <c r="Y141" i="41"/>
  <c r="AK141" i="41"/>
  <c r="AN149" i="41"/>
  <c r="AJ149" i="41"/>
  <c r="AF149" i="41"/>
  <c r="AB149" i="41"/>
  <c r="X149" i="41"/>
  <c r="AM149" i="41"/>
  <c r="AI149" i="41"/>
  <c r="AE149" i="41"/>
  <c r="AA149" i="41"/>
  <c r="W149" i="41"/>
  <c r="AL149" i="41"/>
  <c r="AH149" i="41"/>
  <c r="AD149" i="41"/>
  <c r="Z149" i="41"/>
  <c r="AO149" i="41"/>
  <c r="Y149" i="41"/>
  <c r="AK149" i="41"/>
  <c r="AG149" i="41"/>
  <c r="AC149" i="41"/>
  <c r="AN157" i="41"/>
  <c r="AJ157" i="41"/>
  <c r="AF157" i="41"/>
  <c r="AB157" i="41"/>
  <c r="X157" i="41"/>
  <c r="AM157" i="41"/>
  <c r="AI157" i="41"/>
  <c r="AE157" i="41"/>
  <c r="AA157" i="41"/>
  <c r="W157" i="41"/>
  <c r="AL157" i="41"/>
  <c r="AH157" i="41"/>
  <c r="AD157" i="41"/>
  <c r="Z157" i="41"/>
  <c r="AG157" i="41"/>
  <c r="AC157" i="41"/>
  <c r="AO157" i="41"/>
  <c r="Y157" i="41"/>
  <c r="AK157" i="41"/>
  <c r="AN165" i="41"/>
  <c r="AJ165" i="41"/>
  <c r="AF165" i="41"/>
  <c r="AB165" i="41"/>
  <c r="X165" i="41"/>
  <c r="AM165" i="41"/>
  <c r="AI165" i="41"/>
  <c r="AE165" i="41"/>
  <c r="AA165" i="41"/>
  <c r="W165" i="41"/>
  <c r="AL165" i="41"/>
  <c r="AH165" i="41"/>
  <c r="AD165" i="41"/>
  <c r="Z165" i="41"/>
  <c r="AO165" i="41"/>
  <c r="Y165" i="41"/>
  <c r="AK165" i="41"/>
  <c r="AG165" i="41"/>
  <c r="AC165" i="41"/>
  <c r="AN173" i="41"/>
  <c r="AJ173" i="41"/>
  <c r="AF173" i="41"/>
  <c r="AB173" i="41"/>
  <c r="X173" i="41"/>
  <c r="AM173" i="41"/>
  <c r="AI173" i="41"/>
  <c r="AE173" i="41"/>
  <c r="AA173" i="41"/>
  <c r="W173" i="41"/>
  <c r="AL173" i="41"/>
  <c r="AH173" i="41"/>
  <c r="AD173" i="41"/>
  <c r="Z173" i="41"/>
  <c r="AG173" i="41"/>
  <c r="AC173" i="41"/>
  <c r="AO173" i="41"/>
  <c r="Y173" i="41"/>
  <c r="AK173" i="41"/>
  <c r="AN5" i="42"/>
  <c r="AJ5" i="42"/>
  <c r="AF5" i="42"/>
  <c r="AB5" i="42"/>
  <c r="X5" i="42"/>
  <c r="AM5" i="42"/>
  <c r="AI5" i="42"/>
  <c r="AE5" i="42"/>
  <c r="AA5" i="42"/>
  <c r="W5" i="42"/>
  <c r="AL5" i="42"/>
  <c r="AH5" i="42"/>
  <c r="AD5" i="42"/>
  <c r="Z5" i="42"/>
  <c r="AG5" i="42"/>
  <c r="AO5" i="42"/>
  <c r="Y5" i="42"/>
  <c r="AK5" i="42"/>
  <c r="AC5" i="42"/>
  <c r="AN13" i="42"/>
  <c r="AJ13" i="42"/>
  <c r="AF13" i="42"/>
  <c r="AB13" i="42"/>
  <c r="X13" i="42"/>
  <c r="AM13" i="42"/>
  <c r="AI13" i="42"/>
  <c r="AE13" i="42"/>
  <c r="AA13" i="42"/>
  <c r="W13" i="42"/>
  <c r="AL13" i="42"/>
  <c r="AH13" i="42"/>
  <c r="AD13" i="42"/>
  <c r="Z13" i="42"/>
  <c r="AO13" i="42"/>
  <c r="Y13" i="42"/>
  <c r="AG13" i="42"/>
  <c r="AK13" i="42"/>
  <c r="AC13" i="42"/>
  <c r="AO26" i="42"/>
  <c r="AK26" i="42"/>
  <c r="AG26" i="42"/>
  <c r="AC26" i="42"/>
  <c r="Y26" i="42"/>
  <c r="AM26" i="42"/>
  <c r="AH26" i="42"/>
  <c r="AB26" i="42"/>
  <c r="W26" i="42"/>
  <c r="AL26" i="42"/>
  <c r="AF26" i="42"/>
  <c r="AA26" i="42"/>
  <c r="AJ26" i="42"/>
  <c r="AE26" i="42"/>
  <c r="Z26" i="42"/>
  <c r="AD26" i="42"/>
  <c r="AN26" i="42"/>
  <c r="X26" i="42"/>
  <c r="AI26" i="42"/>
  <c r="AO58" i="42"/>
  <c r="AK58" i="42"/>
  <c r="AG58" i="42"/>
  <c r="AC58" i="42"/>
  <c r="Y58" i="42"/>
  <c r="AM58" i="42"/>
  <c r="AH58" i="42"/>
  <c r="AB58" i="42"/>
  <c r="W58" i="42"/>
  <c r="AL58" i="42"/>
  <c r="AF58" i="42"/>
  <c r="AA58" i="42"/>
  <c r="AJ58" i="42"/>
  <c r="AE58" i="42"/>
  <c r="Z58" i="42"/>
  <c r="AN58" i="42"/>
  <c r="AD58" i="42"/>
  <c r="X58" i="42"/>
  <c r="AI58" i="42"/>
  <c r="AO111" i="42"/>
  <c r="AK111" i="42"/>
  <c r="AG111" i="42"/>
  <c r="AC111" i="42"/>
  <c r="Y111" i="42"/>
  <c r="AN111" i="42"/>
  <c r="AJ111" i="42"/>
  <c r="AF111" i="42"/>
  <c r="AB111" i="42"/>
  <c r="X111" i="42"/>
  <c r="AH111" i="42"/>
  <c r="Z111" i="42"/>
  <c r="AL111" i="42"/>
  <c r="AD111" i="42"/>
  <c r="AE111" i="42"/>
  <c r="AA111" i="42"/>
  <c r="AM111" i="42"/>
  <c r="W111" i="42"/>
  <c r="AI111" i="42"/>
  <c r="AO143" i="42"/>
  <c r="AK143" i="42"/>
  <c r="AG143" i="42"/>
  <c r="AC143" i="42"/>
  <c r="Y143" i="42"/>
  <c r="AN143" i="42"/>
  <c r="AJ143" i="42"/>
  <c r="AF143" i="42"/>
  <c r="AB143" i="42"/>
  <c r="X143" i="42"/>
  <c r="AH143" i="42"/>
  <c r="Z143" i="42"/>
  <c r="AL143" i="42"/>
  <c r="AD143" i="42"/>
  <c r="AE143" i="42"/>
  <c r="AA143" i="42"/>
  <c r="AM143" i="42"/>
  <c r="W143" i="42"/>
  <c r="AI143" i="42"/>
  <c r="AO175" i="42"/>
  <c r="AK175" i="42"/>
  <c r="AG175" i="42"/>
  <c r="AC175" i="42"/>
  <c r="Y175" i="42"/>
  <c r="AN175" i="42"/>
  <c r="AJ175" i="42"/>
  <c r="AF175" i="42"/>
  <c r="AB175" i="42"/>
  <c r="X175" i="42"/>
  <c r="AH175" i="42"/>
  <c r="Z175" i="42"/>
  <c r="AL175" i="42"/>
  <c r="AD175" i="42"/>
  <c r="AE175" i="42"/>
  <c r="AA175" i="42"/>
  <c r="AM175" i="42"/>
  <c r="W175" i="42"/>
  <c r="AI175" i="42"/>
  <c r="AM10" i="41"/>
  <c r="AI10" i="41"/>
  <c r="AE10" i="41"/>
  <c r="AA10" i="41"/>
  <c r="W10" i="41"/>
  <c r="AL10" i="41"/>
  <c r="AH10" i="41"/>
  <c r="AD10" i="41"/>
  <c r="Z10" i="41"/>
  <c r="AK10" i="41"/>
  <c r="AC10" i="41"/>
  <c r="AJ10" i="41"/>
  <c r="AB10" i="41"/>
  <c r="AO10" i="41"/>
  <c r="AG10" i="41"/>
  <c r="Y10" i="41"/>
  <c r="AN10" i="41"/>
  <c r="AF10" i="41"/>
  <c r="X10" i="41"/>
  <c r="P10" i="41"/>
  <c r="U10" i="41"/>
  <c r="R10" i="41"/>
  <c r="T10" i="41"/>
  <c r="N10" i="41"/>
  <c r="M10" i="41"/>
  <c r="O10" i="41"/>
  <c r="Q10" i="41"/>
  <c r="S10" i="41"/>
  <c r="AM18" i="41"/>
  <c r="AI18" i="41"/>
  <c r="AE18" i="41"/>
  <c r="AA18" i="41"/>
  <c r="W18" i="41"/>
  <c r="AL18" i="41"/>
  <c r="AH18" i="41"/>
  <c r="AD18" i="41"/>
  <c r="Z18" i="41"/>
  <c r="AK18" i="41"/>
  <c r="AC18" i="41"/>
  <c r="AJ18" i="41"/>
  <c r="AB18" i="41"/>
  <c r="AO18" i="41"/>
  <c r="AG18" i="41"/>
  <c r="Y18" i="41"/>
  <c r="AN18" i="41"/>
  <c r="AF18" i="41"/>
  <c r="X18" i="41"/>
  <c r="Q18" i="41"/>
  <c r="S18" i="41"/>
  <c r="P18" i="41"/>
  <c r="U18" i="41"/>
  <c r="R18" i="41"/>
  <c r="T18" i="41"/>
  <c r="N18" i="41"/>
  <c r="M18" i="41"/>
  <c r="O18" i="41"/>
  <c r="AM26" i="41"/>
  <c r="AI26" i="41"/>
  <c r="AE26" i="41"/>
  <c r="AA26" i="41"/>
  <c r="W26" i="41"/>
  <c r="AL26" i="41"/>
  <c r="AH26" i="41"/>
  <c r="AD26" i="41"/>
  <c r="Z26" i="41"/>
  <c r="AK26" i="41"/>
  <c r="AC26" i="41"/>
  <c r="AJ26" i="41"/>
  <c r="AB26" i="41"/>
  <c r="AO26" i="41"/>
  <c r="AG26" i="41"/>
  <c r="Y26" i="41"/>
  <c r="AF26" i="41"/>
  <c r="X26" i="41"/>
  <c r="AN26" i="41"/>
  <c r="T26" i="41"/>
  <c r="N26" i="41"/>
  <c r="M26" i="41"/>
  <c r="R26" i="41"/>
  <c r="Q26" i="41"/>
  <c r="S26" i="41"/>
  <c r="P26" i="41"/>
  <c r="U26" i="41"/>
  <c r="O26" i="41"/>
  <c r="AM34" i="41"/>
  <c r="AI34" i="41"/>
  <c r="AE34" i="41"/>
  <c r="AA34" i="41"/>
  <c r="W34" i="41"/>
  <c r="AL34" i="41"/>
  <c r="AH34" i="41"/>
  <c r="AD34" i="41"/>
  <c r="Z34" i="41"/>
  <c r="AO34" i="41"/>
  <c r="AK34" i="41"/>
  <c r="AN34" i="41"/>
  <c r="AC34" i="41"/>
  <c r="AJ34" i="41"/>
  <c r="AB34" i="41"/>
  <c r="AG34" i="41"/>
  <c r="Y34" i="41"/>
  <c r="X34" i="41"/>
  <c r="AF34" i="41"/>
  <c r="Q34" i="41"/>
  <c r="S34" i="41"/>
  <c r="P34" i="41"/>
  <c r="U34" i="41"/>
  <c r="O34" i="41"/>
  <c r="T34" i="41"/>
  <c r="N34" i="41"/>
  <c r="M34" i="41"/>
  <c r="R34" i="41"/>
  <c r="AM42" i="41"/>
  <c r="AI42" i="41"/>
  <c r="AE42" i="41"/>
  <c r="AA42" i="41"/>
  <c r="W42" i="41"/>
  <c r="AL42" i="41"/>
  <c r="AH42" i="41"/>
  <c r="AD42" i="41"/>
  <c r="Z42" i="41"/>
  <c r="AO42" i="41"/>
  <c r="AK42" i="41"/>
  <c r="AG42" i="41"/>
  <c r="AC42" i="41"/>
  <c r="Y42" i="41"/>
  <c r="AF42" i="41"/>
  <c r="AB42" i="41"/>
  <c r="AN42" i="41"/>
  <c r="X42" i="41"/>
  <c r="AJ42" i="41"/>
  <c r="P42" i="41"/>
  <c r="U42" i="41"/>
  <c r="S42" i="41"/>
  <c r="T42" i="41"/>
  <c r="N42" i="41"/>
  <c r="M42" i="41"/>
  <c r="O42" i="41"/>
  <c r="Q42" i="41"/>
  <c r="R42" i="41"/>
  <c r="AM50" i="41"/>
  <c r="AI50" i="41"/>
  <c r="AE50" i="41"/>
  <c r="AA50" i="41"/>
  <c r="W50" i="41"/>
  <c r="AL50" i="41"/>
  <c r="AH50" i="41"/>
  <c r="AD50" i="41"/>
  <c r="Z50" i="41"/>
  <c r="AO50" i="41"/>
  <c r="AK50" i="41"/>
  <c r="AG50" i="41"/>
  <c r="AC50" i="41"/>
  <c r="Y50" i="41"/>
  <c r="AN50" i="41"/>
  <c r="X50" i="41"/>
  <c r="AJ50" i="41"/>
  <c r="AF50" i="41"/>
  <c r="AB50" i="41"/>
  <c r="M50" i="41"/>
  <c r="R50" i="41"/>
  <c r="Q50" i="41"/>
  <c r="S50" i="41"/>
  <c r="P50" i="41"/>
  <c r="U50" i="41"/>
  <c r="O50" i="41"/>
  <c r="T50" i="41"/>
  <c r="N50" i="41"/>
  <c r="AM58" i="41"/>
  <c r="AI58" i="41"/>
  <c r="AE58" i="41"/>
  <c r="AA58" i="41"/>
  <c r="W58" i="41"/>
  <c r="AL58" i="41"/>
  <c r="AH58" i="41"/>
  <c r="AD58" i="41"/>
  <c r="Z58" i="41"/>
  <c r="AO58" i="41"/>
  <c r="AK58" i="41"/>
  <c r="AG58" i="41"/>
  <c r="AC58" i="41"/>
  <c r="Y58" i="41"/>
  <c r="AF58" i="41"/>
  <c r="AB58" i="41"/>
  <c r="AN58" i="41"/>
  <c r="X58" i="41"/>
  <c r="AJ58" i="41"/>
  <c r="Q58" i="41"/>
  <c r="S58" i="41"/>
  <c r="P58" i="41"/>
  <c r="U58" i="41"/>
  <c r="O58" i="41"/>
  <c r="T58" i="41"/>
  <c r="N58" i="41"/>
  <c r="M58" i="41"/>
  <c r="R58" i="41"/>
  <c r="AM66" i="41"/>
  <c r="AI66" i="41"/>
  <c r="AE66" i="41"/>
  <c r="AA66" i="41"/>
  <c r="W66" i="41"/>
  <c r="AL66" i="41"/>
  <c r="AH66" i="41"/>
  <c r="AD66" i="41"/>
  <c r="Z66" i="41"/>
  <c r="AO66" i="41"/>
  <c r="AK66" i="41"/>
  <c r="AG66" i="41"/>
  <c r="AC66" i="41"/>
  <c r="Y66" i="41"/>
  <c r="AN66" i="41"/>
  <c r="X66" i="41"/>
  <c r="AJ66" i="41"/>
  <c r="AF66" i="41"/>
  <c r="AB66" i="41"/>
  <c r="AM74" i="41"/>
  <c r="AI74" i="41"/>
  <c r="AE74" i="41"/>
  <c r="AA74" i="41"/>
  <c r="W74" i="41"/>
  <c r="AL74" i="41"/>
  <c r="AH74" i="41"/>
  <c r="AD74" i="41"/>
  <c r="Z74" i="41"/>
  <c r="AO74" i="41"/>
  <c r="AK74" i="41"/>
  <c r="AG74" i="41"/>
  <c r="AC74" i="41"/>
  <c r="Y74" i="41"/>
  <c r="AF74" i="41"/>
  <c r="AB74" i="41"/>
  <c r="AN74" i="41"/>
  <c r="X74" i="41"/>
  <c r="AJ74" i="41"/>
  <c r="AM82" i="41"/>
  <c r="AI82" i="41"/>
  <c r="AE82" i="41"/>
  <c r="AA82" i="41"/>
  <c r="W82" i="41"/>
  <c r="AL82" i="41"/>
  <c r="AH82" i="41"/>
  <c r="AD82" i="41"/>
  <c r="Z82" i="41"/>
  <c r="AO82" i="41"/>
  <c r="AK82" i="41"/>
  <c r="AG82" i="41"/>
  <c r="AC82" i="41"/>
  <c r="Y82" i="41"/>
  <c r="AN82" i="41"/>
  <c r="X82" i="41"/>
  <c r="AJ82" i="41"/>
  <c r="AF82" i="41"/>
  <c r="AB82" i="41"/>
  <c r="AM90" i="41"/>
  <c r="AI90" i="41"/>
  <c r="AE90" i="41"/>
  <c r="AA90" i="41"/>
  <c r="W90" i="41"/>
  <c r="AL90" i="41"/>
  <c r="AH90" i="41"/>
  <c r="AD90" i="41"/>
  <c r="Z90" i="41"/>
  <c r="AO90" i="41"/>
  <c r="AK90" i="41"/>
  <c r="AG90" i="41"/>
  <c r="AC90" i="41"/>
  <c r="Y90" i="41"/>
  <c r="AF90" i="41"/>
  <c r="AB90" i="41"/>
  <c r="AN90" i="41"/>
  <c r="X90" i="41"/>
  <c r="AJ90" i="41"/>
  <c r="AM98" i="41"/>
  <c r="AI98" i="41"/>
  <c r="AE98" i="41"/>
  <c r="AA98" i="41"/>
  <c r="W98" i="41"/>
  <c r="AL98" i="41"/>
  <c r="AH98" i="41"/>
  <c r="AD98" i="41"/>
  <c r="Z98" i="41"/>
  <c r="AO98" i="41"/>
  <c r="AK98" i="41"/>
  <c r="AG98" i="41"/>
  <c r="AC98" i="41"/>
  <c r="Y98" i="41"/>
  <c r="AN98" i="41"/>
  <c r="X98" i="41"/>
  <c r="AJ98" i="41"/>
  <c r="AF98" i="41"/>
  <c r="AB98" i="41"/>
  <c r="AM106" i="41"/>
  <c r="AI106" i="41"/>
  <c r="AE106" i="41"/>
  <c r="AA106" i="41"/>
  <c r="W106" i="41"/>
  <c r="AL106" i="41"/>
  <c r="AH106" i="41"/>
  <c r="AD106" i="41"/>
  <c r="Z106" i="41"/>
  <c r="AO106" i="41"/>
  <c r="AK106" i="41"/>
  <c r="AG106" i="41"/>
  <c r="AC106" i="41"/>
  <c r="Y106" i="41"/>
  <c r="AF106" i="41"/>
  <c r="AB106" i="41"/>
  <c r="AN106" i="41"/>
  <c r="X106" i="41"/>
  <c r="AJ106" i="41"/>
  <c r="AM114" i="41"/>
  <c r="AI114" i="41"/>
  <c r="AE114" i="41"/>
  <c r="AA114" i="41"/>
  <c r="W114" i="41"/>
  <c r="AL114" i="41"/>
  <c r="AH114" i="41"/>
  <c r="AD114" i="41"/>
  <c r="Z114" i="41"/>
  <c r="AO114" i="41"/>
  <c r="AK114" i="41"/>
  <c r="AG114" i="41"/>
  <c r="AC114" i="41"/>
  <c r="Y114" i="41"/>
  <c r="AN114" i="41"/>
  <c r="X114" i="41"/>
  <c r="AJ114" i="41"/>
  <c r="AF114" i="41"/>
  <c r="AB114" i="41"/>
  <c r="AM122" i="41"/>
  <c r="AI122" i="41"/>
  <c r="AE122" i="41"/>
  <c r="AA122" i="41"/>
  <c r="W122" i="41"/>
  <c r="AL122" i="41"/>
  <c r="AH122" i="41"/>
  <c r="AD122" i="41"/>
  <c r="Z122" i="41"/>
  <c r="AO122" i="41"/>
  <c r="AK122" i="41"/>
  <c r="AG122" i="41"/>
  <c r="AC122" i="41"/>
  <c r="Y122" i="41"/>
  <c r="AF122" i="41"/>
  <c r="AB122" i="41"/>
  <c r="AN122" i="41"/>
  <c r="X122" i="41"/>
  <c r="AJ122" i="41"/>
  <c r="AM130" i="41"/>
  <c r="AI130" i="41"/>
  <c r="AE130" i="41"/>
  <c r="AA130" i="41"/>
  <c r="W130" i="41"/>
  <c r="AL130" i="41"/>
  <c r="AH130" i="41"/>
  <c r="AD130" i="41"/>
  <c r="Z130" i="41"/>
  <c r="AO130" i="41"/>
  <c r="AK130" i="41"/>
  <c r="AG130" i="41"/>
  <c r="AC130" i="41"/>
  <c r="Y130" i="41"/>
  <c r="AN130" i="41"/>
  <c r="X130" i="41"/>
  <c r="AJ130" i="41"/>
  <c r="AF130" i="41"/>
  <c r="AB130" i="41"/>
  <c r="AM138" i="41"/>
  <c r="AI138" i="41"/>
  <c r="AE138" i="41"/>
  <c r="AA138" i="41"/>
  <c r="W138" i="41"/>
  <c r="AL138" i="41"/>
  <c r="AH138" i="41"/>
  <c r="AD138" i="41"/>
  <c r="Z138" i="41"/>
  <c r="AO138" i="41"/>
  <c r="AK138" i="41"/>
  <c r="AG138" i="41"/>
  <c r="AC138" i="41"/>
  <c r="Y138" i="41"/>
  <c r="AF138" i="41"/>
  <c r="AB138" i="41"/>
  <c r="AN138" i="41"/>
  <c r="X138" i="41"/>
  <c r="AJ138" i="41"/>
  <c r="AM146" i="41"/>
  <c r="AI146" i="41"/>
  <c r="AE146" i="41"/>
  <c r="AA146" i="41"/>
  <c r="W146" i="41"/>
  <c r="AL146" i="41"/>
  <c r="AH146" i="41"/>
  <c r="AD146" i="41"/>
  <c r="Z146" i="41"/>
  <c r="AO146" i="41"/>
  <c r="AK146" i="41"/>
  <c r="AG146" i="41"/>
  <c r="AC146" i="41"/>
  <c r="Y146" i="41"/>
  <c r="AN146" i="41"/>
  <c r="X146" i="41"/>
  <c r="AJ146" i="41"/>
  <c r="AF146" i="41"/>
  <c r="AB146" i="41"/>
  <c r="AM154" i="41"/>
  <c r="AI154" i="41"/>
  <c r="AE154" i="41"/>
  <c r="AA154" i="41"/>
  <c r="W154" i="41"/>
  <c r="AL154" i="41"/>
  <c r="AH154" i="41"/>
  <c r="AD154" i="41"/>
  <c r="Z154" i="41"/>
  <c r="AO154" i="41"/>
  <c r="AK154" i="41"/>
  <c r="AG154" i="41"/>
  <c r="AC154" i="41"/>
  <c r="Y154" i="41"/>
  <c r="AF154" i="41"/>
  <c r="AB154" i="41"/>
  <c r="AN154" i="41"/>
  <c r="X154" i="41"/>
  <c r="AJ154" i="41"/>
  <c r="AM162" i="41"/>
  <c r="AI162" i="41"/>
  <c r="AE162" i="41"/>
  <c r="AA162" i="41"/>
  <c r="W162" i="41"/>
  <c r="AL162" i="41"/>
  <c r="AH162" i="41"/>
  <c r="AD162" i="41"/>
  <c r="Z162" i="41"/>
  <c r="AO162" i="41"/>
  <c r="AK162" i="41"/>
  <c r="AG162" i="41"/>
  <c r="AC162" i="41"/>
  <c r="Y162" i="41"/>
  <c r="AN162" i="41"/>
  <c r="X162" i="41"/>
  <c r="AJ162" i="41"/>
  <c r="AF162" i="41"/>
  <c r="AB162" i="41"/>
  <c r="AM170" i="41"/>
  <c r="AI170" i="41"/>
  <c r="AE170" i="41"/>
  <c r="AA170" i="41"/>
  <c r="W170" i="41"/>
  <c r="AL170" i="41"/>
  <c r="AH170" i="41"/>
  <c r="AD170" i="41"/>
  <c r="Z170" i="41"/>
  <c r="AO170" i="41"/>
  <c r="AK170" i="41"/>
  <c r="AG170" i="41"/>
  <c r="AC170" i="41"/>
  <c r="Y170" i="41"/>
  <c r="AF170" i="41"/>
  <c r="AB170" i="41"/>
  <c r="AN170" i="41"/>
  <c r="X170" i="41"/>
  <c r="AJ170" i="41"/>
  <c r="AM2" i="42"/>
  <c r="AI2" i="42"/>
  <c r="AE2" i="42"/>
  <c r="AA2" i="42"/>
  <c r="W2" i="42"/>
  <c r="AL2" i="42"/>
  <c r="AH2" i="42"/>
  <c r="AD2" i="42"/>
  <c r="Z2" i="42"/>
  <c r="AO2" i="42"/>
  <c r="AK2" i="42"/>
  <c r="AG2" i="42"/>
  <c r="AC2" i="42"/>
  <c r="Y2" i="42"/>
  <c r="AF2" i="42"/>
  <c r="AN2" i="42"/>
  <c r="X2" i="42"/>
  <c r="AJ2" i="42"/>
  <c r="AB2" i="42"/>
  <c r="N2" i="42"/>
  <c r="O2" i="42"/>
  <c r="U2" i="42"/>
  <c r="R2" i="42"/>
  <c r="S2" i="42"/>
  <c r="M2" i="42"/>
  <c r="T2" i="42"/>
  <c r="P2" i="42"/>
  <c r="Q2" i="42"/>
  <c r="AM10" i="42"/>
  <c r="AI10" i="42"/>
  <c r="AE10" i="42"/>
  <c r="AA10" i="42"/>
  <c r="W10" i="42"/>
  <c r="AL10" i="42"/>
  <c r="AH10" i="42"/>
  <c r="AD10" i="42"/>
  <c r="Z10" i="42"/>
  <c r="AO10" i="42"/>
  <c r="AK10" i="42"/>
  <c r="AG10" i="42"/>
  <c r="AC10" i="42"/>
  <c r="Y10" i="42"/>
  <c r="AN10" i="42"/>
  <c r="X10" i="42"/>
  <c r="AF10" i="42"/>
  <c r="AJ10" i="42"/>
  <c r="AB10" i="42"/>
  <c r="AM18" i="42"/>
  <c r="AI18" i="42"/>
  <c r="AE18" i="42"/>
  <c r="AA18" i="42"/>
  <c r="W18" i="42"/>
  <c r="AL18" i="42"/>
  <c r="AH18" i="42"/>
  <c r="AD18" i="42"/>
  <c r="Z18" i="42"/>
  <c r="AO18" i="42"/>
  <c r="AK18" i="42"/>
  <c r="AG18" i="42"/>
  <c r="AC18" i="42"/>
  <c r="Y18" i="42"/>
  <c r="AF18" i="42"/>
  <c r="AN18" i="42"/>
  <c r="X18" i="42"/>
  <c r="AB18" i="42"/>
  <c r="AJ18" i="42"/>
  <c r="AO22" i="42"/>
  <c r="AK22" i="42"/>
  <c r="AG22" i="42"/>
  <c r="AC22" i="42"/>
  <c r="Y22" i="42"/>
  <c r="AL22" i="42"/>
  <c r="AF22" i="42"/>
  <c r="AA22" i="42"/>
  <c r="AJ22" i="42"/>
  <c r="AE22" i="42"/>
  <c r="Z22" i="42"/>
  <c r="AN22" i="42"/>
  <c r="AI22" i="42"/>
  <c r="AD22" i="42"/>
  <c r="X22" i="42"/>
  <c r="AB22" i="42"/>
  <c r="AM22" i="42"/>
  <c r="W22" i="42"/>
  <c r="AH22" i="42"/>
  <c r="AO54" i="42"/>
  <c r="AK54" i="42"/>
  <c r="AG54" i="42"/>
  <c r="AC54" i="42"/>
  <c r="Y54" i="42"/>
  <c r="AL54" i="42"/>
  <c r="AF54" i="42"/>
  <c r="AA54" i="42"/>
  <c r="AJ54" i="42"/>
  <c r="AE54" i="42"/>
  <c r="Z54" i="42"/>
  <c r="AN54" i="42"/>
  <c r="AI54" i="42"/>
  <c r="AD54" i="42"/>
  <c r="X54" i="42"/>
  <c r="AM54" i="42"/>
  <c r="AB54" i="42"/>
  <c r="W54" i="42"/>
  <c r="AH54" i="42"/>
  <c r="AO115" i="42"/>
  <c r="AK115" i="42"/>
  <c r="AG115" i="42"/>
  <c r="AC115" i="42"/>
  <c r="Y115" i="42"/>
  <c r="AN115" i="42"/>
  <c r="AJ115" i="42"/>
  <c r="AF115" i="42"/>
  <c r="AB115" i="42"/>
  <c r="X115" i="42"/>
  <c r="AL115" i="42"/>
  <c r="AD115" i="42"/>
  <c r="AH115" i="42"/>
  <c r="Z115" i="42"/>
  <c r="AA115" i="42"/>
  <c r="AM115" i="42"/>
  <c r="W115" i="42"/>
  <c r="AI115" i="42"/>
  <c r="AE115" i="42"/>
  <c r="AO147" i="42"/>
  <c r="AK147" i="42"/>
  <c r="AG147" i="42"/>
  <c r="AC147" i="42"/>
  <c r="Y147" i="42"/>
  <c r="AN147" i="42"/>
  <c r="AJ147" i="42"/>
  <c r="AF147" i="42"/>
  <c r="AB147" i="42"/>
  <c r="X147" i="42"/>
  <c r="AL147" i="42"/>
  <c r="AD147" i="42"/>
  <c r="AH147" i="42"/>
  <c r="Z147" i="42"/>
  <c r="AA147" i="42"/>
  <c r="AM147" i="42"/>
  <c r="W147" i="42"/>
  <c r="AI147" i="42"/>
  <c r="AE147" i="42"/>
  <c r="AL106" i="42"/>
  <c r="AH106" i="42"/>
  <c r="AD106" i="42"/>
  <c r="Z106" i="42"/>
  <c r="AN106" i="42"/>
  <c r="AI106" i="42"/>
  <c r="AC106" i="42"/>
  <c r="X106" i="42"/>
  <c r="AK106" i="42"/>
  <c r="AF106" i="42"/>
  <c r="AA106" i="42"/>
  <c r="AM106" i="42"/>
  <c r="AB106" i="42"/>
  <c r="AJ106" i="42"/>
  <c r="Y106" i="42"/>
  <c r="AG106" i="42"/>
  <c r="W106" i="42"/>
  <c r="AO106" i="42"/>
  <c r="AE106" i="42"/>
  <c r="AL118" i="42"/>
  <c r="AH118" i="42"/>
  <c r="AD118" i="42"/>
  <c r="Z118" i="42"/>
  <c r="AO118" i="42"/>
  <c r="AK118" i="42"/>
  <c r="AG118" i="42"/>
  <c r="AC118" i="42"/>
  <c r="Y118" i="42"/>
  <c r="AM118" i="42"/>
  <c r="AE118" i="42"/>
  <c r="W118" i="42"/>
  <c r="AI118" i="42"/>
  <c r="AA118" i="42"/>
  <c r="AB118" i="42"/>
  <c r="AN118" i="42"/>
  <c r="X118" i="42"/>
  <c r="AJ118" i="42"/>
  <c r="AF118" i="42"/>
  <c r="AL134" i="42"/>
  <c r="AH134" i="42"/>
  <c r="AD134" i="42"/>
  <c r="Z134" i="42"/>
  <c r="AO134" i="42"/>
  <c r="AK134" i="42"/>
  <c r="AG134" i="42"/>
  <c r="AC134" i="42"/>
  <c r="Y134" i="42"/>
  <c r="AM134" i="42"/>
  <c r="AE134" i="42"/>
  <c r="W134" i="42"/>
  <c r="AI134" i="42"/>
  <c r="AA134" i="42"/>
  <c r="AB134" i="42"/>
  <c r="AN134" i="42"/>
  <c r="X134" i="42"/>
  <c r="AJ134" i="42"/>
  <c r="AF134" i="42"/>
  <c r="AL150" i="42"/>
  <c r="AH150" i="42"/>
  <c r="AD150" i="42"/>
  <c r="Z150" i="42"/>
  <c r="AO150" i="42"/>
  <c r="AK150" i="42"/>
  <c r="AG150" i="42"/>
  <c r="AC150" i="42"/>
  <c r="Y150" i="42"/>
  <c r="AM150" i="42"/>
  <c r="AE150" i="42"/>
  <c r="W150" i="42"/>
  <c r="AI150" i="42"/>
  <c r="AA150" i="42"/>
  <c r="AB150" i="42"/>
  <c r="AN150" i="42"/>
  <c r="X150" i="42"/>
  <c r="AJ150" i="42"/>
  <c r="AF150" i="42"/>
  <c r="AL166" i="42"/>
  <c r="AH166" i="42"/>
  <c r="AD166" i="42"/>
  <c r="Z166" i="42"/>
  <c r="AO166" i="42"/>
  <c r="AK166" i="42"/>
  <c r="AG166" i="42"/>
  <c r="AC166" i="42"/>
  <c r="Y166" i="42"/>
  <c r="AM166" i="42"/>
  <c r="AE166" i="42"/>
  <c r="W166" i="42"/>
  <c r="AI166" i="42"/>
  <c r="AA166" i="42"/>
  <c r="AB166" i="42"/>
  <c r="AN166" i="42"/>
  <c r="X166" i="42"/>
  <c r="AJ166" i="42"/>
  <c r="AF166" i="42"/>
  <c r="AO99" i="42"/>
  <c r="AK99" i="42"/>
  <c r="AG99" i="42"/>
  <c r="AC99" i="42"/>
  <c r="Y99" i="42"/>
  <c r="AL99" i="42"/>
  <c r="AF99" i="42"/>
  <c r="AA99" i="42"/>
  <c r="AN99" i="42"/>
  <c r="AI99" i="42"/>
  <c r="AD99" i="42"/>
  <c r="X99" i="42"/>
  <c r="AJ99" i="42"/>
  <c r="Z99" i="42"/>
  <c r="AH99" i="42"/>
  <c r="W99" i="42"/>
  <c r="AE99" i="42"/>
  <c r="AM99" i="42"/>
  <c r="AB99" i="42"/>
  <c r="AN108" i="42"/>
  <c r="AJ108" i="42"/>
  <c r="AF108" i="42"/>
  <c r="AB108" i="42"/>
  <c r="X108" i="42"/>
  <c r="AM108" i="42"/>
  <c r="AI108" i="42"/>
  <c r="AE108" i="42"/>
  <c r="AA108" i="42"/>
  <c r="AO108" i="42"/>
  <c r="AG108" i="42"/>
  <c r="Y108" i="42"/>
  <c r="AK108" i="42"/>
  <c r="AC108" i="42"/>
  <c r="AD108" i="42"/>
  <c r="Z108" i="42"/>
  <c r="AL108" i="42"/>
  <c r="W108" i="42"/>
  <c r="AH108" i="42"/>
  <c r="AN116" i="42"/>
  <c r="AJ116" i="42"/>
  <c r="AF116" i="42"/>
  <c r="AB116" i="42"/>
  <c r="X116" i="42"/>
  <c r="AM116" i="42"/>
  <c r="AI116" i="42"/>
  <c r="AE116" i="42"/>
  <c r="AA116" i="42"/>
  <c r="W116" i="42"/>
  <c r="AO116" i="42"/>
  <c r="AG116" i="42"/>
  <c r="Y116" i="42"/>
  <c r="AK116" i="42"/>
  <c r="AC116" i="42"/>
  <c r="AL116" i="42"/>
  <c r="AH116" i="42"/>
  <c r="AD116" i="42"/>
  <c r="Z116" i="42"/>
  <c r="AN124" i="42"/>
  <c r="AJ124" i="42"/>
  <c r="AF124" i="42"/>
  <c r="AB124" i="42"/>
  <c r="X124" i="42"/>
  <c r="AM124" i="42"/>
  <c r="AI124" i="42"/>
  <c r="AE124" i="42"/>
  <c r="AA124" i="42"/>
  <c r="W124" i="42"/>
  <c r="AO124" i="42"/>
  <c r="AG124" i="42"/>
  <c r="Y124" i="42"/>
  <c r="AK124" i="42"/>
  <c r="AC124" i="42"/>
  <c r="AD124" i="42"/>
  <c r="Z124" i="42"/>
  <c r="AL124" i="42"/>
  <c r="AH124" i="42"/>
  <c r="AN132" i="42"/>
  <c r="AJ132" i="42"/>
  <c r="AF132" i="42"/>
  <c r="AB132" i="42"/>
  <c r="X132" i="42"/>
  <c r="AM132" i="42"/>
  <c r="AI132" i="42"/>
  <c r="AE132" i="42"/>
  <c r="AA132" i="42"/>
  <c r="W132" i="42"/>
  <c r="AO132" i="42"/>
  <c r="AG132" i="42"/>
  <c r="Y132" i="42"/>
  <c r="AK132" i="42"/>
  <c r="AC132" i="42"/>
  <c r="AL132" i="42"/>
  <c r="AH132" i="42"/>
  <c r="AD132" i="42"/>
  <c r="Z132" i="42"/>
  <c r="AN140" i="42"/>
  <c r="AJ140" i="42"/>
  <c r="AF140" i="42"/>
  <c r="AB140" i="42"/>
  <c r="X140" i="42"/>
  <c r="AM140" i="42"/>
  <c r="AI140" i="42"/>
  <c r="AE140" i="42"/>
  <c r="AA140" i="42"/>
  <c r="W140" i="42"/>
  <c r="AO140" i="42"/>
  <c r="AG140" i="42"/>
  <c r="Y140" i="42"/>
  <c r="AK140" i="42"/>
  <c r="AC140" i="42"/>
  <c r="AD140" i="42"/>
  <c r="Z140" i="42"/>
  <c r="AL140" i="42"/>
  <c r="AH140" i="42"/>
  <c r="AN148" i="42"/>
  <c r="AJ148" i="42"/>
  <c r="AF148" i="42"/>
  <c r="AB148" i="42"/>
  <c r="X148" i="42"/>
  <c r="AM148" i="42"/>
  <c r="AI148" i="42"/>
  <c r="AE148" i="42"/>
  <c r="AA148" i="42"/>
  <c r="W148" i="42"/>
  <c r="AO148" i="42"/>
  <c r="AG148" i="42"/>
  <c r="Y148" i="42"/>
  <c r="AK148" i="42"/>
  <c r="AC148" i="42"/>
  <c r="AL148" i="42"/>
  <c r="AH148" i="42"/>
  <c r="AD148" i="42"/>
  <c r="Z148" i="42"/>
  <c r="AN156" i="42"/>
  <c r="AJ156" i="42"/>
  <c r="AF156" i="42"/>
  <c r="AB156" i="42"/>
  <c r="X156" i="42"/>
  <c r="AM156" i="42"/>
  <c r="AI156" i="42"/>
  <c r="AE156" i="42"/>
  <c r="AA156" i="42"/>
  <c r="W156" i="42"/>
  <c r="AO156" i="42"/>
  <c r="AG156" i="42"/>
  <c r="Y156" i="42"/>
  <c r="AK156" i="42"/>
  <c r="AC156" i="42"/>
  <c r="AD156" i="42"/>
  <c r="Z156" i="42"/>
  <c r="AL156" i="42"/>
  <c r="AH156" i="42"/>
  <c r="AN164" i="42"/>
  <c r="AJ164" i="42"/>
  <c r="AF164" i="42"/>
  <c r="AB164" i="42"/>
  <c r="X164" i="42"/>
  <c r="AM164" i="42"/>
  <c r="AI164" i="42"/>
  <c r="AE164" i="42"/>
  <c r="AA164" i="42"/>
  <c r="W164" i="42"/>
  <c r="AO164" i="42"/>
  <c r="AG164" i="42"/>
  <c r="Y164" i="42"/>
  <c r="AK164" i="42"/>
  <c r="AC164" i="42"/>
  <c r="AL164" i="42"/>
  <c r="AH164" i="42"/>
  <c r="AD164" i="42"/>
  <c r="Z164" i="42"/>
  <c r="AN172" i="42"/>
  <c r="AJ172" i="42"/>
  <c r="AF172" i="42"/>
  <c r="AB172" i="42"/>
  <c r="X172" i="42"/>
  <c r="AM172" i="42"/>
  <c r="AI172" i="42"/>
  <c r="AE172" i="42"/>
  <c r="AA172" i="42"/>
  <c r="W172" i="42"/>
  <c r="AO172" i="42"/>
  <c r="AG172" i="42"/>
  <c r="Y172" i="42"/>
  <c r="AK172" i="42"/>
  <c r="AC172" i="42"/>
  <c r="AD172" i="42"/>
  <c r="Z172" i="42"/>
  <c r="AL172" i="42"/>
  <c r="AH172" i="42"/>
  <c r="F60" i="21"/>
  <c r="J60" i="21"/>
  <c r="C60" i="21"/>
  <c r="G60" i="21"/>
  <c r="K60" i="21"/>
  <c r="D60" i="21"/>
  <c r="H60" i="21"/>
  <c r="E60" i="21"/>
  <c r="I60" i="21"/>
  <c r="F76" i="21"/>
  <c r="J76" i="21"/>
  <c r="C76" i="21"/>
  <c r="G76" i="21"/>
  <c r="K76" i="21"/>
  <c r="D76" i="21"/>
  <c r="H76" i="21"/>
  <c r="E76" i="21"/>
  <c r="I76" i="21"/>
  <c r="F92" i="21"/>
  <c r="J92" i="21"/>
  <c r="C92" i="21"/>
  <c r="G92" i="21"/>
  <c r="K92" i="21"/>
  <c r="D92" i="21"/>
  <c r="H92" i="21"/>
  <c r="E92" i="21"/>
  <c r="I92" i="21"/>
  <c r="F108" i="21"/>
  <c r="J108" i="21"/>
  <c r="C108" i="21"/>
  <c r="G108" i="21"/>
  <c r="K108" i="21"/>
  <c r="D108" i="21"/>
  <c r="H108" i="21"/>
  <c r="E108" i="21"/>
  <c r="I108" i="21"/>
  <c r="F124" i="21"/>
  <c r="J124" i="21"/>
  <c r="C124" i="21"/>
  <c r="G124" i="21"/>
  <c r="K124" i="21"/>
  <c r="D124" i="21"/>
  <c r="H124" i="21"/>
  <c r="E124" i="21"/>
  <c r="I124" i="21"/>
  <c r="F140" i="21"/>
  <c r="J140" i="21"/>
  <c r="C140" i="21"/>
  <c r="G140" i="21"/>
  <c r="K140" i="21"/>
  <c r="D140" i="21"/>
  <c r="H140" i="21"/>
  <c r="E140" i="21"/>
  <c r="I140" i="21"/>
  <c r="F156" i="21"/>
  <c r="J156" i="21"/>
  <c r="C156" i="21"/>
  <c r="G156" i="21"/>
  <c r="K156" i="21"/>
  <c r="D156" i="21"/>
  <c r="H156" i="21"/>
  <c r="E156" i="21"/>
  <c r="I156" i="21"/>
  <c r="F172" i="21"/>
  <c r="J172" i="21"/>
  <c r="C172" i="21"/>
  <c r="G172" i="21"/>
  <c r="K172" i="21"/>
  <c r="D172" i="21"/>
  <c r="H172" i="21"/>
  <c r="E172" i="21"/>
  <c r="I172" i="21"/>
  <c r="F13" i="19"/>
  <c r="J13" i="19"/>
  <c r="C13" i="19"/>
  <c r="G13" i="19"/>
  <c r="K13" i="19"/>
  <c r="D13" i="19"/>
  <c r="H13" i="19"/>
  <c r="E13" i="19"/>
  <c r="I13" i="19"/>
  <c r="F29" i="19"/>
  <c r="J29" i="19"/>
  <c r="C29" i="19"/>
  <c r="G29" i="19"/>
  <c r="K29" i="19"/>
  <c r="D29" i="19"/>
  <c r="H29" i="19"/>
  <c r="E29" i="19"/>
  <c r="I29" i="19"/>
  <c r="F45" i="19"/>
  <c r="J45" i="19"/>
  <c r="C45" i="19"/>
  <c r="G45" i="19"/>
  <c r="K45" i="19"/>
  <c r="D45" i="19"/>
  <c r="H45" i="19"/>
  <c r="E45" i="19"/>
  <c r="I45" i="19"/>
  <c r="AL176" i="26"/>
  <c r="AH176" i="26"/>
  <c r="AD176" i="26"/>
  <c r="Z176" i="26"/>
  <c r="AO176" i="26"/>
  <c r="AK176" i="26"/>
  <c r="AG176" i="26"/>
  <c r="AC176" i="26"/>
  <c r="Y176" i="26"/>
  <c r="AN176" i="26"/>
  <c r="AJ176" i="26"/>
  <c r="AF176" i="26"/>
  <c r="AB176" i="26"/>
  <c r="X176" i="26"/>
  <c r="AE176" i="26"/>
  <c r="AA176" i="26"/>
  <c r="AM176" i="26"/>
  <c r="W176" i="26"/>
  <c r="AI176" i="26"/>
  <c r="AL32" i="23"/>
  <c r="AH32" i="23"/>
  <c r="AD32" i="23"/>
  <c r="Z32" i="23"/>
  <c r="AO32" i="23"/>
  <c r="AK32" i="23"/>
  <c r="AG32" i="23"/>
  <c r="AC32" i="23"/>
  <c r="Y32" i="23"/>
  <c r="AN32" i="23"/>
  <c r="AJ32" i="23"/>
  <c r="AF32" i="23"/>
  <c r="AB32" i="23"/>
  <c r="X32" i="23"/>
  <c r="AE32" i="23"/>
  <c r="AA32" i="23"/>
  <c r="AM32" i="23"/>
  <c r="W32" i="23"/>
  <c r="AI32" i="23"/>
  <c r="AL64" i="23"/>
  <c r="AH64" i="23"/>
  <c r="AD64" i="23"/>
  <c r="Z64" i="23"/>
  <c r="AO64" i="23"/>
  <c r="AK64" i="23"/>
  <c r="AG64" i="23"/>
  <c r="AC64" i="23"/>
  <c r="Y64" i="23"/>
  <c r="AN64" i="23"/>
  <c r="AJ64" i="23"/>
  <c r="AF64" i="23"/>
  <c r="AB64" i="23"/>
  <c r="X64" i="23"/>
  <c r="AE64" i="23"/>
  <c r="AA64" i="23"/>
  <c r="AM64" i="23"/>
  <c r="W64" i="23"/>
  <c r="AI64" i="23"/>
  <c r="AL96" i="23"/>
  <c r="AH96" i="23"/>
  <c r="AD96" i="23"/>
  <c r="Z96" i="23"/>
  <c r="AO96" i="23"/>
  <c r="AK96" i="23"/>
  <c r="AG96" i="23"/>
  <c r="AC96" i="23"/>
  <c r="Y96" i="23"/>
  <c r="AN96" i="23"/>
  <c r="AJ96" i="23"/>
  <c r="AF96" i="23"/>
  <c r="AB96" i="23"/>
  <c r="X96" i="23"/>
  <c r="AE96" i="23"/>
  <c r="AA96" i="23"/>
  <c r="AM96" i="23"/>
  <c r="W96" i="23"/>
  <c r="AI96" i="23"/>
  <c r="AN142" i="23"/>
  <c r="AJ142" i="23"/>
  <c r="AF142" i="23"/>
  <c r="AB142" i="23"/>
  <c r="X142" i="23"/>
  <c r="AK142" i="23"/>
  <c r="AE142" i="23"/>
  <c r="Z142" i="23"/>
  <c r="AO142" i="23"/>
  <c r="AI142" i="23"/>
  <c r="AD142" i="23"/>
  <c r="Y142" i="23"/>
  <c r="AM142" i="23"/>
  <c r="AH142" i="23"/>
  <c r="AC142" i="23"/>
  <c r="W142" i="23"/>
  <c r="AA142" i="23"/>
  <c r="AL142" i="23"/>
  <c r="AG142" i="23"/>
  <c r="AM53" i="21"/>
  <c r="AI53" i="21"/>
  <c r="AE53" i="21"/>
  <c r="AA53" i="21"/>
  <c r="W53" i="21"/>
  <c r="AL53" i="21"/>
  <c r="AH53" i="21"/>
  <c r="AD53" i="21"/>
  <c r="Z53" i="21"/>
  <c r="AN53" i="21"/>
  <c r="AF53" i="21"/>
  <c r="X53" i="21"/>
  <c r="AK53" i="21"/>
  <c r="AC53" i="21"/>
  <c r="AJ53" i="21"/>
  <c r="AB53" i="21"/>
  <c r="AO53" i="21"/>
  <c r="AG53" i="21"/>
  <c r="Y53" i="21"/>
  <c r="AM61" i="21"/>
  <c r="AI61" i="21"/>
  <c r="AE61" i="21"/>
  <c r="AA61" i="21"/>
  <c r="W61" i="21"/>
  <c r="AL61" i="21"/>
  <c r="AH61" i="21"/>
  <c r="AD61" i="21"/>
  <c r="Z61" i="21"/>
  <c r="AN61" i="21"/>
  <c r="AF61" i="21"/>
  <c r="X61" i="21"/>
  <c r="AK61" i="21"/>
  <c r="AC61" i="21"/>
  <c r="AJ61" i="21"/>
  <c r="AB61" i="21"/>
  <c r="AG61" i="21"/>
  <c r="Y61" i="21"/>
  <c r="AO61" i="21"/>
  <c r="AM69" i="21"/>
  <c r="AI69" i="21"/>
  <c r="AE69" i="21"/>
  <c r="AA69" i="21"/>
  <c r="W69" i="21"/>
  <c r="AL69" i="21"/>
  <c r="AH69" i="21"/>
  <c r="AD69" i="21"/>
  <c r="Z69" i="21"/>
  <c r="AN69" i="21"/>
  <c r="AF69" i="21"/>
  <c r="X69" i="21"/>
  <c r="AK69" i="21"/>
  <c r="AC69" i="21"/>
  <c r="AJ69" i="21"/>
  <c r="AB69" i="21"/>
  <c r="Y69" i="21"/>
  <c r="AO69" i="21"/>
  <c r="AG69" i="21"/>
  <c r="AM77" i="21"/>
  <c r="AI77" i="21"/>
  <c r="AE77" i="21"/>
  <c r="AA77" i="21"/>
  <c r="W77" i="21"/>
  <c r="AL77" i="21"/>
  <c r="AH77" i="21"/>
  <c r="AD77" i="21"/>
  <c r="Z77" i="21"/>
  <c r="AN77" i="21"/>
  <c r="AF77" i="21"/>
  <c r="X77" i="21"/>
  <c r="AK77" i="21"/>
  <c r="AC77" i="21"/>
  <c r="AJ77" i="21"/>
  <c r="AB77" i="21"/>
  <c r="AO77" i="21"/>
  <c r="AG77" i="21"/>
  <c r="Y77" i="21"/>
  <c r="AM85" i="21"/>
  <c r="AI85" i="21"/>
  <c r="AE85" i="21"/>
  <c r="AA85" i="21"/>
  <c r="W85" i="21"/>
  <c r="AL85" i="21"/>
  <c r="AH85" i="21"/>
  <c r="AD85" i="21"/>
  <c r="Z85" i="21"/>
  <c r="AN85" i="21"/>
  <c r="AF85" i="21"/>
  <c r="X85" i="21"/>
  <c r="AK85" i="21"/>
  <c r="AC85" i="21"/>
  <c r="AJ85" i="21"/>
  <c r="AB85" i="21"/>
  <c r="AG85" i="21"/>
  <c r="Y85" i="21"/>
  <c r="AO85" i="21"/>
  <c r="AM93" i="21"/>
  <c r="AI93" i="21"/>
  <c r="AE93" i="21"/>
  <c r="AA93" i="21"/>
  <c r="W93" i="21"/>
  <c r="AL93" i="21"/>
  <c r="AH93" i="21"/>
  <c r="AD93" i="21"/>
  <c r="Z93" i="21"/>
  <c r="AN93" i="21"/>
  <c r="AF93" i="21"/>
  <c r="X93" i="21"/>
  <c r="AK93" i="21"/>
  <c r="AC93" i="21"/>
  <c r="AJ93" i="21"/>
  <c r="AB93" i="21"/>
  <c r="Y93" i="21"/>
  <c r="AO93" i="21"/>
  <c r="AG93" i="21"/>
  <c r="AM101" i="21"/>
  <c r="AI101" i="21"/>
  <c r="AE101" i="21"/>
  <c r="AA101" i="21"/>
  <c r="W101" i="21"/>
  <c r="AL101" i="21"/>
  <c r="AH101" i="21"/>
  <c r="AD101" i="21"/>
  <c r="Z101" i="21"/>
  <c r="AN101" i="21"/>
  <c r="AF101" i="21"/>
  <c r="X101" i="21"/>
  <c r="AK101" i="21"/>
  <c r="AC101" i="21"/>
  <c r="AJ101" i="21"/>
  <c r="AB101" i="21"/>
  <c r="AO101" i="21"/>
  <c r="AG101" i="21"/>
  <c r="Y101" i="21"/>
  <c r="AM109" i="21"/>
  <c r="AI109" i="21"/>
  <c r="AE109" i="21"/>
  <c r="AA109" i="21"/>
  <c r="W109" i="21"/>
  <c r="AL109" i="21"/>
  <c r="AH109" i="21"/>
  <c r="AD109" i="21"/>
  <c r="Z109" i="21"/>
  <c r="AN109" i="21"/>
  <c r="AF109" i="21"/>
  <c r="X109" i="21"/>
  <c r="AK109" i="21"/>
  <c r="AC109" i="21"/>
  <c r="AJ109" i="21"/>
  <c r="AB109" i="21"/>
  <c r="AO109" i="21"/>
  <c r="AG109" i="21"/>
  <c r="Y109" i="21"/>
  <c r="AM117" i="21"/>
  <c r="AI117" i="21"/>
  <c r="AE117" i="21"/>
  <c r="AA117" i="21"/>
  <c r="W117" i="21"/>
  <c r="AL117" i="21"/>
  <c r="AH117" i="21"/>
  <c r="AD117" i="21"/>
  <c r="Z117" i="21"/>
  <c r="AN117" i="21"/>
  <c r="AF117" i="21"/>
  <c r="X117" i="21"/>
  <c r="AK117" i="21"/>
  <c r="AC117" i="21"/>
  <c r="AJ117" i="21"/>
  <c r="AB117" i="21"/>
  <c r="AG117" i="21"/>
  <c r="Y117" i="21"/>
  <c r="AO117" i="21"/>
  <c r="AM125" i="21"/>
  <c r="AI125" i="21"/>
  <c r="AE125" i="21"/>
  <c r="AA125" i="21"/>
  <c r="W125" i="21"/>
  <c r="AL125" i="21"/>
  <c r="AH125" i="21"/>
  <c r="AD125" i="21"/>
  <c r="Z125" i="21"/>
  <c r="AN125" i="21"/>
  <c r="AF125" i="21"/>
  <c r="X125" i="21"/>
  <c r="AK125" i="21"/>
  <c r="AC125" i="21"/>
  <c r="AJ125" i="21"/>
  <c r="AB125" i="21"/>
  <c r="Y125" i="21"/>
  <c r="AO125" i="21"/>
  <c r="AG125" i="21"/>
  <c r="AM133" i="21"/>
  <c r="AI133" i="21"/>
  <c r="AE133" i="21"/>
  <c r="AA133" i="21"/>
  <c r="W133" i="21"/>
  <c r="AL133" i="21"/>
  <c r="AH133" i="21"/>
  <c r="AD133" i="21"/>
  <c r="Z133" i="21"/>
  <c r="AN133" i="21"/>
  <c r="AF133" i="21"/>
  <c r="X133" i="21"/>
  <c r="AK133" i="21"/>
  <c r="AC133" i="21"/>
  <c r="AJ133" i="21"/>
  <c r="AB133" i="21"/>
  <c r="AO133" i="21"/>
  <c r="AG133" i="21"/>
  <c r="Y133" i="21"/>
  <c r="AM141" i="21"/>
  <c r="AI141" i="21"/>
  <c r="AE141" i="21"/>
  <c r="AA141" i="21"/>
  <c r="W141" i="21"/>
  <c r="AL141" i="21"/>
  <c r="AH141" i="21"/>
  <c r="AD141" i="21"/>
  <c r="Z141" i="21"/>
  <c r="AN141" i="21"/>
  <c r="AF141" i="21"/>
  <c r="X141" i="21"/>
  <c r="AK141" i="21"/>
  <c r="AC141" i="21"/>
  <c r="AJ141" i="21"/>
  <c r="AB141" i="21"/>
  <c r="AO141" i="21"/>
  <c r="AG141" i="21"/>
  <c r="Y141" i="21"/>
  <c r="AM149" i="21"/>
  <c r="AI149" i="21"/>
  <c r="AE149" i="21"/>
  <c r="AA149" i="21"/>
  <c r="W149" i="21"/>
  <c r="AL149" i="21"/>
  <c r="AH149" i="21"/>
  <c r="AD149" i="21"/>
  <c r="Z149" i="21"/>
  <c r="AN149" i="21"/>
  <c r="AF149" i="21"/>
  <c r="X149" i="21"/>
  <c r="AK149" i="21"/>
  <c r="AC149" i="21"/>
  <c r="AJ149" i="21"/>
  <c r="AB149" i="21"/>
  <c r="AG149" i="21"/>
  <c r="Y149" i="21"/>
  <c r="AO149" i="21"/>
  <c r="AM157" i="21"/>
  <c r="AI157" i="21"/>
  <c r="AE157" i="21"/>
  <c r="AA157" i="21"/>
  <c r="W157" i="21"/>
  <c r="AL157" i="21"/>
  <c r="AH157" i="21"/>
  <c r="AD157" i="21"/>
  <c r="Z157" i="21"/>
  <c r="AN157" i="21"/>
  <c r="AF157" i="21"/>
  <c r="X157" i="21"/>
  <c r="AK157" i="21"/>
  <c r="AC157" i="21"/>
  <c r="AJ157" i="21"/>
  <c r="AB157" i="21"/>
  <c r="Y157" i="21"/>
  <c r="AO157" i="21"/>
  <c r="AG157" i="21"/>
  <c r="AM165" i="21"/>
  <c r="AI165" i="21"/>
  <c r="AE165" i="21"/>
  <c r="AA165" i="21"/>
  <c r="W165" i="21"/>
  <c r="AL165" i="21"/>
  <c r="AH165" i="21"/>
  <c r="AD165" i="21"/>
  <c r="Z165" i="21"/>
  <c r="AN165" i="21"/>
  <c r="AF165" i="21"/>
  <c r="X165" i="21"/>
  <c r="AK165" i="21"/>
  <c r="AC165" i="21"/>
  <c r="AJ165" i="21"/>
  <c r="AB165" i="21"/>
  <c r="AO165" i="21"/>
  <c r="AG165" i="21"/>
  <c r="Y165" i="21"/>
  <c r="AM173" i="21"/>
  <c r="AI173" i="21"/>
  <c r="AE173" i="21"/>
  <c r="AA173" i="21"/>
  <c r="W173" i="21"/>
  <c r="AL173" i="21"/>
  <c r="AH173" i="21"/>
  <c r="AD173" i="21"/>
  <c r="Z173" i="21"/>
  <c r="AN173" i="21"/>
  <c r="AF173" i="21"/>
  <c r="X173" i="21"/>
  <c r="AK173" i="21"/>
  <c r="AC173" i="21"/>
  <c r="AJ173" i="21"/>
  <c r="AB173" i="21"/>
  <c r="AO173" i="21"/>
  <c r="AG173" i="21"/>
  <c r="Y173" i="21"/>
  <c r="AL8" i="26"/>
  <c r="AH8" i="26"/>
  <c r="AD8" i="26"/>
  <c r="Z8" i="26"/>
  <c r="AO8" i="26"/>
  <c r="AK8" i="26"/>
  <c r="AG8" i="26"/>
  <c r="AC8" i="26"/>
  <c r="Y8" i="26"/>
  <c r="AN8" i="26"/>
  <c r="AJ8" i="26"/>
  <c r="AF8" i="26"/>
  <c r="AB8" i="26"/>
  <c r="X8" i="26"/>
  <c r="AA8" i="26"/>
  <c r="AM8" i="26"/>
  <c r="W8" i="26"/>
  <c r="AI8" i="26"/>
  <c r="AE8" i="26"/>
  <c r="AL40" i="26"/>
  <c r="AH40" i="26"/>
  <c r="AD40" i="26"/>
  <c r="Z40" i="26"/>
  <c r="AO40" i="26"/>
  <c r="AK40" i="26"/>
  <c r="AG40" i="26"/>
  <c r="AC40" i="26"/>
  <c r="Y40" i="26"/>
  <c r="AN40" i="26"/>
  <c r="AJ40" i="26"/>
  <c r="AF40" i="26"/>
  <c r="AB40" i="26"/>
  <c r="X40" i="26"/>
  <c r="AA40" i="26"/>
  <c r="AM40" i="26"/>
  <c r="W40" i="26"/>
  <c r="AI40" i="26"/>
  <c r="AE40" i="26"/>
  <c r="AL60" i="26"/>
  <c r="AH60" i="26"/>
  <c r="AD60" i="26"/>
  <c r="Z60" i="26"/>
  <c r="AO60" i="26"/>
  <c r="AK60" i="26"/>
  <c r="AG60" i="26"/>
  <c r="AC60" i="26"/>
  <c r="Y60" i="26"/>
  <c r="AN60" i="26"/>
  <c r="AJ60" i="26"/>
  <c r="AF60" i="26"/>
  <c r="AB60" i="26"/>
  <c r="X60" i="26"/>
  <c r="AA60" i="26"/>
  <c r="AM60" i="26"/>
  <c r="W60" i="26"/>
  <c r="AI60" i="26"/>
  <c r="AE60" i="26"/>
  <c r="AO58" i="24"/>
  <c r="AK58" i="24"/>
  <c r="AG58" i="24"/>
  <c r="AC58" i="24"/>
  <c r="Y58" i="24"/>
  <c r="AN58" i="24"/>
  <c r="AJ58" i="24"/>
  <c r="AF58" i="24"/>
  <c r="AB58" i="24"/>
  <c r="X58" i="24"/>
  <c r="AH58" i="24"/>
  <c r="Z58" i="24"/>
  <c r="AM58" i="24"/>
  <c r="AE58" i="24"/>
  <c r="W58" i="24"/>
  <c r="AL58" i="24"/>
  <c r="AD58" i="24"/>
  <c r="AI58" i="24"/>
  <c r="AA58" i="24"/>
  <c r="AO57" i="26"/>
  <c r="AK57" i="26"/>
  <c r="AG57" i="26"/>
  <c r="AC57" i="26"/>
  <c r="Y57" i="26"/>
  <c r="AN57" i="26"/>
  <c r="AJ57" i="26"/>
  <c r="AF57" i="26"/>
  <c r="AB57" i="26"/>
  <c r="X57" i="26"/>
  <c r="AM57" i="26"/>
  <c r="AI57" i="26"/>
  <c r="AE57" i="26"/>
  <c r="AA57" i="26"/>
  <c r="W57" i="26"/>
  <c r="AL57" i="26"/>
  <c r="AH57" i="26"/>
  <c r="AD57" i="26"/>
  <c r="Z57" i="26"/>
  <c r="AO85" i="26"/>
  <c r="AK85" i="26"/>
  <c r="AG85" i="26"/>
  <c r="AC85" i="26"/>
  <c r="Y85" i="26"/>
  <c r="AN85" i="26"/>
  <c r="AJ85" i="26"/>
  <c r="AF85" i="26"/>
  <c r="AB85" i="26"/>
  <c r="X85" i="26"/>
  <c r="AM85" i="26"/>
  <c r="AI85" i="26"/>
  <c r="AE85" i="26"/>
  <c r="AA85" i="26"/>
  <c r="W85" i="26"/>
  <c r="AD85" i="26"/>
  <c r="Z85" i="26"/>
  <c r="AL85" i="26"/>
  <c r="AH85" i="26"/>
  <c r="AO93" i="26"/>
  <c r="AK93" i="26"/>
  <c r="AG93" i="26"/>
  <c r="AC93" i="26"/>
  <c r="Y93" i="26"/>
  <c r="AN93" i="26"/>
  <c r="AJ93" i="26"/>
  <c r="AF93" i="26"/>
  <c r="AB93" i="26"/>
  <c r="X93" i="26"/>
  <c r="AM93" i="26"/>
  <c r="AI93" i="26"/>
  <c r="AE93" i="26"/>
  <c r="AA93" i="26"/>
  <c r="W93" i="26"/>
  <c r="AL93" i="26"/>
  <c r="AH93" i="26"/>
  <c r="AD93" i="26"/>
  <c r="Z93" i="26"/>
  <c r="AO101" i="26"/>
  <c r="AK101" i="26"/>
  <c r="AG101" i="26"/>
  <c r="AC101" i="26"/>
  <c r="Y101" i="26"/>
  <c r="AN101" i="26"/>
  <c r="AJ101" i="26"/>
  <c r="AF101" i="26"/>
  <c r="AB101" i="26"/>
  <c r="X101" i="26"/>
  <c r="AM101" i="26"/>
  <c r="AI101" i="26"/>
  <c r="AE101" i="26"/>
  <c r="AA101" i="26"/>
  <c r="W101" i="26"/>
  <c r="AD101" i="26"/>
  <c r="Z101" i="26"/>
  <c r="AL101" i="26"/>
  <c r="AH101" i="26"/>
  <c r="AO65" i="23"/>
  <c r="AK65" i="23"/>
  <c r="AG65" i="23"/>
  <c r="AC65" i="23"/>
  <c r="Y65" i="23"/>
  <c r="AN65" i="23"/>
  <c r="AJ65" i="23"/>
  <c r="AF65" i="23"/>
  <c r="AB65" i="23"/>
  <c r="X65" i="23"/>
  <c r="AM65" i="23"/>
  <c r="AI65" i="23"/>
  <c r="AE65" i="23"/>
  <c r="AA65" i="23"/>
  <c r="W65" i="23"/>
  <c r="Z65" i="23"/>
  <c r="AL65" i="23"/>
  <c r="AH65" i="23"/>
  <c r="AD65" i="23"/>
  <c r="AO73" i="23"/>
  <c r="AK73" i="23"/>
  <c r="AG73" i="23"/>
  <c r="AC73" i="23"/>
  <c r="Y73" i="23"/>
  <c r="AN73" i="23"/>
  <c r="AJ73" i="23"/>
  <c r="AF73" i="23"/>
  <c r="AB73" i="23"/>
  <c r="X73" i="23"/>
  <c r="AM73" i="23"/>
  <c r="AI73" i="23"/>
  <c r="AE73" i="23"/>
  <c r="AA73" i="23"/>
  <c r="W73" i="23"/>
  <c r="AH73" i="23"/>
  <c r="AD73" i="23"/>
  <c r="Z73" i="23"/>
  <c r="AL73" i="23"/>
  <c r="AO81" i="23"/>
  <c r="AK81" i="23"/>
  <c r="AG81" i="23"/>
  <c r="AC81" i="23"/>
  <c r="Y81" i="23"/>
  <c r="AN81" i="23"/>
  <c r="AJ81" i="23"/>
  <c r="AF81" i="23"/>
  <c r="AB81" i="23"/>
  <c r="X81" i="23"/>
  <c r="AM81" i="23"/>
  <c r="AI81" i="23"/>
  <c r="AE81" i="23"/>
  <c r="AA81" i="23"/>
  <c r="W81" i="23"/>
  <c r="Z81" i="23"/>
  <c r="AL81" i="23"/>
  <c r="AH81" i="23"/>
  <c r="AD81" i="23"/>
  <c r="AO89" i="23"/>
  <c r="AK89" i="23"/>
  <c r="AG89" i="23"/>
  <c r="AC89" i="23"/>
  <c r="Y89" i="23"/>
  <c r="AN89" i="23"/>
  <c r="AJ89" i="23"/>
  <c r="AF89" i="23"/>
  <c r="AB89" i="23"/>
  <c r="X89" i="23"/>
  <c r="AM89" i="23"/>
  <c r="AI89" i="23"/>
  <c r="AE89" i="23"/>
  <c r="AA89" i="23"/>
  <c r="W89" i="23"/>
  <c r="AH89" i="23"/>
  <c r="AD89" i="23"/>
  <c r="Z89" i="23"/>
  <c r="AL89" i="23"/>
  <c r="AO97" i="23"/>
  <c r="AK97" i="23"/>
  <c r="AG97" i="23"/>
  <c r="AC97" i="23"/>
  <c r="Y97" i="23"/>
  <c r="AN97" i="23"/>
  <c r="AJ97" i="23"/>
  <c r="AF97" i="23"/>
  <c r="AB97" i="23"/>
  <c r="X97" i="23"/>
  <c r="AM97" i="23"/>
  <c r="AI97" i="23"/>
  <c r="AE97" i="23"/>
  <c r="AA97" i="23"/>
  <c r="W97" i="23"/>
  <c r="Z97" i="23"/>
  <c r="AL97" i="23"/>
  <c r="AH97" i="23"/>
  <c r="AD97" i="23"/>
  <c r="AO105" i="23"/>
  <c r="AK105" i="23"/>
  <c r="AG105" i="23"/>
  <c r="AC105" i="23"/>
  <c r="Y105" i="23"/>
  <c r="AN105" i="23"/>
  <c r="AJ105" i="23"/>
  <c r="AF105" i="23"/>
  <c r="AB105" i="23"/>
  <c r="X105" i="23"/>
  <c r="AM105" i="23"/>
  <c r="AI105" i="23"/>
  <c r="AE105" i="23"/>
  <c r="AA105" i="23"/>
  <c r="W105" i="23"/>
  <c r="AH105" i="23"/>
  <c r="AD105" i="23"/>
  <c r="Z105" i="23"/>
  <c r="AL105" i="23"/>
  <c r="AO113" i="23"/>
  <c r="AK113" i="23"/>
  <c r="AG113" i="23"/>
  <c r="AC113" i="23"/>
  <c r="Y113" i="23"/>
  <c r="AN113" i="23"/>
  <c r="AJ113" i="23"/>
  <c r="AF113" i="23"/>
  <c r="AB113" i="23"/>
  <c r="X113" i="23"/>
  <c r="AM113" i="23"/>
  <c r="AI113" i="23"/>
  <c r="AE113" i="23"/>
  <c r="AA113" i="23"/>
  <c r="W113" i="23"/>
  <c r="Z113" i="23"/>
  <c r="AL113" i="23"/>
  <c r="AH113" i="23"/>
  <c r="AD113" i="23"/>
  <c r="AL120" i="23"/>
  <c r="AH120" i="23"/>
  <c r="AN120" i="23"/>
  <c r="AI120" i="23"/>
  <c r="AD120" i="23"/>
  <c r="Z120" i="23"/>
  <c r="AM120" i="23"/>
  <c r="AG120" i="23"/>
  <c r="AC120" i="23"/>
  <c r="Y120" i="23"/>
  <c r="AK120" i="23"/>
  <c r="AF120" i="23"/>
  <c r="AB120" i="23"/>
  <c r="X120" i="23"/>
  <c r="AO120" i="23"/>
  <c r="W120" i="23"/>
  <c r="AJ120" i="23"/>
  <c r="AE120" i="23"/>
  <c r="AA120" i="23"/>
  <c r="AN138" i="23"/>
  <c r="AJ138" i="23"/>
  <c r="AF138" i="23"/>
  <c r="AB138" i="23"/>
  <c r="X138" i="23"/>
  <c r="AO138" i="23"/>
  <c r="AI138" i="23"/>
  <c r="AD138" i="23"/>
  <c r="Y138" i="23"/>
  <c r="AM138" i="23"/>
  <c r="AH138" i="23"/>
  <c r="AC138" i="23"/>
  <c r="W138" i="23"/>
  <c r="AL138" i="23"/>
  <c r="AG138" i="23"/>
  <c r="AA138" i="23"/>
  <c r="Z138" i="23"/>
  <c r="AK138" i="23"/>
  <c r="AE138" i="23"/>
  <c r="AL152" i="23"/>
  <c r="AH152" i="23"/>
  <c r="AD152" i="23"/>
  <c r="Z152" i="23"/>
  <c r="AN152" i="23"/>
  <c r="AI152" i="23"/>
  <c r="AC152" i="23"/>
  <c r="X152" i="23"/>
  <c r="AM152" i="23"/>
  <c r="AG152" i="23"/>
  <c r="AB152" i="23"/>
  <c r="W152" i="23"/>
  <c r="AK152" i="23"/>
  <c r="AF152" i="23"/>
  <c r="AA152" i="23"/>
  <c r="AE152" i="23"/>
  <c r="Y152" i="23"/>
  <c r="AO152" i="23"/>
  <c r="AJ152" i="23"/>
  <c r="AN170" i="23"/>
  <c r="AJ170" i="23"/>
  <c r="AF170" i="23"/>
  <c r="AB170" i="23"/>
  <c r="X170" i="23"/>
  <c r="AO170" i="23"/>
  <c r="AI170" i="23"/>
  <c r="AD170" i="23"/>
  <c r="Y170" i="23"/>
  <c r="AM170" i="23"/>
  <c r="AH170" i="23"/>
  <c r="AC170" i="23"/>
  <c r="W170" i="23"/>
  <c r="AL170" i="23"/>
  <c r="AG170" i="23"/>
  <c r="AA170" i="23"/>
  <c r="AK170" i="23"/>
  <c r="AE170" i="23"/>
  <c r="Z170" i="23"/>
  <c r="AL81" i="40"/>
  <c r="AH81" i="40"/>
  <c r="AD81" i="40"/>
  <c r="Z81" i="40"/>
  <c r="AO81" i="40"/>
  <c r="AK81" i="40"/>
  <c r="AG81" i="40"/>
  <c r="AC81" i="40"/>
  <c r="Y81" i="40"/>
  <c r="AN81" i="40"/>
  <c r="AJ81" i="40"/>
  <c r="AF81" i="40"/>
  <c r="AB81" i="40"/>
  <c r="X81" i="40"/>
  <c r="AM81" i="40"/>
  <c r="W81" i="40"/>
  <c r="AI81" i="40"/>
  <c r="AE81" i="40"/>
  <c r="AA81" i="40"/>
  <c r="AN6" i="26"/>
  <c r="AJ6" i="26"/>
  <c r="AF6" i="26"/>
  <c r="AB6" i="26"/>
  <c r="X6" i="26"/>
  <c r="AM6" i="26"/>
  <c r="AI6" i="26"/>
  <c r="AE6" i="26"/>
  <c r="AA6" i="26"/>
  <c r="W6" i="26"/>
  <c r="AL6" i="26"/>
  <c r="AH6" i="26"/>
  <c r="AD6" i="26"/>
  <c r="Z6" i="26"/>
  <c r="AK6" i="26"/>
  <c r="AG6" i="26"/>
  <c r="AC6" i="26"/>
  <c r="AO6" i="26"/>
  <c r="Y6" i="26"/>
  <c r="AN14" i="26"/>
  <c r="AJ14" i="26"/>
  <c r="AF14" i="26"/>
  <c r="AB14" i="26"/>
  <c r="X14" i="26"/>
  <c r="AM14" i="26"/>
  <c r="AI14" i="26"/>
  <c r="AE14" i="26"/>
  <c r="AA14" i="26"/>
  <c r="W14" i="26"/>
  <c r="AL14" i="26"/>
  <c r="AH14" i="26"/>
  <c r="AD14" i="26"/>
  <c r="Z14" i="26"/>
  <c r="AC14" i="26"/>
  <c r="AO14" i="26"/>
  <c r="Y14" i="26"/>
  <c r="AK14" i="26"/>
  <c r="AG14" i="26"/>
  <c r="AN22" i="26"/>
  <c r="AJ22" i="26"/>
  <c r="AF22" i="26"/>
  <c r="AB22" i="26"/>
  <c r="X22" i="26"/>
  <c r="AM22" i="26"/>
  <c r="AI22" i="26"/>
  <c r="AE22" i="26"/>
  <c r="AA22" i="26"/>
  <c r="W22" i="26"/>
  <c r="AL22" i="26"/>
  <c r="AH22" i="26"/>
  <c r="AD22" i="26"/>
  <c r="Z22" i="26"/>
  <c r="AK22" i="26"/>
  <c r="AG22" i="26"/>
  <c r="AC22" i="26"/>
  <c r="AO22" i="26"/>
  <c r="Y22" i="26"/>
  <c r="AN30" i="26"/>
  <c r="AJ30" i="26"/>
  <c r="AF30" i="26"/>
  <c r="AB30" i="26"/>
  <c r="X30" i="26"/>
  <c r="AM30" i="26"/>
  <c r="AI30" i="26"/>
  <c r="AE30" i="26"/>
  <c r="AA30" i="26"/>
  <c r="W30" i="26"/>
  <c r="AL30" i="26"/>
  <c r="AH30" i="26"/>
  <c r="AD30" i="26"/>
  <c r="Z30" i="26"/>
  <c r="AC30" i="26"/>
  <c r="AO30" i="26"/>
  <c r="Y30" i="26"/>
  <c r="AK30" i="26"/>
  <c r="AG30" i="26"/>
  <c r="AN38" i="26"/>
  <c r="AJ38" i="26"/>
  <c r="AF38" i="26"/>
  <c r="AB38" i="26"/>
  <c r="X38" i="26"/>
  <c r="AM38" i="26"/>
  <c r="AI38" i="26"/>
  <c r="AE38" i="26"/>
  <c r="AA38" i="26"/>
  <c r="W38" i="26"/>
  <c r="AL38" i="26"/>
  <c r="AH38" i="26"/>
  <c r="AD38" i="26"/>
  <c r="Z38" i="26"/>
  <c r="AK38" i="26"/>
  <c r="AG38" i="26"/>
  <c r="AC38" i="26"/>
  <c r="AO38" i="26"/>
  <c r="Y38" i="26"/>
  <c r="AN54" i="26"/>
  <c r="AJ54" i="26"/>
  <c r="AF54" i="26"/>
  <c r="AB54" i="26"/>
  <c r="X54" i="26"/>
  <c r="AM54" i="26"/>
  <c r="AI54" i="26"/>
  <c r="AE54" i="26"/>
  <c r="AA54" i="26"/>
  <c r="W54" i="26"/>
  <c r="AL54" i="26"/>
  <c r="AH54" i="26"/>
  <c r="AD54" i="26"/>
  <c r="Z54" i="26"/>
  <c r="AK54" i="26"/>
  <c r="AG54" i="26"/>
  <c r="AC54" i="26"/>
  <c r="AO54" i="26"/>
  <c r="Y54" i="26"/>
  <c r="AN74" i="26"/>
  <c r="AJ74" i="26"/>
  <c r="AF74" i="26"/>
  <c r="AB74" i="26"/>
  <c r="X74" i="26"/>
  <c r="AM74" i="26"/>
  <c r="AI74" i="26"/>
  <c r="AE74" i="26"/>
  <c r="AA74" i="26"/>
  <c r="W74" i="26"/>
  <c r="AL74" i="26"/>
  <c r="AH74" i="26"/>
  <c r="AD74" i="26"/>
  <c r="Z74" i="26"/>
  <c r="AG74" i="26"/>
  <c r="AC74" i="26"/>
  <c r="AO74" i="26"/>
  <c r="Y74" i="26"/>
  <c r="AK74" i="26"/>
  <c r="AN86" i="26"/>
  <c r="AJ86" i="26"/>
  <c r="AF86" i="26"/>
  <c r="AB86" i="26"/>
  <c r="X86" i="26"/>
  <c r="AM86" i="26"/>
  <c r="AI86" i="26"/>
  <c r="AE86" i="26"/>
  <c r="AA86" i="26"/>
  <c r="W86" i="26"/>
  <c r="AL86" i="26"/>
  <c r="AH86" i="26"/>
  <c r="AD86" i="26"/>
  <c r="Z86" i="26"/>
  <c r="AO86" i="26"/>
  <c r="Y86" i="26"/>
  <c r="AK86" i="26"/>
  <c r="AG86" i="26"/>
  <c r="AC86" i="26"/>
  <c r="AN94" i="26"/>
  <c r="AJ94" i="26"/>
  <c r="AF94" i="26"/>
  <c r="AB94" i="26"/>
  <c r="X94" i="26"/>
  <c r="AM94" i="26"/>
  <c r="AI94" i="26"/>
  <c r="AE94" i="26"/>
  <c r="AA94" i="26"/>
  <c r="W94" i="26"/>
  <c r="AL94" i="26"/>
  <c r="AH94" i="26"/>
  <c r="AD94" i="26"/>
  <c r="Z94" i="26"/>
  <c r="AG94" i="26"/>
  <c r="AC94" i="26"/>
  <c r="AO94" i="26"/>
  <c r="Y94" i="26"/>
  <c r="AK94" i="26"/>
  <c r="AN102" i="26"/>
  <c r="AJ102" i="26"/>
  <c r="AF102" i="26"/>
  <c r="AB102" i="26"/>
  <c r="X102" i="26"/>
  <c r="AM102" i="26"/>
  <c r="AI102" i="26"/>
  <c r="AE102" i="26"/>
  <c r="AA102" i="26"/>
  <c r="W102" i="26"/>
  <c r="AL102" i="26"/>
  <c r="AH102" i="26"/>
  <c r="AD102" i="26"/>
  <c r="Z102" i="26"/>
  <c r="AO102" i="26"/>
  <c r="Y102" i="26"/>
  <c r="AK102" i="26"/>
  <c r="AG102" i="26"/>
  <c r="AC102" i="26"/>
  <c r="AN110" i="26"/>
  <c r="AJ110" i="26"/>
  <c r="AF110" i="26"/>
  <c r="AB110" i="26"/>
  <c r="X110" i="26"/>
  <c r="AM110" i="26"/>
  <c r="AI110" i="26"/>
  <c r="AE110" i="26"/>
  <c r="AA110" i="26"/>
  <c r="W110" i="26"/>
  <c r="AL110" i="26"/>
  <c r="AH110" i="26"/>
  <c r="AD110" i="26"/>
  <c r="Z110" i="26"/>
  <c r="AO110" i="26"/>
  <c r="Y110" i="26"/>
  <c r="AK110" i="26"/>
  <c r="AG110" i="26"/>
  <c r="AC110" i="26"/>
  <c r="AN118" i="26"/>
  <c r="AJ118" i="26"/>
  <c r="AF118" i="26"/>
  <c r="AB118" i="26"/>
  <c r="X118" i="26"/>
  <c r="AM118" i="26"/>
  <c r="AI118" i="26"/>
  <c r="AE118" i="26"/>
  <c r="AA118" i="26"/>
  <c r="W118" i="26"/>
  <c r="AL118" i="26"/>
  <c r="AH118" i="26"/>
  <c r="AD118" i="26"/>
  <c r="Z118" i="26"/>
  <c r="AG118" i="26"/>
  <c r="AC118" i="26"/>
  <c r="AO118" i="26"/>
  <c r="Y118" i="26"/>
  <c r="AK118" i="26"/>
  <c r="AN126" i="26"/>
  <c r="AJ126" i="26"/>
  <c r="AF126" i="26"/>
  <c r="AB126" i="26"/>
  <c r="X126" i="26"/>
  <c r="AM126" i="26"/>
  <c r="AI126" i="26"/>
  <c r="AE126" i="26"/>
  <c r="AA126" i="26"/>
  <c r="W126" i="26"/>
  <c r="AL126" i="26"/>
  <c r="AH126" i="26"/>
  <c r="AD126" i="26"/>
  <c r="Z126" i="26"/>
  <c r="AO126" i="26"/>
  <c r="Y126" i="26"/>
  <c r="AK126" i="26"/>
  <c r="AG126" i="26"/>
  <c r="AC126" i="26"/>
  <c r="AN134" i="26"/>
  <c r="AJ134" i="26"/>
  <c r="AF134" i="26"/>
  <c r="AB134" i="26"/>
  <c r="X134" i="26"/>
  <c r="AM134" i="26"/>
  <c r="AI134" i="26"/>
  <c r="AE134" i="26"/>
  <c r="AA134" i="26"/>
  <c r="W134" i="26"/>
  <c r="AL134" i="26"/>
  <c r="AH134" i="26"/>
  <c r="AD134" i="26"/>
  <c r="Z134" i="26"/>
  <c r="AG134" i="26"/>
  <c r="AC134" i="26"/>
  <c r="AO134" i="26"/>
  <c r="Y134" i="26"/>
  <c r="AK134" i="26"/>
  <c r="AN142" i="26"/>
  <c r="AJ142" i="26"/>
  <c r="AF142" i="26"/>
  <c r="AB142" i="26"/>
  <c r="X142" i="26"/>
  <c r="AM142" i="26"/>
  <c r="AI142" i="26"/>
  <c r="AE142" i="26"/>
  <c r="AA142" i="26"/>
  <c r="W142" i="26"/>
  <c r="AL142" i="26"/>
  <c r="AH142" i="26"/>
  <c r="AD142" i="26"/>
  <c r="Z142" i="26"/>
  <c r="AO142" i="26"/>
  <c r="Y142" i="26"/>
  <c r="AK142" i="26"/>
  <c r="AG142" i="26"/>
  <c r="AC142" i="26"/>
  <c r="AN150" i="26"/>
  <c r="AJ150" i="26"/>
  <c r="AF150" i="26"/>
  <c r="AB150" i="26"/>
  <c r="X150" i="26"/>
  <c r="AM150" i="26"/>
  <c r="AI150" i="26"/>
  <c r="AE150" i="26"/>
  <c r="AA150" i="26"/>
  <c r="W150" i="26"/>
  <c r="AL150" i="26"/>
  <c r="AH150" i="26"/>
  <c r="AD150" i="26"/>
  <c r="Z150" i="26"/>
  <c r="AG150" i="26"/>
  <c r="AC150" i="26"/>
  <c r="AO150" i="26"/>
  <c r="Y150" i="26"/>
  <c r="AK150" i="26"/>
  <c r="AN158" i="26"/>
  <c r="AJ158" i="26"/>
  <c r="AF158" i="26"/>
  <c r="AB158" i="26"/>
  <c r="X158" i="26"/>
  <c r="AM158" i="26"/>
  <c r="AI158" i="26"/>
  <c r="AE158" i="26"/>
  <c r="AA158" i="26"/>
  <c r="W158" i="26"/>
  <c r="AL158" i="26"/>
  <c r="AH158" i="26"/>
  <c r="AD158" i="26"/>
  <c r="Z158" i="26"/>
  <c r="AK158" i="26"/>
  <c r="AG158" i="26"/>
  <c r="AC158" i="26"/>
  <c r="Y158" i="26"/>
  <c r="AO158" i="26"/>
  <c r="AN2" i="23"/>
  <c r="AJ2" i="23"/>
  <c r="AF2" i="23"/>
  <c r="AB2" i="23"/>
  <c r="X2" i="23"/>
  <c r="AM2" i="23"/>
  <c r="AI2" i="23"/>
  <c r="AE2" i="23"/>
  <c r="AA2" i="23"/>
  <c r="W2" i="23"/>
  <c r="AL2" i="23"/>
  <c r="AH2" i="23"/>
  <c r="AD2" i="23"/>
  <c r="Z2" i="23"/>
  <c r="AK2" i="23"/>
  <c r="AG2" i="23"/>
  <c r="AC2" i="23"/>
  <c r="AO2" i="23"/>
  <c r="Y2" i="23"/>
  <c r="AN10" i="23"/>
  <c r="AJ10" i="23"/>
  <c r="AF10" i="23"/>
  <c r="AB10" i="23"/>
  <c r="X10" i="23"/>
  <c r="AM10" i="23"/>
  <c r="AI10" i="23"/>
  <c r="AE10" i="23"/>
  <c r="AA10" i="23"/>
  <c r="W10" i="23"/>
  <c r="AL10" i="23"/>
  <c r="AH10" i="23"/>
  <c r="AD10" i="23"/>
  <c r="Z10" i="23"/>
  <c r="AC10" i="23"/>
  <c r="AO10" i="23"/>
  <c r="Y10" i="23"/>
  <c r="AK10" i="23"/>
  <c r="AG10" i="23"/>
  <c r="AN18" i="23"/>
  <c r="AJ18" i="23"/>
  <c r="AF18" i="23"/>
  <c r="AB18" i="23"/>
  <c r="X18" i="23"/>
  <c r="AM18" i="23"/>
  <c r="AI18" i="23"/>
  <c r="AE18" i="23"/>
  <c r="AA18" i="23"/>
  <c r="W18" i="23"/>
  <c r="AL18" i="23"/>
  <c r="AH18" i="23"/>
  <c r="AD18" i="23"/>
  <c r="Z18" i="23"/>
  <c r="AK18" i="23"/>
  <c r="AG18" i="23"/>
  <c r="AC18" i="23"/>
  <c r="AO18" i="23"/>
  <c r="Y18" i="23"/>
  <c r="AN26" i="23"/>
  <c r="AJ26" i="23"/>
  <c r="AF26" i="23"/>
  <c r="AB26" i="23"/>
  <c r="X26" i="23"/>
  <c r="AM26" i="23"/>
  <c r="AI26" i="23"/>
  <c r="AE26" i="23"/>
  <c r="AA26" i="23"/>
  <c r="W26" i="23"/>
  <c r="AL26" i="23"/>
  <c r="AH26" i="23"/>
  <c r="AD26" i="23"/>
  <c r="Z26" i="23"/>
  <c r="AC26" i="23"/>
  <c r="AO26" i="23"/>
  <c r="Y26" i="23"/>
  <c r="AK26" i="23"/>
  <c r="AG26" i="23"/>
  <c r="AN34" i="23"/>
  <c r="AJ34" i="23"/>
  <c r="AF34" i="23"/>
  <c r="AB34" i="23"/>
  <c r="X34" i="23"/>
  <c r="AM34" i="23"/>
  <c r="AI34" i="23"/>
  <c r="AE34" i="23"/>
  <c r="AA34" i="23"/>
  <c r="W34" i="23"/>
  <c r="AL34" i="23"/>
  <c r="AH34" i="23"/>
  <c r="AD34" i="23"/>
  <c r="Z34" i="23"/>
  <c r="AK34" i="23"/>
  <c r="AG34" i="23"/>
  <c r="AC34" i="23"/>
  <c r="AO34" i="23"/>
  <c r="Y34" i="23"/>
  <c r="AN42" i="23"/>
  <c r="AJ42" i="23"/>
  <c r="AF42" i="23"/>
  <c r="AB42" i="23"/>
  <c r="X42" i="23"/>
  <c r="AM42" i="23"/>
  <c r="AI42" i="23"/>
  <c r="AE42" i="23"/>
  <c r="AA42" i="23"/>
  <c r="W42" i="23"/>
  <c r="AL42" i="23"/>
  <c r="AH42" i="23"/>
  <c r="AD42" i="23"/>
  <c r="Z42" i="23"/>
  <c r="AC42" i="23"/>
  <c r="AO42" i="23"/>
  <c r="Y42" i="23"/>
  <c r="AK42" i="23"/>
  <c r="AG42" i="23"/>
  <c r="AN50" i="23"/>
  <c r="AJ50" i="23"/>
  <c r="AF50" i="23"/>
  <c r="AB50" i="23"/>
  <c r="X50" i="23"/>
  <c r="AM50" i="23"/>
  <c r="AI50" i="23"/>
  <c r="AE50" i="23"/>
  <c r="AA50" i="23"/>
  <c r="W50" i="23"/>
  <c r="AL50" i="23"/>
  <c r="AH50" i="23"/>
  <c r="AD50" i="23"/>
  <c r="Z50" i="23"/>
  <c r="AK50" i="23"/>
  <c r="AG50" i="23"/>
  <c r="AC50" i="23"/>
  <c r="Y50" i="23"/>
  <c r="AO50" i="23"/>
  <c r="AN134" i="23"/>
  <c r="AJ134" i="23"/>
  <c r="AF134" i="23"/>
  <c r="AB134" i="23"/>
  <c r="X134" i="23"/>
  <c r="AM134" i="23"/>
  <c r="AH134" i="23"/>
  <c r="AC134" i="23"/>
  <c r="W134" i="23"/>
  <c r="AL134" i="23"/>
  <c r="AG134" i="23"/>
  <c r="AA134" i="23"/>
  <c r="AK134" i="23"/>
  <c r="AE134" i="23"/>
  <c r="Z134" i="23"/>
  <c r="Y134" i="23"/>
  <c r="AO134" i="23"/>
  <c r="AI134" i="23"/>
  <c r="AD134" i="23"/>
  <c r="AL148" i="23"/>
  <c r="AH148" i="23"/>
  <c r="AD148" i="23"/>
  <c r="Z148" i="23"/>
  <c r="AM148" i="23"/>
  <c r="AG148" i="23"/>
  <c r="AB148" i="23"/>
  <c r="W148" i="23"/>
  <c r="AK148" i="23"/>
  <c r="AF148" i="23"/>
  <c r="AA148" i="23"/>
  <c r="AO148" i="23"/>
  <c r="AJ148" i="23"/>
  <c r="AE148" i="23"/>
  <c r="Y148" i="23"/>
  <c r="AC148" i="23"/>
  <c r="X148" i="23"/>
  <c r="AN148" i="23"/>
  <c r="AI148" i="23"/>
  <c r="AN166" i="23"/>
  <c r="AJ166" i="23"/>
  <c r="AF166" i="23"/>
  <c r="AB166" i="23"/>
  <c r="X166" i="23"/>
  <c r="AM166" i="23"/>
  <c r="AH166" i="23"/>
  <c r="AC166" i="23"/>
  <c r="W166" i="23"/>
  <c r="AL166" i="23"/>
  <c r="AG166" i="23"/>
  <c r="AA166" i="23"/>
  <c r="AK166" i="23"/>
  <c r="AE166" i="23"/>
  <c r="Z166" i="23"/>
  <c r="AI166" i="23"/>
  <c r="AD166" i="23"/>
  <c r="Y166" i="23"/>
  <c r="AO166" i="23"/>
  <c r="AM3" i="26"/>
  <c r="AI3" i="26"/>
  <c r="AE3" i="26"/>
  <c r="AA3" i="26"/>
  <c r="W3" i="26"/>
  <c r="AL3" i="26"/>
  <c r="AH3" i="26"/>
  <c r="AD3" i="26"/>
  <c r="Z3" i="26"/>
  <c r="AO3" i="26"/>
  <c r="AK3" i="26"/>
  <c r="AG3" i="26"/>
  <c r="AC3" i="26"/>
  <c r="Y3" i="26"/>
  <c r="AJ3" i="26"/>
  <c r="AF3" i="26"/>
  <c r="AB3" i="26"/>
  <c r="AN3" i="26"/>
  <c r="X3" i="26"/>
  <c r="AM11" i="26"/>
  <c r="AI11" i="26"/>
  <c r="AE11" i="26"/>
  <c r="AA11" i="26"/>
  <c r="W11" i="26"/>
  <c r="AL11" i="26"/>
  <c r="AH11" i="26"/>
  <c r="AD11" i="26"/>
  <c r="Z11" i="26"/>
  <c r="AO11" i="26"/>
  <c r="AK11" i="26"/>
  <c r="AG11" i="26"/>
  <c r="AC11" i="26"/>
  <c r="Y11" i="26"/>
  <c r="AB11" i="26"/>
  <c r="AN11" i="26"/>
  <c r="X11" i="26"/>
  <c r="AJ11" i="26"/>
  <c r="AF11" i="26"/>
  <c r="AM19" i="26"/>
  <c r="AI19" i="26"/>
  <c r="AE19" i="26"/>
  <c r="AA19" i="26"/>
  <c r="W19" i="26"/>
  <c r="AL19" i="26"/>
  <c r="AH19" i="26"/>
  <c r="AD19" i="26"/>
  <c r="Z19" i="26"/>
  <c r="AO19" i="26"/>
  <c r="AK19" i="26"/>
  <c r="AG19" i="26"/>
  <c r="AC19" i="26"/>
  <c r="Y19" i="26"/>
  <c r="AJ19" i="26"/>
  <c r="AF19" i="26"/>
  <c r="AB19" i="26"/>
  <c r="AN19" i="26"/>
  <c r="X19" i="26"/>
  <c r="AM27" i="26"/>
  <c r="AI27" i="26"/>
  <c r="AE27" i="26"/>
  <c r="AA27" i="26"/>
  <c r="W27" i="26"/>
  <c r="AL27" i="26"/>
  <c r="AH27" i="26"/>
  <c r="AD27" i="26"/>
  <c r="Z27" i="26"/>
  <c r="AO27" i="26"/>
  <c r="AK27" i="26"/>
  <c r="AG27" i="26"/>
  <c r="AC27" i="26"/>
  <c r="Y27" i="26"/>
  <c r="AB27" i="26"/>
  <c r="AN27" i="26"/>
  <c r="X27" i="26"/>
  <c r="AJ27" i="26"/>
  <c r="AF27" i="26"/>
  <c r="AM35" i="26"/>
  <c r="AI35" i="26"/>
  <c r="AE35" i="26"/>
  <c r="AA35" i="26"/>
  <c r="W35" i="26"/>
  <c r="AL35" i="26"/>
  <c r="AH35" i="26"/>
  <c r="AD35" i="26"/>
  <c r="Z35" i="26"/>
  <c r="AO35" i="26"/>
  <c r="AK35" i="26"/>
  <c r="AG35" i="26"/>
  <c r="AC35" i="26"/>
  <c r="Y35" i="26"/>
  <c r="AJ35" i="26"/>
  <c r="AF35" i="26"/>
  <c r="AB35" i="26"/>
  <c r="AN35" i="26"/>
  <c r="X35" i="26"/>
  <c r="AM55" i="26"/>
  <c r="AI55" i="26"/>
  <c r="AE55" i="26"/>
  <c r="AA55" i="26"/>
  <c r="W55" i="26"/>
  <c r="AL55" i="26"/>
  <c r="AH55" i="26"/>
  <c r="AD55" i="26"/>
  <c r="Z55" i="26"/>
  <c r="AO55" i="26"/>
  <c r="AK55" i="26"/>
  <c r="AG55" i="26"/>
  <c r="AC55" i="26"/>
  <c r="Y55" i="26"/>
  <c r="AF55" i="26"/>
  <c r="AB55" i="26"/>
  <c r="AN55" i="26"/>
  <c r="X55" i="26"/>
  <c r="AJ55" i="26"/>
  <c r="AM107" i="26"/>
  <c r="AI107" i="26"/>
  <c r="AE107" i="26"/>
  <c r="AA107" i="26"/>
  <c r="W107" i="26"/>
  <c r="AL107" i="26"/>
  <c r="AH107" i="26"/>
  <c r="AD107" i="26"/>
  <c r="Z107" i="26"/>
  <c r="AO107" i="26"/>
  <c r="AK107" i="26"/>
  <c r="AG107" i="26"/>
  <c r="AC107" i="26"/>
  <c r="Y107" i="26"/>
  <c r="AN107" i="26"/>
  <c r="X107" i="26"/>
  <c r="AJ107" i="26"/>
  <c r="AF107" i="26"/>
  <c r="AB107" i="26"/>
  <c r="AM115" i="26"/>
  <c r="AI115" i="26"/>
  <c r="AE115" i="26"/>
  <c r="AA115" i="26"/>
  <c r="W115" i="26"/>
  <c r="AL115" i="26"/>
  <c r="AH115" i="26"/>
  <c r="AD115" i="26"/>
  <c r="Z115" i="26"/>
  <c r="AO115" i="26"/>
  <c r="AK115" i="26"/>
  <c r="AG115" i="26"/>
  <c r="AC115" i="26"/>
  <c r="Y115" i="26"/>
  <c r="AF115" i="26"/>
  <c r="AB115" i="26"/>
  <c r="AN115" i="26"/>
  <c r="X115" i="26"/>
  <c r="AJ115" i="26"/>
  <c r="AM123" i="26"/>
  <c r="AI123" i="26"/>
  <c r="AE123" i="26"/>
  <c r="AA123" i="26"/>
  <c r="W123" i="26"/>
  <c r="AL123" i="26"/>
  <c r="AH123" i="26"/>
  <c r="AD123" i="26"/>
  <c r="Z123" i="26"/>
  <c r="AO123" i="26"/>
  <c r="AK123" i="26"/>
  <c r="AG123" i="26"/>
  <c r="AC123" i="26"/>
  <c r="Y123" i="26"/>
  <c r="AN123" i="26"/>
  <c r="X123" i="26"/>
  <c r="AJ123" i="26"/>
  <c r="AF123" i="26"/>
  <c r="AB123" i="26"/>
  <c r="AM131" i="26"/>
  <c r="AI131" i="26"/>
  <c r="AE131" i="26"/>
  <c r="AA131" i="26"/>
  <c r="W131" i="26"/>
  <c r="AL131" i="26"/>
  <c r="AH131" i="26"/>
  <c r="AD131" i="26"/>
  <c r="Z131" i="26"/>
  <c r="AO131" i="26"/>
  <c r="AK131" i="26"/>
  <c r="AG131" i="26"/>
  <c r="AC131" i="26"/>
  <c r="Y131" i="26"/>
  <c r="AF131" i="26"/>
  <c r="AB131" i="26"/>
  <c r="AN131" i="26"/>
  <c r="X131" i="26"/>
  <c r="AJ131" i="26"/>
  <c r="AM139" i="26"/>
  <c r="AI139" i="26"/>
  <c r="AE139" i="26"/>
  <c r="AA139" i="26"/>
  <c r="W139" i="26"/>
  <c r="AL139" i="26"/>
  <c r="AH139" i="26"/>
  <c r="AD139" i="26"/>
  <c r="Z139" i="26"/>
  <c r="AO139" i="26"/>
  <c r="AK139" i="26"/>
  <c r="AG139" i="26"/>
  <c r="AC139" i="26"/>
  <c r="Y139" i="26"/>
  <c r="AN139" i="26"/>
  <c r="X139" i="26"/>
  <c r="AJ139" i="26"/>
  <c r="AF139" i="26"/>
  <c r="AB139" i="26"/>
  <c r="AM147" i="26"/>
  <c r="AI147" i="26"/>
  <c r="AE147" i="26"/>
  <c r="AA147" i="26"/>
  <c r="W147" i="26"/>
  <c r="AL147" i="26"/>
  <c r="AH147" i="26"/>
  <c r="AD147" i="26"/>
  <c r="Z147" i="26"/>
  <c r="AO147" i="26"/>
  <c r="AK147" i="26"/>
  <c r="AG147" i="26"/>
  <c r="AC147" i="26"/>
  <c r="Y147" i="26"/>
  <c r="AF147" i="26"/>
  <c r="AB147" i="26"/>
  <c r="AN147" i="26"/>
  <c r="X147" i="26"/>
  <c r="AJ147" i="26"/>
  <c r="AM155" i="26"/>
  <c r="AI155" i="26"/>
  <c r="AE155" i="26"/>
  <c r="AA155" i="26"/>
  <c r="W155" i="26"/>
  <c r="AL155" i="26"/>
  <c r="AH155" i="26"/>
  <c r="AD155" i="26"/>
  <c r="Z155" i="26"/>
  <c r="AO155" i="26"/>
  <c r="AK155" i="26"/>
  <c r="AG155" i="26"/>
  <c r="AC155" i="26"/>
  <c r="Y155" i="26"/>
  <c r="AN155" i="26"/>
  <c r="X155" i="26"/>
  <c r="AJ155" i="26"/>
  <c r="AF155" i="26"/>
  <c r="AB155" i="26"/>
  <c r="AM3" i="23"/>
  <c r="AI3" i="23"/>
  <c r="AE3" i="23"/>
  <c r="AA3" i="23"/>
  <c r="W3" i="23"/>
  <c r="AL3" i="23"/>
  <c r="AH3" i="23"/>
  <c r="AD3" i="23"/>
  <c r="Z3" i="23"/>
  <c r="AO3" i="23"/>
  <c r="AK3" i="23"/>
  <c r="AG3" i="23"/>
  <c r="AC3" i="23"/>
  <c r="Y3" i="23"/>
  <c r="AF3" i="23"/>
  <c r="AB3" i="23"/>
  <c r="AN3" i="23"/>
  <c r="X3" i="23"/>
  <c r="AJ3" i="23"/>
  <c r="AM11" i="23"/>
  <c r="AI11" i="23"/>
  <c r="AE11" i="23"/>
  <c r="AA11" i="23"/>
  <c r="W11" i="23"/>
  <c r="AL11" i="23"/>
  <c r="AH11" i="23"/>
  <c r="AD11" i="23"/>
  <c r="Z11" i="23"/>
  <c r="AO11" i="23"/>
  <c r="AK11" i="23"/>
  <c r="AG11" i="23"/>
  <c r="AC11" i="23"/>
  <c r="Y11" i="23"/>
  <c r="AN11" i="23"/>
  <c r="X11" i="23"/>
  <c r="AJ11" i="23"/>
  <c r="AF11" i="23"/>
  <c r="AB11" i="23"/>
  <c r="AM19" i="23"/>
  <c r="AI19" i="23"/>
  <c r="AE19" i="23"/>
  <c r="AA19" i="23"/>
  <c r="W19" i="23"/>
  <c r="AL19" i="23"/>
  <c r="AH19" i="23"/>
  <c r="AD19" i="23"/>
  <c r="Z19" i="23"/>
  <c r="AO19" i="23"/>
  <c r="AK19" i="23"/>
  <c r="AG19" i="23"/>
  <c r="AC19" i="23"/>
  <c r="Y19" i="23"/>
  <c r="AF19" i="23"/>
  <c r="AB19" i="23"/>
  <c r="AN19" i="23"/>
  <c r="X19" i="23"/>
  <c r="AJ19" i="23"/>
  <c r="AM27" i="23"/>
  <c r="AI27" i="23"/>
  <c r="AE27" i="23"/>
  <c r="AA27" i="23"/>
  <c r="W27" i="23"/>
  <c r="AL27" i="23"/>
  <c r="AH27" i="23"/>
  <c r="AD27" i="23"/>
  <c r="Z27" i="23"/>
  <c r="AO27" i="23"/>
  <c r="AK27" i="23"/>
  <c r="AG27" i="23"/>
  <c r="AC27" i="23"/>
  <c r="Y27" i="23"/>
  <c r="AN27" i="23"/>
  <c r="X27" i="23"/>
  <c r="AJ27" i="23"/>
  <c r="AF27" i="23"/>
  <c r="AB27" i="23"/>
  <c r="AM35" i="23"/>
  <c r="AI35" i="23"/>
  <c r="AE35" i="23"/>
  <c r="AA35" i="23"/>
  <c r="W35" i="23"/>
  <c r="AL35" i="23"/>
  <c r="AH35" i="23"/>
  <c r="AD35" i="23"/>
  <c r="Z35" i="23"/>
  <c r="AO35" i="23"/>
  <c r="AK35" i="23"/>
  <c r="AG35" i="23"/>
  <c r="AC35" i="23"/>
  <c r="Y35" i="23"/>
  <c r="AF35" i="23"/>
  <c r="AB35" i="23"/>
  <c r="AN35" i="23"/>
  <c r="X35" i="23"/>
  <c r="AJ35" i="23"/>
  <c r="AM43" i="23"/>
  <c r="AI43" i="23"/>
  <c r="AE43" i="23"/>
  <c r="AA43" i="23"/>
  <c r="W43" i="23"/>
  <c r="AL43" i="23"/>
  <c r="AH43" i="23"/>
  <c r="AD43" i="23"/>
  <c r="Z43" i="23"/>
  <c r="AO43" i="23"/>
  <c r="AK43" i="23"/>
  <c r="AG43" i="23"/>
  <c r="AC43" i="23"/>
  <c r="Y43" i="23"/>
  <c r="AN43" i="23"/>
  <c r="X43" i="23"/>
  <c r="AJ43" i="23"/>
  <c r="AF43" i="23"/>
  <c r="AB43" i="23"/>
  <c r="AM51" i="23"/>
  <c r="AI51" i="23"/>
  <c r="AE51" i="23"/>
  <c r="AA51" i="23"/>
  <c r="W51" i="23"/>
  <c r="AL51" i="23"/>
  <c r="AH51" i="23"/>
  <c r="AD51" i="23"/>
  <c r="Z51" i="23"/>
  <c r="AO51" i="23"/>
  <c r="AK51" i="23"/>
  <c r="AG51" i="23"/>
  <c r="AC51" i="23"/>
  <c r="Y51" i="23"/>
  <c r="AF51" i="23"/>
  <c r="AB51" i="23"/>
  <c r="AN51" i="23"/>
  <c r="X51" i="23"/>
  <c r="AJ51" i="23"/>
  <c r="AM59" i="23"/>
  <c r="AI59" i="23"/>
  <c r="AE59" i="23"/>
  <c r="AA59" i="23"/>
  <c r="W59" i="23"/>
  <c r="AL59" i="23"/>
  <c r="AH59" i="23"/>
  <c r="AD59" i="23"/>
  <c r="Z59" i="23"/>
  <c r="AO59" i="23"/>
  <c r="AK59" i="23"/>
  <c r="AG59" i="23"/>
  <c r="AC59" i="23"/>
  <c r="Y59" i="23"/>
  <c r="AN59" i="23"/>
  <c r="X59" i="23"/>
  <c r="AJ59" i="23"/>
  <c r="AF59" i="23"/>
  <c r="AB59" i="23"/>
  <c r="AM67" i="23"/>
  <c r="AI67" i="23"/>
  <c r="AE67" i="23"/>
  <c r="AA67" i="23"/>
  <c r="W67" i="23"/>
  <c r="AL67" i="23"/>
  <c r="AH67" i="23"/>
  <c r="AD67" i="23"/>
  <c r="Z67" i="23"/>
  <c r="AO67" i="23"/>
  <c r="AK67" i="23"/>
  <c r="AG67" i="23"/>
  <c r="AC67" i="23"/>
  <c r="Y67" i="23"/>
  <c r="AF67" i="23"/>
  <c r="AB67" i="23"/>
  <c r="AN67" i="23"/>
  <c r="X67" i="23"/>
  <c r="AJ67" i="23"/>
  <c r="AM75" i="23"/>
  <c r="AI75" i="23"/>
  <c r="AE75" i="23"/>
  <c r="AA75" i="23"/>
  <c r="W75" i="23"/>
  <c r="AL75" i="23"/>
  <c r="AH75" i="23"/>
  <c r="AD75" i="23"/>
  <c r="Z75" i="23"/>
  <c r="AO75" i="23"/>
  <c r="AK75" i="23"/>
  <c r="AG75" i="23"/>
  <c r="AC75" i="23"/>
  <c r="Y75" i="23"/>
  <c r="AN75" i="23"/>
  <c r="X75" i="23"/>
  <c r="AJ75" i="23"/>
  <c r="AF75" i="23"/>
  <c r="AB75" i="23"/>
  <c r="AM83" i="23"/>
  <c r="AI83" i="23"/>
  <c r="AE83" i="23"/>
  <c r="AA83" i="23"/>
  <c r="W83" i="23"/>
  <c r="AL83" i="23"/>
  <c r="AH83" i="23"/>
  <c r="AD83" i="23"/>
  <c r="Z83" i="23"/>
  <c r="AO83" i="23"/>
  <c r="AK83" i="23"/>
  <c r="AG83" i="23"/>
  <c r="AC83" i="23"/>
  <c r="Y83" i="23"/>
  <c r="AF83" i="23"/>
  <c r="AB83" i="23"/>
  <c r="AN83" i="23"/>
  <c r="X83" i="23"/>
  <c r="AJ83" i="23"/>
  <c r="AM91" i="23"/>
  <c r="AI91" i="23"/>
  <c r="AE91" i="23"/>
  <c r="AA91" i="23"/>
  <c r="W91" i="23"/>
  <c r="AL91" i="23"/>
  <c r="AH91" i="23"/>
  <c r="AD91" i="23"/>
  <c r="Z91" i="23"/>
  <c r="AO91" i="23"/>
  <c r="AK91" i="23"/>
  <c r="AG91" i="23"/>
  <c r="AC91" i="23"/>
  <c r="Y91" i="23"/>
  <c r="AN91" i="23"/>
  <c r="X91" i="23"/>
  <c r="AJ91" i="23"/>
  <c r="AF91" i="23"/>
  <c r="AB91" i="23"/>
  <c r="AM99" i="23"/>
  <c r="AI99" i="23"/>
  <c r="AE99" i="23"/>
  <c r="AA99" i="23"/>
  <c r="W99" i="23"/>
  <c r="AL99" i="23"/>
  <c r="AH99" i="23"/>
  <c r="AD99" i="23"/>
  <c r="Z99" i="23"/>
  <c r="AO99" i="23"/>
  <c r="AK99" i="23"/>
  <c r="AG99" i="23"/>
  <c r="AC99" i="23"/>
  <c r="Y99" i="23"/>
  <c r="AF99" i="23"/>
  <c r="AB99" i="23"/>
  <c r="AN99" i="23"/>
  <c r="X99" i="23"/>
  <c r="AJ99" i="23"/>
  <c r="AM107" i="23"/>
  <c r="AI107" i="23"/>
  <c r="AE107" i="23"/>
  <c r="AA107" i="23"/>
  <c r="W107" i="23"/>
  <c r="AL107" i="23"/>
  <c r="AH107" i="23"/>
  <c r="AD107" i="23"/>
  <c r="Z107" i="23"/>
  <c r="AO107" i="23"/>
  <c r="AK107" i="23"/>
  <c r="AG107" i="23"/>
  <c r="AC107" i="23"/>
  <c r="Y107" i="23"/>
  <c r="AN107" i="23"/>
  <c r="X107" i="23"/>
  <c r="AJ107" i="23"/>
  <c r="AF107" i="23"/>
  <c r="AB107" i="23"/>
  <c r="AM115" i="23"/>
  <c r="AI115" i="23"/>
  <c r="AE115" i="23"/>
  <c r="AA115" i="23"/>
  <c r="W115" i="23"/>
  <c r="AL115" i="23"/>
  <c r="AH115" i="23"/>
  <c r="AD115" i="23"/>
  <c r="Z115" i="23"/>
  <c r="AO115" i="23"/>
  <c r="AK115" i="23"/>
  <c r="AG115" i="23"/>
  <c r="AC115" i="23"/>
  <c r="Y115" i="23"/>
  <c r="AF115" i="23"/>
  <c r="AB115" i="23"/>
  <c r="AN115" i="23"/>
  <c r="X115" i="23"/>
  <c r="AJ115" i="23"/>
  <c r="AN130" i="23"/>
  <c r="AJ130" i="23"/>
  <c r="AF130" i="23"/>
  <c r="AB130" i="23"/>
  <c r="X130" i="23"/>
  <c r="AL130" i="23"/>
  <c r="AG130" i="23"/>
  <c r="AA130" i="23"/>
  <c r="AK130" i="23"/>
  <c r="AE130" i="23"/>
  <c r="Z130" i="23"/>
  <c r="AO130" i="23"/>
  <c r="AI130" i="23"/>
  <c r="AD130" i="23"/>
  <c r="Y130" i="23"/>
  <c r="W130" i="23"/>
  <c r="AM130" i="23"/>
  <c r="AH130" i="23"/>
  <c r="AC130" i="23"/>
  <c r="AL144" i="23"/>
  <c r="AH144" i="23"/>
  <c r="AD144" i="23"/>
  <c r="Z144" i="23"/>
  <c r="AK144" i="23"/>
  <c r="AF144" i="23"/>
  <c r="AA144" i="23"/>
  <c r="AO144" i="23"/>
  <c r="AJ144" i="23"/>
  <c r="AE144" i="23"/>
  <c r="Y144" i="23"/>
  <c r="AN144" i="23"/>
  <c r="AI144" i="23"/>
  <c r="AC144" i="23"/>
  <c r="X144" i="23"/>
  <c r="AB144" i="23"/>
  <c r="W144" i="23"/>
  <c r="AM144" i="23"/>
  <c r="AG144" i="23"/>
  <c r="AN162" i="23"/>
  <c r="AJ162" i="23"/>
  <c r="AF162" i="23"/>
  <c r="AB162" i="23"/>
  <c r="X162" i="23"/>
  <c r="AL162" i="23"/>
  <c r="AG162" i="23"/>
  <c r="AA162" i="23"/>
  <c r="AK162" i="23"/>
  <c r="AE162" i="23"/>
  <c r="Z162" i="23"/>
  <c r="AO162" i="23"/>
  <c r="AI162" i="23"/>
  <c r="AD162" i="23"/>
  <c r="Y162" i="23"/>
  <c r="AH162" i="23"/>
  <c r="AC162" i="23"/>
  <c r="W162" i="23"/>
  <c r="AM162" i="23"/>
  <c r="AL176" i="23"/>
  <c r="AH176" i="23"/>
  <c r="AD176" i="23"/>
  <c r="Z176" i="23"/>
  <c r="AK176" i="23"/>
  <c r="AF176" i="23"/>
  <c r="AA176" i="23"/>
  <c r="AO176" i="23"/>
  <c r="AJ176" i="23"/>
  <c r="AE176" i="23"/>
  <c r="Y176" i="23"/>
  <c r="AN176" i="23"/>
  <c r="AI176" i="23"/>
  <c r="AC176" i="23"/>
  <c r="X176" i="23"/>
  <c r="AM176" i="23"/>
  <c r="AG176" i="23"/>
  <c r="AB176" i="23"/>
  <c r="W176" i="23"/>
  <c r="AL49" i="40"/>
  <c r="AH49" i="40"/>
  <c r="AD49" i="40"/>
  <c r="Z49" i="40"/>
  <c r="AO49" i="40"/>
  <c r="AK49" i="40"/>
  <c r="AG49" i="40"/>
  <c r="AC49" i="40"/>
  <c r="Y49" i="40"/>
  <c r="AN49" i="40"/>
  <c r="AJ49" i="40"/>
  <c r="AF49" i="40"/>
  <c r="AB49" i="40"/>
  <c r="X49" i="40"/>
  <c r="AM49" i="40"/>
  <c r="W49" i="40"/>
  <c r="AI49" i="40"/>
  <c r="AE49" i="40"/>
  <c r="AA49" i="40"/>
  <c r="AL177" i="40"/>
  <c r="AH177" i="40"/>
  <c r="AD177" i="40"/>
  <c r="Z177" i="40"/>
  <c r="AO177" i="40"/>
  <c r="AK177" i="40"/>
  <c r="AG177" i="40"/>
  <c r="AC177" i="40"/>
  <c r="Y177" i="40"/>
  <c r="AN177" i="40"/>
  <c r="AJ177" i="40"/>
  <c r="AF177" i="40"/>
  <c r="AB177" i="40"/>
  <c r="X177" i="40"/>
  <c r="AM177" i="40"/>
  <c r="W177" i="40"/>
  <c r="AI177" i="40"/>
  <c r="AE177" i="40"/>
  <c r="AA177" i="40"/>
  <c r="AL25" i="40"/>
  <c r="AH25" i="40"/>
  <c r="AD25" i="40"/>
  <c r="Z25" i="40"/>
  <c r="AO25" i="40"/>
  <c r="AK25" i="40"/>
  <c r="AG25" i="40"/>
  <c r="AC25" i="40"/>
  <c r="Y25" i="40"/>
  <c r="AN25" i="40"/>
  <c r="AJ25" i="40"/>
  <c r="AF25" i="40"/>
  <c r="AB25" i="40"/>
  <c r="X25" i="40"/>
  <c r="AE25" i="40"/>
  <c r="AA25" i="40"/>
  <c r="AM25" i="40"/>
  <c r="W25" i="40"/>
  <c r="AI25" i="40"/>
  <c r="AL57" i="40"/>
  <c r="AH57" i="40"/>
  <c r="AD57" i="40"/>
  <c r="Z57" i="40"/>
  <c r="AO57" i="40"/>
  <c r="AK57" i="40"/>
  <c r="AG57" i="40"/>
  <c r="AC57" i="40"/>
  <c r="Y57" i="40"/>
  <c r="AN57" i="40"/>
  <c r="AJ57" i="40"/>
  <c r="AF57" i="40"/>
  <c r="AB57" i="40"/>
  <c r="X57" i="40"/>
  <c r="AE57" i="40"/>
  <c r="AA57" i="40"/>
  <c r="AM57" i="40"/>
  <c r="W57" i="40"/>
  <c r="AI57" i="40"/>
  <c r="AL89" i="40"/>
  <c r="AH89" i="40"/>
  <c r="AD89" i="40"/>
  <c r="Z89" i="40"/>
  <c r="AO89" i="40"/>
  <c r="AK89" i="40"/>
  <c r="AG89" i="40"/>
  <c r="AC89" i="40"/>
  <c r="Y89" i="40"/>
  <c r="AN89" i="40"/>
  <c r="AJ89" i="40"/>
  <c r="AF89" i="40"/>
  <c r="AB89" i="40"/>
  <c r="X89" i="40"/>
  <c r="AE89" i="40"/>
  <c r="AA89" i="40"/>
  <c r="AM89" i="40"/>
  <c r="W89" i="40"/>
  <c r="AI89" i="40"/>
  <c r="AL121" i="40"/>
  <c r="AH121" i="40"/>
  <c r="AD121" i="40"/>
  <c r="Z121" i="40"/>
  <c r="AO121" i="40"/>
  <c r="AK121" i="40"/>
  <c r="AG121" i="40"/>
  <c r="AC121" i="40"/>
  <c r="Y121" i="40"/>
  <c r="AN121" i="40"/>
  <c r="AJ121" i="40"/>
  <c r="AF121" i="40"/>
  <c r="AB121" i="40"/>
  <c r="X121" i="40"/>
  <c r="AE121" i="40"/>
  <c r="AA121" i="40"/>
  <c r="AM121" i="40"/>
  <c r="W121" i="40"/>
  <c r="AI121" i="40"/>
  <c r="AL153" i="40"/>
  <c r="AH153" i="40"/>
  <c r="AD153" i="40"/>
  <c r="Z153" i="40"/>
  <c r="AO153" i="40"/>
  <c r="AK153" i="40"/>
  <c r="AG153" i="40"/>
  <c r="AC153" i="40"/>
  <c r="Y153" i="40"/>
  <c r="AN153" i="40"/>
  <c r="AJ153" i="40"/>
  <c r="AF153" i="40"/>
  <c r="AB153" i="40"/>
  <c r="X153" i="40"/>
  <c r="AE153" i="40"/>
  <c r="AA153" i="40"/>
  <c r="AM153" i="40"/>
  <c r="W153" i="40"/>
  <c r="AI153" i="40"/>
  <c r="AL19" i="41"/>
  <c r="AH19" i="41"/>
  <c r="AD19" i="41"/>
  <c r="Z19" i="41"/>
  <c r="AO19" i="41"/>
  <c r="AK19" i="41"/>
  <c r="AG19" i="41"/>
  <c r="AC19" i="41"/>
  <c r="Y19" i="41"/>
  <c r="AN19" i="41"/>
  <c r="AF19" i="41"/>
  <c r="X19" i="41"/>
  <c r="AM19" i="41"/>
  <c r="AE19" i="41"/>
  <c r="W19" i="41"/>
  <c r="AJ19" i="41"/>
  <c r="AB19" i="41"/>
  <c r="AI19" i="41"/>
  <c r="AA19" i="41"/>
  <c r="AL111" i="41"/>
  <c r="AH111" i="41"/>
  <c r="AD111" i="41"/>
  <c r="Z111" i="41"/>
  <c r="AO111" i="41"/>
  <c r="AK111" i="41"/>
  <c r="AG111" i="41"/>
  <c r="AC111" i="41"/>
  <c r="Y111" i="41"/>
  <c r="AN111" i="41"/>
  <c r="AJ111" i="41"/>
  <c r="AF111" i="41"/>
  <c r="AB111" i="41"/>
  <c r="X111" i="41"/>
  <c r="AM111" i="41"/>
  <c r="W111" i="41"/>
  <c r="AI111" i="41"/>
  <c r="AE111" i="41"/>
  <c r="AA111" i="41"/>
  <c r="O111" i="41"/>
  <c r="P111" i="41"/>
  <c r="M111" i="41"/>
  <c r="T111" i="41"/>
  <c r="S111" i="41"/>
  <c r="Q111" i="41"/>
  <c r="R111" i="41"/>
  <c r="U111" i="41"/>
  <c r="N111" i="41"/>
  <c r="AL13" i="40"/>
  <c r="AH13" i="40"/>
  <c r="AD13" i="40"/>
  <c r="Z13" i="40"/>
  <c r="AO13" i="40"/>
  <c r="AK13" i="40"/>
  <c r="AG13" i="40"/>
  <c r="AC13" i="40"/>
  <c r="Y13" i="40"/>
  <c r="AN13" i="40"/>
  <c r="AJ13" i="40"/>
  <c r="AF13" i="40"/>
  <c r="AB13" i="40"/>
  <c r="X13" i="40"/>
  <c r="AA13" i="40"/>
  <c r="AM13" i="40"/>
  <c r="W13" i="40"/>
  <c r="AI13" i="40"/>
  <c r="AE13" i="40"/>
  <c r="AL45" i="40"/>
  <c r="AH45" i="40"/>
  <c r="AD45" i="40"/>
  <c r="Z45" i="40"/>
  <c r="AO45" i="40"/>
  <c r="AK45" i="40"/>
  <c r="AG45" i="40"/>
  <c r="AC45" i="40"/>
  <c r="Y45" i="40"/>
  <c r="AN45" i="40"/>
  <c r="AJ45" i="40"/>
  <c r="AF45" i="40"/>
  <c r="AB45" i="40"/>
  <c r="X45" i="40"/>
  <c r="AA45" i="40"/>
  <c r="AM45" i="40"/>
  <c r="W45" i="40"/>
  <c r="AI45" i="40"/>
  <c r="AE45" i="40"/>
  <c r="AL77" i="40"/>
  <c r="AH77" i="40"/>
  <c r="AD77" i="40"/>
  <c r="Z77" i="40"/>
  <c r="AO77" i="40"/>
  <c r="AK77" i="40"/>
  <c r="AG77" i="40"/>
  <c r="AC77" i="40"/>
  <c r="Y77" i="40"/>
  <c r="AN77" i="40"/>
  <c r="AJ77" i="40"/>
  <c r="AF77" i="40"/>
  <c r="AB77" i="40"/>
  <c r="X77" i="40"/>
  <c r="AA77" i="40"/>
  <c r="AM77" i="40"/>
  <c r="W77" i="40"/>
  <c r="AI77" i="40"/>
  <c r="AE77" i="40"/>
  <c r="AL109" i="40"/>
  <c r="AH109" i="40"/>
  <c r="AD109" i="40"/>
  <c r="Z109" i="40"/>
  <c r="AO109" i="40"/>
  <c r="AK109" i="40"/>
  <c r="AG109" i="40"/>
  <c r="AC109" i="40"/>
  <c r="Y109" i="40"/>
  <c r="AN109" i="40"/>
  <c r="AJ109" i="40"/>
  <c r="AF109" i="40"/>
  <c r="AB109" i="40"/>
  <c r="X109" i="40"/>
  <c r="AA109" i="40"/>
  <c r="AM109" i="40"/>
  <c r="W109" i="40"/>
  <c r="AI109" i="40"/>
  <c r="AE109" i="40"/>
  <c r="AL141" i="40"/>
  <c r="AH141" i="40"/>
  <c r="AD141" i="40"/>
  <c r="Z141" i="40"/>
  <c r="AO141" i="40"/>
  <c r="AK141" i="40"/>
  <c r="AG141" i="40"/>
  <c r="AC141" i="40"/>
  <c r="Y141" i="40"/>
  <c r="AN141" i="40"/>
  <c r="AJ141" i="40"/>
  <c r="AF141" i="40"/>
  <c r="AB141" i="40"/>
  <c r="X141" i="40"/>
  <c r="AA141" i="40"/>
  <c r="AM141" i="40"/>
  <c r="W141" i="40"/>
  <c r="AI141" i="40"/>
  <c r="AE141" i="40"/>
  <c r="AL173" i="40"/>
  <c r="AH173" i="40"/>
  <c r="AD173" i="40"/>
  <c r="Z173" i="40"/>
  <c r="AO173" i="40"/>
  <c r="AK173" i="40"/>
  <c r="AG173" i="40"/>
  <c r="AC173" i="40"/>
  <c r="Y173" i="40"/>
  <c r="AN173" i="40"/>
  <c r="AJ173" i="40"/>
  <c r="AF173" i="40"/>
  <c r="AB173" i="40"/>
  <c r="X173" i="40"/>
  <c r="AA173" i="40"/>
  <c r="AM173" i="40"/>
  <c r="W173" i="40"/>
  <c r="AI173" i="40"/>
  <c r="AE173" i="40"/>
  <c r="AL63" i="41"/>
  <c r="AH63" i="41"/>
  <c r="AD63" i="41"/>
  <c r="Z63" i="41"/>
  <c r="AO63" i="41"/>
  <c r="AK63" i="41"/>
  <c r="AG63" i="41"/>
  <c r="AC63" i="41"/>
  <c r="Y63" i="41"/>
  <c r="AN63" i="41"/>
  <c r="AJ63" i="41"/>
  <c r="AF63" i="41"/>
  <c r="AB63" i="41"/>
  <c r="X63" i="41"/>
  <c r="AM63" i="41"/>
  <c r="W63" i="41"/>
  <c r="AI63" i="41"/>
  <c r="AE63" i="41"/>
  <c r="AA63" i="41"/>
  <c r="AO2" i="40"/>
  <c r="AK2" i="40"/>
  <c r="AG2" i="40"/>
  <c r="AC2" i="40"/>
  <c r="Y2" i="40"/>
  <c r="AN2" i="40"/>
  <c r="AJ2" i="40"/>
  <c r="AF2" i="40"/>
  <c r="AB2" i="40"/>
  <c r="X2" i="40"/>
  <c r="AM2" i="40"/>
  <c r="AI2" i="40"/>
  <c r="AE2" i="40"/>
  <c r="AA2" i="40"/>
  <c r="W2" i="40"/>
  <c r="AH2" i="40"/>
  <c r="AD2" i="40"/>
  <c r="Z2" i="40"/>
  <c r="AL2" i="40"/>
  <c r="AO10" i="40"/>
  <c r="AK10" i="40"/>
  <c r="AG10" i="40"/>
  <c r="AC10" i="40"/>
  <c r="Y10" i="40"/>
  <c r="AN10" i="40"/>
  <c r="AJ10" i="40"/>
  <c r="AF10" i="40"/>
  <c r="AB10" i="40"/>
  <c r="X10" i="40"/>
  <c r="AM10" i="40"/>
  <c r="AI10" i="40"/>
  <c r="AE10" i="40"/>
  <c r="AA10" i="40"/>
  <c r="W10" i="40"/>
  <c r="Z10" i="40"/>
  <c r="AL10" i="40"/>
  <c r="AH10" i="40"/>
  <c r="AD10" i="40"/>
  <c r="M10" i="40"/>
  <c r="O10" i="40"/>
  <c r="Q10" i="40"/>
  <c r="R10" i="40"/>
  <c r="P10" i="40"/>
  <c r="U10" i="40"/>
  <c r="S10" i="40"/>
  <c r="T10" i="40"/>
  <c r="N10" i="40"/>
  <c r="AO18" i="40"/>
  <c r="AK18" i="40"/>
  <c r="AG18" i="40"/>
  <c r="AC18" i="40"/>
  <c r="Y18" i="40"/>
  <c r="AN18" i="40"/>
  <c r="AJ18" i="40"/>
  <c r="AF18" i="40"/>
  <c r="AB18" i="40"/>
  <c r="X18" i="40"/>
  <c r="AM18" i="40"/>
  <c r="AI18" i="40"/>
  <c r="AE18" i="40"/>
  <c r="AA18" i="40"/>
  <c r="W18" i="40"/>
  <c r="AH18" i="40"/>
  <c r="AD18" i="40"/>
  <c r="Z18" i="40"/>
  <c r="AL18" i="40"/>
  <c r="M18" i="40"/>
  <c r="R18" i="40"/>
  <c r="Q18" i="40"/>
  <c r="O18" i="40"/>
  <c r="P18" i="40"/>
  <c r="U18" i="40"/>
  <c r="S18" i="40"/>
  <c r="T18" i="40"/>
  <c r="N18" i="40"/>
  <c r="AO26" i="40"/>
  <c r="AK26" i="40"/>
  <c r="AG26" i="40"/>
  <c r="AC26" i="40"/>
  <c r="Y26" i="40"/>
  <c r="AN26" i="40"/>
  <c r="AJ26" i="40"/>
  <c r="AF26" i="40"/>
  <c r="AB26" i="40"/>
  <c r="X26" i="40"/>
  <c r="AM26" i="40"/>
  <c r="AI26" i="40"/>
  <c r="AE26" i="40"/>
  <c r="AA26" i="40"/>
  <c r="W26" i="40"/>
  <c r="Z26" i="40"/>
  <c r="AL26" i="40"/>
  <c r="AH26" i="40"/>
  <c r="AD26" i="40"/>
  <c r="Q26" i="40"/>
  <c r="S26" i="40"/>
  <c r="P26" i="40"/>
  <c r="U26" i="40"/>
  <c r="R26" i="40"/>
  <c r="T26" i="40"/>
  <c r="N26" i="40"/>
  <c r="M26" i="40"/>
  <c r="O26" i="40"/>
  <c r="AO34" i="40"/>
  <c r="AK34" i="40"/>
  <c r="AG34" i="40"/>
  <c r="AC34" i="40"/>
  <c r="Y34" i="40"/>
  <c r="AN34" i="40"/>
  <c r="AJ34" i="40"/>
  <c r="AF34" i="40"/>
  <c r="AB34" i="40"/>
  <c r="X34" i="40"/>
  <c r="AM34" i="40"/>
  <c r="AI34" i="40"/>
  <c r="AE34" i="40"/>
  <c r="AA34" i="40"/>
  <c r="W34" i="40"/>
  <c r="AH34" i="40"/>
  <c r="AD34" i="40"/>
  <c r="Z34" i="40"/>
  <c r="AL34" i="40"/>
  <c r="P34" i="40"/>
  <c r="U34" i="40"/>
  <c r="S34" i="40"/>
  <c r="T34" i="40"/>
  <c r="N34" i="40"/>
  <c r="M34" i="40"/>
  <c r="R34" i="40"/>
  <c r="Q34" i="40"/>
  <c r="O34" i="40"/>
  <c r="AO42" i="40"/>
  <c r="AK42" i="40"/>
  <c r="AG42" i="40"/>
  <c r="AC42" i="40"/>
  <c r="Y42" i="40"/>
  <c r="AN42" i="40"/>
  <c r="AJ42" i="40"/>
  <c r="AF42" i="40"/>
  <c r="AB42" i="40"/>
  <c r="X42" i="40"/>
  <c r="AM42" i="40"/>
  <c r="AI42" i="40"/>
  <c r="AE42" i="40"/>
  <c r="AA42" i="40"/>
  <c r="W42" i="40"/>
  <c r="Z42" i="40"/>
  <c r="AL42" i="40"/>
  <c r="AH42" i="40"/>
  <c r="AD42" i="40"/>
  <c r="T42" i="40"/>
  <c r="N42" i="40"/>
  <c r="M42" i="40"/>
  <c r="S42" i="40"/>
  <c r="Q42" i="40"/>
  <c r="O42" i="40"/>
  <c r="P42" i="40"/>
  <c r="U42" i="40"/>
  <c r="R42" i="40"/>
  <c r="AO50" i="40"/>
  <c r="AK50" i="40"/>
  <c r="AG50" i="40"/>
  <c r="AC50" i="40"/>
  <c r="Y50" i="40"/>
  <c r="AN50" i="40"/>
  <c r="AJ50" i="40"/>
  <c r="AF50" i="40"/>
  <c r="AB50" i="40"/>
  <c r="X50" i="40"/>
  <c r="AM50" i="40"/>
  <c r="AI50" i="40"/>
  <c r="AE50" i="40"/>
  <c r="AA50" i="40"/>
  <c r="W50" i="40"/>
  <c r="AH50" i="40"/>
  <c r="AD50" i="40"/>
  <c r="Z50" i="40"/>
  <c r="AL50" i="40"/>
  <c r="M50" i="40"/>
  <c r="S50" i="40"/>
  <c r="Q50" i="40"/>
  <c r="O50" i="40"/>
  <c r="P50" i="40"/>
  <c r="U50" i="40"/>
  <c r="R50" i="40"/>
  <c r="T50" i="40"/>
  <c r="N50" i="40"/>
  <c r="AO58" i="40"/>
  <c r="AK58" i="40"/>
  <c r="AG58" i="40"/>
  <c r="AC58" i="40"/>
  <c r="Y58" i="40"/>
  <c r="AN58" i="40"/>
  <c r="AJ58" i="40"/>
  <c r="AF58" i="40"/>
  <c r="AB58" i="40"/>
  <c r="X58" i="40"/>
  <c r="AM58" i="40"/>
  <c r="AI58" i="40"/>
  <c r="AE58" i="40"/>
  <c r="AA58" i="40"/>
  <c r="W58" i="40"/>
  <c r="Z58" i="40"/>
  <c r="AL58" i="40"/>
  <c r="AH58" i="40"/>
  <c r="AD58" i="40"/>
  <c r="Q58" i="40"/>
  <c r="O58" i="40"/>
  <c r="P58" i="40"/>
  <c r="U58" i="40"/>
  <c r="R58" i="40"/>
  <c r="T58" i="40"/>
  <c r="N58" i="40"/>
  <c r="M58" i="40"/>
  <c r="S58" i="40"/>
  <c r="AO66" i="40"/>
  <c r="AK66" i="40"/>
  <c r="AG66" i="40"/>
  <c r="AC66" i="40"/>
  <c r="Y66" i="40"/>
  <c r="AN66" i="40"/>
  <c r="AJ66" i="40"/>
  <c r="AF66" i="40"/>
  <c r="AB66" i="40"/>
  <c r="X66" i="40"/>
  <c r="AM66" i="40"/>
  <c r="AI66" i="40"/>
  <c r="AE66" i="40"/>
  <c r="AA66" i="40"/>
  <c r="W66" i="40"/>
  <c r="AH66" i="40"/>
  <c r="AD66" i="40"/>
  <c r="Z66" i="40"/>
  <c r="AL66" i="40"/>
  <c r="P66" i="40"/>
  <c r="U66" i="40"/>
  <c r="S66" i="40"/>
  <c r="T66" i="40"/>
  <c r="N66" i="40"/>
  <c r="M66" i="40"/>
  <c r="R66" i="40"/>
  <c r="Q66" i="40"/>
  <c r="O66" i="40"/>
  <c r="AO74" i="40"/>
  <c r="AK74" i="40"/>
  <c r="AG74" i="40"/>
  <c r="AC74" i="40"/>
  <c r="Y74" i="40"/>
  <c r="AN74" i="40"/>
  <c r="AJ74" i="40"/>
  <c r="AF74" i="40"/>
  <c r="AB74" i="40"/>
  <c r="X74" i="40"/>
  <c r="AM74" i="40"/>
  <c r="AI74" i="40"/>
  <c r="AE74" i="40"/>
  <c r="AA74" i="40"/>
  <c r="W74" i="40"/>
  <c r="Z74" i="40"/>
  <c r="AL74" i="40"/>
  <c r="AH74" i="40"/>
  <c r="AD74" i="40"/>
  <c r="M74" i="40"/>
  <c r="R74" i="40"/>
  <c r="Q74" i="40"/>
  <c r="O74" i="40"/>
  <c r="P74" i="40"/>
  <c r="U74" i="40"/>
  <c r="S74" i="40"/>
  <c r="T74" i="40"/>
  <c r="N74" i="40"/>
  <c r="AO82" i="40"/>
  <c r="AK82" i="40"/>
  <c r="AG82" i="40"/>
  <c r="AC82" i="40"/>
  <c r="Y82" i="40"/>
  <c r="AN82" i="40"/>
  <c r="AJ82" i="40"/>
  <c r="AF82" i="40"/>
  <c r="AB82" i="40"/>
  <c r="X82" i="40"/>
  <c r="AM82" i="40"/>
  <c r="AI82" i="40"/>
  <c r="AE82" i="40"/>
  <c r="AA82" i="40"/>
  <c r="W82" i="40"/>
  <c r="AH82" i="40"/>
  <c r="AD82" i="40"/>
  <c r="Z82" i="40"/>
  <c r="AL82" i="40"/>
  <c r="T82" i="40"/>
  <c r="N82" i="40"/>
  <c r="M82" i="40"/>
  <c r="O82" i="40"/>
  <c r="Q82" i="40"/>
  <c r="R82" i="40"/>
  <c r="P82" i="40"/>
  <c r="U82" i="40"/>
  <c r="S82" i="40"/>
  <c r="AO90" i="40"/>
  <c r="AK90" i="40"/>
  <c r="AG90" i="40"/>
  <c r="AC90" i="40"/>
  <c r="Y90" i="40"/>
  <c r="AN90" i="40"/>
  <c r="AJ90" i="40"/>
  <c r="AF90" i="40"/>
  <c r="AB90" i="40"/>
  <c r="X90" i="40"/>
  <c r="AM90" i="40"/>
  <c r="AI90" i="40"/>
  <c r="AE90" i="40"/>
  <c r="AA90" i="40"/>
  <c r="W90" i="40"/>
  <c r="Z90" i="40"/>
  <c r="AL90" i="40"/>
  <c r="AH90" i="40"/>
  <c r="AD90" i="40"/>
  <c r="Q90" i="40"/>
  <c r="O90" i="40"/>
  <c r="P90" i="40"/>
  <c r="U90" i="40"/>
  <c r="S90" i="40"/>
  <c r="T90" i="40"/>
  <c r="N90" i="40"/>
  <c r="M90" i="40"/>
  <c r="R90" i="40"/>
  <c r="AO98" i="40"/>
  <c r="AK98" i="40"/>
  <c r="AG98" i="40"/>
  <c r="AC98" i="40"/>
  <c r="Y98" i="40"/>
  <c r="AN98" i="40"/>
  <c r="AJ98" i="40"/>
  <c r="AF98" i="40"/>
  <c r="AB98" i="40"/>
  <c r="X98" i="40"/>
  <c r="AM98" i="40"/>
  <c r="AI98" i="40"/>
  <c r="AE98" i="40"/>
  <c r="AA98" i="40"/>
  <c r="W98" i="40"/>
  <c r="AH98" i="40"/>
  <c r="AD98" i="40"/>
  <c r="Z98" i="40"/>
  <c r="AL98" i="40"/>
  <c r="P98" i="40"/>
  <c r="U98" i="40"/>
  <c r="S98" i="40"/>
  <c r="T98" i="40"/>
  <c r="N98" i="40"/>
  <c r="M98" i="40"/>
  <c r="O98" i="40"/>
  <c r="Q98" i="40"/>
  <c r="R98" i="40"/>
  <c r="AO106" i="40"/>
  <c r="AK106" i="40"/>
  <c r="AG106" i="40"/>
  <c r="AC106" i="40"/>
  <c r="Y106" i="40"/>
  <c r="AN106" i="40"/>
  <c r="AJ106" i="40"/>
  <c r="AF106" i="40"/>
  <c r="AB106" i="40"/>
  <c r="X106" i="40"/>
  <c r="AM106" i="40"/>
  <c r="AI106" i="40"/>
  <c r="AE106" i="40"/>
  <c r="AA106" i="40"/>
  <c r="W106" i="40"/>
  <c r="Z106" i="40"/>
  <c r="AL106" i="40"/>
  <c r="AH106" i="40"/>
  <c r="AD106" i="40"/>
  <c r="P106" i="40"/>
  <c r="U106" i="40"/>
  <c r="R106" i="40"/>
  <c r="T106" i="40"/>
  <c r="N106" i="40"/>
  <c r="M106" i="40"/>
  <c r="S106" i="40"/>
  <c r="Q106" i="40"/>
  <c r="O106" i="40"/>
  <c r="AO114" i="40"/>
  <c r="AK114" i="40"/>
  <c r="AG114" i="40"/>
  <c r="AC114" i="40"/>
  <c r="Y114" i="40"/>
  <c r="AN114" i="40"/>
  <c r="AJ114" i="40"/>
  <c r="AF114" i="40"/>
  <c r="AB114" i="40"/>
  <c r="X114" i="40"/>
  <c r="AM114" i="40"/>
  <c r="AI114" i="40"/>
  <c r="AE114" i="40"/>
  <c r="AA114" i="40"/>
  <c r="W114" i="40"/>
  <c r="AH114" i="40"/>
  <c r="AD114" i="40"/>
  <c r="Z114" i="40"/>
  <c r="AL114" i="40"/>
  <c r="Q114" i="40"/>
  <c r="S114" i="40"/>
  <c r="P114" i="40"/>
  <c r="U114" i="40"/>
  <c r="R114" i="40"/>
  <c r="T114" i="40"/>
  <c r="N114" i="40"/>
  <c r="M114" i="40"/>
  <c r="O114" i="40"/>
  <c r="AO122" i="40"/>
  <c r="AK122" i="40"/>
  <c r="AG122" i="40"/>
  <c r="AC122" i="40"/>
  <c r="Y122" i="40"/>
  <c r="AN122" i="40"/>
  <c r="AJ122" i="40"/>
  <c r="AF122" i="40"/>
  <c r="AB122" i="40"/>
  <c r="X122" i="40"/>
  <c r="AM122" i="40"/>
  <c r="AI122" i="40"/>
  <c r="AE122" i="40"/>
  <c r="AA122" i="40"/>
  <c r="W122" i="40"/>
  <c r="Z122" i="40"/>
  <c r="AL122" i="40"/>
  <c r="AH122" i="40"/>
  <c r="AD122" i="40"/>
  <c r="M122" i="40"/>
  <c r="O122" i="40"/>
  <c r="Q122" i="40"/>
  <c r="R122" i="40"/>
  <c r="P122" i="40"/>
  <c r="U122" i="40"/>
  <c r="S122" i="40"/>
  <c r="T122" i="40"/>
  <c r="N122" i="40"/>
  <c r="AO130" i="40"/>
  <c r="AK130" i="40"/>
  <c r="AG130" i="40"/>
  <c r="AC130" i="40"/>
  <c r="Y130" i="40"/>
  <c r="AN130" i="40"/>
  <c r="AJ130" i="40"/>
  <c r="AF130" i="40"/>
  <c r="AB130" i="40"/>
  <c r="X130" i="40"/>
  <c r="AM130" i="40"/>
  <c r="AI130" i="40"/>
  <c r="AE130" i="40"/>
  <c r="AA130" i="40"/>
  <c r="W130" i="40"/>
  <c r="AH130" i="40"/>
  <c r="AD130" i="40"/>
  <c r="Z130" i="40"/>
  <c r="AL130" i="40"/>
  <c r="Q130" i="40"/>
  <c r="O130" i="40"/>
  <c r="P130" i="40"/>
  <c r="U130" i="40"/>
  <c r="S130" i="40"/>
  <c r="T130" i="40"/>
  <c r="N130" i="40"/>
  <c r="M130" i="40"/>
  <c r="R130" i="40"/>
  <c r="AO138" i="40"/>
  <c r="AK138" i="40"/>
  <c r="AG138" i="40"/>
  <c r="AC138" i="40"/>
  <c r="Y138" i="40"/>
  <c r="AN138" i="40"/>
  <c r="AJ138" i="40"/>
  <c r="AF138" i="40"/>
  <c r="AB138" i="40"/>
  <c r="X138" i="40"/>
  <c r="AM138" i="40"/>
  <c r="AI138" i="40"/>
  <c r="AE138" i="40"/>
  <c r="AA138" i="40"/>
  <c r="W138" i="40"/>
  <c r="Z138" i="40"/>
  <c r="AL138" i="40"/>
  <c r="AH138" i="40"/>
  <c r="AD138" i="40"/>
  <c r="P138" i="40"/>
  <c r="U138" i="40"/>
  <c r="S138" i="40"/>
  <c r="T138" i="40"/>
  <c r="N138" i="40"/>
  <c r="M138" i="40"/>
  <c r="R138" i="40"/>
  <c r="Q138" i="40"/>
  <c r="O138" i="40"/>
  <c r="AO146" i="40"/>
  <c r="AK146" i="40"/>
  <c r="AG146" i="40"/>
  <c r="AC146" i="40"/>
  <c r="Y146" i="40"/>
  <c r="AN146" i="40"/>
  <c r="AJ146" i="40"/>
  <c r="AF146" i="40"/>
  <c r="AB146" i="40"/>
  <c r="X146" i="40"/>
  <c r="AM146" i="40"/>
  <c r="AI146" i="40"/>
  <c r="AE146" i="40"/>
  <c r="AA146" i="40"/>
  <c r="W146" i="40"/>
  <c r="AH146" i="40"/>
  <c r="AD146" i="40"/>
  <c r="Z146" i="40"/>
  <c r="AL146" i="40"/>
  <c r="T146" i="40"/>
  <c r="N146" i="40"/>
  <c r="M146" i="40"/>
  <c r="O146" i="40"/>
  <c r="Q146" i="40"/>
  <c r="R146" i="40"/>
  <c r="P146" i="40"/>
  <c r="U146" i="40"/>
  <c r="S146" i="40"/>
  <c r="AO154" i="40"/>
  <c r="AK154" i="40"/>
  <c r="AG154" i="40"/>
  <c r="AC154" i="40"/>
  <c r="Y154" i="40"/>
  <c r="AN154" i="40"/>
  <c r="AJ154" i="40"/>
  <c r="AF154" i="40"/>
  <c r="AB154" i="40"/>
  <c r="X154" i="40"/>
  <c r="AM154" i="40"/>
  <c r="AI154" i="40"/>
  <c r="AE154" i="40"/>
  <c r="AA154" i="40"/>
  <c r="W154" i="40"/>
  <c r="Z154" i="40"/>
  <c r="AL154" i="40"/>
  <c r="AH154" i="40"/>
  <c r="AD154" i="40"/>
  <c r="M154" i="40"/>
  <c r="O154" i="40"/>
  <c r="Q154" i="40"/>
  <c r="R154" i="40"/>
  <c r="P154" i="40"/>
  <c r="U154" i="40"/>
  <c r="S154" i="40"/>
  <c r="T154" i="40"/>
  <c r="N154" i="40"/>
  <c r="AO162" i="40"/>
  <c r="AK162" i="40"/>
  <c r="AG162" i="40"/>
  <c r="AC162" i="40"/>
  <c r="Y162" i="40"/>
  <c r="AN162" i="40"/>
  <c r="AJ162" i="40"/>
  <c r="AF162" i="40"/>
  <c r="AB162" i="40"/>
  <c r="X162" i="40"/>
  <c r="AM162" i="40"/>
  <c r="AI162" i="40"/>
  <c r="AE162" i="40"/>
  <c r="AA162" i="40"/>
  <c r="W162" i="40"/>
  <c r="AH162" i="40"/>
  <c r="AD162" i="40"/>
  <c r="Z162" i="40"/>
  <c r="AL162" i="40"/>
  <c r="T162" i="40"/>
  <c r="N162" i="40"/>
  <c r="M162" i="40"/>
  <c r="R162" i="40"/>
  <c r="Q162" i="40"/>
  <c r="O162" i="40"/>
  <c r="P162" i="40"/>
  <c r="U162" i="40"/>
  <c r="S162" i="40"/>
  <c r="AO170" i="40"/>
  <c r="AK170" i="40"/>
  <c r="AG170" i="40"/>
  <c r="AC170" i="40"/>
  <c r="Y170" i="40"/>
  <c r="AN170" i="40"/>
  <c r="AJ170" i="40"/>
  <c r="AF170" i="40"/>
  <c r="AB170" i="40"/>
  <c r="X170" i="40"/>
  <c r="AM170" i="40"/>
  <c r="AI170" i="40"/>
  <c r="AE170" i="40"/>
  <c r="AA170" i="40"/>
  <c r="W170" i="40"/>
  <c r="Z170" i="40"/>
  <c r="AL170" i="40"/>
  <c r="AH170" i="40"/>
  <c r="AD170" i="40"/>
  <c r="T170" i="40"/>
  <c r="N170" i="40"/>
  <c r="M170" i="40"/>
  <c r="S170" i="40"/>
  <c r="Q170" i="40"/>
  <c r="O170" i="40"/>
  <c r="P170" i="40"/>
  <c r="U170" i="40"/>
  <c r="R170" i="40"/>
  <c r="AO2" i="41"/>
  <c r="AK2" i="41"/>
  <c r="AG2" i="41"/>
  <c r="AC2" i="41"/>
  <c r="Y2" i="41"/>
  <c r="AN2" i="41"/>
  <c r="AJ2" i="41"/>
  <c r="AF2" i="41"/>
  <c r="AB2" i="41"/>
  <c r="X2" i="41"/>
  <c r="AM2" i="41"/>
  <c r="AI2" i="41"/>
  <c r="AE2" i="41"/>
  <c r="AA2" i="41"/>
  <c r="W2" i="41"/>
  <c r="AH2" i="41"/>
  <c r="AD2" i="41"/>
  <c r="Z2" i="41"/>
  <c r="AL2" i="41"/>
  <c r="O2" i="41"/>
  <c r="S2" i="41"/>
  <c r="U2" i="41"/>
  <c r="T2" i="41"/>
  <c r="N2" i="41"/>
  <c r="Q2" i="41"/>
  <c r="P2" i="41"/>
  <c r="M2" i="41"/>
  <c r="R2" i="41"/>
  <c r="AO16" i="41"/>
  <c r="AK16" i="41"/>
  <c r="AG16" i="41"/>
  <c r="AC16" i="41"/>
  <c r="Y16" i="41"/>
  <c r="AN16" i="41"/>
  <c r="AJ16" i="41"/>
  <c r="AF16" i="41"/>
  <c r="AB16" i="41"/>
  <c r="X16" i="41"/>
  <c r="AM16" i="41"/>
  <c r="AE16" i="41"/>
  <c r="W16" i="41"/>
  <c r="AL16" i="41"/>
  <c r="AD16" i="41"/>
  <c r="AI16" i="41"/>
  <c r="AA16" i="41"/>
  <c r="AH16" i="41"/>
  <c r="Z16" i="41"/>
  <c r="P16" i="41"/>
  <c r="U16" i="41"/>
  <c r="S16" i="41"/>
  <c r="T16" i="41"/>
  <c r="N16" i="41"/>
  <c r="M16" i="41"/>
  <c r="R16" i="41"/>
  <c r="Q16" i="41"/>
  <c r="O16" i="41"/>
  <c r="AO32" i="41"/>
  <c r="AK32" i="41"/>
  <c r="AG32" i="41"/>
  <c r="AC32" i="41"/>
  <c r="Y32" i="41"/>
  <c r="AN32" i="41"/>
  <c r="AJ32" i="41"/>
  <c r="AF32" i="41"/>
  <c r="AB32" i="41"/>
  <c r="X32" i="41"/>
  <c r="AM32" i="41"/>
  <c r="AE32" i="41"/>
  <c r="W32" i="41"/>
  <c r="AL32" i="41"/>
  <c r="AD32" i="41"/>
  <c r="AI32" i="41"/>
  <c r="AA32" i="41"/>
  <c r="AH32" i="41"/>
  <c r="Z32" i="41"/>
  <c r="Q32" i="41"/>
  <c r="R32" i="41"/>
  <c r="P32" i="41"/>
  <c r="U32" i="41"/>
  <c r="S32" i="41"/>
  <c r="T32" i="41"/>
  <c r="N32" i="41"/>
  <c r="M32" i="41"/>
  <c r="O32" i="41"/>
  <c r="AN3" i="40"/>
  <c r="AJ3" i="40"/>
  <c r="AF3" i="40"/>
  <c r="AB3" i="40"/>
  <c r="X3" i="40"/>
  <c r="AM3" i="40"/>
  <c r="AI3" i="40"/>
  <c r="AE3" i="40"/>
  <c r="AA3" i="40"/>
  <c r="W3" i="40"/>
  <c r="AL3" i="40"/>
  <c r="AH3" i="40"/>
  <c r="AD3" i="40"/>
  <c r="Z3" i="40"/>
  <c r="AC3" i="40"/>
  <c r="AO3" i="40"/>
  <c r="Y3" i="40"/>
  <c r="AK3" i="40"/>
  <c r="AG3" i="40"/>
  <c r="AN11" i="40"/>
  <c r="AJ11" i="40"/>
  <c r="AF11" i="40"/>
  <c r="AB11" i="40"/>
  <c r="X11" i="40"/>
  <c r="AM11" i="40"/>
  <c r="AI11" i="40"/>
  <c r="AE11" i="40"/>
  <c r="AA11" i="40"/>
  <c r="W11" i="40"/>
  <c r="AL11" i="40"/>
  <c r="AH11" i="40"/>
  <c r="AD11" i="40"/>
  <c r="Z11" i="40"/>
  <c r="AK11" i="40"/>
  <c r="AG11" i="40"/>
  <c r="AC11" i="40"/>
  <c r="AO11" i="40"/>
  <c r="Y11" i="40"/>
  <c r="AN19" i="40"/>
  <c r="AJ19" i="40"/>
  <c r="AF19" i="40"/>
  <c r="AB19" i="40"/>
  <c r="X19" i="40"/>
  <c r="AM19" i="40"/>
  <c r="AI19" i="40"/>
  <c r="AE19" i="40"/>
  <c r="AA19" i="40"/>
  <c r="W19" i="40"/>
  <c r="AL19" i="40"/>
  <c r="AH19" i="40"/>
  <c r="AD19" i="40"/>
  <c r="Z19" i="40"/>
  <c r="AC19" i="40"/>
  <c r="AO19" i="40"/>
  <c r="Y19" i="40"/>
  <c r="AK19" i="40"/>
  <c r="AG19" i="40"/>
  <c r="AN27" i="40"/>
  <c r="AJ27" i="40"/>
  <c r="AF27" i="40"/>
  <c r="AB27" i="40"/>
  <c r="X27" i="40"/>
  <c r="AM27" i="40"/>
  <c r="AI27" i="40"/>
  <c r="AE27" i="40"/>
  <c r="AA27" i="40"/>
  <c r="W27" i="40"/>
  <c r="AL27" i="40"/>
  <c r="AH27" i="40"/>
  <c r="AD27" i="40"/>
  <c r="Z27" i="40"/>
  <c r="AK27" i="40"/>
  <c r="AG27" i="40"/>
  <c r="AC27" i="40"/>
  <c r="AO27" i="40"/>
  <c r="Y27" i="40"/>
  <c r="AN35" i="40"/>
  <c r="AJ35" i="40"/>
  <c r="AF35" i="40"/>
  <c r="AB35" i="40"/>
  <c r="X35" i="40"/>
  <c r="AM35" i="40"/>
  <c r="AI35" i="40"/>
  <c r="AE35" i="40"/>
  <c r="AA35" i="40"/>
  <c r="W35" i="40"/>
  <c r="AL35" i="40"/>
  <c r="AH35" i="40"/>
  <c r="AD35" i="40"/>
  <c r="Z35" i="40"/>
  <c r="AC35" i="40"/>
  <c r="AO35" i="40"/>
  <c r="Y35" i="40"/>
  <c r="AK35" i="40"/>
  <c r="AG35" i="40"/>
  <c r="AN43" i="40"/>
  <c r="AJ43" i="40"/>
  <c r="AF43" i="40"/>
  <c r="AB43" i="40"/>
  <c r="X43" i="40"/>
  <c r="AM43" i="40"/>
  <c r="AI43" i="40"/>
  <c r="AE43" i="40"/>
  <c r="AA43" i="40"/>
  <c r="W43" i="40"/>
  <c r="AL43" i="40"/>
  <c r="AH43" i="40"/>
  <c r="AD43" i="40"/>
  <c r="Z43" i="40"/>
  <c r="AK43" i="40"/>
  <c r="AG43" i="40"/>
  <c r="AC43" i="40"/>
  <c r="AO43" i="40"/>
  <c r="Y43" i="40"/>
  <c r="AN51" i="40"/>
  <c r="AJ51" i="40"/>
  <c r="AF51" i="40"/>
  <c r="AB51" i="40"/>
  <c r="X51" i="40"/>
  <c r="AM51" i="40"/>
  <c r="AI51" i="40"/>
  <c r="AE51" i="40"/>
  <c r="AA51" i="40"/>
  <c r="W51" i="40"/>
  <c r="AL51" i="40"/>
  <c r="AH51" i="40"/>
  <c r="AD51" i="40"/>
  <c r="Z51" i="40"/>
  <c r="AC51" i="40"/>
  <c r="AO51" i="40"/>
  <c r="Y51" i="40"/>
  <c r="AK51" i="40"/>
  <c r="AG51" i="40"/>
  <c r="AN59" i="40"/>
  <c r="AJ59" i="40"/>
  <c r="AF59" i="40"/>
  <c r="AB59" i="40"/>
  <c r="X59" i="40"/>
  <c r="AM59" i="40"/>
  <c r="AI59" i="40"/>
  <c r="AE59" i="40"/>
  <c r="AA59" i="40"/>
  <c r="W59" i="40"/>
  <c r="AL59" i="40"/>
  <c r="AH59" i="40"/>
  <c r="AD59" i="40"/>
  <c r="Z59" i="40"/>
  <c r="AK59" i="40"/>
  <c r="AG59" i="40"/>
  <c r="AC59" i="40"/>
  <c r="Y59" i="40"/>
  <c r="AO59" i="40"/>
  <c r="AN67" i="40"/>
  <c r="AJ67" i="40"/>
  <c r="AF67" i="40"/>
  <c r="AB67" i="40"/>
  <c r="X67" i="40"/>
  <c r="AM67" i="40"/>
  <c r="AI67" i="40"/>
  <c r="AE67" i="40"/>
  <c r="AA67" i="40"/>
  <c r="W67" i="40"/>
  <c r="AL67" i="40"/>
  <c r="AH67" i="40"/>
  <c r="AD67" i="40"/>
  <c r="Z67" i="40"/>
  <c r="AC67" i="40"/>
  <c r="AO67" i="40"/>
  <c r="Y67" i="40"/>
  <c r="AK67" i="40"/>
  <c r="AG67" i="40"/>
  <c r="AN75" i="40"/>
  <c r="AJ75" i="40"/>
  <c r="AF75" i="40"/>
  <c r="AB75" i="40"/>
  <c r="X75" i="40"/>
  <c r="AM75" i="40"/>
  <c r="AI75" i="40"/>
  <c r="AE75" i="40"/>
  <c r="AA75" i="40"/>
  <c r="W75" i="40"/>
  <c r="AL75" i="40"/>
  <c r="AH75" i="40"/>
  <c r="AD75" i="40"/>
  <c r="Z75" i="40"/>
  <c r="AK75" i="40"/>
  <c r="AG75" i="40"/>
  <c r="AC75" i="40"/>
  <c r="AO75" i="40"/>
  <c r="Y75" i="40"/>
  <c r="AN83" i="40"/>
  <c r="AJ83" i="40"/>
  <c r="AF83" i="40"/>
  <c r="AB83" i="40"/>
  <c r="X83" i="40"/>
  <c r="AM83" i="40"/>
  <c r="AI83" i="40"/>
  <c r="AE83" i="40"/>
  <c r="AA83" i="40"/>
  <c r="W83" i="40"/>
  <c r="AL83" i="40"/>
  <c r="AH83" i="40"/>
  <c r="AD83" i="40"/>
  <c r="Z83" i="40"/>
  <c r="AC83" i="40"/>
  <c r="AO83" i="40"/>
  <c r="Y83" i="40"/>
  <c r="AK83" i="40"/>
  <c r="AG83" i="40"/>
  <c r="AN91" i="40"/>
  <c r="AJ91" i="40"/>
  <c r="AF91" i="40"/>
  <c r="AB91" i="40"/>
  <c r="X91" i="40"/>
  <c r="AM91" i="40"/>
  <c r="AI91" i="40"/>
  <c r="AE91" i="40"/>
  <c r="AA91" i="40"/>
  <c r="W91" i="40"/>
  <c r="AL91" i="40"/>
  <c r="AH91" i="40"/>
  <c r="AD91" i="40"/>
  <c r="Z91" i="40"/>
  <c r="AK91" i="40"/>
  <c r="AG91" i="40"/>
  <c r="AC91" i="40"/>
  <c r="AO91" i="40"/>
  <c r="Y91" i="40"/>
  <c r="AN99" i="40"/>
  <c r="AJ99" i="40"/>
  <c r="AF99" i="40"/>
  <c r="AB99" i="40"/>
  <c r="X99" i="40"/>
  <c r="AM99" i="40"/>
  <c r="AI99" i="40"/>
  <c r="AE99" i="40"/>
  <c r="AA99" i="40"/>
  <c r="W99" i="40"/>
  <c r="AL99" i="40"/>
  <c r="AH99" i="40"/>
  <c r="AD99" i="40"/>
  <c r="Z99" i="40"/>
  <c r="AC99" i="40"/>
  <c r="AO99" i="40"/>
  <c r="Y99" i="40"/>
  <c r="AK99" i="40"/>
  <c r="AG99" i="40"/>
  <c r="AN107" i="40"/>
  <c r="AJ107" i="40"/>
  <c r="AF107" i="40"/>
  <c r="AB107" i="40"/>
  <c r="X107" i="40"/>
  <c r="AM107" i="40"/>
  <c r="AI107" i="40"/>
  <c r="AE107" i="40"/>
  <c r="AA107" i="40"/>
  <c r="W107" i="40"/>
  <c r="AL107" i="40"/>
  <c r="AH107" i="40"/>
  <c r="AD107" i="40"/>
  <c r="Z107" i="40"/>
  <c r="AK107" i="40"/>
  <c r="AG107" i="40"/>
  <c r="AC107" i="40"/>
  <c r="AO107" i="40"/>
  <c r="Y107" i="40"/>
  <c r="AN115" i="40"/>
  <c r="AJ115" i="40"/>
  <c r="AF115" i="40"/>
  <c r="AB115" i="40"/>
  <c r="X115" i="40"/>
  <c r="AM115" i="40"/>
  <c r="AI115" i="40"/>
  <c r="AE115" i="40"/>
  <c r="AA115" i="40"/>
  <c r="W115" i="40"/>
  <c r="AL115" i="40"/>
  <c r="AH115" i="40"/>
  <c r="AD115" i="40"/>
  <c r="Z115" i="40"/>
  <c r="AC115" i="40"/>
  <c r="AO115" i="40"/>
  <c r="Y115" i="40"/>
  <c r="AK115" i="40"/>
  <c r="AG115" i="40"/>
  <c r="AN123" i="40"/>
  <c r="AJ123" i="40"/>
  <c r="AF123" i="40"/>
  <c r="AB123" i="40"/>
  <c r="X123" i="40"/>
  <c r="AM123" i="40"/>
  <c r="AI123" i="40"/>
  <c r="AE123" i="40"/>
  <c r="AA123" i="40"/>
  <c r="W123" i="40"/>
  <c r="AL123" i="40"/>
  <c r="AH123" i="40"/>
  <c r="AD123" i="40"/>
  <c r="Z123" i="40"/>
  <c r="AK123" i="40"/>
  <c r="AG123" i="40"/>
  <c r="AC123" i="40"/>
  <c r="Y123" i="40"/>
  <c r="AO123" i="40"/>
  <c r="AN131" i="40"/>
  <c r="AJ131" i="40"/>
  <c r="AF131" i="40"/>
  <c r="AB131" i="40"/>
  <c r="X131" i="40"/>
  <c r="AM131" i="40"/>
  <c r="AI131" i="40"/>
  <c r="AE131" i="40"/>
  <c r="AA131" i="40"/>
  <c r="W131" i="40"/>
  <c r="AL131" i="40"/>
  <c r="AH131" i="40"/>
  <c r="AD131" i="40"/>
  <c r="Z131" i="40"/>
  <c r="AC131" i="40"/>
  <c r="AO131" i="40"/>
  <c r="Y131" i="40"/>
  <c r="AK131" i="40"/>
  <c r="AG131" i="40"/>
  <c r="AN139" i="40"/>
  <c r="AJ139" i="40"/>
  <c r="AF139" i="40"/>
  <c r="AB139" i="40"/>
  <c r="X139" i="40"/>
  <c r="AM139" i="40"/>
  <c r="AI139" i="40"/>
  <c r="AE139" i="40"/>
  <c r="AA139" i="40"/>
  <c r="W139" i="40"/>
  <c r="AL139" i="40"/>
  <c r="AH139" i="40"/>
  <c r="AD139" i="40"/>
  <c r="Z139" i="40"/>
  <c r="AK139" i="40"/>
  <c r="AG139" i="40"/>
  <c r="AC139" i="40"/>
  <c r="AO139" i="40"/>
  <c r="Y139" i="40"/>
  <c r="AN147" i="40"/>
  <c r="AJ147" i="40"/>
  <c r="AF147" i="40"/>
  <c r="AB147" i="40"/>
  <c r="X147" i="40"/>
  <c r="AM147" i="40"/>
  <c r="AI147" i="40"/>
  <c r="AE147" i="40"/>
  <c r="AA147" i="40"/>
  <c r="W147" i="40"/>
  <c r="AL147" i="40"/>
  <c r="AH147" i="40"/>
  <c r="AD147" i="40"/>
  <c r="Z147" i="40"/>
  <c r="AC147" i="40"/>
  <c r="AO147" i="40"/>
  <c r="Y147" i="40"/>
  <c r="AK147" i="40"/>
  <c r="AG147" i="40"/>
  <c r="AN155" i="40"/>
  <c r="AJ155" i="40"/>
  <c r="AF155" i="40"/>
  <c r="AB155" i="40"/>
  <c r="X155" i="40"/>
  <c r="AM155" i="40"/>
  <c r="AI155" i="40"/>
  <c r="AE155" i="40"/>
  <c r="AA155" i="40"/>
  <c r="W155" i="40"/>
  <c r="AL155" i="40"/>
  <c r="AH155" i="40"/>
  <c r="AD155" i="40"/>
  <c r="Z155" i="40"/>
  <c r="AK155" i="40"/>
  <c r="AG155" i="40"/>
  <c r="AC155" i="40"/>
  <c r="AO155" i="40"/>
  <c r="Y155" i="40"/>
  <c r="AN163" i="40"/>
  <c r="AJ163" i="40"/>
  <c r="AF163" i="40"/>
  <c r="AB163" i="40"/>
  <c r="X163" i="40"/>
  <c r="AM163" i="40"/>
  <c r="AI163" i="40"/>
  <c r="AE163" i="40"/>
  <c r="AA163" i="40"/>
  <c r="W163" i="40"/>
  <c r="AL163" i="40"/>
  <c r="AH163" i="40"/>
  <c r="AD163" i="40"/>
  <c r="Z163" i="40"/>
  <c r="AC163" i="40"/>
  <c r="AO163" i="40"/>
  <c r="Y163" i="40"/>
  <c r="AK163" i="40"/>
  <c r="AG163" i="40"/>
  <c r="AN171" i="40"/>
  <c r="AJ171" i="40"/>
  <c r="AF171" i="40"/>
  <c r="AB171" i="40"/>
  <c r="X171" i="40"/>
  <c r="AM171" i="40"/>
  <c r="AI171" i="40"/>
  <c r="AE171" i="40"/>
  <c r="AA171" i="40"/>
  <c r="W171" i="40"/>
  <c r="AL171" i="40"/>
  <c r="AH171" i="40"/>
  <c r="AD171" i="40"/>
  <c r="Z171" i="40"/>
  <c r="AK171" i="40"/>
  <c r="AG171" i="40"/>
  <c r="AC171" i="40"/>
  <c r="AO171" i="40"/>
  <c r="Y171" i="40"/>
  <c r="AN3" i="41"/>
  <c r="AJ3" i="41"/>
  <c r="AF3" i="41"/>
  <c r="AB3" i="41"/>
  <c r="X3" i="41"/>
  <c r="AM3" i="41"/>
  <c r="AI3" i="41"/>
  <c r="AE3" i="41"/>
  <c r="AA3" i="41"/>
  <c r="W3" i="41"/>
  <c r="AL3" i="41"/>
  <c r="AH3" i="41"/>
  <c r="AD3" i="41"/>
  <c r="Z3" i="41"/>
  <c r="AC3" i="41"/>
  <c r="AO3" i="41"/>
  <c r="Y3" i="41"/>
  <c r="AK3" i="41"/>
  <c r="AG3" i="41"/>
  <c r="AL15" i="41"/>
  <c r="AH15" i="41"/>
  <c r="AD15" i="41"/>
  <c r="Z15" i="41"/>
  <c r="AO15" i="41"/>
  <c r="AK15" i="41"/>
  <c r="AG15" i="41"/>
  <c r="AC15" i="41"/>
  <c r="Y15" i="41"/>
  <c r="AJ15" i="41"/>
  <c r="AB15" i="41"/>
  <c r="AI15" i="41"/>
  <c r="AA15" i="41"/>
  <c r="AN15" i="41"/>
  <c r="AF15" i="41"/>
  <c r="X15" i="41"/>
  <c r="AM15" i="41"/>
  <c r="AE15" i="41"/>
  <c r="W15" i="41"/>
  <c r="AL31" i="41"/>
  <c r="AH31" i="41"/>
  <c r="AD31" i="41"/>
  <c r="Z31" i="41"/>
  <c r="AO31" i="41"/>
  <c r="AK31" i="41"/>
  <c r="AG31" i="41"/>
  <c r="AC31" i="41"/>
  <c r="Y31" i="41"/>
  <c r="AJ31" i="41"/>
  <c r="AB31" i="41"/>
  <c r="AI31" i="41"/>
  <c r="AA31" i="41"/>
  <c r="AN31" i="41"/>
  <c r="AF31" i="41"/>
  <c r="X31" i="41"/>
  <c r="W31" i="41"/>
  <c r="AM31" i="41"/>
  <c r="AE31" i="41"/>
  <c r="AL55" i="41"/>
  <c r="AH55" i="41"/>
  <c r="AD55" i="41"/>
  <c r="Z55" i="41"/>
  <c r="AO55" i="41"/>
  <c r="AK55" i="41"/>
  <c r="AG55" i="41"/>
  <c r="AC55" i="41"/>
  <c r="Y55" i="41"/>
  <c r="AN55" i="41"/>
  <c r="AJ55" i="41"/>
  <c r="AF55" i="41"/>
  <c r="AB55" i="41"/>
  <c r="X55" i="41"/>
  <c r="AE55" i="41"/>
  <c r="AA55" i="41"/>
  <c r="AM55" i="41"/>
  <c r="W55" i="41"/>
  <c r="AI55" i="41"/>
  <c r="AL87" i="41"/>
  <c r="AH87" i="41"/>
  <c r="AD87" i="41"/>
  <c r="Z87" i="41"/>
  <c r="AO87" i="41"/>
  <c r="AK87" i="41"/>
  <c r="AG87" i="41"/>
  <c r="AC87" i="41"/>
  <c r="Y87" i="41"/>
  <c r="AN87" i="41"/>
  <c r="AJ87" i="41"/>
  <c r="AF87" i="41"/>
  <c r="AB87" i="41"/>
  <c r="X87" i="41"/>
  <c r="AE87" i="41"/>
  <c r="AA87" i="41"/>
  <c r="AM87" i="41"/>
  <c r="W87" i="41"/>
  <c r="AI87" i="41"/>
  <c r="O87" i="41"/>
  <c r="N87" i="41"/>
  <c r="M87" i="41"/>
  <c r="T87" i="41"/>
  <c r="S87" i="41"/>
  <c r="Q87" i="41"/>
  <c r="R87" i="41"/>
  <c r="U87" i="41"/>
  <c r="P87" i="41"/>
  <c r="AL119" i="41"/>
  <c r="AH119" i="41"/>
  <c r="AD119" i="41"/>
  <c r="Z119" i="41"/>
  <c r="AO119" i="41"/>
  <c r="AK119" i="41"/>
  <c r="AG119" i="41"/>
  <c r="AC119" i="41"/>
  <c r="Y119" i="41"/>
  <c r="AN119" i="41"/>
  <c r="AJ119" i="41"/>
  <c r="AF119" i="41"/>
  <c r="AB119" i="41"/>
  <c r="X119" i="41"/>
  <c r="AE119" i="41"/>
  <c r="AA119" i="41"/>
  <c r="AM119" i="41"/>
  <c r="W119" i="41"/>
  <c r="AI119" i="41"/>
  <c r="U119" i="41"/>
  <c r="N119" i="41"/>
  <c r="O119" i="41"/>
  <c r="S119" i="41"/>
  <c r="M119" i="41"/>
  <c r="T119" i="41"/>
  <c r="R119" i="41"/>
  <c r="Q119" i="41"/>
  <c r="P119" i="41"/>
  <c r="AL151" i="41"/>
  <c r="AH151" i="41"/>
  <c r="AD151" i="41"/>
  <c r="Z151" i="41"/>
  <c r="AO151" i="41"/>
  <c r="AK151" i="41"/>
  <c r="AG151" i="41"/>
  <c r="AC151" i="41"/>
  <c r="Y151" i="41"/>
  <c r="AN151" i="41"/>
  <c r="AJ151" i="41"/>
  <c r="AF151" i="41"/>
  <c r="AB151" i="41"/>
  <c r="X151" i="41"/>
  <c r="AE151" i="41"/>
  <c r="AA151" i="41"/>
  <c r="AM151" i="41"/>
  <c r="W151" i="41"/>
  <c r="AI151" i="41"/>
  <c r="O151" i="41"/>
  <c r="N151" i="41"/>
  <c r="M151" i="41"/>
  <c r="T151" i="41"/>
  <c r="S151" i="41"/>
  <c r="Q151" i="41"/>
  <c r="R151" i="41"/>
  <c r="U151" i="41"/>
  <c r="P151" i="41"/>
  <c r="AO12" i="41"/>
  <c r="AK12" i="41"/>
  <c r="AG12" i="41"/>
  <c r="AC12" i="41"/>
  <c r="Y12" i="41"/>
  <c r="AN12" i="41"/>
  <c r="AJ12" i="41"/>
  <c r="AF12" i="41"/>
  <c r="AB12" i="41"/>
  <c r="X12" i="41"/>
  <c r="AI12" i="41"/>
  <c r="AA12" i="41"/>
  <c r="AH12" i="41"/>
  <c r="Z12" i="41"/>
  <c r="AM12" i="41"/>
  <c r="AE12" i="41"/>
  <c r="W12" i="41"/>
  <c r="AL12" i="41"/>
  <c r="AD12" i="41"/>
  <c r="Q12" i="41"/>
  <c r="R12" i="41"/>
  <c r="P12" i="41"/>
  <c r="U12" i="41"/>
  <c r="S12" i="41"/>
  <c r="T12" i="41"/>
  <c r="N12" i="41"/>
  <c r="M12" i="41"/>
  <c r="O12" i="41"/>
  <c r="AO28" i="41"/>
  <c r="AK28" i="41"/>
  <c r="AG28" i="41"/>
  <c r="AC28" i="41"/>
  <c r="Y28" i="41"/>
  <c r="AN28" i="41"/>
  <c r="AJ28" i="41"/>
  <c r="AF28" i="41"/>
  <c r="AB28" i="41"/>
  <c r="X28" i="41"/>
  <c r="AI28" i="41"/>
  <c r="AA28" i="41"/>
  <c r="AH28" i="41"/>
  <c r="Z28" i="41"/>
  <c r="AM28" i="41"/>
  <c r="AE28" i="41"/>
  <c r="W28" i="41"/>
  <c r="AL28" i="41"/>
  <c r="AD28" i="41"/>
  <c r="M28" i="41"/>
  <c r="O28" i="41"/>
  <c r="Q28" i="41"/>
  <c r="R28" i="41"/>
  <c r="P28" i="41"/>
  <c r="U28" i="41"/>
  <c r="S28" i="41"/>
  <c r="T28" i="41"/>
  <c r="N28" i="41"/>
  <c r="AL175" i="41"/>
  <c r="AH175" i="41"/>
  <c r="AD175" i="41"/>
  <c r="Z175" i="41"/>
  <c r="AO175" i="41"/>
  <c r="AK175" i="41"/>
  <c r="AG175" i="41"/>
  <c r="AC175" i="41"/>
  <c r="Y175" i="41"/>
  <c r="AN175" i="41"/>
  <c r="AJ175" i="41"/>
  <c r="AF175" i="41"/>
  <c r="AB175" i="41"/>
  <c r="X175" i="41"/>
  <c r="AE175" i="41"/>
  <c r="AM175" i="41"/>
  <c r="W175" i="41"/>
  <c r="AI175" i="41"/>
  <c r="AA175" i="41"/>
  <c r="AN51" i="42"/>
  <c r="AJ51" i="42"/>
  <c r="AF51" i="42"/>
  <c r="AB51" i="42"/>
  <c r="X51" i="42"/>
  <c r="AK51" i="42"/>
  <c r="AE51" i="42"/>
  <c r="Z51" i="42"/>
  <c r="AO51" i="42"/>
  <c r="AI51" i="42"/>
  <c r="AD51" i="42"/>
  <c r="Y51" i="42"/>
  <c r="AM51" i="42"/>
  <c r="AH51" i="42"/>
  <c r="AC51" i="42"/>
  <c r="W51" i="42"/>
  <c r="AL51" i="42"/>
  <c r="AA51" i="42"/>
  <c r="AG51" i="42"/>
  <c r="AO135" i="42"/>
  <c r="AK135" i="42"/>
  <c r="AG135" i="42"/>
  <c r="AC135" i="42"/>
  <c r="Y135" i="42"/>
  <c r="AN135" i="42"/>
  <c r="AJ135" i="42"/>
  <c r="AF135" i="42"/>
  <c r="AB135" i="42"/>
  <c r="X135" i="42"/>
  <c r="AH135" i="42"/>
  <c r="Z135" i="42"/>
  <c r="AL135" i="42"/>
  <c r="AD135" i="42"/>
  <c r="AM135" i="42"/>
  <c r="W135" i="42"/>
  <c r="AI135" i="42"/>
  <c r="AE135" i="42"/>
  <c r="AA135" i="42"/>
  <c r="AN35" i="42"/>
  <c r="AJ35" i="42"/>
  <c r="AF35" i="42"/>
  <c r="AB35" i="42"/>
  <c r="X35" i="42"/>
  <c r="AK35" i="42"/>
  <c r="AE35" i="42"/>
  <c r="Z35" i="42"/>
  <c r="AO35" i="42"/>
  <c r="AI35" i="42"/>
  <c r="AD35" i="42"/>
  <c r="Y35" i="42"/>
  <c r="AM35" i="42"/>
  <c r="AH35" i="42"/>
  <c r="AC35" i="42"/>
  <c r="W35" i="42"/>
  <c r="AG35" i="42"/>
  <c r="AL35" i="42"/>
  <c r="AA35" i="42"/>
  <c r="AO40" i="41"/>
  <c r="AK40" i="41"/>
  <c r="AG40" i="41"/>
  <c r="AC40" i="41"/>
  <c r="Y40" i="41"/>
  <c r="AN40" i="41"/>
  <c r="AJ40" i="41"/>
  <c r="AF40" i="41"/>
  <c r="AB40" i="41"/>
  <c r="X40" i="41"/>
  <c r="AM40" i="41"/>
  <c r="AI40" i="41"/>
  <c r="AE40" i="41"/>
  <c r="AA40" i="41"/>
  <c r="W40" i="41"/>
  <c r="Z40" i="41"/>
  <c r="AL40" i="41"/>
  <c r="AH40" i="41"/>
  <c r="AD40" i="41"/>
  <c r="P40" i="41"/>
  <c r="U40" i="41"/>
  <c r="O40" i="41"/>
  <c r="T40" i="41"/>
  <c r="N40" i="41"/>
  <c r="M40" i="41"/>
  <c r="R40" i="41"/>
  <c r="Q40" i="41"/>
  <c r="S40" i="41"/>
  <c r="AO48" i="41"/>
  <c r="AK48" i="41"/>
  <c r="AG48" i="41"/>
  <c r="AC48" i="41"/>
  <c r="Y48" i="41"/>
  <c r="AN48" i="41"/>
  <c r="AJ48" i="41"/>
  <c r="AF48" i="41"/>
  <c r="AB48" i="41"/>
  <c r="X48" i="41"/>
  <c r="AM48" i="41"/>
  <c r="AI48" i="41"/>
  <c r="AE48" i="41"/>
  <c r="AA48" i="41"/>
  <c r="W48" i="41"/>
  <c r="AH48" i="41"/>
  <c r="AD48" i="41"/>
  <c r="Z48" i="41"/>
  <c r="AL48" i="41"/>
  <c r="T48" i="41"/>
  <c r="N48" i="41"/>
  <c r="M48" i="41"/>
  <c r="O48" i="41"/>
  <c r="Q48" i="41"/>
  <c r="R48" i="41"/>
  <c r="P48" i="41"/>
  <c r="U48" i="41"/>
  <c r="S48" i="41"/>
  <c r="AO56" i="41"/>
  <c r="AK56" i="41"/>
  <c r="AG56" i="41"/>
  <c r="AC56" i="41"/>
  <c r="Y56" i="41"/>
  <c r="AN56" i="41"/>
  <c r="AJ56" i="41"/>
  <c r="AF56" i="41"/>
  <c r="AB56" i="41"/>
  <c r="X56" i="41"/>
  <c r="AM56" i="41"/>
  <c r="AI56" i="41"/>
  <c r="AE56" i="41"/>
  <c r="AA56" i="41"/>
  <c r="W56" i="41"/>
  <c r="Z56" i="41"/>
  <c r="AL56" i="41"/>
  <c r="AH56" i="41"/>
  <c r="AD56" i="41"/>
  <c r="Q56" i="41"/>
  <c r="R56" i="41"/>
  <c r="P56" i="41"/>
  <c r="U56" i="41"/>
  <c r="S56" i="41"/>
  <c r="T56" i="41"/>
  <c r="N56" i="41"/>
  <c r="M56" i="41"/>
  <c r="O56" i="41"/>
  <c r="AO64" i="41"/>
  <c r="AK64" i="41"/>
  <c r="AG64" i="41"/>
  <c r="AC64" i="41"/>
  <c r="Y64" i="41"/>
  <c r="AN64" i="41"/>
  <c r="AJ64" i="41"/>
  <c r="AF64" i="41"/>
  <c r="AB64" i="41"/>
  <c r="X64" i="41"/>
  <c r="AM64" i="41"/>
  <c r="AI64" i="41"/>
  <c r="AE64" i="41"/>
  <c r="AA64" i="41"/>
  <c r="W64" i="41"/>
  <c r="AH64" i="41"/>
  <c r="AD64" i="41"/>
  <c r="Z64" i="41"/>
  <c r="AL64" i="41"/>
  <c r="P64" i="41"/>
  <c r="U64" i="41"/>
  <c r="R64" i="41"/>
  <c r="T64" i="41"/>
  <c r="N64" i="41"/>
  <c r="M64" i="41"/>
  <c r="S64" i="41"/>
  <c r="Q64" i="41"/>
  <c r="O64" i="41"/>
  <c r="AO72" i="41"/>
  <c r="AK72" i="41"/>
  <c r="AG72" i="41"/>
  <c r="AC72" i="41"/>
  <c r="Y72" i="41"/>
  <c r="AN72" i="41"/>
  <c r="AJ72" i="41"/>
  <c r="AF72" i="41"/>
  <c r="AB72" i="41"/>
  <c r="X72" i="41"/>
  <c r="AM72" i="41"/>
  <c r="AI72" i="41"/>
  <c r="AE72" i="41"/>
  <c r="AA72" i="41"/>
  <c r="W72" i="41"/>
  <c r="Z72" i="41"/>
  <c r="AL72" i="41"/>
  <c r="AH72" i="41"/>
  <c r="AD72" i="41"/>
  <c r="AO80" i="41"/>
  <c r="AK80" i="41"/>
  <c r="AG80" i="41"/>
  <c r="AC80" i="41"/>
  <c r="Y80" i="41"/>
  <c r="AN80" i="41"/>
  <c r="AJ80" i="41"/>
  <c r="AF80" i="41"/>
  <c r="AB80" i="41"/>
  <c r="X80" i="41"/>
  <c r="AM80" i="41"/>
  <c r="AI80" i="41"/>
  <c r="AE80" i="41"/>
  <c r="AA80" i="41"/>
  <c r="W80" i="41"/>
  <c r="AH80" i="41"/>
  <c r="AD80" i="41"/>
  <c r="Z80" i="41"/>
  <c r="AL80" i="41"/>
  <c r="AO88" i="41"/>
  <c r="AK88" i="41"/>
  <c r="AG88" i="41"/>
  <c r="AC88" i="41"/>
  <c r="Y88" i="41"/>
  <c r="AN88" i="41"/>
  <c r="AJ88" i="41"/>
  <c r="AF88" i="41"/>
  <c r="AB88" i="41"/>
  <c r="X88" i="41"/>
  <c r="AM88" i="41"/>
  <c r="AI88" i="41"/>
  <c r="AE88" i="41"/>
  <c r="AA88" i="41"/>
  <c r="W88" i="41"/>
  <c r="Z88" i="41"/>
  <c r="AL88" i="41"/>
  <c r="AH88" i="41"/>
  <c r="AD88" i="41"/>
  <c r="AO96" i="41"/>
  <c r="AK96" i="41"/>
  <c r="AG96" i="41"/>
  <c r="AC96" i="41"/>
  <c r="Y96" i="41"/>
  <c r="AN96" i="41"/>
  <c r="AJ96" i="41"/>
  <c r="AF96" i="41"/>
  <c r="AB96" i="41"/>
  <c r="X96" i="41"/>
  <c r="AM96" i="41"/>
  <c r="AI96" i="41"/>
  <c r="AE96" i="41"/>
  <c r="AA96" i="41"/>
  <c r="W96" i="41"/>
  <c r="AH96" i="41"/>
  <c r="AD96" i="41"/>
  <c r="Z96" i="41"/>
  <c r="AL96" i="41"/>
  <c r="AO104" i="41"/>
  <c r="AK104" i="41"/>
  <c r="AG104" i="41"/>
  <c r="AC104" i="41"/>
  <c r="Y104" i="41"/>
  <c r="AN104" i="41"/>
  <c r="AJ104" i="41"/>
  <c r="AF104" i="41"/>
  <c r="AB104" i="41"/>
  <c r="X104" i="41"/>
  <c r="AM104" i="41"/>
  <c r="AI104" i="41"/>
  <c r="AE104" i="41"/>
  <c r="AA104" i="41"/>
  <c r="W104" i="41"/>
  <c r="Z104" i="41"/>
  <c r="AL104" i="41"/>
  <c r="AH104" i="41"/>
  <c r="AD104" i="41"/>
  <c r="AO112" i="41"/>
  <c r="AK112" i="41"/>
  <c r="AG112" i="41"/>
  <c r="AC112" i="41"/>
  <c r="Y112" i="41"/>
  <c r="AN112" i="41"/>
  <c r="AJ112" i="41"/>
  <c r="AF112" i="41"/>
  <c r="AB112" i="41"/>
  <c r="X112" i="41"/>
  <c r="AM112" i="41"/>
  <c r="AI112" i="41"/>
  <c r="AE112" i="41"/>
  <c r="AA112" i="41"/>
  <c r="W112" i="41"/>
  <c r="AH112" i="41"/>
  <c r="AD112" i="41"/>
  <c r="Z112" i="41"/>
  <c r="AL112" i="41"/>
  <c r="AO120" i="41"/>
  <c r="AK120" i="41"/>
  <c r="AG120" i="41"/>
  <c r="AC120" i="41"/>
  <c r="Y120" i="41"/>
  <c r="AN120" i="41"/>
  <c r="AJ120" i="41"/>
  <c r="AF120" i="41"/>
  <c r="AB120" i="41"/>
  <c r="X120" i="41"/>
  <c r="AM120" i="41"/>
  <c r="AI120" i="41"/>
  <c r="AE120" i="41"/>
  <c r="AA120" i="41"/>
  <c r="W120" i="41"/>
  <c r="Z120" i="41"/>
  <c r="AL120" i="41"/>
  <c r="AH120" i="41"/>
  <c r="AD120" i="41"/>
  <c r="AO128" i="41"/>
  <c r="AK128" i="41"/>
  <c r="AG128" i="41"/>
  <c r="AC128" i="41"/>
  <c r="Y128" i="41"/>
  <c r="AN128" i="41"/>
  <c r="AJ128" i="41"/>
  <c r="AF128" i="41"/>
  <c r="AB128" i="41"/>
  <c r="X128" i="41"/>
  <c r="AM128" i="41"/>
  <c r="AI128" i="41"/>
  <c r="AE128" i="41"/>
  <c r="AA128" i="41"/>
  <c r="W128" i="41"/>
  <c r="AH128" i="41"/>
  <c r="AD128" i="41"/>
  <c r="Z128" i="41"/>
  <c r="AL128" i="41"/>
  <c r="AO136" i="41"/>
  <c r="AK136" i="41"/>
  <c r="AG136" i="41"/>
  <c r="AC136" i="41"/>
  <c r="Y136" i="41"/>
  <c r="AN136" i="41"/>
  <c r="AJ136" i="41"/>
  <c r="AF136" i="41"/>
  <c r="AB136" i="41"/>
  <c r="X136" i="41"/>
  <c r="AM136" i="41"/>
  <c r="AI136" i="41"/>
  <c r="AE136" i="41"/>
  <c r="AA136" i="41"/>
  <c r="W136" i="41"/>
  <c r="Z136" i="41"/>
  <c r="AL136" i="41"/>
  <c r="AH136" i="41"/>
  <c r="AD136" i="41"/>
  <c r="AO144" i="41"/>
  <c r="AK144" i="41"/>
  <c r="AG144" i="41"/>
  <c r="AC144" i="41"/>
  <c r="Y144" i="41"/>
  <c r="AN144" i="41"/>
  <c r="AJ144" i="41"/>
  <c r="AF144" i="41"/>
  <c r="AB144" i="41"/>
  <c r="X144" i="41"/>
  <c r="AM144" i="41"/>
  <c r="AI144" i="41"/>
  <c r="AE144" i="41"/>
  <c r="AA144" i="41"/>
  <c r="W144" i="41"/>
  <c r="AH144" i="41"/>
  <c r="AD144" i="41"/>
  <c r="Z144" i="41"/>
  <c r="AL144" i="41"/>
  <c r="AO152" i="41"/>
  <c r="AK152" i="41"/>
  <c r="AG152" i="41"/>
  <c r="AC152" i="41"/>
  <c r="Y152" i="41"/>
  <c r="AN152" i="41"/>
  <c r="AJ152" i="41"/>
  <c r="AF152" i="41"/>
  <c r="AB152" i="41"/>
  <c r="X152" i="41"/>
  <c r="AM152" i="41"/>
  <c r="AI152" i="41"/>
  <c r="AE152" i="41"/>
  <c r="AA152" i="41"/>
  <c r="W152" i="41"/>
  <c r="Z152" i="41"/>
  <c r="AL152" i="41"/>
  <c r="AH152" i="41"/>
  <c r="AD152" i="41"/>
  <c r="AO160" i="41"/>
  <c r="AK160" i="41"/>
  <c r="AG160" i="41"/>
  <c r="AC160" i="41"/>
  <c r="Y160" i="41"/>
  <c r="AN160" i="41"/>
  <c r="AJ160" i="41"/>
  <c r="AF160" i="41"/>
  <c r="AB160" i="41"/>
  <c r="X160" i="41"/>
  <c r="AM160" i="41"/>
  <c r="AI160" i="41"/>
  <c r="AE160" i="41"/>
  <c r="AA160" i="41"/>
  <c r="W160" i="41"/>
  <c r="AH160" i="41"/>
  <c r="AD160" i="41"/>
  <c r="Z160" i="41"/>
  <c r="AL160" i="41"/>
  <c r="AO168" i="41"/>
  <c r="AK168" i="41"/>
  <c r="AG168" i="41"/>
  <c r="AC168" i="41"/>
  <c r="Y168" i="41"/>
  <c r="AN168" i="41"/>
  <c r="AJ168" i="41"/>
  <c r="AF168" i="41"/>
  <c r="AB168" i="41"/>
  <c r="X168" i="41"/>
  <c r="AM168" i="41"/>
  <c r="AI168" i="41"/>
  <c r="AE168" i="41"/>
  <c r="AA168" i="41"/>
  <c r="W168" i="41"/>
  <c r="Z168" i="41"/>
  <c r="AL168" i="41"/>
  <c r="AH168" i="41"/>
  <c r="AD168" i="41"/>
  <c r="AO176" i="41"/>
  <c r="AK176" i="41"/>
  <c r="AG176" i="41"/>
  <c r="AC176" i="41"/>
  <c r="Y176" i="41"/>
  <c r="AN176" i="41"/>
  <c r="AJ176" i="41"/>
  <c r="AF176" i="41"/>
  <c r="AB176" i="41"/>
  <c r="X176" i="41"/>
  <c r="AM176" i="41"/>
  <c r="AI176" i="41"/>
  <c r="AE176" i="41"/>
  <c r="AA176" i="41"/>
  <c r="W176" i="41"/>
  <c r="Z176" i="41"/>
  <c r="AH176" i="41"/>
  <c r="AL176" i="41"/>
  <c r="AD176" i="41"/>
  <c r="AO8" i="42"/>
  <c r="AK8" i="42"/>
  <c r="AG8" i="42"/>
  <c r="AC8" i="42"/>
  <c r="Y8" i="42"/>
  <c r="AN8" i="42"/>
  <c r="AJ8" i="42"/>
  <c r="AF8" i="42"/>
  <c r="AB8" i="42"/>
  <c r="X8" i="42"/>
  <c r="AM8" i="42"/>
  <c r="AI8" i="42"/>
  <c r="AE8" i="42"/>
  <c r="AA8" i="42"/>
  <c r="W8" i="42"/>
  <c r="AH8" i="42"/>
  <c r="Z8" i="42"/>
  <c r="AL8" i="42"/>
  <c r="AD8" i="42"/>
  <c r="AO16" i="42"/>
  <c r="AK16" i="42"/>
  <c r="AG16" i="42"/>
  <c r="AC16" i="42"/>
  <c r="Y16" i="42"/>
  <c r="AN16" i="42"/>
  <c r="AJ16" i="42"/>
  <c r="AF16" i="42"/>
  <c r="AB16" i="42"/>
  <c r="X16" i="42"/>
  <c r="AM16" i="42"/>
  <c r="AI16" i="42"/>
  <c r="AE16" i="42"/>
  <c r="AA16" i="42"/>
  <c r="W16" i="42"/>
  <c r="Z16" i="42"/>
  <c r="AH16" i="42"/>
  <c r="AL16" i="42"/>
  <c r="AD16" i="42"/>
  <c r="AO46" i="42"/>
  <c r="AK46" i="42"/>
  <c r="AG46" i="42"/>
  <c r="AC46" i="42"/>
  <c r="Y46" i="42"/>
  <c r="AN46" i="42"/>
  <c r="AI46" i="42"/>
  <c r="AD46" i="42"/>
  <c r="X46" i="42"/>
  <c r="AM46" i="42"/>
  <c r="AH46" i="42"/>
  <c r="AB46" i="42"/>
  <c r="W46" i="42"/>
  <c r="AL46" i="42"/>
  <c r="AF46" i="42"/>
  <c r="AA46" i="42"/>
  <c r="AJ46" i="42"/>
  <c r="Z46" i="42"/>
  <c r="AE46" i="42"/>
  <c r="AN27" i="42"/>
  <c r="AJ27" i="42"/>
  <c r="AF27" i="42"/>
  <c r="AB27" i="42"/>
  <c r="X27" i="42"/>
  <c r="AM27" i="42"/>
  <c r="AH27" i="42"/>
  <c r="AC27" i="42"/>
  <c r="W27" i="42"/>
  <c r="AL27" i="42"/>
  <c r="AG27" i="42"/>
  <c r="AA27" i="42"/>
  <c r="AK27" i="42"/>
  <c r="AE27" i="42"/>
  <c r="Z27" i="42"/>
  <c r="AD27" i="42"/>
  <c r="AO27" i="42"/>
  <c r="AI27" i="42"/>
  <c r="Y27" i="42"/>
  <c r="AL41" i="42"/>
  <c r="AH41" i="42"/>
  <c r="AD41" i="42"/>
  <c r="Z41" i="42"/>
  <c r="AM41" i="42"/>
  <c r="AG41" i="42"/>
  <c r="AB41" i="42"/>
  <c r="W41" i="42"/>
  <c r="AK41" i="42"/>
  <c r="AF41" i="42"/>
  <c r="AA41" i="42"/>
  <c r="AO41" i="42"/>
  <c r="AJ41" i="42"/>
  <c r="AE41" i="42"/>
  <c r="Y41" i="42"/>
  <c r="AI41" i="42"/>
  <c r="X41" i="42"/>
  <c r="AN41" i="42"/>
  <c r="AC41" i="42"/>
  <c r="AN59" i="42"/>
  <c r="AJ59" i="42"/>
  <c r="AF59" i="42"/>
  <c r="AB59" i="42"/>
  <c r="X59" i="42"/>
  <c r="AM59" i="42"/>
  <c r="AH59" i="42"/>
  <c r="AC59" i="42"/>
  <c r="W59" i="42"/>
  <c r="AL59" i="42"/>
  <c r="AG59" i="42"/>
  <c r="AA59" i="42"/>
  <c r="AK59" i="42"/>
  <c r="AE59" i="42"/>
  <c r="Z59" i="42"/>
  <c r="AO59" i="42"/>
  <c r="AD59" i="42"/>
  <c r="Y59" i="42"/>
  <c r="AI59" i="42"/>
  <c r="AL73" i="42"/>
  <c r="AH73" i="42"/>
  <c r="AD73" i="42"/>
  <c r="Z73" i="42"/>
  <c r="AN73" i="42"/>
  <c r="AJ73" i="42"/>
  <c r="AF73" i="42"/>
  <c r="AB73" i="42"/>
  <c r="X73" i="42"/>
  <c r="AK73" i="42"/>
  <c r="AC73" i="42"/>
  <c r="AI73" i="42"/>
  <c r="AA73" i="42"/>
  <c r="AO73" i="42"/>
  <c r="AG73" i="42"/>
  <c r="Y73" i="42"/>
  <c r="AE73" i="42"/>
  <c r="AM73" i="42"/>
  <c r="W73" i="42"/>
  <c r="AL89" i="42"/>
  <c r="AH89" i="42"/>
  <c r="AD89" i="42"/>
  <c r="Z89" i="42"/>
  <c r="AN89" i="42"/>
  <c r="AJ89" i="42"/>
  <c r="AF89" i="42"/>
  <c r="AB89" i="42"/>
  <c r="X89" i="42"/>
  <c r="AK89" i="42"/>
  <c r="AC89" i="42"/>
  <c r="AI89" i="42"/>
  <c r="AA89" i="42"/>
  <c r="AO89" i="42"/>
  <c r="AG89" i="42"/>
  <c r="Y89" i="42"/>
  <c r="AE89" i="42"/>
  <c r="W89" i="42"/>
  <c r="AM89" i="42"/>
  <c r="AN23" i="42"/>
  <c r="AJ23" i="42"/>
  <c r="AF23" i="42"/>
  <c r="AB23" i="42"/>
  <c r="X23" i="42"/>
  <c r="AL23" i="42"/>
  <c r="AG23" i="42"/>
  <c r="AA23" i="42"/>
  <c r="AK23" i="42"/>
  <c r="AE23" i="42"/>
  <c r="Z23" i="42"/>
  <c r="AO23" i="42"/>
  <c r="AI23" i="42"/>
  <c r="AD23" i="42"/>
  <c r="Y23" i="42"/>
  <c r="AC23" i="42"/>
  <c r="AM23" i="42"/>
  <c r="AH23" i="42"/>
  <c r="W23" i="42"/>
  <c r="AL37" i="42"/>
  <c r="AH37" i="42"/>
  <c r="AD37" i="42"/>
  <c r="Z37" i="42"/>
  <c r="AK37" i="42"/>
  <c r="AF37" i="42"/>
  <c r="AA37" i="42"/>
  <c r="AO37" i="42"/>
  <c r="AJ37" i="42"/>
  <c r="AE37" i="42"/>
  <c r="Y37" i="42"/>
  <c r="AN37" i="42"/>
  <c r="AI37" i="42"/>
  <c r="AC37" i="42"/>
  <c r="X37" i="42"/>
  <c r="AG37" i="42"/>
  <c r="W37" i="42"/>
  <c r="AM37" i="42"/>
  <c r="AB37" i="42"/>
  <c r="AN55" i="42"/>
  <c r="AJ55" i="42"/>
  <c r="AF55" i="42"/>
  <c r="AB55" i="42"/>
  <c r="X55" i="42"/>
  <c r="AL55" i="42"/>
  <c r="AG55" i="42"/>
  <c r="AA55" i="42"/>
  <c r="AK55" i="42"/>
  <c r="AE55" i="42"/>
  <c r="Z55" i="42"/>
  <c r="AO55" i="42"/>
  <c r="AI55" i="42"/>
  <c r="AD55" i="42"/>
  <c r="Y55" i="42"/>
  <c r="AM55" i="42"/>
  <c r="AC55" i="42"/>
  <c r="W55" i="42"/>
  <c r="AH55" i="42"/>
  <c r="AN75" i="42"/>
  <c r="AJ75" i="42"/>
  <c r="AF75" i="42"/>
  <c r="AB75" i="42"/>
  <c r="X75" i="42"/>
  <c r="AL75" i="42"/>
  <c r="AH75" i="42"/>
  <c r="AD75" i="42"/>
  <c r="Z75" i="42"/>
  <c r="AI75" i="42"/>
  <c r="AA75" i="42"/>
  <c r="AO75" i="42"/>
  <c r="AG75" i="42"/>
  <c r="Y75" i="42"/>
  <c r="AM75" i="42"/>
  <c r="AE75" i="42"/>
  <c r="W75" i="42"/>
  <c r="AK75" i="42"/>
  <c r="AC75" i="42"/>
  <c r="AN91" i="42"/>
  <c r="AJ91" i="42"/>
  <c r="AF91" i="42"/>
  <c r="AB91" i="42"/>
  <c r="X91" i="42"/>
  <c r="AL91" i="42"/>
  <c r="AH91" i="42"/>
  <c r="AD91" i="42"/>
  <c r="Z91" i="42"/>
  <c r="AI91" i="42"/>
  <c r="AA91" i="42"/>
  <c r="AO91" i="42"/>
  <c r="AG91" i="42"/>
  <c r="Y91" i="42"/>
  <c r="AM91" i="42"/>
  <c r="AE91" i="42"/>
  <c r="W91" i="42"/>
  <c r="AK91" i="42"/>
  <c r="AC91" i="42"/>
  <c r="AO66" i="42"/>
  <c r="AK66" i="42"/>
  <c r="AG66" i="42"/>
  <c r="AC66" i="42"/>
  <c r="Y66" i="42"/>
  <c r="AM66" i="42"/>
  <c r="AI66" i="42"/>
  <c r="AE66" i="42"/>
  <c r="AA66" i="42"/>
  <c r="W66" i="42"/>
  <c r="AN66" i="42"/>
  <c r="AF66" i="42"/>
  <c r="X66" i="42"/>
  <c r="AL66" i="42"/>
  <c r="AD66" i="42"/>
  <c r="AJ66" i="42"/>
  <c r="AB66" i="42"/>
  <c r="AH66" i="42"/>
  <c r="Z66" i="42"/>
  <c r="AO74" i="42"/>
  <c r="AK74" i="42"/>
  <c r="AG74" i="42"/>
  <c r="AC74" i="42"/>
  <c r="Y74" i="42"/>
  <c r="AM74" i="42"/>
  <c r="AI74" i="42"/>
  <c r="AE74" i="42"/>
  <c r="AA74" i="42"/>
  <c r="W74" i="42"/>
  <c r="AN74" i="42"/>
  <c r="AF74" i="42"/>
  <c r="X74" i="42"/>
  <c r="AL74" i="42"/>
  <c r="AD74" i="42"/>
  <c r="AJ74" i="42"/>
  <c r="AB74" i="42"/>
  <c r="Z74" i="42"/>
  <c r="AH74" i="42"/>
  <c r="AO82" i="42"/>
  <c r="AK82" i="42"/>
  <c r="AG82" i="42"/>
  <c r="AC82" i="42"/>
  <c r="Y82" i="42"/>
  <c r="AM82" i="42"/>
  <c r="AI82" i="42"/>
  <c r="AE82" i="42"/>
  <c r="AA82" i="42"/>
  <c r="W82" i="42"/>
  <c r="AN82" i="42"/>
  <c r="AF82" i="42"/>
  <c r="X82" i="42"/>
  <c r="AL82" i="42"/>
  <c r="AD82" i="42"/>
  <c r="AJ82" i="42"/>
  <c r="AB82" i="42"/>
  <c r="AH82" i="42"/>
  <c r="Z82" i="42"/>
  <c r="AO90" i="42"/>
  <c r="AK90" i="42"/>
  <c r="AG90" i="42"/>
  <c r="AC90" i="42"/>
  <c r="Y90" i="42"/>
  <c r="AM90" i="42"/>
  <c r="AI90" i="42"/>
  <c r="AE90" i="42"/>
  <c r="AA90" i="42"/>
  <c r="W90" i="42"/>
  <c r="AN90" i="42"/>
  <c r="AF90" i="42"/>
  <c r="X90" i="42"/>
  <c r="AL90" i="42"/>
  <c r="AD90" i="42"/>
  <c r="AJ90" i="42"/>
  <c r="AB90" i="42"/>
  <c r="Z90" i="42"/>
  <c r="AH90" i="42"/>
  <c r="AO107" i="42"/>
  <c r="AK107" i="42"/>
  <c r="AG107" i="42"/>
  <c r="AC107" i="42"/>
  <c r="Y107" i="42"/>
  <c r="AN107" i="42"/>
  <c r="AI107" i="42"/>
  <c r="AD107" i="42"/>
  <c r="X107" i="42"/>
  <c r="AL107" i="42"/>
  <c r="AF107" i="42"/>
  <c r="AA107" i="42"/>
  <c r="AM107" i="42"/>
  <c r="AB107" i="42"/>
  <c r="AJ107" i="42"/>
  <c r="Z107" i="42"/>
  <c r="AH107" i="42"/>
  <c r="W107" i="42"/>
  <c r="AE107" i="42"/>
  <c r="AM24" i="42"/>
  <c r="AI24" i="42"/>
  <c r="AE24" i="42"/>
  <c r="AA24" i="42"/>
  <c r="W24" i="42"/>
  <c r="AL24" i="42"/>
  <c r="AG24" i="42"/>
  <c r="AB24" i="42"/>
  <c r="AK24" i="42"/>
  <c r="AF24" i="42"/>
  <c r="Z24" i="42"/>
  <c r="AO24" i="42"/>
  <c r="AJ24" i="42"/>
  <c r="AD24" i="42"/>
  <c r="Y24" i="42"/>
  <c r="AC24" i="42"/>
  <c r="AN24" i="42"/>
  <c r="X24" i="42"/>
  <c r="AH24" i="42"/>
  <c r="AM32" i="42"/>
  <c r="AI32" i="42"/>
  <c r="AE32" i="42"/>
  <c r="AA32" i="42"/>
  <c r="W32" i="42"/>
  <c r="AO32" i="42"/>
  <c r="AJ32" i="42"/>
  <c r="AD32" i="42"/>
  <c r="Y32" i="42"/>
  <c r="AN32" i="42"/>
  <c r="AH32" i="42"/>
  <c r="AC32" i="42"/>
  <c r="X32" i="42"/>
  <c r="AL32" i="42"/>
  <c r="AG32" i="42"/>
  <c r="AB32" i="42"/>
  <c r="AF32" i="42"/>
  <c r="AK32" i="42"/>
  <c r="Z32" i="42"/>
  <c r="AM40" i="42"/>
  <c r="AI40" i="42"/>
  <c r="AE40" i="42"/>
  <c r="AA40" i="42"/>
  <c r="W40" i="42"/>
  <c r="AL40" i="42"/>
  <c r="AG40" i="42"/>
  <c r="AB40" i="42"/>
  <c r="AK40" i="42"/>
  <c r="AF40" i="42"/>
  <c r="Z40" i="42"/>
  <c r="AO40" i="42"/>
  <c r="AJ40" i="42"/>
  <c r="AD40" i="42"/>
  <c r="Y40" i="42"/>
  <c r="AH40" i="42"/>
  <c r="X40" i="42"/>
  <c r="AN40" i="42"/>
  <c r="AC40" i="42"/>
  <c r="AM48" i="42"/>
  <c r="AI48" i="42"/>
  <c r="AE48" i="42"/>
  <c r="AA48" i="42"/>
  <c r="W48" i="42"/>
  <c r="AO48" i="42"/>
  <c r="AJ48" i="42"/>
  <c r="AD48" i="42"/>
  <c r="Y48" i="42"/>
  <c r="AN48" i="42"/>
  <c r="AH48" i="42"/>
  <c r="AC48" i="42"/>
  <c r="X48" i="42"/>
  <c r="AL48" i="42"/>
  <c r="AG48" i="42"/>
  <c r="AB48" i="42"/>
  <c r="AK48" i="42"/>
  <c r="Z48" i="42"/>
  <c r="AF48" i="42"/>
  <c r="AM56" i="42"/>
  <c r="AI56" i="42"/>
  <c r="AE56" i="42"/>
  <c r="AA56" i="42"/>
  <c r="W56" i="42"/>
  <c r="AL56" i="42"/>
  <c r="AG56" i="42"/>
  <c r="AB56" i="42"/>
  <c r="AK56" i="42"/>
  <c r="AF56" i="42"/>
  <c r="Z56" i="42"/>
  <c r="AO56" i="42"/>
  <c r="AJ56" i="42"/>
  <c r="AD56" i="42"/>
  <c r="Y56" i="42"/>
  <c r="AN56" i="42"/>
  <c r="AC56" i="42"/>
  <c r="X56" i="42"/>
  <c r="AH56" i="42"/>
  <c r="AM64" i="42"/>
  <c r="AI64" i="42"/>
  <c r="AE64" i="42"/>
  <c r="AA64" i="42"/>
  <c r="W64" i="42"/>
  <c r="AO64" i="42"/>
  <c r="AK64" i="42"/>
  <c r="AG64" i="42"/>
  <c r="AC64" i="42"/>
  <c r="Y64" i="42"/>
  <c r="AH64" i="42"/>
  <c r="Z64" i="42"/>
  <c r="AN64" i="42"/>
  <c r="AF64" i="42"/>
  <c r="X64" i="42"/>
  <c r="AL64" i="42"/>
  <c r="AD64" i="42"/>
  <c r="AB64" i="42"/>
  <c r="AJ64" i="42"/>
  <c r="AM72" i="42"/>
  <c r="AI72" i="42"/>
  <c r="AE72" i="42"/>
  <c r="AA72" i="42"/>
  <c r="W72" i="42"/>
  <c r="AO72" i="42"/>
  <c r="AK72" i="42"/>
  <c r="AG72" i="42"/>
  <c r="AC72" i="42"/>
  <c r="Y72" i="42"/>
  <c r="AH72" i="42"/>
  <c r="Z72" i="42"/>
  <c r="AN72" i="42"/>
  <c r="AF72" i="42"/>
  <c r="X72" i="42"/>
  <c r="AL72" i="42"/>
  <c r="AD72" i="42"/>
  <c r="AJ72" i="42"/>
  <c r="AB72" i="42"/>
  <c r="AM80" i="42"/>
  <c r="AI80" i="42"/>
  <c r="AE80" i="42"/>
  <c r="AA80" i="42"/>
  <c r="W80" i="42"/>
  <c r="AO80" i="42"/>
  <c r="AK80" i="42"/>
  <c r="AG80" i="42"/>
  <c r="AC80" i="42"/>
  <c r="Y80" i="42"/>
  <c r="AH80" i="42"/>
  <c r="Z80" i="42"/>
  <c r="AN80" i="42"/>
  <c r="AF80" i="42"/>
  <c r="X80" i="42"/>
  <c r="AL80" i="42"/>
  <c r="AD80" i="42"/>
  <c r="AB80" i="42"/>
  <c r="AJ80" i="42"/>
  <c r="AM88" i="42"/>
  <c r="AI88" i="42"/>
  <c r="AE88" i="42"/>
  <c r="AA88" i="42"/>
  <c r="W88" i="42"/>
  <c r="AO88" i="42"/>
  <c r="AK88" i="42"/>
  <c r="AG88" i="42"/>
  <c r="AC88" i="42"/>
  <c r="Y88" i="42"/>
  <c r="AH88" i="42"/>
  <c r="Z88" i="42"/>
  <c r="AN88" i="42"/>
  <c r="AF88" i="42"/>
  <c r="X88" i="42"/>
  <c r="AL88" i="42"/>
  <c r="AD88" i="42"/>
  <c r="AJ88" i="42"/>
  <c r="AB88" i="42"/>
  <c r="AM96" i="42"/>
  <c r="AI96" i="42"/>
  <c r="AE96" i="42"/>
  <c r="AA96" i="42"/>
  <c r="W96" i="42"/>
  <c r="AO96" i="42"/>
  <c r="AK96" i="42"/>
  <c r="AG96" i="42"/>
  <c r="AC96" i="42"/>
  <c r="Y96" i="42"/>
  <c r="AH96" i="42"/>
  <c r="Z96" i="42"/>
  <c r="AN96" i="42"/>
  <c r="AF96" i="42"/>
  <c r="X96" i="42"/>
  <c r="AL96" i="42"/>
  <c r="AD96" i="42"/>
  <c r="AB96" i="42"/>
  <c r="AJ96" i="42"/>
  <c r="AN100" i="42"/>
  <c r="AJ100" i="42"/>
  <c r="AF100" i="42"/>
  <c r="AB100" i="42"/>
  <c r="X100" i="42"/>
  <c r="AL100" i="42"/>
  <c r="AG100" i="42"/>
  <c r="AA100" i="42"/>
  <c r="AO100" i="42"/>
  <c r="AI100" i="42"/>
  <c r="AD100" i="42"/>
  <c r="Y100" i="42"/>
  <c r="AK100" i="42"/>
  <c r="Z100" i="42"/>
  <c r="AH100" i="42"/>
  <c r="W100" i="42"/>
  <c r="AE100" i="42"/>
  <c r="AM100" i="42"/>
  <c r="AC100" i="42"/>
  <c r="AL122" i="42"/>
  <c r="AH122" i="42"/>
  <c r="AD122" i="42"/>
  <c r="Z122" i="42"/>
  <c r="AO122" i="42"/>
  <c r="AK122" i="42"/>
  <c r="AG122" i="42"/>
  <c r="AC122" i="42"/>
  <c r="Y122" i="42"/>
  <c r="AI122" i="42"/>
  <c r="AA122" i="42"/>
  <c r="AM122" i="42"/>
  <c r="AE122" i="42"/>
  <c r="W122" i="42"/>
  <c r="AN122" i="42"/>
  <c r="X122" i="42"/>
  <c r="AJ122" i="42"/>
  <c r="AF122" i="42"/>
  <c r="AB122" i="42"/>
  <c r="AL138" i="42"/>
  <c r="AH138" i="42"/>
  <c r="AD138" i="42"/>
  <c r="Z138" i="42"/>
  <c r="AO138" i="42"/>
  <c r="AK138" i="42"/>
  <c r="AG138" i="42"/>
  <c r="AC138" i="42"/>
  <c r="Y138" i="42"/>
  <c r="AI138" i="42"/>
  <c r="AA138" i="42"/>
  <c r="AM138" i="42"/>
  <c r="AE138" i="42"/>
  <c r="W138" i="42"/>
  <c r="AN138" i="42"/>
  <c r="X138" i="42"/>
  <c r="AJ138" i="42"/>
  <c r="AF138" i="42"/>
  <c r="AB138" i="42"/>
  <c r="AL154" i="42"/>
  <c r="AH154" i="42"/>
  <c r="AD154" i="42"/>
  <c r="Z154" i="42"/>
  <c r="AO154" i="42"/>
  <c r="AK154" i="42"/>
  <c r="AG154" i="42"/>
  <c r="AC154" i="42"/>
  <c r="Y154" i="42"/>
  <c r="AI154" i="42"/>
  <c r="AA154" i="42"/>
  <c r="AM154" i="42"/>
  <c r="AE154" i="42"/>
  <c r="W154" i="42"/>
  <c r="AN154" i="42"/>
  <c r="X154" i="42"/>
  <c r="AJ154" i="42"/>
  <c r="AF154" i="42"/>
  <c r="AB154" i="42"/>
  <c r="AL170" i="42"/>
  <c r="AH170" i="42"/>
  <c r="AD170" i="42"/>
  <c r="Z170" i="42"/>
  <c r="AO170" i="42"/>
  <c r="AK170" i="42"/>
  <c r="AG170" i="42"/>
  <c r="AC170" i="42"/>
  <c r="Y170" i="42"/>
  <c r="AI170" i="42"/>
  <c r="AA170" i="42"/>
  <c r="AM170" i="42"/>
  <c r="AE170" i="42"/>
  <c r="W170" i="42"/>
  <c r="AN170" i="42"/>
  <c r="X170" i="42"/>
  <c r="AJ170" i="42"/>
  <c r="AF170" i="42"/>
  <c r="AB170" i="42"/>
  <c r="AL97" i="42"/>
  <c r="AH97" i="42"/>
  <c r="AD97" i="42"/>
  <c r="Z97" i="42"/>
  <c r="AN97" i="42"/>
  <c r="AJ97" i="42"/>
  <c r="AF97" i="42"/>
  <c r="AB97" i="42"/>
  <c r="X97" i="42"/>
  <c r="AK97" i="42"/>
  <c r="AC97" i="42"/>
  <c r="AI97" i="42"/>
  <c r="AA97" i="42"/>
  <c r="AO97" i="42"/>
  <c r="AG97" i="42"/>
  <c r="Y97" i="42"/>
  <c r="AM97" i="42"/>
  <c r="W97" i="42"/>
  <c r="AE97" i="42"/>
  <c r="AM105" i="42"/>
  <c r="AI105" i="42"/>
  <c r="AE105" i="42"/>
  <c r="AA105" i="42"/>
  <c r="W105" i="42"/>
  <c r="AN105" i="42"/>
  <c r="AH105" i="42"/>
  <c r="AC105" i="42"/>
  <c r="X105" i="42"/>
  <c r="AK105" i="42"/>
  <c r="AF105" i="42"/>
  <c r="Z105" i="42"/>
  <c r="AL105" i="42"/>
  <c r="AB105" i="42"/>
  <c r="AJ105" i="42"/>
  <c r="Y105" i="42"/>
  <c r="AG105" i="42"/>
  <c r="AO105" i="42"/>
  <c r="AD105" i="42"/>
  <c r="AM113" i="42"/>
  <c r="AI113" i="42"/>
  <c r="AE113" i="42"/>
  <c r="AA113" i="42"/>
  <c r="W113" i="42"/>
  <c r="AL113" i="42"/>
  <c r="AH113" i="42"/>
  <c r="AD113" i="42"/>
  <c r="Z113" i="42"/>
  <c r="AN113" i="42"/>
  <c r="AF113" i="42"/>
  <c r="X113" i="42"/>
  <c r="AJ113" i="42"/>
  <c r="AB113" i="42"/>
  <c r="AK113" i="42"/>
  <c r="AG113" i="42"/>
  <c r="AC113" i="42"/>
  <c r="AO113" i="42"/>
  <c r="Y113" i="42"/>
  <c r="AM121" i="42"/>
  <c r="AI121" i="42"/>
  <c r="AE121" i="42"/>
  <c r="AA121" i="42"/>
  <c r="W121" i="42"/>
  <c r="AL121" i="42"/>
  <c r="AH121" i="42"/>
  <c r="AD121" i="42"/>
  <c r="Z121" i="42"/>
  <c r="AN121" i="42"/>
  <c r="AF121" i="42"/>
  <c r="X121" i="42"/>
  <c r="AJ121" i="42"/>
  <c r="AB121" i="42"/>
  <c r="AC121" i="42"/>
  <c r="AO121" i="42"/>
  <c r="Y121" i="42"/>
  <c r="AK121" i="42"/>
  <c r="AG121" i="42"/>
  <c r="AM129" i="42"/>
  <c r="AI129" i="42"/>
  <c r="AE129" i="42"/>
  <c r="AA129" i="42"/>
  <c r="W129" i="42"/>
  <c r="AL129" i="42"/>
  <c r="AH129" i="42"/>
  <c r="AD129" i="42"/>
  <c r="Z129" i="42"/>
  <c r="AN129" i="42"/>
  <c r="AF129" i="42"/>
  <c r="X129" i="42"/>
  <c r="AJ129" i="42"/>
  <c r="AB129" i="42"/>
  <c r="AK129" i="42"/>
  <c r="AG129" i="42"/>
  <c r="AC129" i="42"/>
  <c r="Y129" i="42"/>
  <c r="AO129" i="42"/>
  <c r="AM137" i="42"/>
  <c r="AI137" i="42"/>
  <c r="AE137" i="42"/>
  <c r="AA137" i="42"/>
  <c r="W137" i="42"/>
  <c r="AL137" i="42"/>
  <c r="AH137" i="42"/>
  <c r="AD137" i="42"/>
  <c r="Z137" i="42"/>
  <c r="AN137" i="42"/>
  <c r="AF137" i="42"/>
  <c r="X137" i="42"/>
  <c r="AJ137" i="42"/>
  <c r="AB137" i="42"/>
  <c r="AC137" i="42"/>
  <c r="AO137" i="42"/>
  <c r="Y137" i="42"/>
  <c r="AK137" i="42"/>
  <c r="AG137" i="42"/>
  <c r="AM145" i="42"/>
  <c r="AI145" i="42"/>
  <c r="AE145" i="42"/>
  <c r="AA145" i="42"/>
  <c r="W145" i="42"/>
  <c r="AL145" i="42"/>
  <c r="AH145" i="42"/>
  <c r="AD145" i="42"/>
  <c r="Z145" i="42"/>
  <c r="AN145" i="42"/>
  <c r="AF145" i="42"/>
  <c r="X145" i="42"/>
  <c r="AJ145" i="42"/>
  <c r="AB145" i="42"/>
  <c r="AK145" i="42"/>
  <c r="AG145" i="42"/>
  <c r="AC145" i="42"/>
  <c r="AO145" i="42"/>
  <c r="Y145" i="42"/>
  <c r="AM153" i="42"/>
  <c r="AI153" i="42"/>
  <c r="AE153" i="42"/>
  <c r="AA153" i="42"/>
  <c r="W153" i="42"/>
  <c r="AL153" i="42"/>
  <c r="AH153" i="42"/>
  <c r="AD153" i="42"/>
  <c r="Z153" i="42"/>
  <c r="AN153" i="42"/>
  <c r="AF153" i="42"/>
  <c r="X153" i="42"/>
  <c r="AJ153" i="42"/>
  <c r="AB153" i="42"/>
  <c r="AC153" i="42"/>
  <c r="AO153" i="42"/>
  <c r="Y153" i="42"/>
  <c r="AK153" i="42"/>
  <c r="AG153" i="42"/>
  <c r="AM161" i="42"/>
  <c r="AI161" i="42"/>
  <c r="AE161" i="42"/>
  <c r="AA161" i="42"/>
  <c r="W161" i="42"/>
  <c r="AL161" i="42"/>
  <c r="AH161" i="42"/>
  <c r="AD161" i="42"/>
  <c r="Z161" i="42"/>
  <c r="AN161" i="42"/>
  <c r="AF161" i="42"/>
  <c r="X161" i="42"/>
  <c r="AJ161" i="42"/>
  <c r="AB161" i="42"/>
  <c r="AK161" i="42"/>
  <c r="AG161" i="42"/>
  <c r="AC161" i="42"/>
  <c r="Y161" i="42"/>
  <c r="AO161" i="42"/>
  <c r="AM169" i="42"/>
  <c r="AI169" i="42"/>
  <c r="AE169" i="42"/>
  <c r="AA169" i="42"/>
  <c r="W169" i="42"/>
  <c r="AL169" i="42"/>
  <c r="AH169" i="42"/>
  <c r="AD169" i="42"/>
  <c r="Z169" i="42"/>
  <c r="AN169" i="42"/>
  <c r="AF169" i="42"/>
  <c r="X169" i="42"/>
  <c r="AJ169" i="42"/>
  <c r="AB169" i="42"/>
  <c r="AC169" i="42"/>
  <c r="AO169" i="42"/>
  <c r="Y169" i="42"/>
  <c r="AK169" i="42"/>
  <c r="AG169" i="42"/>
  <c r="AM177" i="42"/>
  <c r="AI177" i="42"/>
  <c r="AE177" i="42"/>
  <c r="AA177" i="42"/>
  <c r="W177" i="42"/>
  <c r="AL177" i="42"/>
  <c r="AH177" i="42"/>
  <c r="AD177" i="42"/>
  <c r="Z177" i="42"/>
  <c r="AN177" i="42"/>
  <c r="AF177" i="42"/>
  <c r="X177" i="42"/>
  <c r="AJ177" i="42"/>
  <c r="AB177" i="42"/>
  <c r="AO177" i="42"/>
  <c r="AG177" i="42"/>
  <c r="Y177" i="42"/>
  <c r="AC177" i="42"/>
  <c r="AK177" i="42"/>
  <c r="F64" i="21"/>
  <c r="J64" i="21"/>
  <c r="C64" i="21"/>
  <c r="G64" i="21"/>
  <c r="K64" i="21"/>
  <c r="D64" i="21"/>
  <c r="H64" i="21"/>
  <c r="E64" i="21"/>
  <c r="I64" i="21"/>
  <c r="F80" i="21"/>
  <c r="J80" i="21"/>
  <c r="C80" i="21"/>
  <c r="G80" i="21"/>
  <c r="K80" i="21"/>
  <c r="D80" i="21"/>
  <c r="H80" i="21"/>
  <c r="E80" i="21"/>
  <c r="I80" i="21"/>
  <c r="F96" i="21"/>
  <c r="J96" i="21"/>
  <c r="C96" i="21"/>
  <c r="G96" i="21"/>
  <c r="K96" i="21"/>
  <c r="D96" i="21"/>
  <c r="H96" i="21"/>
  <c r="E96" i="21"/>
  <c r="I96" i="21"/>
  <c r="F112" i="21"/>
  <c r="J112" i="21"/>
  <c r="C112" i="21"/>
  <c r="G112" i="21"/>
  <c r="K112" i="21"/>
  <c r="D112" i="21"/>
  <c r="H112" i="21"/>
  <c r="E112" i="21"/>
  <c r="I112" i="21"/>
  <c r="F128" i="21"/>
  <c r="J128" i="21"/>
  <c r="C128" i="21"/>
  <c r="G128" i="21"/>
  <c r="K128" i="21"/>
  <c r="D128" i="21"/>
  <c r="H128" i="21"/>
  <c r="E128" i="21"/>
  <c r="I128" i="21"/>
  <c r="F144" i="21"/>
  <c r="J144" i="21"/>
  <c r="C144" i="21"/>
  <c r="G144" i="21"/>
  <c r="K144" i="21"/>
  <c r="D144" i="21"/>
  <c r="H144" i="21"/>
  <c r="E144" i="21"/>
  <c r="I144" i="21"/>
  <c r="F160" i="21"/>
  <c r="J160" i="21"/>
  <c r="C160" i="21"/>
  <c r="G160" i="21"/>
  <c r="K160" i="21"/>
  <c r="D160" i="21"/>
  <c r="H160" i="21"/>
  <c r="E160" i="21"/>
  <c r="I160" i="21"/>
  <c r="F176" i="21"/>
  <c r="J176" i="21"/>
  <c r="C176" i="21"/>
  <c r="G176" i="21"/>
  <c r="K176" i="21"/>
  <c r="D176" i="21"/>
  <c r="H176" i="21"/>
  <c r="E176" i="21"/>
  <c r="I176" i="21"/>
  <c r="F17" i="19"/>
  <c r="J17" i="19"/>
  <c r="C17" i="19"/>
  <c r="G17" i="19"/>
  <c r="K17" i="19"/>
  <c r="D17" i="19"/>
  <c r="H17" i="19"/>
  <c r="E17" i="19"/>
  <c r="I17" i="19"/>
  <c r="F33" i="19"/>
  <c r="J33" i="19"/>
  <c r="C33" i="19"/>
  <c r="G33" i="19"/>
  <c r="K33" i="19"/>
  <c r="D33" i="19"/>
  <c r="H33" i="19"/>
  <c r="E33" i="19"/>
  <c r="I33" i="19"/>
  <c r="F49" i="19"/>
  <c r="J49" i="19"/>
  <c r="C49" i="19"/>
  <c r="G49" i="19"/>
  <c r="K49" i="19"/>
  <c r="D49" i="19"/>
  <c r="H49" i="19"/>
  <c r="E49" i="19"/>
  <c r="I49" i="19"/>
  <c r="AO80" i="25"/>
  <c r="AK80" i="25"/>
  <c r="AG80" i="25"/>
  <c r="AC80" i="25"/>
  <c r="Y80" i="25"/>
  <c r="AN80" i="25"/>
  <c r="AJ80" i="25"/>
  <c r="AF80" i="25"/>
  <c r="AB80" i="25"/>
  <c r="X80" i="25"/>
  <c r="AI80" i="25"/>
  <c r="AA80" i="25"/>
  <c r="AH80" i="25"/>
  <c r="Z80" i="25"/>
  <c r="AM80" i="25"/>
  <c r="AE80" i="25"/>
  <c r="W80" i="25"/>
  <c r="AL80" i="25"/>
  <c r="AD80" i="25"/>
  <c r="AL44" i="26"/>
  <c r="AH44" i="26"/>
  <c r="AD44" i="26"/>
  <c r="Z44" i="26"/>
  <c r="AO44" i="26"/>
  <c r="AK44" i="26"/>
  <c r="AG44" i="26"/>
  <c r="AC44" i="26"/>
  <c r="Y44" i="26"/>
  <c r="AN44" i="26"/>
  <c r="AJ44" i="26"/>
  <c r="AF44" i="26"/>
  <c r="AB44" i="26"/>
  <c r="X44" i="26"/>
  <c r="AA44" i="26"/>
  <c r="AM44" i="26"/>
  <c r="W44" i="26"/>
  <c r="AI44" i="26"/>
  <c r="AE44" i="26"/>
  <c r="AL92" i="26"/>
  <c r="AH92" i="26"/>
  <c r="AD92" i="26"/>
  <c r="Z92" i="26"/>
  <c r="AO92" i="26"/>
  <c r="AK92" i="26"/>
  <c r="AG92" i="26"/>
  <c r="AC92" i="26"/>
  <c r="Y92" i="26"/>
  <c r="AN92" i="26"/>
  <c r="AJ92" i="26"/>
  <c r="AF92" i="26"/>
  <c r="AB92" i="26"/>
  <c r="X92" i="26"/>
  <c r="AA92" i="26"/>
  <c r="AM92" i="26"/>
  <c r="W92" i="26"/>
  <c r="AI92" i="26"/>
  <c r="AE92" i="26"/>
  <c r="AL132" i="26"/>
  <c r="AH132" i="26"/>
  <c r="AD132" i="26"/>
  <c r="Z132" i="26"/>
  <c r="AO132" i="26"/>
  <c r="AK132" i="26"/>
  <c r="AG132" i="26"/>
  <c r="AC132" i="26"/>
  <c r="Y132" i="26"/>
  <c r="AN132" i="26"/>
  <c r="AJ132" i="26"/>
  <c r="AF132" i="26"/>
  <c r="AB132" i="26"/>
  <c r="X132" i="26"/>
  <c r="AA132" i="26"/>
  <c r="AM132" i="26"/>
  <c r="W132" i="26"/>
  <c r="AI132" i="26"/>
  <c r="AE132" i="26"/>
  <c r="AL20" i="23"/>
  <c r="AH20" i="23"/>
  <c r="AD20" i="23"/>
  <c r="Z20" i="23"/>
  <c r="AO20" i="23"/>
  <c r="AK20" i="23"/>
  <c r="AG20" i="23"/>
  <c r="AC20" i="23"/>
  <c r="Y20" i="23"/>
  <c r="AN20" i="23"/>
  <c r="AJ20" i="23"/>
  <c r="AF20" i="23"/>
  <c r="AB20" i="23"/>
  <c r="X20" i="23"/>
  <c r="AA20" i="23"/>
  <c r="AM20" i="23"/>
  <c r="W20" i="23"/>
  <c r="AI20" i="23"/>
  <c r="AE20" i="23"/>
  <c r="AL52" i="23"/>
  <c r="AH52" i="23"/>
  <c r="AD52" i="23"/>
  <c r="Z52" i="23"/>
  <c r="AO52" i="23"/>
  <c r="AK52" i="23"/>
  <c r="AG52" i="23"/>
  <c r="AC52" i="23"/>
  <c r="Y52" i="23"/>
  <c r="AN52" i="23"/>
  <c r="AJ52" i="23"/>
  <c r="AF52" i="23"/>
  <c r="AB52" i="23"/>
  <c r="X52" i="23"/>
  <c r="AA52" i="23"/>
  <c r="AM52" i="23"/>
  <c r="W52" i="23"/>
  <c r="AI52" i="23"/>
  <c r="AE52" i="23"/>
  <c r="AL84" i="23"/>
  <c r="AH84" i="23"/>
  <c r="AD84" i="23"/>
  <c r="Z84" i="23"/>
  <c r="AO84" i="23"/>
  <c r="AK84" i="23"/>
  <c r="AG84" i="23"/>
  <c r="AC84" i="23"/>
  <c r="Y84" i="23"/>
  <c r="AN84" i="23"/>
  <c r="AJ84" i="23"/>
  <c r="AF84" i="23"/>
  <c r="AB84" i="23"/>
  <c r="X84" i="23"/>
  <c r="AA84" i="23"/>
  <c r="AM84" i="23"/>
  <c r="W84" i="23"/>
  <c r="AI84" i="23"/>
  <c r="AE84" i="23"/>
  <c r="AL116" i="23"/>
  <c r="AH116" i="23"/>
  <c r="AD116" i="23"/>
  <c r="Z116" i="23"/>
  <c r="AO116" i="23"/>
  <c r="AK116" i="23"/>
  <c r="AG116" i="23"/>
  <c r="AC116" i="23"/>
  <c r="Y116" i="23"/>
  <c r="AN116" i="23"/>
  <c r="AJ116" i="23"/>
  <c r="AF116" i="23"/>
  <c r="AB116" i="23"/>
  <c r="X116" i="23"/>
  <c r="AA116" i="23"/>
  <c r="AM116" i="23"/>
  <c r="W116" i="23"/>
  <c r="AI116" i="23"/>
  <c r="AE116" i="23"/>
  <c r="AL124" i="23"/>
  <c r="AH124" i="23"/>
  <c r="AD124" i="23"/>
  <c r="Z124" i="23"/>
  <c r="AO124" i="23"/>
  <c r="AJ124" i="23"/>
  <c r="AE124" i="23"/>
  <c r="Y124" i="23"/>
  <c r="AN124" i="23"/>
  <c r="AI124" i="23"/>
  <c r="AC124" i="23"/>
  <c r="X124" i="23"/>
  <c r="AM124" i="23"/>
  <c r="AG124" i="23"/>
  <c r="AB124" i="23"/>
  <c r="W124" i="23"/>
  <c r="AK124" i="23"/>
  <c r="AF124" i="23"/>
  <c r="AA124" i="23"/>
  <c r="AL129" i="40"/>
  <c r="AH129" i="40"/>
  <c r="AD129" i="40"/>
  <c r="Z129" i="40"/>
  <c r="AO129" i="40"/>
  <c r="AK129" i="40"/>
  <c r="AG129" i="40"/>
  <c r="AC129" i="40"/>
  <c r="Y129" i="40"/>
  <c r="AN129" i="40"/>
  <c r="AJ129" i="40"/>
  <c r="AF129" i="40"/>
  <c r="AB129" i="40"/>
  <c r="X129" i="40"/>
  <c r="AM129" i="40"/>
  <c r="W129" i="40"/>
  <c r="AI129" i="40"/>
  <c r="AE129" i="40"/>
  <c r="AA129" i="40"/>
  <c r="AN61" i="25"/>
  <c r="AJ61" i="25"/>
  <c r="AF61" i="25"/>
  <c r="AB61" i="25"/>
  <c r="X61" i="25"/>
  <c r="AM61" i="25"/>
  <c r="AI61" i="25"/>
  <c r="AE61" i="25"/>
  <c r="AA61" i="25"/>
  <c r="W61" i="25"/>
  <c r="AH61" i="25"/>
  <c r="Z61" i="25"/>
  <c r="AO61" i="25"/>
  <c r="AG61" i="25"/>
  <c r="Y61" i="25"/>
  <c r="AL61" i="25"/>
  <c r="AD61" i="25"/>
  <c r="AK61" i="25"/>
  <c r="AC61" i="25"/>
  <c r="AO5" i="26"/>
  <c r="AK5" i="26"/>
  <c r="AG5" i="26"/>
  <c r="AC5" i="26"/>
  <c r="Y5" i="26"/>
  <c r="AN5" i="26"/>
  <c r="AJ5" i="26"/>
  <c r="AF5" i="26"/>
  <c r="AB5" i="26"/>
  <c r="X5" i="26"/>
  <c r="AM5" i="26"/>
  <c r="AI5" i="26"/>
  <c r="AE5" i="26"/>
  <c r="AA5" i="26"/>
  <c r="W5" i="26"/>
  <c r="Z5" i="26"/>
  <c r="AL5" i="26"/>
  <c r="AH5" i="26"/>
  <c r="AD5" i="26"/>
  <c r="AO13" i="26"/>
  <c r="AK13" i="26"/>
  <c r="AG13" i="26"/>
  <c r="AC13" i="26"/>
  <c r="Y13" i="26"/>
  <c r="AN13" i="26"/>
  <c r="AJ13" i="26"/>
  <c r="AF13" i="26"/>
  <c r="AB13" i="26"/>
  <c r="X13" i="26"/>
  <c r="AM13" i="26"/>
  <c r="AI13" i="26"/>
  <c r="AE13" i="26"/>
  <c r="AA13" i="26"/>
  <c r="W13" i="26"/>
  <c r="AH13" i="26"/>
  <c r="AD13" i="26"/>
  <c r="Z13" i="26"/>
  <c r="AL13" i="26"/>
  <c r="AO21" i="26"/>
  <c r="AK21" i="26"/>
  <c r="AG21" i="26"/>
  <c r="AC21" i="26"/>
  <c r="Y21" i="26"/>
  <c r="AN21" i="26"/>
  <c r="AJ21" i="26"/>
  <c r="AF21" i="26"/>
  <c r="AB21" i="26"/>
  <c r="X21" i="26"/>
  <c r="AM21" i="26"/>
  <c r="AI21" i="26"/>
  <c r="AE21" i="26"/>
  <c r="AA21" i="26"/>
  <c r="W21" i="26"/>
  <c r="Z21" i="26"/>
  <c r="AL21" i="26"/>
  <c r="AH21" i="26"/>
  <c r="AD21" i="26"/>
  <c r="AO29" i="26"/>
  <c r="AK29" i="26"/>
  <c r="AG29" i="26"/>
  <c r="AC29" i="26"/>
  <c r="Y29" i="26"/>
  <c r="AN29" i="26"/>
  <c r="AJ29" i="26"/>
  <c r="AF29" i="26"/>
  <c r="AB29" i="26"/>
  <c r="X29" i="26"/>
  <c r="AM29" i="26"/>
  <c r="AI29" i="26"/>
  <c r="AE29" i="26"/>
  <c r="AA29" i="26"/>
  <c r="W29" i="26"/>
  <c r="AH29" i="26"/>
  <c r="AD29" i="26"/>
  <c r="Z29" i="26"/>
  <c r="AL29" i="26"/>
  <c r="AO37" i="26"/>
  <c r="AK37" i="26"/>
  <c r="AG37" i="26"/>
  <c r="AC37" i="26"/>
  <c r="Y37" i="26"/>
  <c r="AN37" i="26"/>
  <c r="AJ37" i="26"/>
  <c r="AF37" i="26"/>
  <c r="AB37" i="26"/>
  <c r="X37" i="26"/>
  <c r="AM37" i="26"/>
  <c r="AI37" i="26"/>
  <c r="AE37" i="26"/>
  <c r="AA37" i="26"/>
  <c r="W37" i="26"/>
  <c r="Z37" i="26"/>
  <c r="AL37" i="26"/>
  <c r="AH37" i="26"/>
  <c r="AD37" i="26"/>
  <c r="AO45" i="26"/>
  <c r="AK45" i="26"/>
  <c r="AG45" i="26"/>
  <c r="AC45" i="26"/>
  <c r="Y45" i="26"/>
  <c r="AN45" i="26"/>
  <c r="AJ45" i="26"/>
  <c r="AF45" i="26"/>
  <c r="AB45" i="26"/>
  <c r="X45" i="26"/>
  <c r="AM45" i="26"/>
  <c r="AI45" i="26"/>
  <c r="AE45" i="26"/>
  <c r="AA45" i="26"/>
  <c r="W45" i="26"/>
  <c r="AL45" i="26"/>
  <c r="AH45" i="26"/>
  <c r="AD45" i="26"/>
  <c r="Z45" i="26"/>
  <c r="AO69" i="26"/>
  <c r="AK69" i="26"/>
  <c r="AG69" i="26"/>
  <c r="AC69" i="26"/>
  <c r="Y69" i="26"/>
  <c r="AN69" i="26"/>
  <c r="AJ69" i="26"/>
  <c r="AF69" i="26"/>
  <c r="AB69" i="26"/>
  <c r="X69" i="26"/>
  <c r="AM69" i="26"/>
  <c r="AI69" i="26"/>
  <c r="AE69" i="26"/>
  <c r="AA69" i="26"/>
  <c r="W69" i="26"/>
  <c r="Z69" i="26"/>
  <c r="AL69" i="26"/>
  <c r="AH69" i="26"/>
  <c r="AD69" i="26"/>
  <c r="AO77" i="26"/>
  <c r="AK77" i="26"/>
  <c r="AG77" i="26"/>
  <c r="AC77" i="26"/>
  <c r="Y77" i="26"/>
  <c r="AN77" i="26"/>
  <c r="AJ77" i="26"/>
  <c r="AF77" i="26"/>
  <c r="AB77" i="26"/>
  <c r="X77" i="26"/>
  <c r="AM77" i="26"/>
  <c r="AI77" i="26"/>
  <c r="AE77" i="26"/>
  <c r="AA77" i="26"/>
  <c r="W77" i="26"/>
  <c r="AH77" i="26"/>
  <c r="AD77" i="26"/>
  <c r="Z77" i="26"/>
  <c r="AL77" i="26"/>
  <c r="AO113" i="26"/>
  <c r="AK113" i="26"/>
  <c r="AG113" i="26"/>
  <c r="AC113" i="26"/>
  <c r="Y113" i="26"/>
  <c r="AN113" i="26"/>
  <c r="AJ113" i="26"/>
  <c r="AF113" i="26"/>
  <c r="AB113" i="26"/>
  <c r="X113" i="26"/>
  <c r="AM113" i="26"/>
  <c r="AI113" i="26"/>
  <c r="AE113" i="26"/>
  <c r="AA113" i="26"/>
  <c r="W113" i="26"/>
  <c r="Z113" i="26"/>
  <c r="AL113" i="26"/>
  <c r="AH113" i="26"/>
  <c r="AD113" i="26"/>
  <c r="AO121" i="26"/>
  <c r="AK121" i="26"/>
  <c r="AG121" i="26"/>
  <c r="AC121" i="26"/>
  <c r="Y121" i="26"/>
  <c r="AN121" i="26"/>
  <c r="AJ121" i="26"/>
  <c r="AF121" i="26"/>
  <c r="AB121" i="26"/>
  <c r="X121" i="26"/>
  <c r="AM121" i="26"/>
  <c r="AI121" i="26"/>
  <c r="AE121" i="26"/>
  <c r="AA121" i="26"/>
  <c r="W121" i="26"/>
  <c r="AH121" i="26"/>
  <c r="AD121" i="26"/>
  <c r="Z121" i="26"/>
  <c r="AL121" i="26"/>
  <c r="AO129" i="26"/>
  <c r="AK129" i="26"/>
  <c r="AG129" i="26"/>
  <c r="AC129" i="26"/>
  <c r="Y129" i="26"/>
  <c r="AN129" i="26"/>
  <c r="AJ129" i="26"/>
  <c r="AF129" i="26"/>
  <c r="AB129" i="26"/>
  <c r="X129" i="26"/>
  <c r="AM129" i="26"/>
  <c r="AI129" i="26"/>
  <c r="AE129" i="26"/>
  <c r="AA129" i="26"/>
  <c r="W129" i="26"/>
  <c r="Z129" i="26"/>
  <c r="AL129" i="26"/>
  <c r="AH129" i="26"/>
  <c r="AD129" i="26"/>
  <c r="AO137" i="26"/>
  <c r="AK137" i="26"/>
  <c r="AG137" i="26"/>
  <c r="AC137" i="26"/>
  <c r="Y137" i="26"/>
  <c r="AN137" i="26"/>
  <c r="AJ137" i="26"/>
  <c r="AF137" i="26"/>
  <c r="AB137" i="26"/>
  <c r="X137" i="26"/>
  <c r="AM137" i="26"/>
  <c r="AI137" i="26"/>
  <c r="AE137" i="26"/>
  <c r="AA137" i="26"/>
  <c r="W137" i="26"/>
  <c r="AH137" i="26"/>
  <c r="AD137" i="26"/>
  <c r="Z137" i="26"/>
  <c r="AL137" i="26"/>
  <c r="AO145" i="26"/>
  <c r="AK145" i="26"/>
  <c r="AG145" i="26"/>
  <c r="AC145" i="26"/>
  <c r="Y145" i="26"/>
  <c r="AN145" i="26"/>
  <c r="AJ145" i="26"/>
  <c r="AF145" i="26"/>
  <c r="AB145" i="26"/>
  <c r="X145" i="26"/>
  <c r="AM145" i="26"/>
  <c r="AI145" i="26"/>
  <c r="AE145" i="26"/>
  <c r="AA145" i="26"/>
  <c r="W145" i="26"/>
  <c r="Z145" i="26"/>
  <c r="AL145" i="26"/>
  <c r="AH145" i="26"/>
  <c r="AD145" i="26"/>
  <c r="AO153" i="26"/>
  <c r="AK153" i="26"/>
  <c r="AG153" i="26"/>
  <c r="AC153" i="26"/>
  <c r="Y153" i="26"/>
  <c r="AN153" i="26"/>
  <c r="AJ153" i="26"/>
  <c r="AF153" i="26"/>
  <c r="AB153" i="26"/>
  <c r="X153" i="26"/>
  <c r="AM153" i="26"/>
  <c r="AI153" i="26"/>
  <c r="AE153" i="26"/>
  <c r="AA153" i="26"/>
  <c r="W153" i="26"/>
  <c r="AH153" i="26"/>
  <c r="AD153" i="26"/>
  <c r="Z153" i="26"/>
  <c r="AL153" i="26"/>
  <c r="AO161" i="26"/>
  <c r="AK161" i="26"/>
  <c r="AG161" i="26"/>
  <c r="AC161" i="26"/>
  <c r="Y161" i="26"/>
  <c r="AN161" i="26"/>
  <c r="AJ161" i="26"/>
  <c r="AF161" i="26"/>
  <c r="AB161" i="26"/>
  <c r="X161" i="26"/>
  <c r="AM161" i="26"/>
  <c r="AI161" i="26"/>
  <c r="AE161" i="26"/>
  <c r="AA161" i="26"/>
  <c r="W161" i="26"/>
  <c r="Z161" i="26"/>
  <c r="AL161" i="26"/>
  <c r="AH161" i="26"/>
  <c r="AD161" i="26"/>
  <c r="AO169" i="26"/>
  <c r="AK169" i="26"/>
  <c r="AG169" i="26"/>
  <c r="AC169" i="26"/>
  <c r="Y169" i="26"/>
  <c r="AN169" i="26"/>
  <c r="AJ169" i="26"/>
  <c r="AF169" i="26"/>
  <c r="AB169" i="26"/>
  <c r="X169" i="26"/>
  <c r="AM169" i="26"/>
  <c r="AI169" i="26"/>
  <c r="AE169" i="26"/>
  <c r="AA169" i="26"/>
  <c r="W169" i="26"/>
  <c r="AD169" i="26"/>
  <c r="Z169" i="26"/>
  <c r="AL169" i="26"/>
  <c r="AH169" i="26"/>
  <c r="AO177" i="26"/>
  <c r="AK177" i="26"/>
  <c r="AG177" i="26"/>
  <c r="AC177" i="26"/>
  <c r="Y177" i="26"/>
  <c r="AN177" i="26"/>
  <c r="AJ177" i="26"/>
  <c r="AF177" i="26"/>
  <c r="AB177" i="26"/>
  <c r="X177" i="26"/>
  <c r="AM177" i="26"/>
  <c r="AI177" i="26"/>
  <c r="AE177" i="26"/>
  <c r="AA177" i="26"/>
  <c r="W177" i="26"/>
  <c r="Z177" i="26"/>
  <c r="AL177" i="26"/>
  <c r="AH177" i="26"/>
  <c r="AD177" i="26"/>
  <c r="AO9" i="23"/>
  <c r="AK9" i="23"/>
  <c r="AG9" i="23"/>
  <c r="AC9" i="23"/>
  <c r="Y9" i="23"/>
  <c r="AN9" i="23"/>
  <c r="AJ9" i="23"/>
  <c r="AF9" i="23"/>
  <c r="AB9" i="23"/>
  <c r="X9" i="23"/>
  <c r="AM9" i="23"/>
  <c r="AI9" i="23"/>
  <c r="AE9" i="23"/>
  <c r="AA9" i="23"/>
  <c r="W9" i="23"/>
  <c r="AH9" i="23"/>
  <c r="AD9" i="23"/>
  <c r="Z9" i="23"/>
  <c r="AL9" i="23"/>
  <c r="AO17" i="23"/>
  <c r="AK17" i="23"/>
  <c r="AG17" i="23"/>
  <c r="AC17" i="23"/>
  <c r="Y17" i="23"/>
  <c r="AN17" i="23"/>
  <c r="AJ17" i="23"/>
  <c r="AF17" i="23"/>
  <c r="AB17" i="23"/>
  <c r="X17" i="23"/>
  <c r="AM17" i="23"/>
  <c r="AI17" i="23"/>
  <c r="AE17" i="23"/>
  <c r="AA17" i="23"/>
  <c r="W17" i="23"/>
  <c r="Z17" i="23"/>
  <c r="AL17" i="23"/>
  <c r="AH17" i="23"/>
  <c r="AD17" i="23"/>
  <c r="AO25" i="23"/>
  <c r="AK25" i="23"/>
  <c r="AG25" i="23"/>
  <c r="AC25" i="23"/>
  <c r="Y25" i="23"/>
  <c r="AN25" i="23"/>
  <c r="AJ25" i="23"/>
  <c r="AF25" i="23"/>
  <c r="AB25" i="23"/>
  <c r="X25" i="23"/>
  <c r="AM25" i="23"/>
  <c r="AI25" i="23"/>
  <c r="AE25" i="23"/>
  <c r="AA25" i="23"/>
  <c r="W25" i="23"/>
  <c r="AH25" i="23"/>
  <c r="AD25" i="23"/>
  <c r="Z25" i="23"/>
  <c r="AL25" i="23"/>
  <c r="AO33" i="23"/>
  <c r="AK33" i="23"/>
  <c r="AG33" i="23"/>
  <c r="AC33" i="23"/>
  <c r="Y33" i="23"/>
  <c r="AN33" i="23"/>
  <c r="AJ33" i="23"/>
  <c r="AF33" i="23"/>
  <c r="AB33" i="23"/>
  <c r="X33" i="23"/>
  <c r="AM33" i="23"/>
  <c r="AI33" i="23"/>
  <c r="AE33" i="23"/>
  <c r="AA33" i="23"/>
  <c r="W33" i="23"/>
  <c r="Z33" i="23"/>
  <c r="AL33" i="23"/>
  <c r="AH33" i="23"/>
  <c r="AD33" i="23"/>
  <c r="AO41" i="23"/>
  <c r="AK41" i="23"/>
  <c r="AG41" i="23"/>
  <c r="AC41" i="23"/>
  <c r="Y41" i="23"/>
  <c r="AN41" i="23"/>
  <c r="AJ41" i="23"/>
  <c r="AF41" i="23"/>
  <c r="AB41" i="23"/>
  <c r="X41" i="23"/>
  <c r="AM41" i="23"/>
  <c r="AI41" i="23"/>
  <c r="AE41" i="23"/>
  <c r="AA41" i="23"/>
  <c r="W41" i="23"/>
  <c r="AH41" i="23"/>
  <c r="AD41" i="23"/>
  <c r="Z41" i="23"/>
  <c r="AL41" i="23"/>
  <c r="AO49" i="23"/>
  <c r="AK49" i="23"/>
  <c r="AG49" i="23"/>
  <c r="AC49" i="23"/>
  <c r="Y49" i="23"/>
  <c r="AN49" i="23"/>
  <c r="AJ49" i="23"/>
  <c r="AF49" i="23"/>
  <c r="AB49" i="23"/>
  <c r="X49" i="23"/>
  <c r="AM49" i="23"/>
  <c r="AI49" i="23"/>
  <c r="AE49" i="23"/>
  <c r="AA49" i="23"/>
  <c r="W49" i="23"/>
  <c r="Z49" i="23"/>
  <c r="AL49" i="23"/>
  <c r="AH49" i="23"/>
  <c r="AD49" i="23"/>
  <c r="AO57" i="23"/>
  <c r="AK57" i="23"/>
  <c r="AG57" i="23"/>
  <c r="AC57" i="23"/>
  <c r="Y57" i="23"/>
  <c r="AN57" i="23"/>
  <c r="AJ57" i="23"/>
  <c r="AF57" i="23"/>
  <c r="AB57" i="23"/>
  <c r="X57" i="23"/>
  <c r="AM57" i="23"/>
  <c r="AI57" i="23"/>
  <c r="AE57" i="23"/>
  <c r="AA57" i="23"/>
  <c r="W57" i="23"/>
  <c r="AH57" i="23"/>
  <c r="AD57" i="23"/>
  <c r="Z57" i="23"/>
  <c r="AL57" i="23"/>
  <c r="AO121" i="23"/>
  <c r="AK121" i="23"/>
  <c r="AG121" i="23"/>
  <c r="AC121" i="23"/>
  <c r="Y121" i="23"/>
  <c r="AN121" i="23"/>
  <c r="AI121" i="23"/>
  <c r="AD121" i="23"/>
  <c r="X121" i="23"/>
  <c r="AM121" i="23"/>
  <c r="AH121" i="23"/>
  <c r="AB121" i="23"/>
  <c r="W121" i="23"/>
  <c r="AL121" i="23"/>
  <c r="AF121" i="23"/>
  <c r="AA121" i="23"/>
  <c r="AJ121" i="23"/>
  <c r="AE121" i="23"/>
  <c r="Z121" i="23"/>
  <c r="AO153" i="23"/>
  <c r="AK153" i="23"/>
  <c r="AG153" i="23"/>
  <c r="AC153" i="23"/>
  <c r="Y153" i="23"/>
  <c r="AN153" i="23"/>
  <c r="AI153" i="23"/>
  <c r="AD153" i="23"/>
  <c r="X153" i="23"/>
  <c r="AM153" i="23"/>
  <c r="AH153" i="23"/>
  <c r="AB153" i="23"/>
  <c r="W153" i="23"/>
  <c r="AL153" i="23"/>
  <c r="AF153" i="23"/>
  <c r="AA153" i="23"/>
  <c r="AE153" i="23"/>
  <c r="Z153" i="23"/>
  <c r="AJ153" i="23"/>
  <c r="AM46" i="25"/>
  <c r="AI46" i="25"/>
  <c r="AE46" i="25"/>
  <c r="AA46" i="25"/>
  <c r="W46" i="25"/>
  <c r="AL46" i="25"/>
  <c r="AH46" i="25"/>
  <c r="AD46" i="25"/>
  <c r="Z46" i="25"/>
  <c r="AK46" i="25"/>
  <c r="AC46" i="25"/>
  <c r="AJ46" i="25"/>
  <c r="AB46" i="25"/>
  <c r="AO46" i="25"/>
  <c r="AG46" i="25"/>
  <c r="Y46" i="25"/>
  <c r="AN46" i="25"/>
  <c r="AF46" i="25"/>
  <c r="X46" i="25"/>
  <c r="AN66" i="26"/>
  <c r="AJ66" i="26"/>
  <c r="AF66" i="26"/>
  <c r="AB66" i="26"/>
  <c r="X66" i="26"/>
  <c r="AM66" i="26"/>
  <c r="AI66" i="26"/>
  <c r="AE66" i="26"/>
  <c r="AA66" i="26"/>
  <c r="W66" i="26"/>
  <c r="AL66" i="26"/>
  <c r="AH66" i="26"/>
  <c r="AD66" i="26"/>
  <c r="Z66" i="26"/>
  <c r="AK66" i="26"/>
  <c r="AG66" i="26"/>
  <c r="AC66" i="26"/>
  <c r="AO66" i="26"/>
  <c r="Y66" i="26"/>
  <c r="AN162" i="26"/>
  <c r="AJ162" i="26"/>
  <c r="AF162" i="26"/>
  <c r="AB162" i="26"/>
  <c r="X162" i="26"/>
  <c r="AM162" i="26"/>
  <c r="AI162" i="26"/>
  <c r="AE162" i="26"/>
  <c r="AA162" i="26"/>
  <c r="W162" i="26"/>
  <c r="AL162" i="26"/>
  <c r="AH162" i="26"/>
  <c r="AD162" i="26"/>
  <c r="Z162" i="26"/>
  <c r="AK162" i="26"/>
  <c r="AG162" i="26"/>
  <c r="AC162" i="26"/>
  <c r="Y162" i="26"/>
  <c r="AO162" i="26"/>
  <c r="AN170" i="26"/>
  <c r="AJ170" i="26"/>
  <c r="AF170" i="26"/>
  <c r="AB170" i="26"/>
  <c r="X170" i="26"/>
  <c r="AM170" i="26"/>
  <c r="AI170" i="26"/>
  <c r="AE170" i="26"/>
  <c r="AA170" i="26"/>
  <c r="W170" i="26"/>
  <c r="AL170" i="26"/>
  <c r="AH170" i="26"/>
  <c r="AD170" i="26"/>
  <c r="Z170" i="26"/>
  <c r="AO170" i="26"/>
  <c r="Y170" i="26"/>
  <c r="AK170" i="26"/>
  <c r="AG170" i="26"/>
  <c r="AC170" i="26"/>
  <c r="AN62" i="23"/>
  <c r="AJ62" i="23"/>
  <c r="AF62" i="23"/>
  <c r="AB62" i="23"/>
  <c r="X62" i="23"/>
  <c r="AM62" i="23"/>
  <c r="AI62" i="23"/>
  <c r="AE62" i="23"/>
  <c r="AA62" i="23"/>
  <c r="W62" i="23"/>
  <c r="AL62" i="23"/>
  <c r="AH62" i="23"/>
  <c r="AD62" i="23"/>
  <c r="Z62" i="23"/>
  <c r="AO62" i="23"/>
  <c r="Y62" i="23"/>
  <c r="AK62" i="23"/>
  <c r="AG62" i="23"/>
  <c r="AC62" i="23"/>
  <c r="AN70" i="23"/>
  <c r="AJ70" i="23"/>
  <c r="AF70" i="23"/>
  <c r="AB70" i="23"/>
  <c r="X70" i="23"/>
  <c r="AM70" i="23"/>
  <c r="AI70" i="23"/>
  <c r="AE70" i="23"/>
  <c r="AA70" i="23"/>
  <c r="W70" i="23"/>
  <c r="AL70" i="23"/>
  <c r="AH70" i="23"/>
  <c r="AD70" i="23"/>
  <c r="Z70" i="23"/>
  <c r="AG70" i="23"/>
  <c r="AC70" i="23"/>
  <c r="AO70" i="23"/>
  <c r="Y70" i="23"/>
  <c r="AK70" i="23"/>
  <c r="AN78" i="23"/>
  <c r="AJ78" i="23"/>
  <c r="AF78" i="23"/>
  <c r="AB78" i="23"/>
  <c r="X78" i="23"/>
  <c r="AM78" i="23"/>
  <c r="AI78" i="23"/>
  <c r="AE78" i="23"/>
  <c r="AA78" i="23"/>
  <c r="W78" i="23"/>
  <c r="AL78" i="23"/>
  <c r="AH78" i="23"/>
  <c r="AD78" i="23"/>
  <c r="Z78" i="23"/>
  <c r="AO78" i="23"/>
  <c r="Y78" i="23"/>
  <c r="AK78" i="23"/>
  <c r="AG78" i="23"/>
  <c r="AC78" i="23"/>
  <c r="AN86" i="23"/>
  <c r="AJ86" i="23"/>
  <c r="AF86" i="23"/>
  <c r="AB86" i="23"/>
  <c r="X86" i="23"/>
  <c r="AM86" i="23"/>
  <c r="AI86" i="23"/>
  <c r="AE86" i="23"/>
  <c r="AA86" i="23"/>
  <c r="W86" i="23"/>
  <c r="AL86" i="23"/>
  <c r="AH86" i="23"/>
  <c r="AD86" i="23"/>
  <c r="Z86" i="23"/>
  <c r="AG86" i="23"/>
  <c r="AC86" i="23"/>
  <c r="AO86" i="23"/>
  <c r="Y86" i="23"/>
  <c r="AK86" i="23"/>
  <c r="AN94" i="23"/>
  <c r="AJ94" i="23"/>
  <c r="AF94" i="23"/>
  <c r="AB94" i="23"/>
  <c r="X94" i="23"/>
  <c r="AM94" i="23"/>
  <c r="AI94" i="23"/>
  <c r="AE94" i="23"/>
  <c r="AA94" i="23"/>
  <c r="W94" i="23"/>
  <c r="AL94" i="23"/>
  <c r="AH94" i="23"/>
  <c r="AD94" i="23"/>
  <c r="Z94" i="23"/>
  <c r="AO94" i="23"/>
  <c r="Y94" i="23"/>
  <c r="AK94" i="23"/>
  <c r="AG94" i="23"/>
  <c r="AC94" i="23"/>
  <c r="AN102" i="23"/>
  <c r="AJ102" i="23"/>
  <c r="AF102" i="23"/>
  <c r="AB102" i="23"/>
  <c r="X102" i="23"/>
  <c r="AM102" i="23"/>
  <c r="AI102" i="23"/>
  <c r="AE102" i="23"/>
  <c r="AA102" i="23"/>
  <c r="W102" i="23"/>
  <c r="AL102" i="23"/>
  <c r="AH102" i="23"/>
  <c r="AD102" i="23"/>
  <c r="Z102" i="23"/>
  <c r="AG102" i="23"/>
  <c r="AC102" i="23"/>
  <c r="AO102" i="23"/>
  <c r="Y102" i="23"/>
  <c r="AK102" i="23"/>
  <c r="AN110" i="23"/>
  <c r="AJ110" i="23"/>
  <c r="AF110" i="23"/>
  <c r="AB110" i="23"/>
  <c r="X110" i="23"/>
  <c r="AM110" i="23"/>
  <c r="AI110" i="23"/>
  <c r="AE110" i="23"/>
  <c r="AA110" i="23"/>
  <c r="W110" i="23"/>
  <c r="AL110" i="23"/>
  <c r="AH110" i="23"/>
  <c r="AD110" i="23"/>
  <c r="Z110" i="23"/>
  <c r="AO110" i="23"/>
  <c r="Y110" i="23"/>
  <c r="AK110" i="23"/>
  <c r="AG110" i="23"/>
  <c r="AC110" i="23"/>
  <c r="AN118" i="23"/>
  <c r="AJ118" i="23"/>
  <c r="AF118" i="23"/>
  <c r="AB118" i="23"/>
  <c r="X118" i="23"/>
  <c r="AM118" i="23"/>
  <c r="AI118" i="23"/>
  <c r="AE118" i="23"/>
  <c r="AA118" i="23"/>
  <c r="W118" i="23"/>
  <c r="AL118" i="23"/>
  <c r="AH118" i="23"/>
  <c r="AD118" i="23"/>
  <c r="Z118" i="23"/>
  <c r="AG118" i="23"/>
  <c r="AC118" i="23"/>
  <c r="AO118" i="23"/>
  <c r="Y118" i="23"/>
  <c r="AK118" i="23"/>
  <c r="AO149" i="23"/>
  <c r="AK149" i="23"/>
  <c r="AG149" i="23"/>
  <c r="AC149" i="23"/>
  <c r="Y149" i="23"/>
  <c r="AM149" i="23"/>
  <c r="AH149" i="23"/>
  <c r="AB149" i="23"/>
  <c r="W149" i="23"/>
  <c r="AL149" i="23"/>
  <c r="AF149" i="23"/>
  <c r="AA149" i="23"/>
  <c r="AJ149" i="23"/>
  <c r="AE149" i="23"/>
  <c r="Z149" i="23"/>
  <c r="AD149" i="23"/>
  <c r="X149" i="23"/>
  <c r="AN149" i="23"/>
  <c r="AI149" i="23"/>
  <c r="AL97" i="40"/>
  <c r="AH97" i="40"/>
  <c r="AD97" i="40"/>
  <c r="Z97" i="40"/>
  <c r="AO97" i="40"/>
  <c r="AK97" i="40"/>
  <c r="AG97" i="40"/>
  <c r="AC97" i="40"/>
  <c r="Y97" i="40"/>
  <c r="AN97" i="40"/>
  <c r="AJ97" i="40"/>
  <c r="AF97" i="40"/>
  <c r="AB97" i="40"/>
  <c r="X97" i="40"/>
  <c r="AM97" i="40"/>
  <c r="W97" i="40"/>
  <c r="AI97" i="40"/>
  <c r="AE97" i="40"/>
  <c r="AA97" i="40"/>
  <c r="AL79" i="41"/>
  <c r="AH79" i="41"/>
  <c r="AD79" i="41"/>
  <c r="Z79" i="41"/>
  <c r="AO79" i="41"/>
  <c r="AK79" i="41"/>
  <c r="AG79" i="41"/>
  <c r="AC79" i="41"/>
  <c r="Y79" i="41"/>
  <c r="AN79" i="41"/>
  <c r="AJ79" i="41"/>
  <c r="AF79" i="41"/>
  <c r="AB79" i="41"/>
  <c r="X79" i="41"/>
  <c r="AM79" i="41"/>
  <c r="W79" i="41"/>
  <c r="AI79" i="41"/>
  <c r="AE79" i="41"/>
  <c r="AA79" i="41"/>
  <c r="O79" i="41"/>
  <c r="N79" i="41"/>
  <c r="M79" i="41"/>
  <c r="T79" i="41"/>
  <c r="S79" i="41"/>
  <c r="Q79" i="41"/>
  <c r="P79" i="41"/>
  <c r="U79" i="41"/>
  <c r="R79" i="41"/>
  <c r="AM159" i="25"/>
  <c r="AI159" i="25"/>
  <c r="AE159" i="25"/>
  <c r="AA159" i="25"/>
  <c r="W159" i="25"/>
  <c r="AL159" i="25"/>
  <c r="AH159" i="25"/>
  <c r="AD159" i="25"/>
  <c r="Z159" i="25"/>
  <c r="AO159" i="25"/>
  <c r="AK159" i="25"/>
  <c r="AG159" i="25"/>
  <c r="AC159" i="25"/>
  <c r="Y159" i="25"/>
  <c r="AB159" i="25"/>
  <c r="AN159" i="25"/>
  <c r="X159" i="25"/>
  <c r="AJ159" i="25"/>
  <c r="AF159" i="25"/>
  <c r="AM47" i="26"/>
  <c r="AI47" i="26"/>
  <c r="AE47" i="26"/>
  <c r="AA47" i="26"/>
  <c r="W47" i="26"/>
  <c r="AL47" i="26"/>
  <c r="AH47" i="26"/>
  <c r="AD47" i="26"/>
  <c r="Z47" i="26"/>
  <c r="AO47" i="26"/>
  <c r="AK47" i="26"/>
  <c r="AG47" i="26"/>
  <c r="AC47" i="26"/>
  <c r="Y47" i="26"/>
  <c r="AN47" i="26"/>
  <c r="X47" i="26"/>
  <c r="AJ47" i="26"/>
  <c r="AF47" i="26"/>
  <c r="AB47" i="26"/>
  <c r="AM71" i="26"/>
  <c r="AI71" i="26"/>
  <c r="AE71" i="26"/>
  <c r="AA71" i="26"/>
  <c r="W71" i="26"/>
  <c r="AL71" i="26"/>
  <c r="AH71" i="26"/>
  <c r="AD71" i="26"/>
  <c r="Z71" i="26"/>
  <c r="AO71" i="26"/>
  <c r="AK71" i="26"/>
  <c r="AG71" i="26"/>
  <c r="AC71" i="26"/>
  <c r="Y71" i="26"/>
  <c r="AF71" i="26"/>
  <c r="AB71" i="26"/>
  <c r="AN71" i="26"/>
  <c r="X71" i="26"/>
  <c r="AJ71" i="26"/>
  <c r="AM79" i="26"/>
  <c r="AI79" i="26"/>
  <c r="AE79" i="26"/>
  <c r="AA79" i="26"/>
  <c r="W79" i="26"/>
  <c r="AL79" i="26"/>
  <c r="AH79" i="26"/>
  <c r="AD79" i="26"/>
  <c r="Z79" i="26"/>
  <c r="AO79" i="26"/>
  <c r="AK79" i="26"/>
  <c r="AG79" i="26"/>
  <c r="AC79" i="26"/>
  <c r="Y79" i="26"/>
  <c r="AB79" i="26"/>
  <c r="AN79" i="26"/>
  <c r="X79" i="26"/>
  <c r="AJ79" i="26"/>
  <c r="AF79" i="26"/>
  <c r="AM91" i="26"/>
  <c r="AI91" i="26"/>
  <c r="AE91" i="26"/>
  <c r="AA91" i="26"/>
  <c r="W91" i="26"/>
  <c r="AL91" i="26"/>
  <c r="AH91" i="26"/>
  <c r="AD91" i="26"/>
  <c r="Z91" i="26"/>
  <c r="AO91" i="26"/>
  <c r="AK91" i="26"/>
  <c r="AG91" i="26"/>
  <c r="AC91" i="26"/>
  <c r="Y91" i="26"/>
  <c r="AF91" i="26"/>
  <c r="AB91" i="26"/>
  <c r="AN91" i="26"/>
  <c r="X91" i="26"/>
  <c r="AJ91" i="26"/>
  <c r="AM99" i="26"/>
  <c r="AI99" i="26"/>
  <c r="AE99" i="26"/>
  <c r="AA99" i="26"/>
  <c r="W99" i="26"/>
  <c r="AL99" i="26"/>
  <c r="AH99" i="26"/>
  <c r="AD99" i="26"/>
  <c r="Z99" i="26"/>
  <c r="AO99" i="26"/>
  <c r="AK99" i="26"/>
  <c r="AG99" i="26"/>
  <c r="AC99" i="26"/>
  <c r="Y99" i="26"/>
  <c r="AN99" i="26"/>
  <c r="X99" i="26"/>
  <c r="AJ99" i="26"/>
  <c r="AF99" i="26"/>
  <c r="AB99" i="26"/>
  <c r="AO145" i="23"/>
  <c r="AK145" i="23"/>
  <c r="AG145" i="23"/>
  <c r="AC145" i="23"/>
  <c r="Y145" i="23"/>
  <c r="AL145" i="23"/>
  <c r="AF145" i="23"/>
  <c r="AA145" i="23"/>
  <c r="AJ145" i="23"/>
  <c r="AE145" i="23"/>
  <c r="Z145" i="23"/>
  <c r="AN145" i="23"/>
  <c r="AI145" i="23"/>
  <c r="AD145" i="23"/>
  <c r="X145" i="23"/>
  <c r="AB145" i="23"/>
  <c r="W145" i="23"/>
  <c r="AM145" i="23"/>
  <c r="AH145" i="23"/>
  <c r="AO177" i="23"/>
  <c r="AK177" i="23"/>
  <c r="AG177" i="23"/>
  <c r="AC177" i="23"/>
  <c r="Y177" i="23"/>
  <c r="AL177" i="23"/>
  <c r="AF177" i="23"/>
  <c r="AA177" i="23"/>
  <c r="AJ177" i="23"/>
  <c r="AE177" i="23"/>
  <c r="Z177" i="23"/>
  <c r="AN177" i="23"/>
  <c r="AI177" i="23"/>
  <c r="AD177" i="23"/>
  <c r="X177" i="23"/>
  <c r="AM177" i="23"/>
  <c r="AH177" i="23"/>
  <c r="AB177" i="23"/>
  <c r="W177" i="23"/>
  <c r="AL143" i="41"/>
  <c r="AH143" i="41"/>
  <c r="AD143" i="41"/>
  <c r="Z143" i="41"/>
  <c r="AO143" i="41"/>
  <c r="AK143" i="41"/>
  <c r="AG143" i="41"/>
  <c r="AC143" i="41"/>
  <c r="Y143" i="41"/>
  <c r="AN143" i="41"/>
  <c r="AJ143" i="41"/>
  <c r="AF143" i="41"/>
  <c r="AB143" i="41"/>
  <c r="X143" i="41"/>
  <c r="AM143" i="41"/>
  <c r="W143" i="41"/>
  <c r="AI143" i="41"/>
  <c r="AE143" i="41"/>
  <c r="AA143" i="41"/>
  <c r="U143" i="41"/>
  <c r="R143" i="41"/>
  <c r="O143" i="41"/>
  <c r="N143" i="41"/>
  <c r="M143" i="41"/>
  <c r="T143" i="41"/>
  <c r="S143" i="41"/>
  <c r="Q143" i="41"/>
  <c r="P143" i="41"/>
  <c r="AL21" i="40"/>
  <c r="AH21" i="40"/>
  <c r="AD21" i="40"/>
  <c r="Z21" i="40"/>
  <c r="AO21" i="40"/>
  <c r="AK21" i="40"/>
  <c r="AG21" i="40"/>
  <c r="AC21" i="40"/>
  <c r="Y21" i="40"/>
  <c r="AN21" i="40"/>
  <c r="AJ21" i="40"/>
  <c r="AF21" i="40"/>
  <c r="AB21" i="40"/>
  <c r="X21" i="40"/>
  <c r="AI21" i="40"/>
  <c r="AE21" i="40"/>
  <c r="AA21" i="40"/>
  <c r="AM21" i="40"/>
  <c r="W21" i="40"/>
  <c r="AL53" i="40"/>
  <c r="AH53" i="40"/>
  <c r="AD53" i="40"/>
  <c r="Z53" i="40"/>
  <c r="AO53" i="40"/>
  <c r="AK53" i="40"/>
  <c r="AG53" i="40"/>
  <c r="AC53" i="40"/>
  <c r="Y53" i="40"/>
  <c r="AN53" i="40"/>
  <c r="AJ53" i="40"/>
  <c r="AF53" i="40"/>
  <c r="AB53" i="40"/>
  <c r="X53" i="40"/>
  <c r="AI53" i="40"/>
  <c r="AE53" i="40"/>
  <c r="AA53" i="40"/>
  <c r="W53" i="40"/>
  <c r="AM53" i="40"/>
  <c r="AL85" i="40"/>
  <c r="AH85" i="40"/>
  <c r="AD85" i="40"/>
  <c r="Z85" i="40"/>
  <c r="AO85" i="40"/>
  <c r="AK85" i="40"/>
  <c r="AG85" i="40"/>
  <c r="AC85" i="40"/>
  <c r="Y85" i="40"/>
  <c r="AN85" i="40"/>
  <c r="AJ85" i="40"/>
  <c r="AF85" i="40"/>
  <c r="AB85" i="40"/>
  <c r="X85" i="40"/>
  <c r="AI85" i="40"/>
  <c r="AE85" i="40"/>
  <c r="AA85" i="40"/>
  <c r="AM85" i="40"/>
  <c r="W85" i="40"/>
  <c r="AL117" i="40"/>
  <c r="AH117" i="40"/>
  <c r="AD117" i="40"/>
  <c r="Z117" i="40"/>
  <c r="AO117" i="40"/>
  <c r="AK117" i="40"/>
  <c r="AG117" i="40"/>
  <c r="AC117" i="40"/>
  <c r="Y117" i="40"/>
  <c r="AN117" i="40"/>
  <c r="AJ117" i="40"/>
  <c r="AF117" i="40"/>
  <c r="AB117" i="40"/>
  <c r="X117" i="40"/>
  <c r="AI117" i="40"/>
  <c r="AE117" i="40"/>
  <c r="AA117" i="40"/>
  <c r="W117" i="40"/>
  <c r="AM117" i="40"/>
  <c r="AL149" i="40"/>
  <c r="AH149" i="40"/>
  <c r="AD149" i="40"/>
  <c r="Z149" i="40"/>
  <c r="AO149" i="40"/>
  <c r="AK149" i="40"/>
  <c r="AG149" i="40"/>
  <c r="AC149" i="40"/>
  <c r="Y149" i="40"/>
  <c r="AN149" i="40"/>
  <c r="AJ149" i="40"/>
  <c r="AF149" i="40"/>
  <c r="AB149" i="40"/>
  <c r="X149" i="40"/>
  <c r="AI149" i="40"/>
  <c r="AE149" i="40"/>
  <c r="AA149" i="40"/>
  <c r="AM149" i="40"/>
  <c r="W149" i="40"/>
  <c r="AL5" i="41"/>
  <c r="AH5" i="41"/>
  <c r="AD5" i="41"/>
  <c r="Z5" i="41"/>
  <c r="AO5" i="41"/>
  <c r="AK5" i="41"/>
  <c r="AG5" i="41"/>
  <c r="AC5" i="41"/>
  <c r="Y5" i="41"/>
  <c r="AN5" i="41"/>
  <c r="AJ5" i="41"/>
  <c r="AF5" i="41"/>
  <c r="AB5" i="41"/>
  <c r="X5" i="41"/>
  <c r="AI5" i="41"/>
  <c r="AE5" i="41"/>
  <c r="AA5" i="41"/>
  <c r="W5" i="41"/>
  <c r="AM5" i="41"/>
  <c r="AL95" i="41"/>
  <c r="AH95" i="41"/>
  <c r="AD95" i="41"/>
  <c r="Z95" i="41"/>
  <c r="AO95" i="41"/>
  <c r="AK95" i="41"/>
  <c r="AG95" i="41"/>
  <c r="AC95" i="41"/>
  <c r="Y95" i="41"/>
  <c r="AN95" i="41"/>
  <c r="AJ95" i="41"/>
  <c r="AF95" i="41"/>
  <c r="AB95" i="41"/>
  <c r="X95" i="41"/>
  <c r="AM95" i="41"/>
  <c r="W95" i="41"/>
  <c r="AI95" i="41"/>
  <c r="AE95" i="41"/>
  <c r="AA95" i="41"/>
  <c r="Q95" i="41"/>
  <c r="P95" i="41"/>
  <c r="U95" i="41"/>
  <c r="N95" i="41"/>
  <c r="O95" i="41"/>
  <c r="R95" i="41"/>
  <c r="M95" i="41"/>
  <c r="T95" i="41"/>
  <c r="S95" i="41"/>
  <c r="AM123" i="23"/>
  <c r="AI123" i="23"/>
  <c r="AE123" i="23"/>
  <c r="AA123" i="23"/>
  <c r="W123" i="23"/>
  <c r="AO123" i="23"/>
  <c r="AJ123" i="23"/>
  <c r="AD123" i="23"/>
  <c r="Y123" i="23"/>
  <c r="AN123" i="23"/>
  <c r="AH123" i="23"/>
  <c r="AC123" i="23"/>
  <c r="X123" i="23"/>
  <c r="AL123" i="23"/>
  <c r="AG123" i="23"/>
  <c r="AB123" i="23"/>
  <c r="AK123" i="23"/>
  <c r="AF123" i="23"/>
  <c r="Z123" i="23"/>
  <c r="AM131" i="23"/>
  <c r="AI131" i="23"/>
  <c r="AE131" i="23"/>
  <c r="AA131" i="23"/>
  <c r="W131" i="23"/>
  <c r="AL131" i="23"/>
  <c r="AG131" i="23"/>
  <c r="AB131" i="23"/>
  <c r="AK131" i="23"/>
  <c r="AF131" i="23"/>
  <c r="Z131" i="23"/>
  <c r="AO131" i="23"/>
  <c r="AJ131" i="23"/>
  <c r="AD131" i="23"/>
  <c r="Y131" i="23"/>
  <c r="X131" i="23"/>
  <c r="AN131" i="23"/>
  <c r="AH131" i="23"/>
  <c r="AC131" i="23"/>
  <c r="AM139" i="23"/>
  <c r="AI139" i="23"/>
  <c r="AE139" i="23"/>
  <c r="AA139" i="23"/>
  <c r="W139" i="23"/>
  <c r="AO139" i="23"/>
  <c r="AJ139" i="23"/>
  <c r="AD139" i="23"/>
  <c r="Y139" i="23"/>
  <c r="AN139" i="23"/>
  <c r="AH139" i="23"/>
  <c r="AC139" i="23"/>
  <c r="X139" i="23"/>
  <c r="AL139" i="23"/>
  <c r="AG139" i="23"/>
  <c r="AB139" i="23"/>
  <c r="Z139" i="23"/>
  <c r="AK139" i="23"/>
  <c r="AF139" i="23"/>
  <c r="AM147" i="23"/>
  <c r="AI147" i="23"/>
  <c r="AE147" i="23"/>
  <c r="AA147" i="23"/>
  <c r="W147" i="23"/>
  <c r="AL147" i="23"/>
  <c r="AG147" i="23"/>
  <c r="AB147" i="23"/>
  <c r="AK147" i="23"/>
  <c r="AF147" i="23"/>
  <c r="Z147" i="23"/>
  <c r="AO147" i="23"/>
  <c r="AJ147" i="23"/>
  <c r="AD147" i="23"/>
  <c r="Y147" i="23"/>
  <c r="AC147" i="23"/>
  <c r="X147" i="23"/>
  <c r="AN147" i="23"/>
  <c r="AH147" i="23"/>
  <c r="AM155" i="23"/>
  <c r="AI155" i="23"/>
  <c r="AE155" i="23"/>
  <c r="AA155" i="23"/>
  <c r="W155" i="23"/>
  <c r="AO155" i="23"/>
  <c r="AJ155" i="23"/>
  <c r="AD155" i="23"/>
  <c r="Y155" i="23"/>
  <c r="AN155" i="23"/>
  <c r="AH155" i="23"/>
  <c r="AC155" i="23"/>
  <c r="X155" i="23"/>
  <c r="AL155" i="23"/>
  <c r="AG155" i="23"/>
  <c r="AB155" i="23"/>
  <c r="AF155" i="23"/>
  <c r="Z155" i="23"/>
  <c r="AK155" i="23"/>
  <c r="AM163" i="23"/>
  <c r="AI163" i="23"/>
  <c r="AE163" i="23"/>
  <c r="AA163" i="23"/>
  <c r="W163" i="23"/>
  <c r="AL163" i="23"/>
  <c r="AG163" i="23"/>
  <c r="AB163" i="23"/>
  <c r="AK163" i="23"/>
  <c r="AF163" i="23"/>
  <c r="Z163" i="23"/>
  <c r="AO163" i="23"/>
  <c r="AJ163" i="23"/>
  <c r="AD163" i="23"/>
  <c r="Y163" i="23"/>
  <c r="AH163" i="23"/>
  <c r="AC163" i="23"/>
  <c r="X163" i="23"/>
  <c r="AN163" i="23"/>
  <c r="AM171" i="23"/>
  <c r="AI171" i="23"/>
  <c r="AE171" i="23"/>
  <c r="AA171" i="23"/>
  <c r="W171" i="23"/>
  <c r="AO171" i="23"/>
  <c r="AJ171" i="23"/>
  <c r="AD171" i="23"/>
  <c r="Y171" i="23"/>
  <c r="AN171" i="23"/>
  <c r="AH171" i="23"/>
  <c r="AC171" i="23"/>
  <c r="X171" i="23"/>
  <c r="AL171" i="23"/>
  <c r="AG171" i="23"/>
  <c r="AB171" i="23"/>
  <c r="AK171" i="23"/>
  <c r="AF171" i="23"/>
  <c r="Z171" i="23"/>
  <c r="AL35" i="41"/>
  <c r="AH35" i="41"/>
  <c r="AD35" i="41"/>
  <c r="Z35" i="41"/>
  <c r="AO35" i="41"/>
  <c r="AK35" i="41"/>
  <c r="AG35" i="41"/>
  <c r="AC35" i="41"/>
  <c r="Y35" i="41"/>
  <c r="AN35" i="41"/>
  <c r="AJ35" i="41"/>
  <c r="AF35" i="41"/>
  <c r="AB35" i="41"/>
  <c r="X35" i="41"/>
  <c r="AI35" i="41"/>
  <c r="AE35" i="41"/>
  <c r="AA35" i="41"/>
  <c r="AM35" i="41"/>
  <c r="W35" i="41"/>
  <c r="AL67" i="41"/>
  <c r="AH67" i="41"/>
  <c r="AD67" i="41"/>
  <c r="Z67" i="41"/>
  <c r="AO67" i="41"/>
  <c r="AK67" i="41"/>
  <c r="AG67" i="41"/>
  <c r="AC67" i="41"/>
  <c r="Y67" i="41"/>
  <c r="AN67" i="41"/>
  <c r="AJ67" i="41"/>
  <c r="AF67" i="41"/>
  <c r="AB67" i="41"/>
  <c r="X67" i="41"/>
  <c r="AI67" i="41"/>
  <c r="AE67" i="41"/>
  <c r="AA67" i="41"/>
  <c r="W67" i="41"/>
  <c r="AM67" i="41"/>
  <c r="Q67" i="41"/>
  <c r="N67" i="41"/>
  <c r="U67" i="41"/>
  <c r="S67" i="41"/>
  <c r="O67" i="41"/>
  <c r="P67" i="41"/>
  <c r="M67" i="41"/>
  <c r="T67" i="41"/>
  <c r="R67" i="41"/>
  <c r="AL99" i="41"/>
  <c r="AH99" i="41"/>
  <c r="AD99" i="41"/>
  <c r="Z99" i="41"/>
  <c r="AO99" i="41"/>
  <c r="AK99" i="41"/>
  <c r="AG99" i="41"/>
  <c r="AC99" i="41"/>
  <c r="Y99" i="41"/>
  <c r="AN99" i="41"/>
  <c r="AJ99" i="41"/>
  <c r="AF99" i="41"/>
  <c r="AB99" i="41"/>
  <c r="X99" i="41"/>
  <c r="AI99" i="41"/>
  <c r="AE99" i="41"/>
  <c r="AA99" i="41"/>
  <c r="AM99" i="41"/>
  <c r="W99" i="41"/>
  <c r="U99" i="41"/>
  <c r="N99" i="41"/>
  <c r="O99" i="41"/>
  <c r="R99" i="41"/>
  <c r="M99" i="41"/>
  <c r="T99" i="41"/>
  <c r="S99" i="41"/>
  <c r="Q99" i="41"/>
  <c r="P99" i="41"/>
  <c r="AL131" i="41"/>
  <c r="AH131" i="41"/>
  <c r="AD131" i="41"/>
  <c r="Z131" i="41"/>
  <c r="AO131" i="41"/>
  <c r="AK131" i="41"/>
  <c r="AG131" i="41"/>
  <c r="AC131" i="41"/>
  <c r="Y131" i="41"/>
  <c r="AN131" i="41"/>
  <c r="AJ131" i="41"/>
  <c r="AF131" i="41"/>
  <c r="AB131" i="41"/>
  <c r="X131" i="41"/>
  <c r="AI131" i="41"/>
  <c r="AE131" i="41"/>
  <c r="AA131" i="41"/>
  <c r="W131" i="41"/>
  <c r="AM131" i="41"/>
  <c r="O131" i="41"/>
  <c r="R131" i="41"/>
  <c r="M131" i="41"/>
  <c r="T131" i="41"/>
  <c r="S131" i="41"/>
  <c r="Q131" i="41"/>
  <c r="N131" i="41"/>
  <c r="U131" i="41"/>
  <c r="P131" i="41"/>
  <c r="AL163" i="41"/>
  <c r="AH163" i="41"/>
  <c r="AD163" i="41"/>
  <c r="Z163" i="41"/>
  <c r="AO163" i="41"/>
  <c r="AK163" i="41"/>
  <c r="AG163" i="41"/>
  <c r="AC163" i="41"/>
  <c r="Y163" i="41"/>
  <c r="AN163" i="41"/>
  <c r="AJ163" i="41"/>
  <c r="AF163" i="41"/>
  <c r="AB163" i="41"/>
  <c r="X163" i="41"/>
  <c r="AI163" i="41"/>
  <c r="AE163" i="41"/>
  <c r="AA163" i="41"/>
  <c r="AM163" i="41"/>
  <c r="W163" i="41"/>
  <c r="M163" i="41"/>
  <c r="T163" i="41"/>
  <c r="S163" i="41"/>
  <c r="Q163" i="41"/>
  <c r="P163" i="41"/>
  <c r="U163" i="41"/>
  <c r="R163" i="41"/>
  <c r="O163" i="41"/>
  <c r="N163" i="41"/>
  <c r="AM4" i="40"/>
  <c r="AI4" i="40"/>
  <c r="AE4" i="40"/>
  <c r="AA4" i="40"/>
  <c r="W4" i="40"/>
  <c r="AL4" i="40"/>
  <c r="AH4" i="40"/>
  <c r="AD4" i="40"/>
  <c r="Z4" i="40"/>
  <c r="AO4" i="40"/>
  <c r="AK4" i="40"/>
  <c r="AG4" i="40"/>
  <c r="AC4" i="40"/>
  <c r="Y4" i="40"/>
  <c r="AN4" i="40"/>
  <c r="X4" i="40"/>
  <c r="AJ4" i="40"/>
  <c r="AF4" i="40"/>
  <c r="AB4" i="40"/>
  <c r="Q4" i="40"/>
  <c r="R4" i="40"/>
  <c r="P4" i="40"/>
  <c r="U4" i="40"/>
  <c r="S4" i="40"/>
  <c r="T4" i="40"/>
  <c r="N4" i="40"/>
  <c r="M4" i="40"/>
  <c r="O4" i="40"/>
  <c r="AM12" i="40"/>
  <c r="AI12" i="40"/>
  <c r="AE12" i="40"/>
  <c r="AA12" i="40"/>
  <c r="W12" i="40"/>
  <c r="AL12" i="40"/>
  <c r="AH12" i="40"/>
  <c r="AD12" i="40"/>
  <c r="Z12" i="40"/>
  <c r="AO12" i="40"/>
  <c r="AK12" i="40"/>
  <c r="AG12" i="40"/>
  <c r="AC12" i="40"/>
  <c r="Y12" i="40"/>
  <c r="AF12" i="40"/>
  <c r="AB12" i="40"/>
  <c r="AN12" i="40"/>
  <c r="X12" i="40"/>
  <c r="AJ12" i="40"/>
  <c r="P12" i="40"/>
  <c r="U12" i="40"/>
  <c r="S12" i="40"/>
  <c r="T12" i="40"/>
  <c r="N12" i="40"/>
  <c r="M12" i="40"/>
  <c r="R12" i="40"/>
  <c r="Q12" i="40"/>
  <c r="O12" i="40"/>
  <c r="AM20" i="40"/>
  <c r="AI20" i="40"/>
  <c r="AE20" i="40"/>
  <c r="AA20" i="40"/>
  <c r="W20" i="40"/>
  <c r="AL20" i="40"/>
  <c r="AH20" i="40"/>
  <c r="AD20" i="40"/>
  <c r="Z20" i="40"/>
  <c r="AO20" i="40"/>
  <c r="AK20" i="40"/>
  <c r="AG20" i="40"/>
  <c r="AC20" i="40"/>
  <c r="Y20" i="40"/>
  <c r="AN20" i="40"/>
  <c r="X20" i="40"/>
  <c r="AJ20" i="40"/>
  <c r="AF20" i="40"/>
  <c r="AB20" i="40"/>
  <c r="T20" i="40"/>
  <c r="N20" i="40"/>
  <c r="M20" i="40"/>
  <c r="R20" i="40"/>
  <c r="Q20" i="40"/>
  <c r="O20" i="40"/>
  <c r="P20" i="40"/>
  <c r="U20" i="40"/>
  <c r="S20" i="40"/>
  <c r="AM28" i="40"/>
  <c r="AI28" i="40"/>
  <c r="AE28" i="40"/>
  <c r="AA28" i="40"/>
  <c r="W28" i="40"/>
  <c r="AL28" i="40"/>
  <c r="AH28" i="40"/>
  <c r="AD28" i="40"/>
  <c r="Z28" i="40"/>
  <c r="AO28" i="40"/>
  <c r="AK28" i="40"/>
  <c r="AG28" i="40"/>
  <c r="AC28" i="40"/>
  <c r="Y28" i="40"/>
  <c r="AF28" i="40"/>
  <c r="AB28" i="40"/>
  <c r="AN28" i="40"/>
  <c r="X28" i="40"/>
  <c r="AJ28" i="40"/>
  <c r="Q28" i="40"/>
  <c r="S28" i="40"/>
  <c r="P28" i="40"/>
  <c r="U28" i="40"/>
  <c r="R28" i="40"/>
  <c r="T28" i="40"/>
  <c r="N28" i="40"/>
  <c r="M28" i="40"/>
  <c r="O28" i="40"/>
  <c r="AM36" i="40"/>
  <c r="AI36" i="40"/>
  <c r="AE36" i="40"/>
  <c r="AA36" i="40"/>
  <c r="W36" i="40"/>
  <c r="AL36" i="40"/>
  <c r="AH36" i="40"/>
  <c r="AD36" i="40"/>
  <c r="Z36" i="40"/>
  <c r="AO36" i="40"/>
  <c r="AK36" i="40"/>
  <c r="AG36" i="40"/>
  <c r="AC36" i="40"/>
  <c r="Y36" i="40"/>
  <c r="AN36" i="40"/>
  <c r="X36" i="40"/>
  <c r="AJ36" i="40"/>
  <c r="AF36" i="40"/>
  <c r="AB36" i="40"/>
  <c r="P36" i="40"/>
  <c r="U36" i="40"/>
  <c r="S36" i="40"/>
  <c r="T36" i="40"/>
  <c r="N36" i="40"/>
  <c r="M36" i="40"/>
  <c r="O36" i="40"/>
  <c r="Q36" i="40"/>
  <c r="R36" i="40"/>
  <c r="AM44" i="40"/>
  <c r="AI44" i="40"/>
  <c r="AE44" i="40"/>
  <c r="AA44" i="40"/>
  <c r="W44" i="40"/>
  <c r="AL44" i="40"/>
  <c r="AH44" i="40"/>
  <c r="AD44" i="40"/>
  <c r="Z44" i="40"/>
  <c r="AO44" i="40"/>
  <c r="AK44" i="40"/>
  <c r="AG44" i="40"/>
  <c r="AC44" i="40"/>
  <c r="Y44" i="40"/>
  <c r="AF44" i="40"/>
  <c r="AB44" i="40"/>
  <c r="AN44" i="40"/>
  <c r="X44" i="40"/>
  <c r="AJ44" i="40"/>
  <c r="T44" i="40"/>
  <c r="N44" i="40"/>
  <c r="M44" i="40"/>
  <c r="O44" i="40"/>
  <c r="Q44" i="40"/>
  <c r="R44" i="40"/>
  <c r="P44" i="40"/>
  <c r="U44" i="40"/>
  <c r="S44" i="40"/>
  <c r="AM52" i="40"/>
  <c r="AI52" i="40"/>
  <c r="AE52" i="40"/>
  <c r="AA52" i="40"/>
  <c r="W52" i="40"/>
  <c r="AL52" i="40"/>
  <c r="AH52" i="40"/>
  <c r="AD52" i="40"/>
  <c r="Z52" i="40"/>
  <c r="AO52" i="40"/>
  <c r="AK52" i="40"/>
  <c r="AG52" i="40"/>
  <c r="AC52" i="40"/>
  <c r="Y52" i="40"/>
  <c r="AN52" i="40"/>
  <c r="X52" i="40"/>
  <c r="AJ52" i="40"/>
  <c r="AF52" i="40"/>
  <c r="AB52" i="40"/>
  <c r="M52" i="40"/>
  <c r="O52" i="40"/>
  <c r="Q52" i="40"/>
  <c r="R52" i="40"/>
  <c r="P52" i="40"/>
  <c r="U52" i="40"/>
  <c r="S52" i="40"/>
  <c r="T52" i="40"/>
  <c r="N52" i="40"/>
  <c r="AM60" i="40"/>
  <c r="AI60" i="40"/>
  <c r="AE60" i="40"/>
  <c r="AA60" i="40"/>
  <c r="W60" i="40"/>
  <c r="AL60" i="40"/>
  <c r="AH60" i="40"/>
  <c r="AD60" i="40"/>
  <c r="Z60" i="40"/>
  <c r="AO60" i="40"/>
  <c r="AK60" i="40"/>
  <c r="AG60" i="40"/>
  <c r="AC60" i="40"/>
  <c r="Y60" i="40"/>
  <c r="AF60" i="40"/>
  <c r="AB60" i="40"/>
  <c r="AN60" i="40"/>
  <c r="X60" i="40"/>
  <c r="AJ60" i="40"/>
  <c r="Q60" i="40"/>
  <c r="O60" i="40"/>
  <c r="P60" i="40"/>
  <c r="U60" i="40"/>
  <c r="S60" i="40"/>
  <c r="T60" i="40"/>
  <c r="N60" i="40"/>
  <c r="M60" i="40"/>
  <c r="R60" i="40"/>
  <c r="AM68" i="40"/>
  <c r="AI68" i="40"/>
  <c r="AE68" i="40"/>
  <c r="AA68" i="40"/>
  <c r="W68" i="40"/>
  <c r="AL68" i="40"/>
  <c r="AH68" i="40"/>
  <c r="AD68" i="40"/>
  <c r="Z68" i="40"/>
  <c r="AO68" i="40"/>
  <c r="AK68" i="40"/>
  <c r="AG68" i="40"/>
  <c r="AC68" i="40"/>
  <c r="Y68" i="40"/>
  <c r="AN68" i="40"/>
  <c r="X68" i="40"/>
  <c r="AJ68" i="40"/>
  <c r="AF68" i="40"/>
  <c r="AB68" i="40"/>
  <c r="Q68" i="40"/>
  <c r="R68" i="40"/>
  <c r="P68" i="40"/>
  <c r="U68" i="40"/>
  <c r="S68" i="40"/>
  <c r="T68" i="40"/>
  <c r="N68" i="40"/>
  <c r="M68" i="40"/>
  <c r="O68" i="40"/>
  <c r="AM76" i="40"/>
  <c r="AI76" i="40"/>
  <c r="AE76" i="40"/>
  <c r="AA76" i="40"/>
  <c r="W76" i="40"/>
  <c r="AL76" i="40"/>
  <c r="AH76" i="40"/>
  <c r="AD76" i="40"/>
  <c r="Z76" i="40"/>
  <c r="AO76" i="40"/>
  <c r="AK76" i="40"/>
  <c r="AG76" i="40"/>
  <c r="AC76" i="40"/>
  <c r="Y76" i="40"/>
  <c r="AF76" i="40"/>
  <c r="AB76" i="40"/>
  <c r="AN76" i="40"/>
  <c r="X76" i="40"/>
  <c r="AJ76" i="40"/>
  <c r="T76" i="40"/>
  <c r="N76" i="40"/>
  <c r="M76" i="40"/>
  <c r="O76" i="40"/>
  <c r="Q76" i="40"/>
  <c r="R76" i="40"/>
  <c r="P76" i="40"/>
  <c r="U76" i="40"/>
  <c r="S76" i="40"/>
  <c r="AM84" i="40"/>
  <c r="AI84" i="40"/>
  <c r="AE84" i="40"/>
  <c r="AA84" i="40"/>
  <c r="W84" i="40"/>
  <c r="AL84" i="40"/>
  <c r="AH84" i="40"/>
  <c r="AD84" i="40"/>
  <c r="Z84" i="40"/>
  <c r="AO84" i="40"/>
  <c r="AK84" i="40"/>
  <c r="AG84" i="40"/>
  <c r="AC84" i="40"/>
  <c r="Y84" i="40"/>
  <c r="AN84" i="40"/>
  <c r="X84" i="40"/>
  <c r="AJ84" i="40"/>
  <c r="AF84" i="40"/>
  <c r="AB84" i="40"/>
  <c r="M84" i="40"/>
  <c r="O84" i="40"/>
  <c r="Q84" i="40"/>
  <c r="R84" i="40"/>
  <c r="P84" i="40"/>
  <c r="U84" i="40"/>
  <c r="S84" i="40"/>
  <c r="T84" i="40"/>
  <c r="N84" i="40"/>
  <c r="AM92" i="40"/>
  <c r="AI92" i="40"/>
  <c r="AE92" i="40"/>
  <c r="AA92" i="40"/>
  <c r="W92" i="40"/>
  <c r="AL92" i="40"/>
  <c r="AH92" i="40"/>
  <c r="AD92" i="40"/>
  <c r="Z92" i="40"/>
  <c r="AO92" i="40"/>
  <c r="AK92" i="40"/>
  <c r="AG92" i="40"/>
  <c r="AC92" i="40"/>
  <c r="Y92" i="40"/>
  <c r="AF92" i="40"/>
  <c r="AB92" i="40"/>
  <c r="AN92" i="40"/>
  <c r="X92" i="40"/>
  <c r="AJ92" i="40"/>
  <c r="M92" i="40"/>
  <c r="R92" i="40"/>
  <c r="Q92" i="40"/>
  <c r="O92" i="40"/>
  <c r="P92" i="40"/>
  <c r="U92" i="40"/>
  <c r="S92" i="40"/>
  <c r="T92" i="40"/>
  <c r="N92" i="40"/>
  <c r="AM100" i="40"/>
  <c r="AI100" i="40"/>
  <c r="AE100" i="40"/>
  <c r="AA100" i="40"/>
  <c r="W100" i="40"/>
  <c r="AL100" i="40"/>
  <c r="AH100" i="40"/>
  <c r="AD100" i="40"/>
  <c r="Z100" i="40"/>
  <c r="AO100" i="40"/>
  <c r="AK100" i="40"/>
  <c r="AG100" i="40"/>
  <c r="AC100" i="40"/>
  <c r="Y100" i="40"/>
  <c r="AN100" i="40"/>
  <c r="X100" i="40"/>
  <c r="AJ100" i="40"/>
  <c r="AF100" i="40"/>
  <c r="AB100" i="40"/>
  <c r="P100" i="40"/>
  <c r="U100" i="40"/>
  <c r="S100" i="40"/>
  <c r="T100" i="40"/>
  <c r="N100" i="40"/>
  <c r="M100" i="40"/>
  <c r="O100" i="40"/>
  <c r="Q100" i="40"/>
  <c r="R100" i="40"/>
  <c r="AM108" i="40"/>
  <c r="AI108" i="40"/>
  <c r="AE108" i="40"/>
  <c r="AA108" i="40"/>
  <c r="W108" i="40"/>
  <c r="AL108" i="40"/>
  <c r="AH108" i="40"/>
  <c r="AD108" i="40"/>
  <c r="Z108" i="40"/>
  <c r="AO108" i="40"/>
  <c r="AK108" i="40"/>
  <c r="AG108" i="40"/>
  <c r="AC108" i="40"/>
  <c r="Y108" i="40"/>
  <c r="AF108" i="40"/>
  <c r="AB108" i="40"/>
  <c r="AN108" i="40"/>
  <c r="X108" i="40"/>
  <c r="AJ108" i="40"/>
  <c r="T108" i="40"/>
  <c r="N108" i="40"/>
  <c r="M108" i="40"/>
  <c r="S108" i="40"/>
  <c r="Q108" i="40"/>
  <c r="O108" i="40"/>
  <c r="P108" i="40"/>
  <c r="U108" i="40"/>
  <c r="R108" i="40"/>
  <c r="AM116" i="40"/>
  <c r="AI116" i="40"/>
  <c r="AE116" i="40"/>
  <c r="AA116" i="40"/>
  <c r="W116" i="40"/>
  <c r="AL116" i="40"/>
  <c r="AH116" i="40"/>
  <c r="AD116" i="40"/>
  <c r="Z116" i="40"/>
  <c r="AO116" i="40"/>
  <c r="AK116" i="40"/>
  <c r="AG116" i="40"/>
  <c r="AC116" i="40"/>
  <c r="Y116" i="40"/>
  <c r="AN116" i="40"/>
  <c r="X116" i="40"/>
  <c r="AJ116" i="40"/>
  <c r="AF116" i="40"/>
  <c r="AB116" i="40"/>
  <c r="M116" i="40"/>
  <c r="R116" i="40"/>
  <c r="Q116" i="40"/>
  <c r="O116" i="40"/>
  <c r="P116" i="40"/>
  <c r="U116" i="40"/>
  <c r="S116" i="40"/>
  <c r="T116" i="40"/>
  <c r="N116" i="40"/>
  <c r="AM124" i="40"/>
  <c r="AI124" i="40"/>
  <c r="AE124" i="40"/>
  <c r="AA124" i="40"/>
  <c r="W124" i="40"/>
  <c r="AL124" i="40"/>
  <c r="AH124" i="40"/>
  <c r="AD124" i="40"/>
  <c r="Z124" i="40"/>
  <c r="AO124" i="40"/>
  <c r="AK124" i="40"/>
  <c r="AG124" i="40"/>
  <c r="AC124" i="40"/>
  <c r="Y124" i="40"/>
  <c r="AF124" i="40"/>
  <c r="AB124" i="40"/>
  <c r="AN124" i="40"/>
  <c r="X124" i="40"/>
  <c r="AJ124" i="40"/>
  <c r="P124" i="40"/>
  <c r="U124" i="40"/>
  <c r="S124" i="40"/>
  <c r="T124" i="40"/>
  <c r="N124" i="40"/>
  <c r="M124" i="40"/>
  <c r="O124" i="40"/>
  <c r="Q124" i="40"/>
  <c r="R124" i="40"/>
  <c r="AM132" i="40"/>
  <c r="AI132" i="40"/>
  <c r="AE132" i="40"/>
  <c r="AA132" i="40"/>
  <c r="W132" i="40"/>
  <c r="AL132" i="40"/>
  <c r="AH132" i="40"/>
  <c r="AD132" i="40"/>
  <c r="Z132" i="40"/>
  <c r="AO132" i="40"/>
  <c r="AK132" i="40"/>
  <c r="AG132" i="40"/>
  <c r="AC132" i="40"/>
  <c r="Y132" i="40"/>
  <c r="AN132" i="40"/>
  <c r="X132" i="40"/>
  <c r="AJ132" i="40"/>
  <c r="AF132" i="40"/>
  <c r="AB132" i="40"/>
  <c r="M132" i="40"/>
  <c r="O132" i="40"/>
  <c r="Q132" i="40"/>
  <c r="R132" i="40"/>
  <c r="P132" i="40"/>
  <c r="U132" i="40"/>
  <c r="S132" i="40"/>
  <c r="T132" i="40"/>
  <c r="N132" i="40"/>
  <c r="AM140" i="40"/>
  <c r="AI140" i="40"/>
  <c r="AE140" i="40"/>
  <c r="AA140" i="40"/>
  <c r="W140" i="40"/>
  <c r="AL140" i="40"/>
  <c r="AH140" i="40"/>
  <c r="AD140" i="40"/>
  <c r="Z140" i="40"/>
  <c r="AO140" i="40"/>
  <c r="AK140" i="40"/>
  <c r="AG140" i="40"/>
  <c r="AC140" i="40"/>
  <c r="Y140" i="40"/>
  <c r="AF140" i="40"/>
  <c r="AB140" i="40"/>
  <c r="AN140" i="40"/>
  <c r="X140" i="40"/>
  <c r="AJ140" i="40"/>
  <c r="P140" i="40"/>
  <c r="U140" i="40"/>
  <c r="R140" i="40"/>
  <c r="T140" i="40"/>
  <c r="N140" i="40"/>
  <c r="M140" i="40"/>
  <c r="S140" i="40"/>
  <c r="Q140" i="40"/>
  <c r="O140" i="40"/>
  <c r="AM148" i="40"/>
  <c r="AI148" i="40"/>
  <c r="AE148" i="40"/>
  <c r="AA148" i="40"/>
  <c r="W148" i="40"/>
  <c r="AL148" i="40"/>
  <c r="AH148" i="40"/>
  <c r="AD148" i="40"/>
  <c r="Z148" i="40"/>
  <c r="AO148" i="40"/>
  <c r="AK148" i="40"/>
  <c r="AG148" i="40"/>
  <c r="AC148" i="40"/>
  <c r="Y148" i="40"/>
  <c r="AN148" i="40"/>
  <c r="X148" i="40"/>
  <c r="AJ148" i="40"/>
  <c r="AF148" i="40"/>
  <c r="AB148" i="40"/>
  <c r="M148" i="40"/>
  <c r="S148" i="40"/>
  <c r="Q148" i="40"/>
  <c r="O148" i="40"/>
  <c r="P148" i="40"/>
  <c r="U148" i="40"/>
  <c r="R148" i="40"/>
  <c r="T148" i="40"/>
  <c r="N148" i="40"/>
  <c r="AM156" i="40"/>
  <c r="AI156" i="40"/>
  <c r="AE156" i="40"/>
  <c r="AA156" i="40"/>
  <c r="W156" i="40"/>
  <c r="AL156" i="40"/>
  <c r="AH156" i="40"/>
  <c r="AD156" i="40"/>
  <c r="Z156" i="40"/>
  <c r="AO156" i="40"/>
  <c r="AK156" i="40"/>
  <c r="AG156" i="40"/>
  <c r="AC156" i="40"/>
  <c r="Y156" i="40"/>
  <c r="AF156" i="40"/>
  <c r="AB156" i="40"/>
  <c r="AN156" i="40"/>
  <c r="X156" i="40"/>
  <c r="AJ156" i="40"/>
  <c r="Q156" i="40"/>
  <c r="O156" i="40"/>
  <c r="P156" i="40"/>
  <c r="U156" i="40"/>
  <c r="S156" i="40"/>
  <c r="T156" i="40"/>
  <c r="N156" i="40"/>
  <c r="M156" i="40"/>
  <c r="R156" i="40"/>
  <c r="AM164" i="40"/>
  <c r="AI164" i="40"/>
  <c r="AE164" i="40"/>
  <c r="AA164" i="40"/>
  <c r="W164" i="40"/>
  <c r="AL164" i="40"/>
  <c r="AH164" i="40"/>
  <c r="AD164" i="40"/>
  <c r="Z164" i="40"/>
  <c r="AO164" i="40"/>
  <c r="AK164" i="40"/>
  <c r="AG164" i="40"/>
  <c r="AC164" i="40"/>
  <c r="Y164" i="40"/>
  <c r="AN164" i="40"/>
  <c r="X164" i="40"/>
  <c r="AJ164" i="40"/>
  <c r="AF164" i="40"/>
  <c r="AB164" i="40"/>
  <c r="P164" i="40"/>
  <c r="U164" i="40"/>
  <c r="S164" i="40"/>
  <c r="T164" i="40"/>
  <c r="N164" i="40"/>
  <c r="M164" i="40"/>
  <c r="R164" i="40"/>
  <c r="Q164" i="40"/>
  <c r="O164" i="40"/>
  <c r="AM172" i="40"/>
  <c r="AI172" i="40"/>
  <c r="AE172" i="40"/>
  <c r="AA172" i="40"/>
  <c r="W172" i="40"/>
  <c r="AL172" i="40"/>
  <c r="AH172" i="40"/>
  <c r="AD172" i="40"/>
  <c r="Z172" i="40"/>
  <c r="AO172" i="40"/>
  <c r="AK172" i="40"/>
  <c r="AG172" i="40"/>
  <c r="AC172" i="40"/>
  <c r="Y172" i="40"/>
  <c r="AF172" i="40"/>
  <c r="AB172" i="40"/>
  <c r="AN172" i="40"/>
  <c r="X172" i="40"/>
  <c r="AJ172" i="40"/>
  <c r="P172" i="40"/>
  <c r="U172" i="40"/>
  <c r="R172" i="40"/>
  <c r="T172" i="40"/>
  <c r="N172" i="40"/>
  <c r="M172" i="40"/>
  <c r="S172" i="40"/>
  <c r="Q172" i="40"/>
  <c r="O172" i="40"/>
  <c r="AM4" i="41"/>
  <c r="AI4" i="41"/>
  <c r="AE4" i="41"/>
  <c r="AA4" i="41"/>
  <c r="W4" i="41"/>
  <c r="AL4" i="41"/>
  <c r="AH4" i="41"/>
  <c r="AD4" i="41"/>
  <c r="Z4" i="41"/>
  <c r="AO4" i="41"/>
  <c r="AK4" i="41"/>
  <c r="AG4" i="41"/>
  <c r="AC4" i="41"/>
  <c r="Y4" i="41"/>
  <c r="AN4" i="41"/>
  <c r="X4" i="41"/>
  <c r="AJ4" i="41"/>
  <c r="AF4" i="41"/>
  <c r="AB4" i="41"/>
  <c r="Q4" i="41"/>
  <c r="O4" i="41"/>
  <c r="P4" i="41"/>
  <c r="U4" i="41"/>
  <c r="S4" i="41"/>
  <c r="T4" i="41"/>
  <c r="N4" i="41"/>
  <c r="M4" i="41"/>
  <c r="R4" i="41"/>
  <c r="AL59" i="41"/>
  <c r="AH59" i="41"/>
  <c r="AD59" i="41"/>
  <c r="Z59" i="41"/>
  <c r="AO59" i="41"/>
  <c r="AK59" i="41"/>
  <c r="AG59" i="41"/>
  <c r="AC59" i="41"/>
  <c r="Y59" i="41"/>
  <c r="AN59" i="41"/>
  <c r="AJ59" i="41"/>
  <c r="AF59" i="41"/>
  <c r="AB59" i="41"/>
  <c r="X59" i="41"/>
  <c r="AA59" i="41"/>
  <c r="AM59" i="41"/>
  <c r="W59" i="41"/>
  <c r="AI59" i="41"/>
  <c r="AE59" i="41"/>
  <c r="AL91" i="41"/>
  <c r="AH91" i="41"/>
  <c r="AD91" i="41"/>
  <c r="Z91" i="41"/>
  <c r="AO91" i="41"/>
  <c r="AK91" i="41"/>
  <c r="AG91" i="41"/>
  <c r="AC91" i="41"/>
  <c r="Y91" i="41"/>
  <c r="AN91" i="41"/>
  <c r="AJ91" i="41"/>
  <c r="AF91" i="41"/>
  <c r="AB91" i="41"/>
  <c r="X91" i="41"/>
  <c r="AA91" i="41"/>
  <c r="AM91" i="41"/>
  <c r="W91" i="41"/>
  <c r="AI91" i="41"/>
  <c r="AE91" i="41"/>
  <c r="M91" i="41"/>
  <c r="T91" i="41"/>
  <c r="R91" i="41"/>
  <c r="Q91" i="41"/>
  <c r="S91" i="41"/>
  <c r="U91" i="41"/>
  <c r="P91" i="41"/>
  <c r="O91" i="41"/>
  <c r="N91" i="41"/>
  <c r="AL123" i="41"/>
  <c r="AH123" i="41"/>
  <c r="AD123" i="41"/>
  <c r="Z123" i="41"/>
  <c r="AO123" i="41"/>
  <c r="AK123" i="41"/>
  <c r="AG123" i="41"/>
  <c r="AC123" i="41"/>
  <c r="Y123" i="41"/>
  <c r="AN123" i="41"/>
  <c r="AJ123" i="41"/>
  <c r="AF123" i="41"/>
  <c r="AB123" i="41"/>
  <c r="X123" i="41"/>
  <c r="AA123" i="41"/>
  <c r="AM123" i="41"/>
  <c r="W123" i="41"/>
  <c r="AI123" i="41"/>
  <c r="AE123" i="41"/>
  <c r="O123" i="41"/>
  <c r="R123" i="41"/>
  <c r="M123" i="41"/>
  <c r="T123" i="41"/>
  <c r="S123" i="41"/>
  <c r="Q123" i="41"/>
  <c r="P123" i="41"/>
  <c r="U123" i="41"/>
  <c r="N123" i="41"/>
  <c r="AL155" i="41"/>
  <c r="AH155" i="41"/>
  <c r="AD155" i="41"/>
  <c r="Z155" i="41"/>
  <c r="AO155" i="41"/>
  <c r="AK155" i="41"/>
  <c r="AG155" i="41"/>
  <c r="AC155" i="41"/>
  <c r="Y155" i="41"/>
  <c r="AN155" i="41"/>
  <c r="AJ155" i="41"/>
  <c r="AF155" i="41"/>
  <c r="AB155" i="41"/>
  <c r="X155" i="41"/>
  <c r="AA155" i="41"/>
  <c r="AM155" i="41"/>
  <c r="W155" i="41"/>
  <c r="AI155" i="41"/>
  <c r="AE155" i="41"/>
  <c r="M155" i="41"/>
  <c r="T155" i="41"/>
  <c r="N155" i="41"/>
  <c r="Q155" i="41"/>
  <c r="S155" i="41"/>
  <c r="U155" i="41"/>
  <c r="P155" i="41"/>
  <c r="O155" i="41"/>
  <c r="R155" i="41"/>
  <c r="AN19" i="42"/>
  <c r="AJ19" i="42"/>
  <c r="AF19" i="42"/>
  <c r="AB19" i="42"/>
  <c r="AK19" i="42"/>
  <c r="AE19" i="42"/>
  <c r="Z19" i="42"/>
  <c r="AO19" i="42"/>
  <c r="AI19" i="42"/>
  <c r="AD19" i="42"/>
  <c r="Y19" i="42"/>
  <c r="AM19" i="42"/>
  <c r="AH19" i="42"/>
  <c r="AC19" i="42"/>
  <c r="X19" i="42"/>
  <c r="AA19" i="42"/>
  <c r="AL19" i="42"/>
  <c r="AG19" i="42"/>
  <c r="W19" i="42"/>
  <c r="AL61" i="42"/>
  <c r="AH61" i="42"/>
  <c r="AD61" i="42"/>
  <c r="Z61" i="42"/>
  <c r="AN61" i="42"/>
  <c r="AJ61" i="42"/>
  <c r="AF61" i="42"/>
  <c r="AB61" i="42"/>
  <c r="X61" i="42"/>
  <c r="AO61" i="42"/>
  <c r="AG61" i="42"/>
  <c r="Y61" i="42"/>
  <c r="AM61" i="42"/>
  <c r="AE61" i="42"/>
  <c r="W61" i="42"/>
  <c r="AK61" i="42"/>
  <c r="AC61" i="42"/>
  <c r="AA61" i="42"/>
  <c r="AI61" i="42"/>
  <c r="AO151" i="42"/>
  <c r="AK151" i="42"/>
  <c r="AG151" i="42"/>
  <c r="AC151" i="42"/>
  <c r="Y151" i="42"/>
  <c r="AN151" i="42"/>
  <c r="AJ151" i="42"/>
  <c r="AF151" i="42"/>
  <c r="AB151" i="42"/>
  <c r="X151" i="42"/>
  <c r="AH151" i="42"/>
  <c r="Z151" i="42"/>
  <c r="AL151" i="42"/>
  <c r="AD151" i="42"/>
  <c r="AM151" i="42"/>
  <c r="W151" i="42"/>
  <c r="AI151" i="42"/>
  <c r="AE151" i="42"/>
  <c r="AA151" i="42"/>
  <c r="AO119" i="42"/>
  <c r="AK119" i="42"/>
  <c r="AG119" i="42"/>
  <c r="AC119" i="42"/>
  <c r="Y119" i="42"/>
  <c r="AN119" i="42"/>
  <c r="AJ119" i="42"/>
  <c r="AF119" i="42"/>
  <c r="AB119" i="42"/>
  <c r="X119" i="42"/>
  <c r="AH119" i="42"/>
  <c r="Z119" i="42"/>
  <c r="AL119" i="42"/>
  <c r="AD119" i="42"/>
  <c r="AM119" i="42"/>
  <c r="W119" i="42"/>
  <c r="AI119" i="42"/>
  <c r="AE119" i="42"/>
  <c r="AA119" i="42"/>
  <c r="AL29" i="42"/>
  <c r="AH29" i="42"/>
  <c r="AD29" i="42"/>
  <c r="Z29" i="42"/>
  <c r="AN29" i="42"/>
  <c r="AI29" i="42"/>
  <c r="AC29" i="42"/>
  <c r="X29" i="42"/>
  <c r="AM29" i="42"/>
  <c r="AG29" i="42"/>
  <c r="AB29" i="42"/>
  <c r="W29" i="42"/>
  <c r="AK29" i="42"/>
  <c r="AF29" i="42"/>
  <c r="AA29" i="42"/>
  <c r="AE29" i="42"/>
  <c r="AO29" i="42"/>
  <c r="AJ29" i="42"/>
  <c r="Y29" i="42"/>
  <c r="AN47" i="42"/>
  <c r="AJ47" i="42"/>
  <c r="AF47" i="42"/>
  <c r="AB47" i="42"/>
  <c r="X47" i="42"/>
  <c r="AO47" i="42"/>
  <c r="AI47" i="42"/>
  <c r="AD47" i="42"/>
  <c r="Y47" i="42"/>
  <c r="AM47" i="42"/>
  <c r="AH47" i="42"/>
  <c r="AC47" i="42"/>
  <c r="W47" i="42"/>
  <c r="AL47" i="42"/>
  <c r="AG47" i="42"/>
  <c r="AA47" i="42"/>
  <c r="AK47" i="42"/>
  <c r="Z47" i="42"/>
  <c r="AE47" i="42"/>
  <c r="AN63" i="42"/>
  <c r="AJ63" i="42"/>
  <c r="AF63" i="42"/>
  <c r="AB63" i="42"/>
  <c r="X63" i="42"/>
  <c r="AL63" i="42"/>
  <c r="AH63" i="42"/>
  <c r="AD63" i="42"/>
  <c r="Z63" i="42"/>
  <c r="AM63" i="42"/>
  <c r="AE63" i="42"/>
  <c r="W63" i="42"/>
  <c r="AK63" i="42"/>
  <c r="AC63" i="42"/>
  <c r="AI63" i="42"/>
  <c r="AA63" i="42"/>
  <c r="AG63" i="42"/>
  <c r="Y63" i="42"/>
  <c r="AO63" i="42"/>
  <c r="AN79" i="42"/>
  <c r="AJ79" i="42"/>
  <c r="AF79" i="42"/>
  <c r="AB79" i="42"/>
  <c r="X79" i="42"/>
  <c r="AL79" i="42"/>
  <c r="AH79" i="42"/>
  <c r="AD79" i="42"/>
  <c r="Z79" i="42"/>
  <c r="AM79" i="42"/>
  <c r="AE79" i="42"/>
  <c r="W79" i="42"/>
  <c r="AK79" i="42"/>
  <c r="AC79" i="42"/>
  <c r="AI79" i="42"/>
  <c r="AA79" i="42"/>
  <c r="AG79" i="42"/>
  <c r="AO79" i="42"/>
  <c r="Y79" i="42"/>
  <c r="AN95" i="42"/>
  <c r="AJ95" i="42"/>
  <c r="AF95" i="42"/>
  <c r="AB95" i="42"/>
  <c r="X95" i="42"/>
  <c r="AL95" i="42"/>
  <c r="AH95" i="42"/>
  <c r="AD95" i="42"/>
  <c r="Z95" i="42"/>
  <c r="AM95" i="42"/>
  <c r="AE95" i="42"/>
  <c r="W95" i="42"/>
  <c r="AK95" i="42"/>
  <c r="AC95" i="42"/>
  <c r="AI95" i="42"/>
  <c r="AA95" i="42"/>
  <c r="AG95" i="42"/>
  <c r="Y95" i="42"/>
  <c r="AO95" i="42"/>
  <c r="AL102" i="42"/>
  <c r="AH102" i="42"/>
  <c r="AD102" i="42"/>
  <c r="Z102" i="42"/>
  <c r="AM102" i="42"/>
  <c r="AG102" i="42"/>
  <c r="AB102" i="42"/>
  <c r="W102" i="42"/>
  <c r="AO102" i="42"/>
  <c r="AJ102" i="42"/>
  <c r="AE102" i="42"/>
  <c r="Y102" i="42"/>
  <c r="AK102" i="42"/>
  <c r="AA102" i="42"/>
  <c r="AI102" i="42"/>
  <c r="X102" i="42"/>
  <c r="AF102" i="42"/>
  <c r="AN102" i="42"/>
  <c r="AC102" i="42"/>
  <c r="AO123" i="42"/>
  <c r="AK123" i="42"/>
  <c r="AG123" i="42"/>
  <c r="AC123" i="42"/>
  <c r="Y123" i="42"/>
  <c r="AN123" i="42"/>
  <c r="AJ123" i="42"/>
  <c r="AF123" i="42"/>
  <c r="AB123" i="42"/>
  <c r="X123" i="42"/>
  <c r="AL123" i="42"/>
  <c r="AD123" i="42"/>
  <c r="AH123" i="42"/>
  <c r="Z123" i="42"/>
  <c r="AI123" i="42"/>
  <c r="AE123" i="42"/>
  <c r="AA123" i="42"/>
  <c r="W123" i="42"/>
  <c r="AM123" i="42"/>
  <c r="AO155" i="42"/>
  <c r="AK155" i="42"/>
  <c r="AG155" i="42"/>
  <c r="AC155" i="42"/>
  <c r="Y155" i="42"/>
  <c r="AN155" i="42"/>
  <c r="AJ155" i="42"/>
  <c r="AF155" i="42"/>
  <c r="AB155" i="42"/>
  <c r="X155" i="42"/>
  <c r="AL155" i="42"/>
  <c r="AD155" i="42"/>
  <c r="AH155" i="42"/>
  <c r="Z155" i="42"/>
  <c r="AI155" i="42"/>
  <c r="AE155" i="42"/>
  <c r="AA155" i="42"/>
  <c r="W155" i="42"/>
  <c r="AM155" i="42"/>
  <c r="AN9" i="41"/>
  <c r="AJ9" i="41"/>
  <c r="AF9" i="41"/>
  <c r="AB9" i="41"/>
  <c r="X9" i="41"/>
  <c r="AM9" i="41"/>
  <c r="AI9" i="41"/>
  <c r="AE9" i="41"/>
  <c r="AA9" i="41"/>
  <c r="W9" i="41"/>
  <c r="AH9" i="41"/>
  <c r="Z9" i="41"/>
  <c r="AO9" i="41"/>
  <c r="AG9" i="41"/>
  <c r="Y9" i="41"/>
  <c r="AL9" i="41"/>
  <c r="AD9" i="41"/>
  <c r="AK9" i="41"/>
  <c r="AC9" i="41"/>
  <c r="AN17" i="41"/>
  <c r="AJ17" i="41"/>
  <c r="AF17" i="41"/>
  <c r="AB17" i="41"/>
  <c r="X17" i="41"/>
  <c r="AM17" i="41"/>
  <c r="AI17" i="41"/>
  <c r="AE17" i="41"/>
  <c r="AA17" i="41"/>
  <c r="W17" i="41"/>
  <c r="AH17" i="41"/>
  <c r="Z17" i="41"/>
  <c r="AO17" i="41"/>
  <c r="AG17" i="41"/>
  <c r="Y17" i="41"/>
  <c r="AL17" i="41"/>
  <c r="AD17" i="41"/>
  <c r="AC17" i="41"/>
  <c r="AK17" i="41"/>
  <c r="AN25" i="41"/>
  <c r="AJ25" i="41"/>
  <c r="AF25" i="41"/>
  <c r="AB25" i="41"/>
  <c r="X25" i="41"/>
  <c r="AM25" i="41"/>
  <c r="AI25" i="41"/>
  <c r="AE25" i="41"/>
  <c r="AA25" i="41"/>
  <c r="W25" i="41"/>
  <c r="AH25" i="41"/>
  <c r="Z25" i="41"/>
  <c r="AO25" i="41"/>
  <c r="AG25" i="41"/>
  <c r="Y25" i="41"/>
  <c r="AL25" i="41"/>
  <c r="AD25" i="41"/>
  <c r="AK25" i="41"/>
  <c r="AC25" i="41"/>
  <c r="AN33" i="41"/>
  <c r="AJ33" i="41"/>
  <c r="AF33" i="41"/>
  <c r="AB33" i="41"/>
  <c r="X33" i="41"/>
  <c r="AM33" i="41"/>
  <c r="AI33" i="41"/>
  <c r="AE33" i="41"/>
  <c r="AA33" i="41"/>
  <c r="W33" i="41"/>
  <c r="AH33" i="41"/>
  <c r="Z33" i="41"/>
  <c r="AO33" i="41"/>
  <c r="AG33" i="41"/>
  <c r="Y33" i="41"/>
  <c r="AL33" i="41"/>
  <c r="AD33" i="41"/>
  <c r="AK33" i="41"/>
  <c r="AC33" i="41"/>
  <c r="AN41" i="41"/>
  <c r="AJ41" i="41"/>
  <c r="AF41" i="41"/>
  <c r="AB41" i="41"/>
  <c r="X41" i="41"/>
  <c r="AM41" i="41"/>
  <c r="AI41" i="41"/>
  <c r="AE41" i="41"/>
  <c r="AA41" i="41"/>
  <c r="W41" i="41"/>
  <c r="AL41" i="41"/>
  <c r="AH41" i="41"/>
  <c r="AD41" i="41"/>
  <c r="Z41" i="41"/>
  <c r="AK41" i="41"/>
  <c r="AG41" i="41"/>
  <c r="AC41" i="41"/>
  <c r="AO41" i="41"/>
  <c r="Y41" i="41"/>
  <c r="AN49" i="41"/>
  <c r="AJ49" i="41"/>
  <c r="AF49" i="41"/>
  <c r="AB49" i="41"/>
  <c r="X49" i="41"/>
  <c r="AM49" i="41"/>
  <c r="AI49" i="41"/>
  <c r="AE49" i="41"/>
  <c r="AA49" i="41"/>
  <c r="W49" i="41"/>
  <c r="AL49" i="41"/>
  <c r="AH49" i="41"/>
  <c r="AD49" i="41"/>
  <c r="Z49" i="41"/>
  <c r="AC49" i="41"/>
  <c r="AO49" i="41"/>
  <c r="Y49" i="41"/>
  <c r="AK49" i="41"/>
  <c r="AG49" i="41"/>
  <c r="AN57" i="41"/>
  <c r="AJ57" i="41"/>
  <c r="AF57" i="41"/>
  <c r="AB57" i="41"/>
  <c r="X57" i="41"/>
  <c r="AM57" i="41"/>
  <c r="AI57" i="41"/>
  <c r="AE57" i="41"/>
  <c r="AA57" i="41"/>
  <c r="W57" i="41"/>
  <c r="AL57" i="41"/>
  <c r="AH57" i="41"/>
  <c r="AD57" i="41"/>
  <c r="Z57" i="41"/>
  <c r="AK57" i="41"/>
  <c r="AG57" i="41"/>
  <c r="AC57" i="41"/>
  <c r="AO57" i="41"/>
  <c r="Y57" i="41"/>
  <c r="AN65" i="41"/>
  <c r="AJ65" i="41"/>
  <c r="AF65" i="41"/>
  <c r="AB65" i="41"/>
  <c r="X65" i="41"/>
  <c r="AM65" i="41"/>
  <c r="AI65" i="41"/>
  <c r="AE65" i="41"/>
  <c r="AA65" i="41"/>
  <c r="W65" i="41"/>
  <c r="AL65" i="41"/>
  <c r="AH65" i="41"/>
  <c r="AD65" i="41"/>
  <c r="Z65" i="41"/>
  <c r="AC65" i="41"/>
  <c r="AO65" i="41"/>
  <c r="Y65" i="41"/>
  <c r="AK65" i="41"/>
  <c r="AG65" i="41"/>
  <c r="AN73" i="41"/>
  <c r="AJ73" i="41"/>
  <c r="AF73" i="41"/>
  <c r="AB73" i="41"/>
  <c r="X73" i="41"/>
  <c r="AM73" i="41"/>
  <c r="AI73" i="41"/>
  <c r="AE73" i="41"/>
  <c r="AA73" i="41"/>
  <c r="W73" i="41"/>
  <c r="AL73" i="41"/>
  <c r="AH73" i="41"/>
  <c r="AD73" i="41"/>
  <c r="Z73" i="41"/>
  <c r="AK73" i="41"/>
  <c r="AG73" i="41"/>
  <c r="AC73" i="41"/>
  <c r="Y73" i="41"/>
  <c r="AO73" i="41"/>
  <c r="AN81" i="41"/>
  <c r="AJ81" i="41"/>
  <c r="AF81" i="41"/>
  <c r="AB81" i="41"/>
  <c r="X81" i="41"/>
  <c r="AM81" i="41"/>
  <c r="AI81" i="41"/>
  <c r="AE81" i="41"/>
  <c r="AA81" i="41"/>
  <c r="W81" i="41"/>
  <c r="AL81" i="41"/>
  <c r="AH81" i="41"/>
  <c r="AD81" i="41"/>
  <c r="Z81" i="41"/>
  <c r="AC81" i="41"/>
  <c r="AO81" i="41"/>
  <c r="Y81" i="41"/>
  <c r="AK81" i="41"/>
  <c r="AG81" i="41"/>
  <c r="AN89" i="41"/>
  <c r="AJ89" i="41"/>
  <c r="AF89" i="41"/>
  <c r="AB89" i="41"/>
  <c r="X89" i="41"/>
  <c r="AM89" i="41"/>
  <c r="AI89" i="41"/>
  <c r="AE89" i="41"/>
  <c r="AA89" i="41"/>
  <c r="W89" i="41"/>
  <c r="AL89" i="41"/>
  <c r="AH89" i="41"/>
  <c r="AD89" i="41"/>
  <c r="Z89" i="41"/>
  <c r="AK89" i="41"/>
  <c r="AG89" i="41"/>
  <c r="AC89" i="41"/>
  <c r="AO89" i="41"/>
  <c r="Y89" i="41"/>
  <c r="AN97" i="41"/>
  <c r="AJ97" i="41"/>
  <c r="AF97" i="41"/>
  <c r="AB97" i="41"/>
  <c r="X97" i="41"/>
  <c r="AM97" i="41"/>
  <c r="AI97" i="41"/>
  <c r="AE97" i="41"/>
  <c r="AA97" i="41"/>
  <c r="W97" i="41"/>
  <c r="AL97" i="41"/>
  <c r="AH97" i="41"/>
  <c r="AD97" i="41"/>
  <c r="Z97" i="41"/>
  <c r="AC97" i="41"/>
  <c r="AO97" i="41"/>
  <c r="Y97" i="41"/>
  <c r="AK97" i="41"/>
  <c r="AG97" i="41"/>
  <c r="AN105" i="41"/>
  <c r="AJ105" i="41"/>
  <c r="AF105" i="41"/>
  <c r="AB105" i="41"/>
  <c r="X105" i="41"/>
  <c r="AM105" i="41"/>
  <c r="AI105" i="41"/>
  <c r="AE105" i="41"/>
  <c r="AA105" i="41"/>
  <c r="W105" i="41"/>
  <c r="AL105" i="41"/>
  <c r="AH105" i="41"/>
  <c r="AD105" i="41"/>
  <c r="Z105" i="41"/>
  <c r="AK105" i="41"/>
  <c r="AG105" i="41"/>
  <c r="AC105" i="41"/>
  <c r="AO105" i="41"/>
  <c r="Y105" i="41"/>
  <c r="AN113" i="41"/>
  <c r="AJ113" i="41"/>
  <c r="AF113" i="41"/>
  <c r="AB113" i="41"/>
  <c r="X113" i="41"/>
  <c r="AM113" i="41"/>
  <c r="AI113" i="41"/>
  <c r="AE113" i="41"/>
  <c r="AA113" i="41"/>
  <c r="W113" i="41"/>
  <c r="AL113" i="41"/>
  <c r="AH113" i="41"/>
  <c r="AD113" i="41"/>
  <c r="Z113" i="41"/>
  <c r="AC113" i="41"/>
  <c r="AO113" i="41"/>
  <c r="Y113" i="41"/>
  <c r="AK113" i="41"/>
  <c r="AG113" i="41"/>
  <c r="AN121" i="41"/>
  <c r="AJ121" i="41"/>
  <c r="AF121" i="41"/>
  <c r="AB121" i="41"/>
  <c r="X121" i="41"/>
  <c r="AM121" i="41"/>
  <c r="AI121" i="41"/>
  <c r="AE121" i="41"/>
  <c r="AA121" i="41"/>
  <c r="W121" i="41"/>
  <c r="AL121" i="41"/>
  <c r="AH121" i="41"/>
  <c r="AD121" i="41"/>
  <c r="Z121" i="41"/>
  <c r="AK121" i="41"/>
  <c r="AG121" i="41"/>
  <c r="AC121" i="41"/>
  <c r="AO121" i="41"/>
  <c r="Y121" i="41"/>
  <c r="AN129" i="41"/>
  <c r="AJ129" i="41"/>
  <c r="AF129" i="41"/>
  <c r="AB129" i="41"/>
  <c r="X129" i="41"/>
  <c r="AM129" i="41"/>
  <c r="AI129" i="41"/>
  <c r="AE129" i="41"/>
  <c r="AA129" i="41"/>
  <c r="W129" i="41"/>
  <c r="AL129" i="41"/>
  <c r="AH129" i="41"/>
  <c r="AD129" i="41"/>
  <c r="Z129" i="41"/>
  <c r="AC129" i="41"/>
  <c r="AO129" i="41"/>
  <c r="Y129" i="41"/>
  <c r="AK129" i="41"/>
  <c r="AG129" i="41"/>
  <c r="AN137" i="41"/>
  <c r="AJ137" i="41"/>
  <c r="AF137" i="41"/>
  <c r="AB137" i="41"/>
  <c r="X137" i="41"/>
  <c r="AM137" i="41"/>
  <c r="AI137" i="41"/>
  <c r="AE137" i="41"/>
  <c r="AA137" i="41"/>
  <c r="W137" i="41"/>
  <c r="AL137" i="41"/>
  <c r="AH137" i="41"/>
  <c r="AD137" i="41"/>
  <c r="Z137" i="41"/>
  <c r="AK137" i="41"/>
  <c r="AG137" i="41"/>
  <c r="AC137" i="41"/>
  <c r="Y137" i="41"/>
  <c r="AO137" i="41"/>
  <c r="AN145" i="41"/>
  <c r="AJ145" i="41"/>
  <c r="AF145" i="41"/>
  <c r="AB145" i="41"/>
  <c r="X145" i="41"/>
  <c r="AM145" i="41"/>
  <c r="AI145" i="41"/>
  <c r="AE145" i="41"/>
  <c r="AA145" i="41"/>
  <c r="W145" i="41"/>
  <c r="AL145" i="41"/>
  <c r="AH145" i="41"/>
  <c r="AD145" i="41"/>
  <c r="Z145" i="41"/>
  <c r="AC145" i="41"/>
  <c r="AO145" i="41"/>
  <c r="Y145" i="41"/>
  <c r="AK145" i="41"/>
  <c r="AG145" i="41"/>
  <c r="AN153" i="41"/>
  <c r="AJ153" i="41"/>
  <c r="AF153" i="41"/>
  <c r="AB153" i="41"/>
  <c r="X153" i="41"/>
  <c r="AM153" i="41"/>
  <c r="AI153" i="41"/>
  <c r="AE153" i="41"/>
  <c r="AA153" i="41"/>
  <c r="W153" i="41"/>
  <c r="AL153" i="41"/>
  <c r="AH153" i="41"/>
  <c r="AD153" i="41"/>
  <c r="Z153" i="41"/>
  <c r="AK153" i="41"/>
  <c r="AG153" i="41"/>
  <c r="AC153" i="41"/>
  <c r="AO153" i="41"/>
  <c r="Y153" i="41"/>
  <c r="AN161" i="41"/>
  <c r="AJ161" i="41"/>
  <c r="AF161" i="41"/>
  <c r="AB161" i="41"/>
  <c r="X161" i="41"/>
  <c r="AM161" i="41"/>
  <c r="AI161" i="41"/>
  <c r="AE161" i="41"/>
  <c r="AA161" i="41"/>
  <c r="W161" i="41"/>
  <c r="AL161" i="41"/>
  <c r="AH161" i="41"/>
  <c r="AD161" i="41"/>
  <c r="Z161" i="41"/>
  <c r="AC161" i="41"/>
  <c r="AO161" i="41"/>
  <c r="Y161" i="41"/>
  <c r="AK161" i="41"/>
  <c r="AG161" i="41"/>
  <c r="AN169" i="41"/>
  <c r="AJ169" i="41"/>
  <c r="AF169" i="41"/>
  <c r="AB169" i="41"/>
  <c r="X169" i="41"/>
  <c r="AM169" i="41"/>
  <c r="AI169" i="41"/>
  <c r="AE169" i="41"/>
  <c r="AA169" i="41"/>
  <c r="W169" i="41"/>
  <c r="AL169" i="41"/>
  <c r="AH169" i="41"/>
  <c r="AD169" i="41"/>
  <c r="Z169" i="41"/>
  <c r="AK169" i="41"/>
  <c r="AG169" i="41"/>
  <c r="AC169" i="41"/>
  <c r="AO169" i="41"/>
  <c r="Y169" i="41"/>
  <c r="AN177" i="41"/>
  <c r="AJ177" i="41"/>
  <c r="AF177" i="41"/>
  <c r="AB177" i="41"/>
  <c r="X177" i="41"/>
  <c r="AM177" i="41"/>
  <c r="AI177" i="41"/>
  <c r="AE177" i="41"/>
  <c r="AA177" i="41"/>
  <c r="W177" i="41"/>
  <c r="AL177" i="41"/>
  <c r="AH177" i="41"/>
  <c r="AD177" i="41"/>
  <c r="Z177" i="41"/>
  <c r="AK177" i="41"/>
  <c r="AC177" i="41"/>
  <c r="AG177" i="41"/>
  <c r="Y177" i="41"/>
  <c r="AO177" i="41"/>
  <c r="AN9" i="42"/>
  <c r="AJ9" i="42"/>
  <c r="AF9" i="42"/>
  <c r="AB9" i="42"/>
  <c r="X9" i="42"/>
  <c r="AM9" i="42"/>
  <c r="AI9" i="42"/>
  <c r="AE9" i="42"/>
  <c r="AA9" i="42"/>
  <c r="W9" i="42"/>
  <c r="AL9" i="42"/>
  <c r="AH9" i="42"/>
  <c r="AD9" i="42"/>
  <c r="Z9" i="42"/>
  <c r="AC9" i="42"/>
  <c r="AK9" i="42"/>
  <c r="Y9" i="42"/>
  <c r="AO9" i="42"/>
  <c r="AG9" i="42"/>
  <c r="AN17" i="42"/>
  <c r="AJ17" i="42"/>
  <c r="AF17" i="42"/>
  <c r="AB17" i="42"/>
  <c r="X17" i="42"/>
  <c r="AM17" i="42"/>
  <c r="AI17" i="42"/>
  <c r="AE17" i="42"/>
  <c r="AA17" i="42"/>
  <c r="W17" i="42"/>
  <c r="AL17" i="42"/>
  <c r="AH17" i="42"/>
  <c r="AD17" i="42"/>
  <c r="Z17" i="42"/>
  <c r="AK17" i="42"/>
  <c r="AC17" i="42"/>
  <c r="AO17" i="42"/>
  <c r="AG17" i="42"/>
  <c r="Y17" i="42"/>
  <c r="AO42" i="42"/>
  <c r="AK42" i="42"/>
  <c r="AG42" i="42"/>
  <c r="AC42" i="42"/>
  <c r="Y42" i="42"/>
  <c r="AM42" i="42"/>
  <c r="AH42" i="42"/>
  <c r="AB42" i="42"/>
  <c r="W42" i="42"/>
  <c r="AL42" i="42"/>
  <c r="AF42" i="42"/>
  <c r="AA42" i="42"/>
  <c r="AJ42" i="42"/>
  <c r="AE42" i="42"/>
  <c r="Z42" i="42"/>
  <c r="AI42" i="42"/>
  <c r="X42" i="42"/>
  <c r="AN42" i="42"/>
  <c r="AD42" i="42"/>
  <c r="AO127" i="42"/>
  <c r="AK127" i="42"/>
  <c r="AG127" i="42"/>
  <c r="AC127" i="42"/>
  <c r="Y127" i="42"/>
  <c r="AN127" i="42"/>
  <c r="AJ127" i="42"/>
  <c r="AF127" i="42"/>
  <c r="AB127" i="42"/>
  <c r="X127" i="42"/>
  <c r="AH127" i="42"/>
  <c r="Z127" i="42"/>
  <c r="AL127" i="42"/>
  <c r="AD127" i="42"/>
  <c r="AE127" i="42"/>
  <c r="AA127" i="42"/>
  <c r="AM127" i="42"/>
  <c r="W127" i="42"/>
  <c r="AI127" i="42"/>
  <c r="AO159" i="42"/>
  <c r="AK159" i="42"/>
  <c r="AG159" i="42"/>
  <c r="AC159" i="42"/>
  <c r="Y159" i="42"/>
  <c r="AN159" i="42"/>
  <c r="AJ159" i="42"/>
  <c r="AF159" i="42"/>
  <c r="AB159" i="42"/>
  <c r="X159" i="42"/>
  <c r="AH159" i="42"/>
  <c r="Z159" i="42"/>
  <c r="AL159" i="42"/>
  <c r="AD159" i="42"/>
  <c r="AE159" i="42"/>
  <c r="AA159" i="42"/>
  <c r="AM159" i="42"/>
  <c r="W159" i="42"/>
  <c r="AI159" i="42"/>
  <c r="AM6" i="41"/>
  <c r="AI6" i="41"/>
  <c r="AE6" i="41"/>
  <c r="AA6" i="41"/>
  <c r="AL6" i="41"/>
  <c r="AH6" i="41"/>
  <c r="AD6" i="41"/>
  <c r="Z6" i="41"/>
  <c r="AO6" i="41"/>
  <c r="AG6" i="41"/>
  <c r="Y6" i="41"/>
  <c r="AN6" i="41"/>
  <c r="AF6" i="41"/>
  <c r="X6" i="41"/>
  <c r="AK6" i="41"/>
  <c r="AC6" i="41"/>
  <c r="W6" i="41"/>
  <c r="AJ6" i="41"/>
  <c r="AB6" i="41"/>
  <c r="M6" i="41"/>
  <c r="R6" i="41"/>
  <c r="Q6" i="41"/>
  <c r="O6" i="41"/>
  <c r="P6" i="41"/>
  <c r="U6" i="41"/>
  <c r="S6" i="41"/>
  <c r="T6" i="41"/>
  <c r="N6" i="41"/>
  <c r="AM14" i="41"/>
  <c r="AI14" i="41"/>
  <c r="AE14" i="41"/>
  <c r="AA14" i="41"/>
  <c r="W14" i="41"/>
  <c r="AL14" i="41"/>
  <c r="AH14" i="41"/>
  <c r="AD14" i="41"/>
  <c r="Z14" i="41"/>
  <c r="AO14" i="41"/>
  <c r="AG14" i="41"/>
  <c r="Y14" i="41"/>
  <c r="AN14" i="41"/>
  <c r="AF14" i="41"/>
  <c r="X14" i="41"/>
  <c r="AK14" i="41"/>
  <c r="AC14" i="41"/>
  <c r="AB14" i="41"/>
  <c r="AJ14" i="41"/>
  <c r="M14" i="41"/>
  <c r="S14" i="41"/>
  <c r="Q14" i="41"/>
  <c r="O14" i="41"/>
  <c r="P14" i="41"/>
  <c r="U14" i="41"/>
  <c r="R14" i="41"/>
  <c r="T14" i="41"/>
  <c r="N14" i="41"/>
  <c r="AM22" i="41"/>
  <c r="AI22" i="41"/>
  <c r="AE22" i="41"/>
  <c r="AA22" i="41"/>
  <c r="W22" i="41"/>
  <c r="AL22" i="41"/>
  <c r="AH22" i="41"/>
  <c r="AD22" i="41"/>
  <c r="Z22" i="41"/>
  <c r="AO22" i="41"/>
  <c r="AG22" i="41"/>
  <c r="Y22" i="41"/>
  <c r="AN22" i="41"/>
  <c r="AF22" i="41"/>
  <c r="X22" i="41"/>
  <c r="AK22" i="41"/>
  <c r="AC22" i="41"/>
  <c r="AJ22" i="41"/>
  <c r="AB22" i="41"/>
  <c r="T22" i="41"/>
  <c r="N22" i="41"/>
  <c r="M22" i="41"/>
  <c r="O22" i="41"/>
  <c r="Q22" i="41"/>
  <c r="S22" i="41"/>
  <c r="P22" i="41"/>
  <c r="U22" i="41"/>
  <c r="R22" i="41"/>
  <c r="AM30" i="41"/>
  <c r="AI30" i="41"/>
  <c r="AE30" i="41"/>
  <c r="AA30" i="41"/>
  <c r="W30" i="41"/>
  <c r="AL30" i="41"/>
  <c r="AH30" i="41"/>
  <c r="AD30" i="41"/>
  <c r="Z30" i="41"/>
  <c r="AO30" i="41"/>
  <c r="AG30" i="41"/>
  <c r="Y30" i="41"/>
  <c r="AN30" i="41"/>
  <c r="AF30" i="41"/>
  <c r="X30" i="41"/>
  <c r="AK30" i="41"/>
  <c r="AC30" i="41"/>
  <c r="AJ30" i="41"/>
  <c r="AB30" i="41"/>
  <c r="M30" i="41"/>
  <c r="O30" i="41"/>
  <c r="Q30" i="41"/>
  <c r="R30" i="41"/>
  <c r="P30" i="41"/>
  <c r="U30" i="41"/>
  <c r="S30" i="41"/>
  <c r="T30" i="41"/>
  <c r="N30" i="41"/>
  <c r="AM38" i="41"/>
  <c r="AI38" i="41"/>
  <c r="AE38" i="41"/>
  <c r="AA38" i="41"/>
  <c r="W38" i="41"/>
  <c r="AL38" i="41"/>
  <c r="AH38" i="41"/>
  <c r="AD38" i="41"/>
  <c r="Z38" i="41"/>
  <c r="AO38" i="41"/>
  <c r="AK38" i="41"/>
  <c r="AG38" i="41"/>
  <c r="AC38" i="41"/>
  <c r="Y38" i="41"/>
  <c r="AJ38" i="41"/>
  <c r="AF38" i="41"/>
  <c r="AB38" i="41"/>
  <c r="AN38" i="41"/>
  <c r="X38" i="41"/>
  <c r="P38" i="41"/>
  <c r="U38" i="41"/>
  <c r="R38" i="41"/>
  <c r="T38" i="41"/>
  <c r="N38" i="41"/>
  <c r="M38" i="41"/>
  <c r="S38" i="41"/>
  <c r="Q38" i="41"/>
  <c r="O38" i="41"/>
  <c r="AM46" i="41"/>
  <c r="AI46" i="41"/>
  <c r="AE46" i="41"/>
  <c r="AA46" i="41"/>
  <c r="W46" i="41"/>
  <c r="AL46" i="41"/>
  <c r="AH46" i="41"/>
  <c r="AD46" i="41"/>
  <c r="Z46" i="41"/>
  <c r="AO46" i="41"/>
  <c r="AK46" i="41"/>
  <c r="AG46" i="41"/>
  <c r="AC46" i="41"/>
  <c r="Y46" i="41"/>
  <c r="AB46" i="41"/>
  <c r="AN46" i="41"/>
  <c r="X46" i="41"/>
  <c r="AJ46" i="41"/>
  <c r="AF46" i="41"/>
  <c r="T46" i="41"/>
  <c r="N46" i="41"/>
  <c r="M46" i="41"/>
  <c r="R46" i="41"/>
  <c r="Q46" i="41"/>
  <c r="O46" i="41"/>
  <c r="P46" i="41"/>
  <c r="U46" i="41"/>
  <c r="S46" i="41"/>
  <c r="AM54" i="41"/>
  <c r="AI54" i="41"/>
  <c r="AE54" i="41"/>
  <c r="AA54" i="41"/>
  <c r="W54" i="41"/>
  <c r="AL54" i="41"/>
  <c r="AH54" i="41"/>
  <c r="AD54" i="41"/>
  <c r="Z54" i="41"/>
  <c r="AO54" i="41"/>
  <c r="AK54" i="41"/>
  <c r="AG54" i="41"/>
  <c r="AC54" i="41"/>
  <c r="Y54" i="41"/>
  <c r="AJ54" i="41"/>
  <c r="AF54" i="41"/>
  <c r="AB54" i="41"/>
  <c r="AN54" i="41"/>
  <c r="X54" i="41"/>
  <c r="M54" i="41"/>
  <c r="S54" i="41"/>
  <c r="Q54" i="41"/>
  <c r="O54" i="41"/>
  <c r="P54" i="41"/>
  <c r="U54" i="41"/>
  <c r="R54" i="41"/>
  <c r="T54" i="41"/>
  <c r="N54" i="41"/>
  <c r="AM62" i="41"/>
  <c r="AI62" i="41"/>
  <c r="AE62" i="41"/>
  <c r="AA62" i="41"/>
  <c r="W62" i="41"/>
  <c r="AL62" i="41"/>
  <c r="AH62" i="41"/>
  <c r="AD62" i="41"/>
  <c r="Z62" i="41"/>
  <c r="AO62" i="41"/>
  <c r="AK62" i="41"/>
  <c r="AG62" i="41"/>
  <c r="AC62" i="41"/>
  <c r="Y62" i="41"/>
  <c r="AB62" i="41"/>
  <c r="AN62" i="41"/>
  <c r="X62" i="41"/>
  <c r="AJ62" i="41"/>
  <c r="AF62" i="41"/>
  <c r="Q62" i="41"/>
  <c r="O62" i="41"/>
  <c r="P62" i="41"/>
  <c r="U62" i="41"/>
  <c r="S62" i="41"/>
  <c r="T62" i="41"/>
  <c r="N62" i="41"/>
  <c r="M62" i="41"/>
  <c r="R62" i="41"/>
  <c r="AM70" i="41"/>
  <c r="AI70" i="41"/>
  <c r="AE70" i="41"/>
  <c r="AA70" i="41"/>
  <c r="W70" i="41"/>
  <c r="AL70" i="41"/>
  <c r="AH70" i="41"/>
  <c r="AD70" i="41"/>
  <c r="Z70" i="41"/>
  <c r="AO70" i="41"/>
  <c r="AK70" i="41"/>
  <c r="AG70" i="41"/>
  <c r="AC70" i="41"/>
  <c r="Y70" i="41"/>
  <c r="AJ70" i="41"/>
  <c r="AF70" i="41"/>
  <c r="AB70" i="41"/>
  <c r="X70" i="41"/>
  <c r="AN70" i="41"/>
  <c r="AM78" i="41"/>
  <c r="AI78" i="41"/>
  <c r="AE78" i="41"/>
  <c r="AA78" i="41"/>
  <c r="W78" i="41"/>
  <c r="AL78" i="41"/>
  <c r="AH78" i="41"/>
  <c r="AD78" i="41"/>
  <c r="Z78" i="41"/>
  <c r="AO78" i="41"/>
  <c r="AK78" i="41"/>
  <c r="AG78" i="41"/>
  <c r="AC78" i="41"/>
  <c r="Y78" i="41"/>
  <c r="AB78" i="41"/>
  <c r="AN78" i="41"/>
  <c r="X78" i="41"/>
  <c r="AJ78" i="41"/>
  <c r="AF78" i="41"/>
  <c r="AM86" i="41"/>
  <c r="AI86" i="41"/>
  <c r="AE86" i="41"/>
  <c r="AA86" i="41"/>
  <c r="W86" i="41"/>
  <c r="AL86" i="41"/>
  <c r="AH86" i="41"/>
  <c r="AD86" i="41"/>
  <c r="Z86" i="41"/>
  <c r="AO86" i="41"/>
  <c r="AK86" i="41"/>
  <c r="AG86" i="41"/>
  <c r="AC86" i="41"/>
  <c r="Y86" i="41"/>
  <c r="AJ86" i="41"/>
  <c r="AF86" i="41"/>
  <c r="AB86" i="41"/>
  <c r="AN86" i="41"/>
  <c r="X86" i="41"/>
  <c r="AM94" i="41"/>
  <c r="AI94" i="41"/>
  <c r="AE94" i="41"/>
  <c r="AA94" i="41"/>
  <c r="W94" i="41"/>
  <c r="AL94" i="41"/>
  <c r="AH94" i="41"/>
  <c r="AD94" i="41"/>
  <c r="Z94" i="41"/>
  <c r="AO94" i="41"/>
  <c r="AK94" i="41"/>
  <c r="AG94" i="41"/>
  <c r="AC94" i="41"/>
  <c r="Y94" i="41"/>
  <c r="AB94" i="41"/>
  <c r="AN94" i="41"/>
  <c r="X94" i="41"/>
  <c r="AJ94" i="41"/>
  <c r="AF94" i="41"/>
  <c r="AM102" i="41"/>
  <c r="AI102" i="41"/>
  <c r="AE102" i="41"/>
  <c r="AA102" i="41"/>
  <c r="W102" i="41"/>
  <c r="AL102" i="41"/>
  <c r="AH102" i="41"/>
  <c r="AD102" i="41"/>
  <c r="Z102" i="41"/>
  <c r="AO102" i="41"/>
  <c r="AK102" i="41"/>
  <c r="AG102" i="41"/>
  <c r="AC102" i="41"/>
  <c r="Y102" i="41"/>
  <c r="AJ102" i="41"/>
  <c r="AF102" i="41"/>
  <c r="AB102" i="41"/>
  <c r="AN102" i="41"/>
  <c r="X102" i="41"/>
  <c r="AM110" i="41"/>
  <c r="AI110" i="41"/>
  <c r="AE110" i="41"/>
  <c r="AA110" i="41"/>
  <c r="W110" i="41"/>
  <c r="AL110" i="41"/>
  <c r="AH110" i="41"/>
  <c r="AD110" i="41"/>
  <c r="Z110" i="41"/>
  <c r="AO110" i="41"/>
  <c r="AK110" i="41"/>
  <c r="AG110" i="41"/>
  <c r="AC110" i="41"/>
  <c r="Y110" i="41"/>
  <c r="AB110" i="41"/>
  <c r="AN110" i="41"/>
  <c r="X110" i="41"/>
  <c r="AJ110" i="41"/>
  <c r="AF110" i="41"/>
  <c r="AM118" i="41"/>
  <c r="AI118" i="41"/>
  <c r="AE118" i="41"/>
  <c r="AA118" i="41"/>
  <c r="W118" i="41"/>
  <c r="AL118" i="41"/>
  <c r="AH118" i="41"/>
  <c r="AD118" i="41"/>
  <c r="Z118" i="41"/>
  <c r="AO118" i="41"/>
  <c r="AK118" i="41"/>
  <c r="AG118" i="41"/>
  <c r="AC118" i="41"/>
  <c r="Y118" i="41"/>
  <c r="AJ118" i="41"/>
  <c r="AF118" i="41"/>
  <c r="AB118" i="41"/>
  <c r="AN118" i="41"/>
  <c r="X118" i="41"/>
  <c r="AM126" i="41"/>
  <c r="AI126" i="41"/>
  <c r="AE126" i="41"/>
  <c r="AA126" i="41"/>
  <c r="W126" i="41"/>
  <c r="AL126" i="41"/>
  <c r="AH126" i="41"/>
  <c r="AD126" i="41"/>
  <c r="Z126" i="41"/>
  <c r="AO126" i="41"/>
  <c r="AK126" i="41"/>
  <c r="AG126" i="41"/>
  <c r="AC126" i="41"/>
  <c r="Y126" i="41"/>
  <c r="AB126" i="41"/>
  <c r="AN126" i="41"/>
  <c r="X126" i="41"/>
  <c r="AJ126" i="41"/>
  <c r="AF126" i="41"/>
  <c r="AM134" i="41"/>
  <c r="AI134" i="41"/>
  <c r="AE134" i="41"/>
  <c r="AA134" i="41"/>
  <c r="W134" i="41"/>
  <c r="AL134" i="41"/>
  <c r="AH134" i="41"/>
  <c r="AD134" i="41"/>
  <c r="Z134" i="41"/>
  <c r="AO134" i="41"/>
  <c r="AK134" i="41"/>
  <c r="AG134" i="41"/>
  <c r="AC134" i="41"/>
  <c r="Y134" i="41"/>
  <c r="AJ134" i="41"/>
  <c r="AF134" i="41"/>
  <c r="AB134" i="41"/>
  <c r="X134" i="41"/>
  <c r="AN134" i="41"/>
  <c r="AM142" i="41"/>
  <c r="AI142" i="41"/>
  <c r="AE142" i="41"/>
  <c r="AA142" i="41"/>
  <c r="W142" i="41"/>
  <c r="AL142" i="41"/>
  <c r="AH142" i="41"/>
  <c r="AD142" i="41"/>
  <c r="Z142" i="41"/>
  <c r="AO142" i="41"/>
  <c r="AK142" i="41"/>
  <c r="AG142" i="41"/>
  <c r="AC142" i="41"/>
  <c r="Y142" i="41"/>
  <c r="AB142" i="41"/>
  <c r="AN142" i="41"/>
  <c r="X142" i="41"/>
  <c r="AJ142" i="41"/>
  <c r="AF142" i="41"/>
  <c r="AM150" i="41"/>
  <c r="AI150" i="41"/>
  <c r="AE150" i="41"/>
  <c r="AA150" i="41"/>
  <c r="W150" i="41"/>
  <c r="AL150" i="41"/>
  <c r="AH150" i="41"/>
  <c r="AD150" i="41"/>
  <c r="Z150" i="41"/>
  <c r="AO150" i="41"/>
  <c r="AK150" i="41"/>
  <c r="AG150" i="41"/>
  <c r="AC150" i="41"/>
  <c r="Y150" i="41"/>
  <c r="AJ150" i="41"/>
  <c r="AF150" i="41"/>
  <c r="AB150" i="41"/>
  <c r="AN150" i="41"/>
  <c r="X150" i="41"/>
  <c r="AM158" i="41"/>
  <c r="AI158" i="41"/>
  <c r="AE158" i="41"/>
  <c r="AA158" i="41"/>
  <c r="W158" i="41"/>
  <c r="AL158" i="41"/>
  <c r="AH158" i="41"/>
  <c r="AD158" i="41"/>
  <c r="Z158" i="41"/>
  <c r="AO158" i="41"/>
  <c r="AK158" i="41"/>
  <c r="AG158" i="41"/>
  <c r="AC158" i="41"/>
  <c r="Y158" i="41"/>
  <c r="AB158" i="41"/>
  <c r="AN158" i="41"/>
  <c r="X158" i="41"/>
  <c r="AJ158" i="41"/>
  <c r="AF158" i="41"/>
  <c r="AM166" i="41"/>
  <c r="AI166" i="41"/>
  <c r="AE166" i="41"/>
  <c r="AA166" i="41"/>
  <c r="W166" i="41"/>
  <c r="AL166" i="41"/>
  <c r="AH166" i="41"/>
  <c r="AD166" i="41"/>
  <c r="Z166" i="41"/>
  <c r="AO166" i="41"/>
  <c r="AK166" i="41"/>
  <c r="AG166" i="41"/>
  <c r="AC166" i="41"/>
  <c r="Y166" i="41"/>
  <c r="AJ166" i="41"/>
  <c r="AF166" i="41"/>
  <c r="AB166" i="41"/>
  <c r="AN166" i="41"/>
  <c r="X166" i="41"/>
  <c r="AM174" i="41"/>
  <c r="AI174" i="41"/>
  <c r="AE174" i="41"/>
  <c r="AA174" i="41"/>
  <c r="W174" i="41"/>
  <c r="AL174" i="41"/>
  <c r="AH174" i="41"/>
  <c r="AD174" i="41"/>
  <c r="Z174" i="41"/>
  <c r="AO174" i="41"/>
  <c r="AK174" i="41"/>
  <c r="AG174" i="41"/>
  <c r="AC174" i="41"/>
  <c r="Y174" i="41"/>
  <c r="AJ174" i="41"/>
  <c r="AB174" i="41"/>
  <c r="AF174" i="41"/>
  <c r="X174" i="41"/>
  <c r="AN174" i="41"/>
  <c r="AM6" i="42"/>
  <c r="AI6" i="42"/>
  <c r="AE6" i="42"/>
  <c r="AA6" i="42"/>
  <c r="W6" i="42"/>
  <c r="AL6" i="42"/>
  <c r="AH6" i="42"/>
  <c r="AD6" i="42"/>
  <c r="Z6" i="42"/>
  <c r="AO6" i="42"/>
  <c r="AK6" i="42"/>
  <c r="AG6" i="42"/>
  <c r="AC6" i="42"/>
  <c r="Y6" i="42"/>
  <c r="AB6" i="42"/>
  <c r="AJ6" i="42"/>
  <c r="X6" i="42"/>
  <c r="AN6" i="42"/>
  <c r="AF6" i="42"/>
  <c r="AM14" i="42"/>
  <c r="AI14" i="42"/>
  <c r="AE14" i="42"/>
  <c r="AA14" i="42"/>
  <c r="W14" i="42"/>
  <c r="AL14" i="42"/>
  <c r="AH14" i="42"/>
  <c r="AD14" i="42"/>
  <c r="Z14" i="42"/>
  <c r="AO14" i="42"/>
  <c r="AK14" i="42"/>
  <c r="AG14" i="42"/>
  <c r="AC14" i="42"/>
  <c r="Y14" i="42"/>
  <c r="AJ14" i="42"/>
  <c r="AB14" i="42"/>
  <c r="AN14" i="42"/>
  <c r="AF14" i="42"/>
  <c r="X14" i="42"/>
  <c r="AO38" i="42"/>
  <c r="AK38" i="42"/>
  <c r="AG38" i="42"/>
  <c r="AC38" i="42"/>
  <c r="Y38" i="42"/>
  <c r="AL38" i="42"/>
  <c r="AF38" i="42"/>
  <c r="AA38" i="42"/>
  <c r="AJ38" i="42"/>
  <c r="AE38" i="42"/>
  <c r="Z38" i="42"/>
  <c r="AN38" i="42"/>
  <c r="AI38" i="42"/>
  <c r="AD38" i="42"/>
  <c r="X38" i="42"/>
  <c r="AH38" i="42"/>
  <c r="W38" i="42"/>
  <c r="AM38" i="42"/>
  <c r="AB38" i="42"/>
  <c r="AO131" i="42"/>
  <c r="AK131" i="42"/>
  <c r="AG131" i="42"/>
  <c r="AC131" i="42"/>
  <c r="Y131" i="42"/>
  <c r="AN131" i="42"/>
  <c r="AJ131" i="42"/>
  <c r="AF131" i="42"/>
  <c r="AB131" i="42"/>
  <c r="X131" i="42"/>
  <c r="AL131" i="42"/>
  <c r="AD131" i="42"/>
  <c r="AH131" i="42"/>
  <c r="Z131" i="42"/>
  <c r="AA131" i="42"/>
  <c r="AM131" i="42"/>
  <c r="W131" i="42"/>
  <c r="AI131" i="42"/>
  <c r="AE131" i="42"/>
  <c r="AO163" i="42"/>
  <c r="AK163" i="42"/>
  <c r="AG163" i="42"/>
  <c r="AC163" i="42"/>
  <c r="Y163" i="42"/>
  <c r="AN163" i="42"/>
  <c r="AJ163" i="42"/>
  <c r="AF163" i="42"/>
  <c r="AB163" i="42"/>
  <c r="X163" i="42"/>
  <c r="AL163" i="42"/>
  <c r="AD163" i="42"/>
  <c r="AH163" i="42"/>
  <c r="Z163" i="42"/>
  <c r="AA163" i="42"/>
  <c r="AM163" i="42"/>
  <c r="W163" i="42"/>
  <c r="AI163" i="42"/>
  <c r="AE163" i="42"/>
  <c r="AL110" i="42"/>
  <c r="AH110" i="42"/>
  <c r="AD110" i="42"/>
  <c r="Z110" i="42"/>
  <c r="AO110" i="42"/>
  <c r="AK110" i="42"/>
  <c r="AG110" i="42"/>
  <c r="AC110" i="42"/>
  <c r="Y110" i="42"/>
  <c r="AM110" i="42"/>
  <c r="AE110" i="42"/>
  <c r="W110" i="42"/>
  <c r="AI110" i="42"/>
  <c r="AA110" i="42"/>
  <c r="AJ110" i="42"/>
  <c r="AF110" i="42"/>
  <c r="AB110" i="42"/>
  <c r="AN110" i="42"/>
  <c r="X110" i="42"/>
  <c r="AL126" i="42"/>
  <c r="AH126" i="42"/>
  <c r="AD126" i="42"/>
  <c r="Z126" i="42"/>
  <c r="AO126" i="42"/>
  <c r="AK126" i="42"/>
  <c r="AG126" i="42"/>
  <c r="AC126" i="42"/>
  <c r="Y126" i="42"/>
  <c r="AM126" i="42"/>
  <c r="AE126" i="42"/>
  <c r="W126" i="42"/>
  <c r="AI126" i="42"/>
  <c r="AA126" i="42"/>
  <c r="AJ126" i="42"/>
  <c r="AF126" i="42"/>
  <c r="AB126" i="42"/>
  <c r="X126" i="42"/>
  <c r="AN126" i="42"/>
  <c r="AL142" i="42"/>
  <c r="AH142" i="42"/>
  <c r="AD142" i="42"/>
  <c r="Z142" i="42"/>
  <c r="AO142" i="42"/>
  <c r="AK142" i="42"/>
  <c r="AG142" i="42"/>
  <c r="AC142" i="42"/>
  <c r="Y142" i="42"/>
  <c r="AM142" i="42"/>
  <c r="AE142" i="42"/>
  <c r="W142" i="42"/>
  <c r="AI142" i="42"/>
  <c r="AA142" i="42"/>
  <c r="AJ142" i="42"/>
  <c r="AF142" i="42"/>
  <c r="AB142" i="42"/>
  <c r="AN142" i="42"/>
  <c r="X142" i="42"/>
  <c r="AL158" i="42"/>
  <c r="AH158" i="42"/>
  <c r="AD158" i="42"/>
  <c r="Z158" i="42"/>
  <c r="AO158" i="42"/>
  <c r="AK158" i="42"/>
  <c r="AG158" i="42"/>
  <c r="AC158" i="42"/>
  <c r="Y158" i="42"/>
  <c r="AM158" i="42"/>
  <c r="AE158" i="42"/>
  <c r="W158" i="42"/>
  <c r="AI158" i="42"/>
  <c r="AA158" i="42"/>
  <c r="AJ158" i="42"/>
  <c r="AF158" i="42"/>
  <c r="AB158" i="42"/>
  <c r="X158" i="42"/>
  <c r="AN158" i="42"/>
  <c r="AL174" i="42"/>
  <c r="AH174" i="42"/>
  <c r="AD174" i="42"/>
  <c r="Z174" i="42"/>
  <c r="AO174" i="42"/>
  <c r="AK174" i="42"/>
  <c r="AG174" i="42"/>
  <c r="AC174" i="42"/>
  <c r="Y174" i="42"/>
  <c r="AM174" i="42"/>
  <c r="AE174" i="42"/>
  <c r="W174" i="42"/>
  <c r="AI174" i="42"/>
  <c r="AA174" i="42"/>
  <c r="AJ174" i="42"/>
  <c r="AF174" i="42"/>
  <c r="AB174" i="42"/>
  <c r="AN174" i="42"/>
  <c r="X174" i="42"/>
  <c r="AN112" i="42"/>
  <c r="AJ112" i="42"/>
  <c r="AF112" i="42"/>
  <c r="AB112" i="42"/>
  <c r="X112" i="42"/>
  <c r="AM112" i="42"/>
  <c r="AI112" i="42"/>
  <c r="AE112" i="42"/>
  <c r="AA112" i="42"/>
  <c r="W112" i="42"/>
  <c r="AK112" i="42"/>
  <c r="AC112" i="42"/>
  <c r="AO112" i="42"/>
  <c r="AG112" i="42"/>
  <c r="Y112" i="42"/>
  <c r="Z112" i="42"/>
  <c r="AL112" i="42"/>
  <c r="AH112" i="42"/>
  <c r="AD112" i="42"/>
  <c r="AN120" i="42"/>
  <c r="AJ120" i="42"/>
  <c r="AF120" i="42"/>
  <c r="AB120" i="42"/>
  <c r="X120" i="42"/>
  <c r="AM120" i="42"/>
  <c r="AI120" i="42"/>
  <c r="AE120" i="42"/>
  <c r="AA120" i="42"/>
  <c r="W120" i="42"/>
  <c r="AK120" i="42"/>
  <c r="AC120" i="42"/>
  <c r="AO120" i="42"/>
  <c r="AG120" i="42"/>
  <c r="Y120" i="42"/>
  <c r="AH120" i="42"/>
  <c r="AD120" i="42"/>
  <c r="Z120" i="42"/>
  <c r="AL120" i="42"/>
  <c r="AN128" i="42"/>
  <c r="AJ128" i="42"/>
  <c r="AF128" i="42"/>
  <c r="AB128" i="42"/>
  <c r="X128" i="42"/>
  <c r="AM128" i="42"/>
  <c r="AI128" i="42"/>
  <c r="AE128" i="42"/>
  <c r="AA128" i="42"/>
  <c r="W128" i="42"/>
  <c r="AK128" i="42"/>
  <c r="AC128" i="42"/>
  <c r="AO128" i="42"/>
  <c r="AG128" i="42"/>
  <c r="Y128" i="42"/>
  <c r="Z128" i="42"/>
  <c r="AL128" i="42"/>
  <c r="AH128" i="42"/>
  <c r="AD128" i="42"/>
  <c r="AN136" i="42"/>
  <c r="AJ136" i="42"/>
  <c r="AF136" i="42"/>
  <c r="AB136" i="42"/>
  <c r="X136" i="42"/>
  <c r="AM136" i="42"/>
  <c r="AI136" i="42"/>
  <c r="AE136" i="42"/>
  <c r="AA136" i="42"/>
  <c r="W136" i="42"/>
  <c r="AK136" i="42"/>
  <c r="AC136" i="42"/>
  <c r="AO136" i="42"/>
  <c r="AG136" i="42"/>
  <c r="Y136" i="42"/>
  <c r="AH136" i="42"/>
  <c r="AD136" i="42"/>
  <c r="Z136" i="42"/>
  <c r="AL136" i="42"/>
  <c r="AN144" i="42"/>
  <c r="AJ144" i="42"/>
  <c r="AF144" i="42"/>
  <c r="AB144" i="42"/>
  <c r="X144" i="42"/>
  <c r="AM144" i="42"/>
  <c r="AI144" i="42"/>
  <c r="AE144" i="42"/>
  <c r="AA144" i="42"/>
  <c r="W144" i="42"/>
  <c r="AK144" i="42"/>
  <c r="AC144" i="42"/>
  <c r="AO144" i="42"/>
  <c r="AG144" i="42"/>
  <c r="Y144" i="42"/>
  <c r="Z144" i="42"/>
  <c r="AL144" i="42"/>
  <c r="AH144" i="42"/>
  <c r="AD144" i="42"/>
  <c r="AN152" i="42"/>
  <c r="AJ152" i="42"/>
  <c r="AF152" i="42"/>
  <c r="AB152" i="42"/>
  <c r="X152" i="42"/>
  <c r="AM152" i="42"/>
  <c r="AI152" i="42"/>
  <c r="AE152" i="42"/>
  <c r="AA152" i="42"/>
  <c r="W152" i="42"/>
  <c r="AK152" i="42"/>
  <c r="AC152" i="42"/>
  <c r="AO152" i="42"/>
  <c r="AG152" i="42"/>
  <c r="Y152" i="42"/>
  <c r="AH152" i="42"/>
  <c r="AD152" i="42"/>
  <c r="Z152" i="42"/>
  <c r="AL152" i="42"/>
  <c r="AN160" i="42"/>
  <c r="AJ160" i="42"/>
  <c r="AF160" i="42"/>
  <c r="AB160" i="42"/>
  <c r="X160" i="42"/>
  <c r="AM160" i="42"/>
  <c r="AI160" i="42"/>
  <c r="AE160" i="42"/>
  <c r="AA160" i="42"/>
  <c r="W160" i="42"/>
  <c r="AK160" i="42"/>
  <c r="AC160" i="42"/>
  <c r="AO160" i="42"/>
  <c r="AG160" i="42"/>
  <c r="Y160" i="42"/>
  <c r="Z160" i="42"/>
  <c r="AL160" i="42"/>
  <c r="AH160" i="42"/>
  <c r="AD160" i="42"/>
  <c r="AN168" i="42"/>
  <c r="AJ168" i="42"/>
  <c r="AF168" i="42"/>
  <c r="AB168" i="42"/>
  <c r="X168" i="42"/>
  <c r="AM168" i="42"/>
  <c r="AI168" i="42"/>
  <c r="AE168" i="42"/>
  <c r="AA168" i="42"/>
  <c r="W168" i="42"/>
  <c r="AK168" i="42"/>
  <c r="AC168" i="42"/>
  <c r="AO168" i="42"/>
  <c r="AG168" i="42"/>
  <c r="Y168" i="42"/>
  <c r="AH168" i="42"/>
  <c r="AD168" i="42"/>
  <c r="Z168" i="42"/>
  <c r="AL168" i="42"/>
  <c r="AN176" i="42"/>
  <c r="AJ176" i="42"/>
  <c r="AF176" i="42"/>
  <c r="AB176" i="42"/>
  <c r="X176" i="42"/>
  <c r="AM176" i="42"/>
  <c r="AI176" i="42"/>
  <c r="AE176" i="42"/>
  <c r="AA176" i="42"/>
  <c r="W176" i="42"/>
  <c r="AK176" i="42"/>
  <c r="AC176" i="42"/>
  <c r="AO176" i="42"/>
  <c r="AG176" i="42"/>
  <c r="Y176" i="42"/>
  <c r="AL176" i="42"/>
  <c r="Z176" i="42"/>
  <c r="AH176" i="42"/>
  <c r="AD176" i="42"/>
  <c r="F68" i="21"/>
  <c r="J68" i="21"/>
  <c r="C68" i="21"/>
  <c r="G68" i="21"/>
  <c r="K68" i="21"/>
  <c r="D68" i="21"/>
  <c r="H68" i="21"/>
  <c r="E68" i="21"/>
  <c r="I68" i="21"/>
  <c r="F84" i="21"/>
  <c r="J84" i="21"/>
  <c r="C84" i="21"/>
  <c r="G84" i="21"/>
  <c r="K84" i="21"/>
  <c r="D84" i="21"/>
  <c r="H84" i="21"/>
  <c r="E84" i="21"/>
  <c r="I84" i="21"/>
  <c r="F100" i="21"/>
  <c r="J100" i="21"/>
  <c r="C100" i="21"/>
  <c r="G100" i="21"/>
  <c r="K100" i="21"/>
  <c r="D100" i="21"/>
  <c r="H100" i="21"/>
  <c r="E100" i="21"/>
  <c r="I100" i="21"/>
  <c r="F116" i="21"/>
  <c r="J116" i="21"/>
  <c r="C116" i="21"/>
  <c r="G116" i="21"/>
  <c r="K116" i="21"/>
  <c r="D116" i="21"/>
  <c r="H116" i="21"/>
  <c r="E116" i="21"/>
  <c r="I116" i="21"/>
  <c r="F132" i="21"/>
  <c r="J132" i="21"/>
  <c r="C132" i="21"/>
  <c r="G132" i="21"/>
  <c r="K132" i="21"/>
  <c r="D132" i="21"/>
  <c r="H132" i="21"/>
  <c r="E132" i="21"/>
  <c r="I132" i="21"/>
  <c r="F148" i="21"/>
  <c r="J148" i="21"/>
  <c r="C148" i="21"/>
  <c r="G148" i="21"/>
  <c r="K148" i="21"/>
  <c r="D148" i="21"/>
  <c r="H148" i="21"/>
  <c r="E148" i="21"/>
  <c r="I148" i="21"/>
  <c r="F164" i="21"/>
  <c r="J164" i="21"/>
  <c r="C164" i="21"/>
  <c r="G164" i="21"/>
  <c r="K164" i="21"/>
  <c r="D164" i="21"/>
  <c r="H164" i="21"/>
  <c r="E164" i="21"/>
  <c r="I164" i="21"/>
  <c r="F5" i="19"/>
  <c r="J5" i="19"/>
  <c r="C5" i="19"/>
  <c r="G5" i="19"/>
  <c r="K5" i="19"/>
  <c r="D5" i="19"/>
  <c r="H5" i="19"/>
  <c r="E5" i="19"/>
  <c r="I5" i="19"/>
  <c r="F21" i="19"/>
  <c r="J21" i="19"/>
  <c r="C21" i="19"/>
  <c r="G21" i="19"/>
  <c r="K21" i="19"/>
  <c r="D21" i="19"/>
  <c r="H21" i="19"/>
  <c r="E21" i="19"/>
  <c r="I21" i="19"/>
  <c r="F37" i="19"/>
  <c r="J37" i="19"/>
  <c r="C37" i="19"/>
  <c r="G37" i="19"/>
  <c r="K37" i="19"/>
  <c r="D37" i="19"/>
  <c r="H37" i="19"/>
  <c r="E37" i="19"/>
  <c r="I37" i="19"/>
</calcChain>
</file>

<file path=xl/sharedStrings.xml><?xml version="1.0" encoding="utf-8"?>
<sst xmlns="http://schemas.openxmlformats.org/spreadsheetml/2006/main" count="10037" uniqueCount="392">
  <si>
    <t>This file is part of the calculation of PERAC (Process Emissions Reductions and Costs).</t>
  </si>
  <si>
    <t>Sector:</t>
  </si>
  <si>
    <t>Energy</t>
  </si>
  <si>
    <t>Emissions Source:</t>
  </si>
  <si>
    <t>Coal Mining Activities</t>
  </si>
  <si>
    <t>Description</t>
  </si>
  <si>
    <t>Cumulative Reductions (MtCO2e) by Region/Country</t>
  </si>
  <si>
    <t>Modeling Period:</t>
  </si>
  <si>
    <t>Assigned Policy</t>
  </si>
  <si>
    <t>Breakeven Price</t>
  </si>
  <si>
    <t>Geographical Groupings</t>
  </si>
  <si>
    <r>
      <t>($/tCO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e)</t>
    </r>
  </si>
  <si>
    <t>Individual Countries</t>
  </si>
  <si>
    <t>Rest of Regions</t>
  </si>
  <si>
    <t>Australia</t>
  </si>
  <si>
    <t>Brazil</t>
  </si>
  <si>
    <t>Canada</t>
  </si>
  <si>
    <t>China</t>
  </si>
  <si>
    <t>India</t>
  </si>
  <si>
    <t>Indonesia</t>
  </si>
  <si>
    <t>Mexico</t>
  </si>
  <si>
    <t>Russia</t>
  </si>
  <si>
    <t>Turkey</t>
  </si>
  <si>
    <t>United States</t>
  </si>
  <si>
    <t>Africa</t>
  </si>
  <si>
    <t>Central and South America</t>
  </si>
  <si>
    <t xml:space="preserve">Middle East </t>
  </si>
  <si>
    <t>Europe</t>
  </si>
  <si>
    <t>Eurasia</t>
  </si>
  <si>
    <t xml:space="preserve">Asia </t>
  </si>
  <si>
    <t>Global</t>
  </si>
  <si>
    <t>AUS_</t>
  </si>
  <si>
    <t>BRA_</t>
  </si>
  <si>
    <t>CAN_</t>
  </si>
  <si>
    <t>CHN_</t>
  </si>
  <si>
    <t>IND_</t>
  </si>
  <si>
    <t>IDN_</t>
  </si>
  <si>
    <t>MEX_</t>
  </si>
  <si>
    <t>RUS_</t>
  </si>
  <si>
    <t>TUR_</t>
  </si>
  <si>
    <t>USA_</t>
  </si>
  <si>
    <t>AFRC</t>
  </si>
  <si>
    <t>CSAM</t>
  </si>
  <si>
    <t>MIEA</t>
  </si>
  <si>
    <t>EURO</t>
  </si>
  <si>
    <t>EURA</t>
  </si>
  <si>
    <t>ASIA</t>
  </si>
  <si>
    <t>total</t>
  </si>
  <si>
    <t>MR</t>
  </si>
  <si>
    <t>-50</t>
  </si>
  <si>
    <t>-49</t>
  </si>
  <si>
    <t>-48</t>
  </si>
  <si>
    <t>-47</t>
  </si>
  <si>
    <t>-46</t>
  </si>
  <si>
    <t>-45</t>
  </si>
  <si>
    <t>-44</t>
  </si>
  <si>
    <t>-43</t>
  </si>
  <si>
    <t>-42</t>
  </si>
  <si>
    <t>-41</t>
  </si>
  <si>
    <t>-40</t>
  </si>
  <si>
    <t>-39</t>
  </si>
  <si>
    <t>-38</t>
  </si>
  <si>
    <t>-37</t>
  </si>
  <si>
    <t>-36</t>
  </si>
  <si>
    <t>-35</t>
  </si>
  <si>
    <t>-34</t>
  </si>
  <si>
    <t>-33</t>
  </si>
  <si>
    <t>-32</t>
  </si>
  <si>
    <t>-31</t>
  </si>
  <si>
    <t>-30</t>
  </si>
  <si>
    <t>-29</t>
  </si>
  <si>
    <t>-28</t>
  </si>
  <si>
    <t>-27</t>
  </si>
  <si>
    <t>-26</t>
  </si>
  <si>
    <t>-25</t>
  </si>
  <si>
    <t>-24</t>
  </si>
  <si>
    <t>-23</t>
  </si>
  <si>
    <t>-22</t>
  </si>
  <si>
    <t>-21</t>
  </si>
  <si>
    <t>-20</t>
  </si>
  <si>
    <t>-19</t>
  </si>
  <si>
    <t>-18</t>
  </si>
  <si>
    <t>-17</t>
  </si>
  <si>
    <t>-16</t>
  </si>
  <si>
    <t>-15</t>
  </si>
  <si>
    <t>-14</t>
  </si>
  <si>
    <t>-13</t>
  </si>
  <si>
    <t>-12</t>
  </si>
  <si>
    <t>-11</t>
  </si>
  <si>
    <t>-10</t>
  </si>
  <si>
    <t>-9</t>
  </si>
  <si>
    <t>-8</t>
  </si>
  <si>
    <t>-7</t>
  </si>
  <si>
    <t>-6</t>
  </si>
  <si>
    <t>-5</t>
  </si>
  <si>
    <t>-4</t>
  </si>
  <si>
    <t>-3</t>
  </si>
  <si>
    <t>-2</t>
  </si>
  <si>
    <t>-1</t>
  </si>
  <si>
    <t>0</t>
  </si>
  <si>
    <t>MD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</si>
  <si>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</si>
  <si>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</si>
  <si>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</si>
  <si>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</si>
  <si>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</si>
  <si>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</si>
  <si>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</si>
  <si>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</si>
  <si>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</si>
  <si>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</si>
  <si>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</si>
  <si>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</si>
  <si>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</si>
  <si>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</si>
  <si>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</si>
  <si>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</si>
  <si>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</si>
  <si>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</si>
  <si>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</si>
  <si>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</si>
  <si>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</si>
  <si>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</si>
  <si>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</si>
  <si>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</si>
  <si>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</si>
  <si>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</si>
  <si>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</si>
  <si>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</si>
  <si>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</si>
  <si>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</si>
  <si>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</si>
  <si>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</si>
  <si>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</si>
  <si>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</si>
  <si>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</si>
  <si>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</si>
  <si>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</si>
  <si>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</si>
  <si>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</si>
  <si>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</si>
  <si>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</si>
  <si>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</si>
  <si>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</si>
  <si>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</si>
  <si>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</si>
  <si>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</si>
  <si>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</si>
  <si>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</si>
  <si>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</si>
  <si>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</si>
  <si>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</si>
  <si>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</si>
  <si>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</si>
  <si>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</si>
  <si>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</si>
  <si>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</si>
  <si>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</si>
  <si>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</si>
  <si>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</si>
  <si>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</si>
  <si>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</si>
  <si>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</si>
  <si>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</si>
  <si>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</si>
  <si>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</si>
  <si>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</si>
  <si>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</si>
  <si>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</si>
  <si>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</si>
  <si>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</si>
  <si>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</si>
  <si>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</si>
  <si>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</si>
  <si>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</si>
  <si>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</si>
  <si>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</si>
  <si>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</si>
  <si>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</si>
  <si>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</si>
  <si>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</si>
  <si>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</si>
  <si>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</si>
  <si>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</si>
  <si>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</si>
  <si>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</si>
  <si>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</si>
  <si>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</si>
  <si>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</si>
  <si>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</si>
  <si>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</si>
  <si>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</si>
  <si>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</si>
  <si>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</si>
  <si>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</si>
  <si>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</si>
  <si>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</si>
  <si>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</si>
  <si>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</si>
  <si>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</si>
  <si>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</si>
  <si>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150</t>
  </si>
  <si>
    <t>200</t>
  </si>
  <si>
    <t>250</t>
  </si>
  <si>
    <t>300</t>
  </si>
  <si>
    <t>350</t>
  </si>
  <si>
    <t>400</t>
  </si>
  <si>
    <t>450</t>
  </si>
  <si>
    <t>500</t>
  </si>
  <si>
    <t>550</t>
  </si>
  <si>
    <t>600</t>
  </si>
  <si>
    <t>650</t>
  </si>
  <si>
    <t>700</t>
  </si>
  <si>
    <t>750</t>
  </si>
  <si>
    <t>800</t>
  </si>
  <si>
    <t>850</t>
  </si>
  <si>
    <t>900</t>
  </si>
  <si>
    <t>950</t>
  </si>
  <si>
    <t>1000</t>
  </si>
  <si>
    <t>1500</t>
  </si>
  <si>
    <t>2000</t>
  </si>
  <si>
    <t>3000</t>
  </si>
  <si>
    <t>5000</t>
  </si>
  <si>
    <t>10000</t>
  </si>
  <si>
    <t>100000</t>
  </si>
  <si>
    <t>1000000</t>
  </si>
  <si>
    <t>Industrial Processes</t>
  </si>
  <si>
    <t>Chemicals industry</t>
  </si>
  <si>
    <t>CP</t>
  </si>
  <si>
    <t>Natural Gas &amp; Oil Systems</t>
  </si>
  <si>
    <t>WT</t>
  </si>
  <si>
    <t>Waste</t>
  </si>
  <si>
    <t>Landfilling and Wastewater</t>
  </si>
  <si>
    <t>Other industries (excl. agriculture)</t>
  </si>
  <si>
    <t>Abatement Cost ($/ton CO2e)</t>
  </si>
  <si>
    <t>L</t>
  </si>
  <si>
    <t>Select the country or region:</t>
  </si>
  <si>
    <t>Available Countries and Regions for Selector:</t>
  </si>
  <si>
    <t>Central &amp; South America</t>
  </si>
  <si>
    <t>Middle East</t>
  </si>
  <si>
    <t>Asia</t>
  </si>
  <si>
    <t xml:space="preserve">World Total </t>
  </si>
  <si>
    <t>Column in spreadsheets</t>
  </si>
  <si>
    <t>C</t>
  </si>
  <si>
    <t>D</t>
  </si>
  <si>
    <t>E</t>
  </si>
  <si>
    <t>F</t>
  </si>
  <si>
    <t>G</t>
  </si>
  <si>
    <t>H</t>
  </si>
  <si>
    <t>I</t>
  </si>
  <si>
    <t>J</t>
  </si>
  <si>
    <t>K</t>
  </si>
  <si>
    <t>M</t>
  </si>
  <si>
    <t>N</t>
  </si>
  <si>
    <t>O</t>
  </si>
  <si>
    <t>P</t>
  </si>
  <si>
    <t>Q</t>
  </si>
  <si>
    <t>R</t>
  </si>
  <si>
    <t>S</t>
  </si>
  <si>
    <t>Column to use:</t>
  </si>
  <si>
    <t>Cost per Ton Cement Using Clinker Substitution</t>
  </si>
  <si>
    <t>CO2 reduction (tons CO2) per Ton Cement Using Clinker Substitution</t>
  </si>
  <si>
    <t>Cost per Ton CO2 Reduced via Clinker Substitution</t>
  </si>
  <si>
    <t>Since MACs only include costs in whole-dollar increments, we round to $3 and place essentially</t>
  </si>
  <si>
    <t>No MAC for the cement industry is available from the EPA (likely because the EPA document only considered</t>
  </si>
  <si>
    <t>non-CO2 gases, and the process emissions from the cement industry are overwhelmingly or entirely CO2).</t>
  </si>
  <si>
    <t>Accordingly, we find the price to abate a ton of CO2 by cement clinker substitution below, then construct</t>
  </si>
  <si>
    <t>our own MAC that assumes all abatement potential occurs at this price point.</t>
  </si>
  <si>
    <t>We place an arbitrarily high quantity of abatement potential in our constructed MAC at this price point.</t>
  </si>
  <si>
    <t>This will not cause the model to over-estimate the amount of emissions abatement potential from</t>
  </si>
  <si>
    <t>unlimited capacity (9*10^20 g CO2e) in that row of a constructed cement-CC MAC.</t>
  </si>
  <si>
    <t>See the main "Process Emissions Reductions and Costs" spreadsheet for source information.</t>
  </si>
  <si>
    <t>If adapting the model to another country or region, you may use the "Country Selector" to</t>
  </si>
  <si>
    <t>change all data in this spreadsheet to another one of the countries or regions defined by the EPA in its</t>
  </si>
  <si>
    <t>source document.  Note that the regions are the "rest of" the regions (e.g. without the contributions of</t>
  </si>
  <si>
    <t>the countries EPA specifically broke out).</t>
  </si>
  <si>
    <t>(because the cement industry is not included in the EPA MACs, which only cover non-CO2 process</t>
  </si>
  <si>
    <t>We create separate MACs by policy by pulling from only those rows matching a given policy, for the</t>
  </si>
  <si>
    <t>For cement, we construct an artificial MAC based on a separate calculation of abatement cost</t>
  </si>
  <si>
    <t>emissions).  See the "Cement" tab for details.</t>
  </si>
  <si>
    <t>Agriculture</t>
  </si>
  <si>
    <t>Cropland Management</t>
  </si>
  <si>
    <t>CM</t>
  </si>
  <si>
    <t>Rice Cultivation</t>
  </si>
  <si>
    <t>RC</t>
  </si>
  <si>
    <t>Livestock</t>
  </si>
  <si>
    <t>LM</t>
  </si>
  <si>
    <t>cement clinker substitution, because that limit is governed by a different variable.</t>
  </si>
  <si>
    <t>country set on the "Country Selector" tab.  We interpolate to get 2011-2019, 2021-2029, and 2031-2049 values.</t>
  </si>
  <si>
    <t>BAU Emissions</t>
  </si>
  <si>
    <t>Chemicals</t>
  </si>
  <si>
    <t>includes aerosols, fire, foams, hcfcs, nitric/adipic acid, refrigerants, solvents</t>
  </si>
  <si>
    <t>EPA</t>
  </si>
  <si>
    <t>EPS</t>
  </si>
  <si>
    <t>Other</t>
  </si>
  <si>
    <t>includes alumnium, electric power systems, flat planel display manufacturing, magnesium, PV, and semiconductor manufacturing</t>
  </si>
  <si>
    <t>Coal Mining</t>
  </si>
  <si>
    <t>NGPS</t>
  </si>
  <si>
    <t>Emissions Multiplier</t>
  </si>
  <si>
    <t>All values are given in Tg CO2e (equivalent to million metric tons).</t>
  </si>
  <si>
    <t>Cement and other carbonates</t>
  </si>
  <si>
    <t>Cement and other carbonates, process CO2</t>
  </si>
  <si>
    <t xml:space="preserve">   CO2 process emissions</t>
  </si>
  <si>
    <t>Natural gas and petroleum systems</t>
  </si>
  <si>
    <t>Natural gas and petroleum systems, CH4</t>
  </si>
  <si>
    <t>CH4 emissions from petroleum systems</t>
  </si>
  <si>
    <t>CH4 emissions from natural gas systems</t>
  </si>
  <si>
    <t>Iron and steel</t>
  </si>
  <si>
    <t>Iron and steel, process CO2</t>
  </si>
  <si>
    <t xml:space="preserve">   CO2 emissions from iron, steel, and metallurgical coke production</t>
  </si>
  <si>
    <t>Chemicals, N2O</t>
  </si>
  <si>
    <t>Chemicals, F-gases</t>
  </si>
  <si>
    <t>Chemicals, process CO2</t>
  </si>
  <si>
    <t>Coal mining</t>
  </si>
  <si>
    <t>Coal mining, CH4</t>
  </si>
  <si>
    <t>Waste management (no industrial wastewater treatment)</t>
  </si>
  <si>
    <t>Waste management, N2O</t>
  </si>
  <si>
    <t>Waste management, CH4</t>
  </si>
  <si>
    <t>Agriculture, N2O</t>
  </si>
  <si>
    <t>Agriculture, CH4</t>
  </si>
  <si>
    <t>N2O emissions from manure management</t>
  </si>
  <si>
    <t>CH4 emissions from rice cultivation</t>
  </si>
  <si>
    <t>CH4 emissions from enteric fermentation</t>
  </si>
  <si>
    <t>CH4 emissions from manure management</t>
  </si>
  <si>
    <t>Other industries</t>
  </si>
  <si>
    <t>Other industries, process CO2</t>
  </si>
  <si>
    <t>Pollutant</t>
  </si>
  <si>
    <t>CO2</t>
  </si>
  <si>
    <t>CH4</t>
  </si>
  <si>
    <t>N2O</t>
  </si>
  <si>
    <t>SF6</t>
  </si>
  <si>
    <t>Description:</t>
  </si>
  <si>
    <t>Annual BAU Emissions Projections</t>
  </si>
  <si>
    <t>Date Created:</t>
  </si>
  <si>
    <t>Units:</t>
  </si>
  <si>
    <r>
      <t>MtCO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e</t>
    </r>
  </si>
  <si>
    <t>Business As Usual (BAU) Baseline Emissions Projections: 2010 to 2030</t>
  </si>
  <si>
    <t>Country/Region</t>
  </si>
  <si>
    <t>North America</t>
  </si>
  <si>
    <t xml:space="preserve">Data Source: </t>
  </si>
  <si>
    <r>
      <t xml:space="preserve">U.S. Environmental Protection Agency (USEPA). 2012. </t>
    </r>
    <r>
      <rPr>
        <i/>
        <sz val="11"/>
        <color theme="1"/>
        <rFont val="Calibri"/>
        <family val="2"/>
      </rPr>
      <t>Global Anthropogenic Non-CO2 Greenhouse Gas Emissions: 1990-2030</t>
    </r>
    <r>
      <rPr>
        <sz val="11"/>
        <color theme="1"/>
        <rFont val="Calibri"/>
        <family val="2"/>
        <scheme val="minor"/>
      </rPr>
      <t>. EPA 430-R-12-006.</t>
    </r>
  </si>
  <si>
    <t xml:space="preserve">Washington, D.C.: USEPA Climate Change Division.  August, 2011  Available at: </t>
  </si>
  <si>
    <t>http://www.epa.gov/climatechange/EPAactivities/economics/nonco2projections.html</t>
  </si>
  <si>
    <t>Combined 4 March 2014</t>
  </si>
  <si>
    <t>combined 4 March 2014</t>
  </si>
  <si>
    <t>MtCO2e</t>
  </si>
  <si>
    <t>Baseline Emissions</t>
  </si>
  <si>
    <t>Authors' calculations using DAYCENT simulations and IFPRI IMPACT model projections to generate baseline values</t>
  </si>
  <si>
    <t>Argiculture</t>
  </si>
  <si>
    <t>Baselines were developed using DNDC model claculations and adjusted using IFPRI's IMPACT Model.</t>
  </si>
  <si>
    <t>Annual Emissions Projections</t>
  </si>
  <si>
    <t>Authors' calculations underlying baseline for draft marginal abatement cost curves</t>
  </si>
  <si>
    <t>Country specific process emissions values must be included in the "BAU Process Emissions" tab and "Other Industrial Processes tab"</t>
  </si>
  <si>
    <t>Values of 1 can be manually coded into the the "Process Emissions Mulitpliers" tab if the data is unavailable, with other values for 2050.</t>
  </si>
  <si>
    <t>Global Warming Potentials</t>
  </si>
  <si>
    <t>AR5 20-Year GWP</t>
  </si>
  <si>
    <t>AR5 100-Year GWP</t>
  </si>
  <si>
    <t>EPA 100-Year GWP</t>
  </si>
  <si>
    <t>VOC</t>
  </si>
  <si>
    <t>CO</t>
  </si>
  <si>
    <t>NOx</t>
  </si>
  <si>
    <t>PM10</t>
  </si>
  <si>
    <t>PM25</t>
  </si>
  <si>
    <t>SOx</t>
  </si>
  <si>
    <t>BC</t>
  </si>
  <si>
    <t>OC</t>
  </si>
  <si>
    <t>F gases</t>
  </si>
  <si>
    <t>HFC-23</t>
  </si>
  <si>
    <t>2010 values are likely historical values and thus</t>
  </si>
  <si>
    <t>assumed to be accurate without use of a multiplier.</t>
  </si>
  <si>
    <t>We exclude CO2 from the "EPS" rows because the MAC curves</t>
  </si>
  <si>
    <t>only reflect non-CO2 gases.</t>
  </si>
  <si>
    <t>Chemicals, CH4</t>
  </si>
  <si>
    <t xml:space="preserve">   High GWP emissions</t>
  </si>
  <si>
    <t>CO2 from processes</t>
  </si>
  <si>
    <t>CH4 from processes</t>
  </si>
  <si>
    <t xml:space="preserve">   N2O from processes</t>
  </si>
  <si>
    <t xml:space="preserve">   CH4 from mining</t>
  </si>
  <si>
    <t>CH4 from landfills</t>
  </si>
  <si>
    <t>CH4 from domestic wastewater</t>
  </si>
  <si>
    <t>CH4 from industrial wastewater</t>
  </si>
  <si>
    <t>N2O from domestic wastewater</t>
  </si>
  <si>
    <t>N2O emissions from all soil management</t>
  </si>
  <si>
    <t>CO2 from other industrial processes</t>
  </si>
  <si>
    <t>Notes:</t>
  </si>
  <si>
    <t>Due to data limitations for India, all f-gas emissions are allocated to the chemicals industry.</t>
  </si>
  <si>
    <t>We therefore add potential emissions reductions of f-gases from the other industry category</t>
  </si>
  <si>
    <t>to the chemicals potentials. We also zero out the potential reductions from other industries for</t>
  </si>
  <si>
    <t xml:space="preserve">reduced venting of gases and worker training (though in India's data, there is no potential </t>
  </si>
  <si>
    <t>from worker training anyway).</t>
  </si>
  <si>
    <t>In the event data becomes available in the future that disaggregates f-gas emissions in the industry</t>
  </si>
  <si>
    <t>sector, this adjustment should be undone, and reductions should be reallocated to the other sector.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</si>
</sst>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0.0"/>
    <numFmt numFmtId="166" formatCode="_(* #,##0_);_(* \(#,##0\);_(* &quot;-&quot;??_);_(@_)"/>
    <numFmt numFmtId="167" formatCode="_(* #,##0.0_);_(* \(#,##0.0\);_(* &quot;-&quot;??_);_(@_)"/>
  </numFmts>
  <fonts count="2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  <font>
      <b/>
      <sz val="11"/>
      <color rgb="FFFF000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1"/>
      <color theme="1" tint="0.499984740745262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u/>
      <sz val="11"/>
      <color theme="1"/>
      <name val="Calibri"/>
      <family val="2"/>
    </font>
    <font>
      <i/>
      <sz val="11"/>
      <color theme="1"/>
      <name val="Calibri"/>
      <family val="2"/>
    </font>
    <font>
      <i/>
      <sz val="11"/>
      <name val="Calibri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</font>
    <font>
      <u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">
    <xf numFmtId="0" fontId="0" fillId="0" borderId="0"/>
    <xf numFmtId="44" fontId="1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/>
    <xf numFmtId="0" fontId="7" fillId="0" borderId="0"/>
    <xf numFmtId="9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16">
    <xf numFmtId="0" fontId="0" fillId="0" borderId="0" xfId="0"/>
    <xf numFmtId="0" fontId="2" fillId="0" borderId="0" xfId="0" applyFont="1"/>
    <xf numFmtId="0" fontId="3" fillId="0" borderId="0" xfId="0" applyFont="1"/>
    <xf numFmtId="0" fontId="2" fillId="2" borderId="1" xfId="0" applyFont="1" applyFill="1" applyBorder="1" applyAlignment="1">
      <alignment horizontal="right"/>
    </xf>
    <xf numFmtId="14" fontId="0" fillId="2" borderId="2" xfId="0" applyNumberFormat="1" applyFont="1" applyFill="1" applyBorder="1" applyAlignment="1">
      <alignment horizontal="left" vertical="center"/>
    </xf>
    <xf numFmtId="0" fontId="0" fillId="2" borderId="2" xfId="0" applyFill="1" applyBorder="1"/>
    <xf numFmtId="0" fontId="0" fillId="2" borderId="3" xfId="0" applyFill="1" applyBorder="1"/>
    <xf numFmtId="0" fontId="2" fillId="2" borderId="4" xfId="0" applyFont="1" applyFill="1" applyBorder="1" applyAlignment="1">
      <alignment horizontal="right"/>
    </xf>
    <xf numFmtId="14" fontId="0" fillId="2" borderId="0" xfId="0" applyNumberFormat="1" applyFont="1" applyFill="1" applyBorder="1" applyAlignment="1">
      <alignment horizontal="left" vertical="center"/>
    </xf>
    <xf numFmtId="0" fontId="0" fillId="2" borderId="0" xfId="0" applyFill="1" applyBorder="1"/>
    <xf numFmtId="0" fontId="0" fillId="2" borderId="5" xfId="0" applyFill="1" applyBorder="1"/>
    <xf numFmtId="0" fontId="0" fillId="2" borderId="0" xfId="0" applyFont="1" applyFill="1" applyBorder="1" applyAlignment="1">
      <alignment horizontal="left" vertical="center"/>
    </xf>
    <xf numFmtId="0" fontId="2" fillId="2" borderId="6" xfId="0" applyFont="1" applyFill="1" applyBorder="1" applyAlignment="1">
      <alignment horizontal="right"/>
    </xf>
    <xf numFmtId="0" fontId="4" fillId="2" borderId="7" xfId="0" applyFont="1" applyFill="1" applyBorder="1" applyAlignment="1">
      <alignment horizontal="center" vertical="center"/>
    </xf>
    <xf numFmtId="0" fontId="0" fillId="2" borderId="7" xfId="0" applyFill="1" applyBorder="1"/>
    <xf numFmtId="0" fontId="0" fillId="2" borderId="8" xfId="0" applyFill="1" applyBorder="1"/>
    <xf numFmtId="0" fontId="2" fillId="0" borderId="9" xfId="0" applyFont="1" applyBorder="1"/>
    <xf numFmtId="0" fontId="0" fillId="0" borderId="10" xfId="0" applyBorder="1"/>
    <xf numFmtId="0" fontId="0" fillId="0" borderId="11" xfId="0" applyBorder="1"/>
    <xf numFmtId="0" fontId="2" fillId="3" borderId="9" xfId="0" applyFont="1" applyFill="1" applyBorder="1"/>
    <xf numFmtId="0" fontId="2" fillId="3" borderId="10" xfId="0" applyFont="1" applyFill="1" applyBorder="1"/>
    <xf numFmtId="0" fontId="2" fillId="3" borderId="11" xfId="0" applyFont="1" applyFill="1" applyBorder="1"/>
    <xf numFmtId="0" fontId="0" fillId="4" borderId="12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0" borderId="1" xfId="0" applyFont="1" applyBorder="1"/>
    <xf numFmtId="0" fontId="2" fillId="0" borderId="2" xfId="0" applyFont="1" applyBorder="1"/>
    <xf numFmtId="0" fontId="2" fillId="0" borderId="13" xfId="0" applyFont="1" applyBorder="1"/>
    <xf numFmtId="0" fontId="0" fillId="0" borderId="6" xfId="0" quotePrefix="1" applyBorder="1"/>
    <xf numFmtId="0" fontId="0" fillId="0" borderId="7" xfId="0" quotePrefix="1" applyBorder="1"/>
    <xf numFmtId="0" fontId="0" fillId="0" borderId="8" xfId="0" quotePrefix="1" applyBorder="1"/>
    <xf numFmtId="0" fontId="0" fillId="0" borderId="14" xfId="0" quotePrefix="1" applyBorder="1"/>
    <xf numFmtId="0" fontId="0" fillId="0" borderId="0" xfId="0" quotePrefix="1"/>
    <xf numFmtId="0" fontId="0" fillId="0" borderId="0" xfId="0" quotePrefix="1" applyNumberFormat="1"/>
    <xf numFmtId="0" fontId="2" fillId="2" borderId="1" xfId="2" applyFont="1" applyFill="1" applyBorder="1" applyAlignment="1">
      <alignment horizontal="right"/>
    </xf>
    <xf numFmtId="0" fontId="6" fillId="2" borderId="2" xfId="2" applyFont="1" applyFill="1" applyBorder="1"/>
    <xf numFmtId="0" fontId="4" fillId="2" borderId="2" xfId="2" applyFont="1" applyFill="1" applyBorder="1"/>
    <xf numFmtId="0" fontId="1" fillId="2" borderId="2" xfId="2" applyFill="1" applyBorder="1"/>
    <xf numFmtId="0" fontId="1" fillId="2" borderId="3" xfId="2" applyFill="1" applyBorder="1"/>
    <xf numFmtId="0" fontId="1" fillId="0" borderId="0" xfId="2" applyBorder="1"/>
    <xf numFmtId="0" fontId="2" fillId="2" borderId="4" xfId="2" applyFont="1" applyFill="1" applyBorder="1" applyAlignment="1">
      <alignment horizontal="right"/>
    </xf>
    <xf numFmtId="14" fontId="1" fillId="2" borderId="0" xfId="2" applyNumberFormat="1" applyFont="1" applyFill="1" applyBorder="1" applyAlignment="1">
      <alignment horizontal="left" vertical="center"/>
    </xf>
    <xf numFmtId="0" fontId="1" fillId="2" borderId="0" xfId="2" applyFill="1" applyBorder="1"/>
    <xf numFmtId="0" fontId="1" fillId="2" borderId="5" xfId="2" applyFill="1" applyBorder="1"/>
    <xf numFmtId="0" fontId="1" fillId="0" borderId="0" xfId="2"/>
    <xf numFmtId="0" fontId="1" fillId="2" borderId="0" xfId="2" applyFont="1" applyFill="1" applyBorder="1" applyAlignment="1">
      <alignment horizontal="left" vertical="center"/>
    </xf>
    <xf numFmtId="0" fontId="2" fillId="2" borderId="6" xfId="2" applyFont="1" applyFill="1" applyBorder="1" applyAlignment="1">
      <alignment horizontal="right"/>
    </xf>
    <xf numFmtId="0" fontId="4" fillId="2" borderId="7" xfId="2" applyFont="1" applyFill="1" applyBorder="1" applyAlignment="1">
      <alignment horizontal="center" vertical="center"/>
    </xf>
    <xf numFmtId="0" fontId="1" fillId="2" borderId="7" xfId="2" applyFill="1" applyBorder="1"/>
    <xf numFmtId="0" fontId="1" fillId="2" borderId="8" xfId="2" applyFill="1" applyBorder="1"/>
    <xf numFmtId="0" fontId="2" fillId="0" borderId="0" xfId="2" applyFont="1"/>
    <xf numFmtId="0" fontId="2" fillId="0" borderId="9" xfId="2" applyFont="1" applyBorder="1"/>
    <xf numFmtId="0" fontId="1" fillId="0" borderId="10" xfId="2" applyBorder="1"/>
    <xf numFmtId="0" fontId="1" fillId="0" borderId="11" xfId="2" applyBorder="1"/>
    <xf numFmtId="0" fontId="2" fillId="3" borderId="9" xfId="2" applyFont="1" applyFill="1" applyBorder="1"/>
    <xf numFmtId="0" fontId="2" fillId="3" borderId="10" xfId="2" applyFont="1" applyFill="1" applyBorder="1"/>
    <xf numFmtId="0" fontId="2" fillId="3" borderId="11" xfId="2" applyFont="1" applyFill="1" applyBorder="1"/>
    <xf numFmtId="0" fontId="1" fillId="4" borderId="12" xfId="2" applyFill="1" applyBorder="1"/>
    <xf numFmtId="0" fontId="1" fillId="0" borderId="1" xfId="2" applyBorder="1"/>
    <xf numFmtId="0" fontId="1" fillId="0" borderId="2" xfId="2" applyBorder="1"/>
    <xf numFmtId="0" fontId="1" fillId="0" borderId="3" xfId="2" applyBorder="1"/>
    <xf numFmtId="0" fontId="2" fillId="0" borderId="1" xfId="2" applyFont="1" applyBorder="1"/>
    <xf numFmtId="0" fontId="2" fillId="0" borderId="2" xfId="2" applyFont="1" applyBorder="1"/>
    <xf numFmtId="0" fontId="2" fillId="0" borderId="13" xfId="2" applyFont="1" applyBorder="1"/>
    <xf numFmtId="0" fontId="1" fillId="0" borderId="6" xfId="2" quotePrefix="1" applyBorder="1"/>
    <xf numFmtId="0" fontId="1" fillId="0" borderId="7" xfId="2" quotePrefix="1" applyBorder="1"/>
    <xf numFmtId="0" fontId="1" fillId="0" borderId="8" xfId="2" quotePrefix="1" applyBorder="1"/>
    <xf numFmtId="0" fontId="1" fillId="0" borderId="14" xfId="2" quotePrefix="1" applyBorder="1"/>
    <xf numFmtId="0" fontId="1" fillId="0" borderId="0" xfId="2" quotePrefix="1"/>
    <xf numFmtId="0" fontId="1" fillId="0" borderId="0" xfId="2" applyNumberFormat="1"/>
    <xf numFmtId="0" fontId="6" fillId="2" borderId="2" xfId="0" applyFont="1" applyFill="1" applyBorder="1"/>
    <xf numFmtId="0" fontId="4" fillId="2" borderId="2" xfId="0" applyFont="1" applyFill="1" applyBorder="1"/>
    <xf numFmtId="0" fontId="0" fillId="0" borderId="0" xfId="0" applyBorder="1"/>
    <xf numFmtId="0" fontId="0" fillId="0" borderId="0" xfId="0" quotePrefix="1" applyNumberFormat="1" applyAlignment="1">
      <alignment horizontal="left"/>
    </xf>
    <xf numFmtId="0" fontId="10" fillId="0" borderId="0" xfId="0" applyFont="1"/>
    <xf numFmtId="0" fontId="11" fillId="0" borderId="0" xfId="0" applyFont="1" applyBorder="1"/>
    <xf numFmtId="0" fontId="11" fillId="0" borderId="0" xfId="0" quotePrefix="1" applyFont="1" applyBorder="1"/>
    <xf numFmtId="0" fontId="11" fillId="0" borderId="0" xfId="0" applyFont="1" applyFill="1" applyBorder="1"/>
    <xf numFmtId="0" fontId="0" fillId="5" borderId="15" xfId="0" applyFill="1" applyBorder="1"/>
    <xf numFmtId="0" fontId="2" fillId="6" borderId="0" xfId="0" applyFont="1" applyFill="1"/>
    <xf numFmtId="0" fontId="11" fillId="0" borderId="0" xfId="0" applyFont="1"/>
    <xf numFmtId="0" fontId="2" fillId="7" borderId="0" xfId="0" applyFont="1" applyFill="1" applyBorder="1" applyAlignment="1">
      <alignment wrapText="1"/>
    </xf>
    <xf numFmtId="0" fontId="2" fillId="0" borderId="0" xfId="0" applyFont="1" applyFill="1" applyBorder="1" applyAlignment="1">
      <alignment wrapText="1"/>
    </xf>
    <xf numFmtId="164" fontId="0" fillId="0" borderId="0" xfId="1" applyNumberFormat="1" applyFont="1" applyBorder="1"/>
    <xf numFmtId="164" fontId="0" fillId="8" borderId="0" xfId="0" applyNumberFormat="1" applyFill="1" applyBorder="1"/>
    <xf numFmtId="11" fontId="0" fillId="0" borderId="0" xfId="0" applyNumberFormat="1" applyFill="1" applyBorder="1"/>
    <xf numFmtId="0" fontId="0" fillId="0" borderId="0" xfId="0" applyFont="1"/>
    <xf numFmtId="0" fontId="0" fillId="0" borderId="0" xfId="2" applyFont="1"/>
    <xf numFmtId="0" fontId="1" fillId="0" borderId="0" xfId="2" quotePrefix="1" applyNumberFormat="1"/>
    <xf numFmtId="0" fontId="0" fillId="0" borderId="0" xfId="0" applyNumberFormat="1"/>
    <xf numFmtId="0" fontId="2" fillId="9" borderId="0" xfId="0" applyFont="1" applyFill="1"/>
    <xf numFmtId="0" fontId="0" fillId="9" borderId="0" xfId="0" applyFill="1"/>
    <xf numFmtId="0" fontId="2" fillId="7" borderId="0" xfId="0" applyFont="1" applyFill="1"/>
    <xf numFmtId="1" fontId="0" fillId="0" borderId="0" xfId="0" applyNumberFormat="1"/>
    <xf numFmtId="0" fontId="0" fillId="0" borderId="0" xfId="0" applyFill="1"/>
    <xf numFmtId="0" fontId="2" fillId="10" borderId="0" xfId="6" applyFont="1" applyFill="1"/>
    <xf numFmtId="0" fontId="1" fillId="0" borderId="0" xfId="6" applyFont="1"/>
    <xf numFmtId="0" fontId="1" fillId="0" borderId="0" xfId="6" applyFont="1" applyAlignment="1">
      <alignment horizontal="left"/>
    </xf>
    <xf numFmtId="0" fontId="12" fillId="7" borderId="0" xfId="6" applyFont="1" applyFill="1"/>
    <xf numFmtId="0" fontId="13" fillId="7" borderId="0" xfId="6" applyFont="1" applyFill="1" applyAlignment="1">
      <alignment horizontal="left"/>
    </xf>
    <xf numFmtId="0" fontId="13" fillId="0" borderId="0" xfId="6" applyFont="1" applyFill="1" applyBorder="1"/>
    <xf numFmtId="0" fontId="14" fillId="0" borderId="0" xfId="6" applyFont="1" applyAlignment="1">
      <alignment horizontal="left"/>
    </xf>
    <xf numFmtId="0" fontId="15" fillId="0" borderId="0" xfId="6" applyFont="1" applyFill="1" applyBorder="1"/>
    <xf numFmtId="165" fontId="12" fillId="0" borderId="0" xfId="6" quotePrefix="1" applyNumberFormat="1" applyFont="1" applyAlignment="1">
      <alignment horizontal="left"/>
    </xf>
    <xf numFmtId="0" fontId="16" fillId="0" borderId="0" xfId="6" applyFont="1" applyFill="1" applyBorder="1"/>
    <xf numFmtId="165" fontId="16" fillId="0" borderId="0" xfId="6" quotePrefix="1" applyNumberFormat="1" applyFont="1" applyAlignment="1">
      <alignment horizontal="left"/>
    </xf>
    <xf numFmtId="165" fontId="12" fillId="0" borderId="0" xfId="6" applyNumberFormat="1" applyFont="1" applyAlignment="1">
      <alignment horizontal="left"/>
    </xf>
    <xf numFmtId="0" fontId="12" fillId="0" borderId="0" xfId="6" applyFont="1" applyAlignment="1">
      <alignment horizontal="left"/>
    </xf>
    <xf numFmtId="0" fontId="17" fillId="0" borderId="0" xfId="6" applyFont="1" applyFill="1" applyBorder="1" applyAlignment="1">
      <alignment horizontal="left" vertical="center" indent="1"/>
    </xf>
    <xf numFmtId="165" fontId="16" fillId="0" borderId="0" xfId="6" applyNumberFormat="1" applyFont="1" applyAlignment="1">
      <alignment horizontal="left"/>
    </xf>
    <xf numFmtId="0" fontId="18" fillId="0" borderId="0" xfId="6" applyFont="1"/>
    <xf numFmtId="0" fontId="18" fillId="0" borderId="0" xfId="6" applyFont="1" applyFill="1" applyBorder="1" applyAlignment="1">
      <alignment horizontal="left" indent="1"/>
    </xf>
    <xf numFmtId="0" fontId="19" fillId="0" borderId="0" xfId="6" applyFont="1" applyFill="1" applyBorder="1" applyAlignment="1">
      <alignment horizontal="left" vertical="center" indent="1"/>
    </xf>
    <xf numFmtId="0" fontId="12" fillId="0" borderId="0" xfId="6" quotePrefix="1" applyFont="1" applyAlignment="1">
      <alignment horizontal="left"/>
    </xf>
    <xf numFmtId="165" fontId="1" fillId="0" borderId="0" xfId="6" applyNumberFormat="1" applyFont="1" applyAlignment="1">
      <alignment horizontal="left"/>
    </xf>
    <xf numFmtId="165" fontId="18" fillId="0" borderId="0" xfId="6" applyNumberFormat="1" applyFont="1" applyAlignment="1">
      <alignment horizontal="left"/>
    </xf>
    <xf numFmtId="0" fontId="16" fillId="0" borderId="0" xfId="6" applyFont="1" applyFill="1" applyBorder="1" applyAlignment="1">
      <alignment horizontal="left" indent="1"/>
    </xf>
    <xf numFmtId="1" fontId="16" fillId="0" borderId="0" xfId="6" applyNumberFormat="1" applyFont="1" applyAlignment="1">
      <alignment horizontal="left"/>
    </xf>
    <xf numFmtId="165" fontId="12" fillId="0" borderId="0" xfId="6" applyNumberFormat="1" applyFont="1" applyBorder="1"/>
    <xf numFmtId="165" fontId="12" fillId="0" borderId="0" xfId="6" applyNumberFormat="1" applyFont="1" applyBorder="1" applyAlignment="1">
      <alignment horizontal="left"/>
    </xf>
    <xf numFmtId="165" fontId="16" fillId="0" borderId="0" xfId="6" applyNumberFormat="1" applyFont="1" applyBorder="1" applyAlignment="1">
      <alignment horizontal="left"/>
    </xf>
    <xf numFmtId="0" fontId="18" fillId="0" borderId="0" xfId="0" applyFont="1"/>
    <xf numFmtId="0" fontId="20" fillId="0" borderId="0" xfId="6" applyFont="1" applyFill="1" applyBorder="1"/>
    <xf numFmtId="0" fontId="20" fillId="0" borderId="0" xfId="6" applyFont="1" applyFill="1" applyBorder="1" applyAlignment="1">
      <alignment horizontal="left"/>
    </xf>
    <xf numFmtId="0" fontId="16" fillId="0" borderId="0" xfId="6" applyFont="1" applyFill="1" applyBorder="1" applyAlignment="1">
      <alignment horizontal="left"/>
    </xf>
    <xf numFmtId="0" fontId="12" fillId="0" borderId="0" xfId="6" applyFont="1" applyFill="1" applyBorder="1" applyAlignment="1">
      <alignment horizontal="left"/>
    </xf>
    <xf numFmtId="0" fontId="13" fillId="0" borderId="0" xfId="6" applyFont="1" applyFill="1" applyBorder="1" applyAlignment="1">
      <alignment horizontal="left"/>
    </xf>
    <xf numFmtId="0" fontId="15" fillId="0" borderId="0" xfId="6" applyFont="1" applyFill="1" applyBorder="1" applyAlignment="1">
      <alignment horizontal="left"/>
    </xf>
    <xf numFmtId="0" fontId="2" fillId="0" borderId="0" xfId="6" applyFont="1" applyFill="1" applyBorder="1"/>
    <xf numFmtId="165" fontId="1" fillId="0" borderId="0" xfId="6" applyNumberFormat="1" applyFont="1" applyBorder="1" applyAlignment="1">
      <alignment horizontal="left"/>
    </xf>
    <xf numFmtId="0" fontId="0" fillId="7" borderId="0" xfId="0" applyFill="1"/>
    <xf numFmtId="3" fontId="0" fillId="0" borderId="0" xfId="0" applyNumberFormat="1"/>
    <xf numFmtId="0" fontId="2" fillId="3" borderId="1" xfId="0" applyFont="1" applyFill="1" applyBorder="1" applyAlignment="1">
      <alignment horizontal="right"/>
    </xf>
    <xf numFmtId="0" fontId="0" fillId="3" borderId="2" xfId="0" applyFont="1" applyFill="1" applyBorder="1"/>
    <xf numFmtId="0" fontId="0" fillId="3" borderId="2" xfId="0" applyFill="1" applyBorder="1"/>
    <xf numFmtId="0" fontId="0" fillId="3" borderId="3" xfId="0" applyFill="1" applyBorder="1"/>
    <xf numFmtId="0" fontId="2" fillId="3" borderId="4" xfId="0" applyFont="1" applyFill="1" applyBorder="1" applyAlignment="1">
      <alignment horizontal="right"/>
    </xf>
    <xf numFmtId="22" fontId="0" fillId="3" borderId="0" xfId="0" applyNumberFormat="1" applyFont="1" applyFill="1" applyBorder="1"/>
    <xf numFmtId="0" fontId="0" fillId="3" borderId="0" xfId="0" applyFont="1" applyFill="1" applyBorder="1"/>
    <xf numFmtId="0" fontId="0" fillId="3" borderId="0" xfId="0" applyFill="1" applyBorder="1"/>
    <xf numFmtId="0" fontId="0" fillId="3" borderId="5" xfId="0" applyFill="1" applyBorder="1"/>
    <xf numFmtId="0" fontId="18" fillId="3" borderId="0" xfId="0" applyFont="1" applyFill="1" applyBorder="1"/>
    <xf numFmtId="0" fontId="2" fillId="3" borderId="6" xfId="0" applyFont="1" applyFill="1" applyBorder="1" applyAlignment="1">
      <alignment horizontal="right"/>
    </xf>
    <xf numFmtId="0" fontId="0" fillId="3" borderId="7" xfId="0" applyFill="1" applyBorder="1"/>
    <xf numFmtId="0" fontId="0" fillId="3" borderId="8" xfId="0" applyFill="1" applyBorder="1"/>
    <xf numFmtId="0" fontId="2" fillId="0" borderId="0" xfId="0" applyFont="1" applyFill="1" applyBorder="1" applyAlignment="1">
      <alignment horizontal="left"/>
    </xf>
    <xf numFmtId="0" fontId="2" fillId="3" borderId="9" xfId="0" applyFont="1" applyFill="1" applyBorder="1" applyAlignment="1">
      <alignment horizontal="center"/>
    </xf>
    <xf numFmtId="0" fontId="2" fillId="3" borderId="10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2" borderId="9" xfId="0" applyFont="1" applyFill="1" applyBorder="1"/>
    <xf numFmtId="0" fontId="0" fillId="2" borderId="10" xfId="0" quotePrefix="1" applyFill="1" applyBorder="1"/>
    <xf numFmtId="0" fontId="0" fillId="2" borderId="10" xfId="0" applyFill="1" applyBorder="1"/>
    <xf numFmtId="0" fontId="0" fillId="2" borderId="11" xfId="0" applyFill="1" applyBorder="1"/>
    <xf numFmtId="166" fontId="0" fillId="0" borderId="0" xfId="8" quotePrefix="1" applyNumberFormat="1" applyFont="1" applyBorder="1"/>
    <xf numFmtId="0" fontId="0" fillId="2" borderId="10" xfId="8" applyNumberFormat="1" applyFont="1" applyFill="1" applyBorder="1"/>
    <xf numFmtId="0" fontId="0" fillId="2" borderId="11" xfId="8" applyNumberFormat="1" applyFont="1" applyFill="1" applyBorder="1"/>
    <xf numFmtId="0" fontId="2" fillId="0" borderId="0" xfId="0" quotePrefix="1" applyFont="1" applyBorder="1"/>
    <xf numFmtId="166" fontId="2" fillId="3" borderId="10" xfId="8" applyNumberFormat="1" applyFont="1" applyFill="1" applyBorder="1"/>
    <xf numFmtId="166" fontId="2" fillId="3" borderId="11" xfId="8" applyNumberFormat="1" applyFont="1" applyFill="1" applyBorder="1"/>
    <xf numFmtId="0" fontId="2" fillId="0" borderId="0" xfId="0" applyFont="1" applyFill="1" applyBorder="1" applyAlignment="1">
      <alignment horizontal="right"/>
    </xf>
    <xf numFmtId="0" fontId="2" fillId="0" borderId="0" xfId="0" applyFont="1" applyFill="1" applyBorder="1"/>
    <xf numFmtId="0" fontId="8" fillId="0" borderId="0" xfId="4"/>
    <xf numFmtId="0" fontId="2" fillId="3" borderId="1" xfId="2" applyFont="1" applyFill="1" applyBorder="1" applyAlignment="1">
      <alignment horizontal="right"/>
    </xf>
    <xf numFmtId="0" fontId="1" fillId="3" borderId="2" xfId="2" applyFont="1" applyFill="1" applyBorder="1"/>
    <xf numFmtId="0" fontId="1" fillId="3" borderId="2" xfId="2" applyFill="1" applyBorder="1"/>
    <xf numFmtId="0" fontId="1" fillId="3" borderId="3" xfId="2" applyFill="1" applyBorder="1"/>
    <xf numFmtId="0" fontId="2" fillId="3" borderId="4" xfId="2" applyFont="1" applyFill="1" applyBorder="1" applyAlignment="1">
      <alignment horizontal="right"/>
    </xf>
    <xf numFmtId="22" fontId="1" fillId="3" borderId="0" xfId="2" applyNumberFormat="1" applyFont="1" applyFill="1" applyBorder="1"/>
    <xf numFmtId="0" fontId="1" fillId="3" borderId="0" xfId="2" applyFont="1" applyFill="1" applyBorder="1"/>
    <xf numFmtId="0" fontId="1" fillId="3" borderId="0" xfId="2" applyFill="1" applyBorder="1"/>
    <xf numFmtId="0" fontId="1" fillId="3" borderId="5" xfId="2" applyFill="1" applyBorder="1"/>
    <xf numFmtId="0" fontId="18" fillId="3" borderId="0" xfId="2" applyFont="1" applyFill="1" applyBorder="1"/>
    <xf numFmtId="0" fontId="2" fillId="3" borderId="6" xfId="2" applyFont="1" applyFill="1" applyBorder="1" applyAlignment="1">
      <alignment horizontal="right"/>
    </xf>
    <xf numFmtId="0" fontId="1" fillId="3" borderId="7" xfId="2" applyFill="1" applyBorder="1"/>
    <xf numFmtId="0" fontId="1" fillId="3" borderId="8" xfId="2" applyFill="1" applyBorder="1"/>
    <xf numFmtId="0" fontId="2" fillId="0" borderId="0" xfId="2" applyFont="1" applyFill="1" applyBorder="1" applyAlignment="1">
      <alignment horizontal="left"/>
    </xf>
    <xf numFmtId="0" fontId="2" fillId="3" borderId="9" xfId="2" applyFont="1" applyFill="1" applyBorder="1" applyAlignment="1">
      <alignment horizontal="center"/>
    </xf>
    <xf numFmtId="0" fontId="2" fillId="3" borderId="10" xfId="2" applyFont="1" applyFill="1" applyBorder="1" applyAlignment="1">
      <alignment horizontal="center"/>
    </xf>
    <xf numFmtId="0" fontId="2" fillId="3" borderId="11" xfId="2" applyFont="1" applyFill="1" applyBorder="1" applyAlignment="1">
      <alignment horizontal="center"/>
    </xf>
    <xf numFmtId="0" fontId="2" fillId="2" borderId="9" xfId="2" applyFont="1" applyFill="1" applyBorder="1"/>
    <xf numFmtId="0" fontId="1" fillId="2" borderId="10" xfId="2" quotePrefix="1" applyFill="1" applyBorder="1"/>
    <xf numFmtId="0" fontId="1" fillId="2" borderId="10" xfId="2" applyFill="1" applyBorder="1"/>
    <xf numFmtId="0" fontId="1" fillId="2" borderId="11" xfId="2" applyFill="1" applyBorder="1"/>
    <xf numFmtId="166" fontId="0" fillId="0" borderId="0" xfId="9" quotePrefix="1" applyNumberFormat="1" applyFont="1" applyBorder="1"/>
    <xf numFmtId="0" fontId="0" fillId="2" borderId="10" xfId="9" applyNumberFormat="1" applyFont="1" applyFill="1" applyBorder="1"/>
    <xf numFmtId="0" fontId="0" fillId="2" borderId="11" xfId="9" applyNumberFormat="1" applyFont="1" applyFill="1" applyBorder="1"/>
    <xf numFmtId="0" fontId="2" fillId="0" borderId="0" xfId="2" quotePrefix="1" applyFont="1" applyBorder="1"/>
    <xf numFmtId="1" fontId="2" fillId="3" borderId="10" xfId="2" applyNumberFormat="1" applyFont="1" applyFill="1" applyBorder="1"/>
    <xf numFmtId="1" fontId="2" fillId="3" borderId="11" xfId="2" applyNumberFormat="1" applyFont="1" applyFill="1" applyBorder="1"/>
    <xf numFmtId="0" fontId="2" fillId="0" borderId="0" xfId="2" applyFont="1" applyFill="1" applyBorder="1" applyAlignment="1">
      <alignment horizontal="right"/>
    </xf>
    <xf numFmtId="0" fontId="2" fillId="0" borderId="0" xfId="2" applyFont="1" applyFill="1" applyBorder="1"/>
    <xf numFmtId="166" fontId="2" fillId="3" borderId="10" xfId="9" applyNumberFormat="1" applyFont="1" applyFill="1" applyBorder="1"/>
    <xf numFmtId="166" fontId="2" fillId="3" borderId="11" xfId="9" applyNumberFormat="1" applyFont="1" applyFill="1" applyBorder="1"/>
    <xf numFmtId="1" fontId="2" fillId="3" borderId="10" xfId="2" applyNumberFormat="1" applyFont="1" applyFill="1" applyBorder="1" applyAlignment="1">
      <alignment horizontal="center"/>
    </xf>
    <xf numFmtId="1" fontId="2" fillId="3" borderId="11" xfId="2" applyNumberFormat="1" applyFont="1" applyFill="1" applyBorder="1" applyAlignment="1">
      <alignment horizontal="center"/>
    </xf>
    <xf numFmtId="14" fontId="0" fillId="3" borderId="0" xfId="0" applyNumberFormat="1" applyFont="1" applyFill="1" applyBorder="1"/>
    <xf numFmtId="165" fontId="0" fillId="0" borderId="0" xfId="0" applyNumberFormat="1" applyAlignment="1">
      <alignment horizontal="center"/>
    </xf>
    <xf numFmtId="165" fontId="0" fillId="0" borderId="0" xfId="0" quotePrefix="1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2" fillId="3" borderId="10" xfId="0" applyNumberFormat="1" applyFont="1" applyFill="1" applyBorder="1" applyAlignment="1">
      <alignment horizontal="center"/>
    </xf>
    <xf numFmtId="165" fontId="0" fillId="0" borderId="0" xfId="0" applyNumberFormat="1"/>
    <xf numFmtId="167" fontId="0" fillId="0" borderId="0" xfId="8" quotePrefix="1" applyNumberFormat="1" applyFont="1" applyBorder="1"/>
    <xf numFmtId="167" fontId="0" fillId="2" borderId="10" xfId="8" applyNumberFormat="1" applyFont="1" applyFill="1" applyBorder="1"/>
    <xf numFmtId="167" fontId="0" fillId="2" borderId="11" xfId="8" applyNumberFormat="1" applyFont="1" applyFill="1" applyBorder="1"/>
    <xf numFmtId="167" fontId="2" fillId="3" borderId="10" xfId="8" applyNumberFormat="1" applyFont="1" applyFill="1" applyBorder="1"/>
    <xf numFmtId="167" fontId="2" fillId="3" borderId="11" xfId="8" applyNumberFormat="1" applyFont="1" applyFill="1" applyBorder="1"/>
    <xf numFmtId="0" fontId="0" fillId="3" borderId="6" xfId="0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/>
    <xf numFmtId="0" fontId="0" fillId="6" borderId="0" xfId="0" applyFill="1"/>
    <xf numFmtId="0" fontId="0" fillId="0" borderId="0" xfId="0"/>
    <xf numFmtId="0" fontId="0" fillId="0" borderId="0" xfId="0"/>
    <xf numFmtId="0" fontId="0" fillId="0" borderId="0" xfId="0"/>
    <xf numFmtId="0" fontId="22" fillId="0" borderId="0" xfId="0" applyFont="1"/>
  </cellXfs>
  <cellStyles count="10">
    <cellStyle name="Comma" xfId="8" builtinId="3"/>
    <cellStyle name="Comma 2" xfId="3"/>
    <cellStyle name="Comma 2 2" xfId="9"/>
    <cellStyle name="Currency" xfId="1" builtinId="4"/>
    <cellStyle name="Hyperlink 2" xfId="4"/>
    <cellStyle name="Normal" xfId="0" builtinId="0"/>
    <cellStyle name="Normal 2" xfId="5"/>
    <cellStyle name="Normal 2 2" xfId="2"/>
    <cellStyle name="Normal 3" xfId="6"/>
    <cellStyle name="Percent 2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8"/>
  <sheetViews>
    <sheetView tabSelected="1" workbookViewId="0">
      <selection activeCell="A29" sqref="A29"/>
    </sheetView>
  </sheetViews>
  <sheetFormatPr defaultRowHeight="15"/>
  <sheetData>
    <row r="1" spans="1:1">
      <c r="A1" s="1" t="s">
        <v>0</v>
      </c>
    </row>
    <row r="2" spans="1:1">
      <c r="A2" s="2" t="s">
        <v>271</v>
      </c>
    </row>
    <row r="3" spans="1:1">
      <c r="A3" s="2"/>
    </row>
    <row r="4" spans="1:1">
      <c r="A4" s="2" t="s">
        <v>272</v>
      </c>
    </row>
    <row r="5" spans="1:1">
      <c r="A5" s="2" t="s">
        <v>273</v>
      </c>
    </row>
    <row r="6" spans="1:1">
      <c r="A6" s="2" t="s">
        <v>274</v>
      </c>
    </row>
    <row r="7" spans="1:1">
      <c r="A7" s="2" t="s">
        <v>275</v>
      </c>
    </row>
    <row r="9" spans="1:1">
      <c r="A9" s="2" t="s">
        <v>352</v>
      </c>
    </row>
    <row r="10" spans="1:1">
      <c r="A10" s="2" t="s">
        <v>353</v>
      </c>
    </row>
    <row r="12" spans="1:1">
      <c r="A12" s="87" t="s">
        <v>277</v>
      </c>
    </row>
    <row r="13" spans="1:1">
      <c r="A13" s="87" t="s">
        <v>288</v>
      </c>
    </row>
    <row r="14" spans="1:1">
      <c r="A14" s="87"/>
    </row>
    <row r="15" spans="1:1">
      <c r="A15" s="87" t="s">
        <v>278</v>
      </c>
    </row>
    <row r="16" spans="1:1">
      <c r="A16" s="87" t="s">
        <v>276</v>
      </c>
    </row>
    <row r="17" spans="1:1">
      <c r="A17" s="87" t="s">
        <v>279</v>
      </c>
    </row>
    <row r="19" spans="1:1">
      <c r="A19" s="1" t="s">
        <v>384</v>
      </c>
    </row>
    <row r="21" spans="1:1">
      <c r="A21" t="s">
        <v>385</v>
      </c>
    </row>
    <row r="22" spans="1:1">
      <c r="A22" t="s">
        <v>386</v>
      </c>
    </row>
    <row r="23" spans="1:1">
      <c r="A23" t="s">
        <v>387</v>
      </c>
    </row>
    <row r="24" spans="1:1">
      <c r="A24" t="s">
        <v>388</v>
      </c>
    </row>
    <row r="25" spans="1:1">
      <c r="A25" t="s">
        <v>389</v>
      </c>
    </row>
    <row r="27" spans="1:1">
      <c r="A27" t="s">
        <v>390</v>
      </c>
    </row>
    <row r="28" spans="1:1">
      <c r="A28" t="s">
        <v>391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B9" sqref="B9"/>
    </sheetView>
  </sheetViews>
  <sheetFormatPr defaultRowHeight="15"/>
  <cols>
    <col min="1" max="1" width="29.42578125" customWidth="1"/>
    <col min="2" max="2" width="24.7109375" customWidth="1"/>
    <col min="4" max="4" width="46.42578125" customWidth="1"/>
    <col min="5" max="5" width="23.28515625" customWidth="1"/>
  </cols>
  <sheetData>
    <row r="1" spans="1:5" ht="15.75" thickBot="1">
      <c r="A1" s="80" t="s">
        <v>236</v>
      </c>
      <c r="B1" s="79" t="s">
        <v>18</v>
      </c>
      <c r="D1" s="75" t="s">
        <v>237</v>
      </c>
      <c r="E1" s="75" t="s">
        <v>242</v>
      </c>
    </row>
    <row r="2" spans="1:5">
      <c r="D2" s="76" t="s">
        <v>14</v>
      </c>
      <c r="E2" s="81" t="s">
        <v>243</v>
      </c>
    </row>
    <row r="3" spans="1:5">
      <c r="A3" t="s">
        <v>259</v>
      </c>
      <c r="B3" t="str">
        <f>VLOOKUP(B1,D2:E18,2,FALSE)</f>
        <v>G</v>
      </c>
      <c r="D3" s="76" t="s">
        <v>15</v>
      </c>
      <c r="E3" s="81" t="s">
        <v>244</v>
      </c>
    </row>
    <row r="4" spans="1:5">
      <c r="D4" s="76" t="s">
        <v>16</v>
      </c>
      <c r="E4" s="81" t="s">
        <v>245</v>
      </c>
    </row>
    <row r="5" spans="1:5">
      <c r="D5" s="76" t="s">
        <v>17</v>
      </c>
      <c r="E5" s="81" t="s">
        <v>246</v>
      </c>
    </row>
    <row r="6" spans="1:5">
      <c r="D6" s="76" t="s">
        <v>18</v>
      </c>
      <c r="E6" s="81" t="s">
        <v>247</v>
      </c>
    </row>
    <row r="7" spans="1:5">
      <c r="D7" s="76" t="s">
        <v>19</v>
      </c>
      <c r="E7" s="81" t="s">
        <v>248</v>
      </c>
    </row>
    <row r="8" spans="1:5">
      <c r="D8" s="76" t="s">
        <v>20</v>
      </c>
      <c r="E8" s="81" t="s">
        <v>249</v>
      </c>
    </row>
    <row r="9" spans="1:5">
      <c r="D9" s="76" t="s">
        <v>21</v>
      </c>
      <c r="E9" s="81" t="s">
        <v>250</v>
      </c>
    </row>
    <row r="10" spans="1:5">
      <c r="D10" s="76" t="s">
        <v>22</v>
      </c>
      <c r="E10" s="81" t="s">
        <v>251</v>
      </c>
    </row>
    <row r="11" spans="1:5">
      <c r="D11" s="76" t="s">
        <v>23</v>
      </c>
      <c r="E11" s="81" t="s">
        <v>235</v>
      </c>
    </row>
    <row r="12" spans="1:5">
      <c r="D12" s="77" t="s">
        <v>24</v>
      </c>
      <c r="E12" s="81" t="s">
        <v>252</v>
      </c>
    </row>
    <row r="13" spans="1:5">
      <c r="D13" s="77" t="s">
        <v>238</v>
      </c>
      <c r="E13" s="81" t="s">
        <v>253</v>
      </c>
    </row>
    <row r="14" spans="1:5">
      <c r="D14" s="77" t="s">
        <v>239</v>
      </c>
      <c r="E14" s="81" t="s">
        <v>254</v>
      </c>
    </row>
    <row r="15" spans="1:5">
      <c r="D15" s="77" t="s">
        <v>27</v>
      </c>
      <c r="E15" s="81" t="s">
        <v>255</v>
      </c>
    </row>
    <row r="16" spans="1:5">
      <c r="D16" s="77" t="s">
        <v>28</v>
      </c>
      <c r="E16" s="81" t="s">
        <v>256</v>
      </c>
    </row>
    <row r="17" spans="4:5">
      <c r="D17" s="77" t="s">
        <v>240</v>
      </c>
      <c r="E17" s="81" t="s">
        <v>257</v>
      </c>
    </row>
    <row r="18" spans="4:5">
      <c r="D18" s="78" t="s">
        <v>241</v>
      </c>
      <c r="E18" s="81" t="s">
        <v>258</v>
      </c>
    </row>
  </sheetData>
  <dataValidations count="1">
    <dataValidation type="list" allowBlank="1" showInputMessage="1" showErrorMessage="1" sqref="B1">
      <formula1>Regions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4"/>
  <sheetViews>
    <sheetView workbookViewId="0"/>
  </sheetViews>
  <sheetFormatPr defaultRowHeight="15"/>
  <cols>
    <col min="1" max="1" width="28" customWidth="1"/>
    <col min="2" max="2" width="16.140625" customWidth="1"/>
    <col min="3" max="3" width="18.140625" customWidth="1"/>
    <col min="4" max="4" width="16.85546875" customWidth="1"/>
    <col min="5" max="26" width="9.140625" hidden="1" customWidth="1"/>
    <col min="28" max="28" width="25.5703125" bestFit="1" customWidth="1"/>
  </cols>
  <sheetData>
    <row r="1" spans="1:4">
      <c r="A1" s="93" t="s">
        <v>354</v>
      </c>
      <c r="B1" s="93"/>
      <c r="C1" s="93"/>
      <c r="D1" s="131"/>
    </row>
    <row r="2" spans="1:4">
      <c r="A2" t="s">
        <v>326</v>
      </c>
      <c r="B2" t="s">
        <v>355</v>
      </c>
      <c r="C2" t="s">
        <v>356</v>
      </c>
      <c r="D2" t="s">
        <v>357</v>
      </c>
    </row>
    <row r="3" spans="1:4">
      <c r="A3" t="s">
        <v>327</v>
      </c>
      <c r="B3" s="208">
        <v>1</v>
      </c>
      <c r="C3" s="208">
        <v>1</v>
      </c>
      <c r="D3">
        <v>1</v>
      </c>
    </row>
    <row r="4" spans="1:4">
      <c r="A4" t="s">
        <v>358</v>
      </c>
      <c r="B4" s="208">
        <v>16.2</v>
      </c>
      <c r="C4" s="208">
        <v>5</v>
      </c>
    </row>
    <row r="5" spans="1:4">
      <c r="A5" t="s">
        <v>359</v>
      </c>
      <c r="B5" s="208">
        <v>5.6</v>
      </c>
      <c r="C5" s="208">
        <v>1.8</v>
      </c>
    </row>
    <row r="6" spans="1:4">
      <c r="A6" t="s">
        <v>360</v>
      </c>
      <c r="B6" s="208">
        <v>-2.4</v>
      </c>
      <c r="C6" s="208">
        <v>-8.1999999999999993</v>
      </c>
    </row>
    <row r="7" spans="1:4">
      <c r="A7" t="s">
        <v>361</v>
      </c>
      <c r="B7" s="208">
        <v>0</v>
      </c>
      <c r="C7" s="208">
        <v>0</v>
      </c>
    </row>
    <row r="8" spans="1:4">
      <c r="A8" t="s">
        <v>362</v>
      </c>
      <c r="B8" s="208">
        <v>0</v>
      </c>
      <c r="C8" s="208">
        <v>0</v>
      </c>
    </row>
    <row r="9" spans="1:4">
      <c r="A9" t="s">
        <v>363</v>
      </c>
      <c r="B9" s="208">
        <v>0</v>
      </c>
      <c r="C9" s="208">
        <v>0</v>
      </c>
    </row>
    <row r="10" spans="1:4">
      <c r="A10" t="s">
        <v>364</v>
      </c>
      <c r="B10" s="208">
        <v>1200</v>
      </c>
      <c r="C10" s="208">
        <v>345</v>
      </c>
    </row>
    <row r="11" spans="1:4">
      <c r="A11" t="s">
        <v>365</v>
      </c>
      <c r="B11" s="208">
        <v>-160</v>
      </c>
      <c r="C11" s="208">
        <v>-46</v>
      </c>
    </row>
    <row r="12" spans="1:4">
      <c r="A12" t="s">
        <v>328</v>
      </c>
      <c r="B12" s="208">
        <v>84</v>
      </c>
      <c r="C12" s="208">
        <v>28</v>
      </c>
      <c r="D12">
        <v>25</v>
      </c>
    </row>
    <row r="13" spans="1:4">
      <c r="A13" t="s">
        <v>329</v>
      </c>
      <c r="B13" s="208">
        <v>264</v>
      </c>
      <c r="C13" s="208">
        <v>265</v>
      </c>
      <c r="D13">
        <v>298</v>
      </c>
    </row>
    <row r="14" spans="1:4">
      <c r="A14" t="s">
        <v>366</v>
      </c>
      <c r="B14" s="208">
        <v>1</v>
      </c>
      <c r="C14" s="208">
        <v>1</v>
      </c>
    </row>
    <row r="15" spans="1:4">
      <c r="A15" t="s">
        <v>330</v>
      </c>
      <c r="B15" s="208">
        <v>17500</v>
      </c>
      <c r="C15" s="208">
        <v>23500</v>
      </c>
      <c r="D15">
        <v>22800</v>
      </c>
    </row>
    <row r="16" spans="1:4">
      <c r="A16" t="s">
        <v>367</v>
      </c>
      <c r="B16" s="208">
        <v>10800</v>
      </c>
      <c r="C16" s="208">
        <v>12400</v>
      </c>
      <c r="D16">
        <v>14800</v>
      </c>
    </row>
    <row r="55" spans="28:28">
      <c r="AB55" s="94"/>
    </row>
    <row r="56" spans="28:28">
      <c r="AB56" s="94"/>
    </row>
    <row r="57" spans="28:28">
      <c r="AB57" s="94"/>
    </row>
    <row r="60" spans="28:28">
      <c r="AB60" s="94"/>
    </row>
    <row r="62" spans="28:28">
      <c r="AB62" s="209"/>
    </row>
    <row r="63" spans="28:28">
      <c r="AB63" s="94"/>
    </row>
    <row r="75" spans="28:28">
      <c r="AB75" s="201"/>
    </row>
    <row r="116" spans="28:28">
      <c r="AB116" s="94"/>
    </row>
    <row r="119" spans="28:28">
      <c r="AB119" s="94"/>
    </row>
    <row r="138" spans="31:31">
      <c r="AE138" s="94"/>
    </row>
    <row r="176" spans="28:28">
      <c r="AB176" s="209"/>
    </row>
    <row r="177" spans="28:28">
      <c r="AB177" s="209"/>
    </row>
    <row r="185" spans="28:28">
      <c r="AB185" s="209"/>
    </row>
    <row r="196" spans="1:28" ht="49.5" customHeight="1">
      <c r="A196" s="214"/>
      <c r="B196" s="214"/>
      <c r="C196" s="214"/>
      <c r="D196" s="214"/>
      <c r="E196" s="214"/>
      <c r="F196" s="214"/>
      <c r="G196" s="214"/>
      <c r="H196" s="214"/>
      <c r="I196" s="214"/>
      <c r="J196" s="214"/>
    </row>
    <row r="201" spans="1:28">
      <c r="AB201" s="94"/>
    </row>
    <row r="202" spans="1:28">
      <c r="AB202" s="94"/>
    </row>
    <row r="204" spans="1:28">
      <c r="AA204" s="132"/>
    </row>
  </sheetData>
  <mergeCells count="1">
    <mergeCell ref="A196:J19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8"/>
  <sheetViews>
    <sheetView topLeftCell="Q22" workbookViewId="0">
      <selection activeCell="AK27" sqref="AK27"/>
    </sheetView>
  </sheetViews>
  <sheetFormatPr defaultColWidth="12.5703125" defaultRowHeight="15"/>
  <cols>
    <col min="1" max="1" width="61.28515625" style="97" customWidth="1"/>
    <col min="2" max="10" width="12.5703125" style="97"/>
    <col min="11" max="11" width="10.28515625" style="97" customWidth="1"/>
    <col min="12" max="12" width="10.42578125" style="98" customWidth="1"/>
    <col min="13" max="16384" width="12.5703125" style="97"/>
  </cols>
  <sheetData>
    <row r="1" spans="1:37">
      <c r="A1" s="96" t="s">
        <v>299</v>
      </c>
    </row>
    <row r="2" spans="1:37">
      <c r="A2" s="99"/>
      <c r="B2" s="100">
        <v>2015</v>
      </c>
      <c r="C2" s="100">
        <v>2016</v>
      </c>
      <c r="D2" s="100">
        <v>2017</v>
      </c>
      <c r="E2" s="100">
        <v>2018</v>
      </c>
      <c r="F2" s="100">
        <v>2019</v>
      </c>
      <c r="G2" s="100">
        <v>2020</v>
      </c>
      <c r="H2" s="100">
        <v>2021</v>
      </c>
      <c r="I2" s="100">
        <v>2022</v>
      </c>
      <c r="J2" s="100">
        <v>2023</v>
      </c>
      <c r="K2" s="100">
        <v>2024</v>
      </c>
      <c r="L2" s="100">
        <v>2025</v>
      </c>
      <c r="M2" s="100">
        <v>2026</v>
      </c>
      <c r="N2" s="100">
        <v>2027</v>
      </c>
      <c r="O2" s="100">
        <v>2028</v>
      </c>
      <c r="P2" s="100">
        <v>2029</v>
      </c>
      <c r="Q2" s="100">
        <v>2030</v>
      </c>
      <c r="R2" s="100">
        <v>2031</v>
      </c>
      <c r="S2" s="100">
        <v>2032</v>
      </c>
      <c r="T2" s="100">
        <v>2033</v>
      </c>
      <c r="U2" s="100">
        <v>2034</v>
      </c>
      <c r="V2" s="100">
        <v>2035</v>
      </c>
      <c r="W2" s="100">
        <v>2036</v>
      </c>
      <c r="X2" s="100">
        <v>2037</v>
      </c>
      <c r="Y2" s="100">
        <v>2038</v>
      </c>
      <c r="Z2" s="100">
        <v>2039</v>
      </c>
      <c r="AA2" s="100">
        <v>2040</v>
      </c>
      <c r="AB2" s="100">
        <v>2041</v>
      </c>
      <c r="AC2" s="100">
        <v>2042</v>
      </c>
      <c r="AD2" s="100">
        <v>2043</v>
      </c>
      <c r="AE2" s="100">
        <v>2044</v>
      </c>
      <c r="AF2" s="100">
        <v>2045</v>
      </c>
      <c r="AG2" s="100">
        <v>2046</v>
      </c>
      <c r="AH2" s="100">
        <v>2047</v>
      </c>
      <c r="AI2" s="100">
        <v>2048</v>
      </c>
      <c r="AJ2" s="100">
        <v>2049</v>
      </c>
      <c r="AK2" s="100">
        <v>2050</v>
      </c>
    </row>
    <row r="3" spans="1:37">
      <c r="A3" s="101" t="s">
        <v>300</v>
      </c>
      <c r="B3" s="102"/>
      <c r="C3" s="102"/>
      <c r="D3" s="102"/>
      <c r="E3" s="102"/>
      <c r="F3" s="102"/>
      <c r="G3" s="102"/>
      <c r="H3" s="102"/>
      <c r="I3" s="102"/>
      <c r="J3" s="102"/>
    </row>
    <row r="4" spans="1:37">
      <c r="A4" s="103" t="s">
        <v>301</v>
      </c>
      <c r="B4" s="104">
        <v>92.060815511053264</v>
      </c>
      <c r="C4" s="104">
        <v>93.555729140417213</v>
      </c>
      <c r="D4" s="104">
        <v>95.050642769781149</v>
      </c>
      <c r="E4" s="104">
        <v>100.35988722075194</v>
      </c>
      <c r="F4" s="104">
        <v>105.66913167172274</v>
      </c>
      <c r="G4" s="104">
        <v>110.97837612269353</v>
      </c>
      <c r="H4" s="104">
        <v>116.28762057366431</v>
      </c>
      <c r="I4" s="104">
        <v>121.59686502463511</v>
      </c>
      <c r="J4" s="104">
        <v>128.85491006178322</v>
      </c>
      <c r="K4" s="104">
        <v>136.11295509893131</v>
      </c>
      <c r="L4" s="104">
        <v>143.37100013607943</v>
      </c>
      <c r="M4" s="104">
        <v>150.62904517322755</v>
      </c>
      <c r="N4" s="104">
        <v>157.88709021037565</v>
      </c>
      <c r="O4" s="104">
        <v>167.54174621822978</v>
      </c>
      <c r="P4" s="104">
        <v>177.19640222608388</v>
      </c>
      <c r="Q4" s="104">
        <v>186.85105823393801</v>
      </c>
      <c r="R4" s="104">
        <v>196.50571424179213</v>
      </c>
      <c r="S4" s="104">
        <v>206.16037024964623</v>
      </c>
      <c r="T4" s="104">
        <v>216.78994590327554</v>
      </c>
      <c r="U4" s="104">
        <v>227.41952155690484</v>
      </c>
      <c r="V4" s="104">
        <v>238.04909721053411</v>
      </c>
      <c r="W4" s="104">
        <v>248.67867286416342</v>
      </c>
      <c r="X4" s="104">
        <v>259.30824851779272</v>
      </c>
      <c r="Y4" s="104">
        <v>266.88522208783195</v>
      </c>
      <c r="Z4" s="104">
        <v>274.46219565787112</v>
      </c>
      <c r="AA4" s="104">
        <v>282.03916922791035</v>
      </c>
      <c r="AB4" s="104">
        <v>289.61614279794952</v>
      </c>
      <c r="AC4" s="104">
        <v>297.19311636798875</v>
      </c>
      <c r="AD4" s="104">
        <v>301.58066361477967</v>
      </c>
      <c r="AE4" s="104">
        <v>305.96821086157064</v>
      </c>
      <c r="AF4" s="104">
        <v>310.35575810836156</v>
      </c>
      <c r="AG4" s="104">
        <v>314.74330535515253</v>
      </c>
      <c r="AH4" s="104">
        <v>319.13085260194345</v>
      </c>
      <c r="AI4" s="104">
        <v>323.51839984873436</v>
      </c>
      <c r="AJ4" s="104">
        <v>327.90594709552533</v>
      </c>
      <c r="AK4" s="104">
        <v>332.29349434231625</v>
      </c>
    </row>
    <row r="5" spans="1:37">
      <c r="A5" s="105" t="s">
        <v>302</v>
      </c>
      <c r="B5" s="106">
        <v>92.060815511053264</v>
      </c>
      <c r="C5" s="106">
        <v>93.555729140417213</v>
      </c>
      <c r="D5" s="106">
        <v>95.050642769781149</v>
      </c>
      <c r="E5" s="106">
        <v>100.35988722075194</v>
      </c>
      <c r="F5" s="106">
        <v>105.66913167172274</v>
      </c>
      <c r="G5" s="106">
        <v>110.97837612269353</v>
      </c>
      <c r="H5" s="106">
        <v>116.28762057366431</v>
      </c>
      <c r="I5" s="106">
        <v>121.59686502463511</v>
      </c>
      <c r="J5" s="106">
        <v>128.85491006178322</v>
      </c>
      <c r="K5" s="106">
        <v>136.11295509893131</v>
      </c>
      <c r="L5" s="106">
        <v>143.37100013607943</v>
      </c>
      <c r="M5" s="106">
        <v>150.62904517322755</v>
      </c>
      <c r="N5" s="106">
        <v>157.88709021037565</v>
      </c>
      <c r="O5" s="106">
        <v>167.54174621822978</v>
      </c>
      <c r="P5" s="106">
        <v>177.19640222608388</v>
      </c>
      <c r="Q5" s="106">
        <v>186.85105823393801</v>
      </c>
      <c r="R5" s="106">
        <v>196.50571424179213</v>
      </c>
      <c r="S5" s="106">
        <v>206.16037024964623</v>
      </c>
      <c r="T5" s="106">
        <v>216.78994590327554</v>
      </c>
      <c r="U5" s="106">
        <v>227.41952155690484</v>
      </c>
      <c r="V5" s="106">
        <v>238.04909721053411</v>
      </c>
      <c r="W5" s="106">
        <v>248.67867286416342</v>
      </c>
      <c r="X5" s="106">
        <v>259.30824851779272</v>
      </c>
      <c r="Y5" s="106">
        <v>266.88522208783195</v>
      </c>
      <c r="Z5" s="106">
        <v>274.46219565787112</v>
      </c>
      <c r="AA5" s="106">
        <v>282.03916922791035</v>
      </c>
      <c r="AB5" s="106">
        <v>289.61614279794952</v>
      </c>
      <c r="AC5" s="106">
        <v>297.19311636798875</v>
      </c>
      <c r="AD5" s="106">
        <v>301.58066361477967</v>
      </c>
      <c r="AE5" s="106">
        <v>305.96821086157064</v>
      </c>
      <c r="AF5" s="106">
        <v>310.35575810836156</v>
      </c>
      <c r="AG5" s="106">
        <v>314.74330535515253</v>
      </c>
      <c r="AH5" s="106">
        <v>319.13085260194345</v>
      </c>
      <c r="AI5" s="106">
        <v>323.51839984873436</v>
      </c>
      <c r="AJ5" s="106">
        <v>327.90594709552533</v>
      </c>
      <c r="AK5" s="106">
        <v>332.29349434231625</v>
      </c>
    </row>
    <row r="6" spans="1:37">
      <c r="A6" s="101"/>
      <c r="B6" s="107"/>
      <c r="C6" s="108"/>
      <c r="D6" s="108"/>
      <c r="E6" s="108"/>
      <c r="F6" s="108"/>
      <c r="G6" s="108"/>
      <c r="H6" s="108"/>
      <c r="I6" s="108"/>
      <c r="J6" s="108"/>
    </row>
    <row r="7" spans="1:37">
      <c r="A7" s="101" t="s">
        <v>303</v>
      </c>
      <c r="B7" s="107"/>
      <c r="C7" s="108"/>
      <c r="D7" s="108"/>
      <c r="E7" s="108"/>
      <c r="F7" s="108"/>
      <c r="G7" s="108"/>
      <c r="H7" s="108"/>
      <c r="I7" s="108"/>
      <c r="J7" s="108"/>
    </row>
    <row r="8" spans="1:37">
      <c r="A8" s="103" t="s">
        <v>304</v>
      </c>
      <c r="B8" s="107">
        <v>25.803965536296211</v>
      </c>
      <c r="C8" s="107">
        <v>24.795953676848281</v>
      </c>
      <c r="D8" s="107">
        <v>23.787941817400352</v>
      </c>
      <c r="E8" s="107">
        <v>24.173800985222229</v>
      </c>
      <c r="F8" s="107">
        <v>24.559660153044106</v>
      </c>
      <c r="G8" s="107">
        <v>24.945519320865984</v>
      </c>
      <c r="H8" s="107">
        <v>25.331378488687861</v>
      </c>
      <c r="I8" s="107">
        <v>25.717237656509738</v>
      </c>
      <c r="J8" s="107">
        <v>26.400031435505355</v>
      </c>
      <c r="K8" s="107">
        <v>27.082825214500975</v>
      </c>
      <c r="L8" s="107">
        <v>27.765618993496592</v>
      </c>
      <c r="M8" s="107">
        <v>28.448412772492212</v>
      </c>
      <c r="N8" s="107">
        <v>29.131206551487828</v>
      </c>
      <c r="O8" s="107">
        <v>29.918756131228324</v>
      </c>
      <c r="P8" s="107">
        <v>30.70630571096882</v>
      </c>
      <c r="Q8" s="107">
        <v>31.493855290709327</v>
      </c>
      <c r="R8" s="107">
        <v>32.281404870449819</v>
      </c>
      <c r="S8" s="107">
        <v>33.068954450190326</v>
      </c>
      <c r="T8" s="107">
        <v>33.979359830071139</v>
      </c>
      <c r="U8" s="107">
        <v>34.889765209951953</v>
      </c>
      <c r="V8" s="107">
        <v>35.80017058983276</v>
      </c>
      <c r="W8" s="107">
        <v>36.710575969713581</v>
      </c>
      <c r="X8" s="107">
        <v>37.620981349594395</v>
      </c>
      <c r="Y8" s="107">
        <v>38.67761781373612</v>
      </c>
      <c r="Z8" s="107">
        <v>39.734254277877838</v>
      </c>
      <c r="AA8" s="107">
        <v>40.790890742019563</v>
      </c>
      <c r="AB8" s="107">
        <v>41.847527206161296</v>
      </c>
      <c r="AC8" s="107">
        <v>42.904163670303014</v>
      </c>
      <c r="AD8" s="107">
        <v>44.136026218979929</v>
      </c>
      <c r="AE8" s="107">
        <v>45.367888767656851</v>
      </c>
      <c r="AF8" s="107">
        <v>46.599751316333766</v>
      </c>
      <c r="AG8" s="107">
        <v>47.831613865010695</v>
      </c>
      <c r="AH8" s="107">
        <v>49.06347641368761</v>
      </c>
      <c r="AI8" s="107">
        <v>50.295338962364532</v>
      </c>
      <c r="AJ8" s="107">
        <v>51.52720151104144</v>
      </c>
      <c r="AK8" s="107">
        <v>52.759064059718369</v>
      </c>
    </row>
    <row r="9" spans="1:37">
      <c r="A9" s="109" t="s">
        <v>305</v>
      </c>
      <c r="B9" s="110">
        <v>0.37454992948813298</v>
      </c>
      <c r="C9" s="110">
        <v>0.3805746467041774</v>
      </c>
      <c r="D9" s="110">
        <v>0.38659936392022171</v>
      </c>
      <c r="E9" s="110">
        <v>0.37475421026503603</v>
      </c>
      <c r="F9" s="110">
        <v>0.36290905660985029</v>
      </c>
      <c r="G9" s="110">
        <v>0.3510639029546645</v>
      </c>
      <c r="H9" s="110">
        <v>0.33921874929947876</v>
      </c>
      <c r="I9" s="110">
        <v>0.32737359564429303</v>
      </c>
      <c r="J9" s="110">
        <v>0.32703092199232847</v>
      </c>
      <c r="K9" s="110">
        <v>0.32668824834036392</v>
      </c>
      <c r="L9" s="110">
        <v>0.32634557468839942</v>
      </c>
      <c r="M9" s="110">
        <v>0.32600290103643492</v>
      </c>
      <c r="N9" s="110">
        <v>0.32566022738447037</v>
      </c>
      <c r="O9" s="110">
        <v>0.32536146680627537</v>
      </c>
      <c r="P9" s="110">
        <v>0.32506270622808037</v>
      </c>
      <c r="Q9" s="110">
        <v>0.32476394564988526</v>
      </c>
      <c r="R9" s="110">
        <v>0.32446518507169025</v>
      </c>
      <c r="S9" s="110">
        <v>0.3241664244934952</v>
      </c>
      <c r="T9" s="110">
        <v>0.32398112072869517</v>
      </c>
      <c r="U9" s="110">
        <v>0.32379581696389503</v>
      </c>
      <c r="V9" s="110">
        <v>0.32361051319909495</v>
      </c>
      <c r="W9" s="110">
        <v>0.32342520943429487</v>
      </c>
      <c r="X9" s="110">
        <v>0.32323990566949484</v>
      </c>
      <c r="Y9" s="110">
        <v>0.32315061975656845</v>
      </c>
      <c r="Z9" s="110">
        <v>0.32306133384364211</v>
      </c>
      <c r="AA9" s="110">
        <v>0.32297204793071571</v>
      </c>
      <c r="AB9" s="110">
        <v>0.32288276201778932</v>
      </c>
      <c r="AC9" s="110">
        <v>0.32279347610486303</v>
      </c>
      <c r="AD9" s="110">
        <v>0.32280307375224893</v>
      </c>
      <c r="AE9" s="110">
        <v>0.32281267139963477</v>
      </c>
      <c r="AF9" s="110">
        <v>0.32282226904702072</v>
      </c>
      <c r="AG9" s="110">
        <v>0.32283186669440656</v>
      </c>
      <c r="AH9" s="110">
        <v>0.32284146434179245</v>
      </c>
      <c r="AI9" s="110">
        <v>0.3228510619891784</v>
      </c>
      <c r="AJ9" s="110">
        <v>0.32286065963656418</v>
      </c>
      <c r="AK9" s="110">
        <v>0.32287025728395014</v>
      </c>
    </row>
    <row r="10" spans="1:37">
      <c r="A10" s="112" t="s">
        <v>306</v>
      </c>
      <c r="B10" s="110">
        <v>25.429415606808078</v>
      </c>
      <c r="C10" s="110">
        <v>24.415379030144106</v>
      </c>
      <c r="D10" s="110">
        <v>23.40134245348013</v>
      </c>
      <c r="E10" s="110">
        <v>23.799046774957194</v>
      </c>
      <c r="F10" s="110">
        <v>24.196751096434255</v>
      </c>
      <c r="G10" s="110">
        <v>24.59445541791132</v>
      </c>
      <c r="H10" s="110">
        <v>24.992159739388381</v>
      </c>
      <c r="I10" s="110">
        <v>25.389864060865445</v>
      </c>
      <c r="J10" s="110">
        <v>26.073000513513026</v>
      </c>
      <c r="K10" s="110">
        <v>26.756136966160611</v>
      </c>
      <c r="L10" s="110">
        <v>27.439273418808192</v>
      </c>
      <c r="M10" s="110">
        <v>28.122409871455776</v>
      </c>
      <c r="N10" s="110">
        <v>28.805546324103357</v>
      </c>
      <c r="O10" s="110">
        <v>29.59339466442205</v>
      </c>
      <c r="P10" s="110">
        <v>30.381243004740739</v>
      </c>
      <c r="Q10" s="110">
        <v>31.169091345059442</v>
      </c>
      <c r="R10" s="110">
        <v>31.956939685378131</v>
      </c>
      <c r="S10" s="110">
        <v>32.744788025696828</v>
      </c>
      <c r="T10" s="110">
        <v>33.655378709342443</v>
      </c>
      <c r="U10" s="110">
        <v>34.565969392988059</v>
      </c>
      <c r="V10" s="110">
        <v>35.476560076633668</v>
      </c>
      <c r="W10" s="110">
        <v>36.387150760279283</v>
      </c>
      <c r="X10" s="110">
        <v>37.297741443924899</v>
      </c>
      <c r="Y10" s="110">
        <v>38.354467193979552</v>
      </c>
      <c r="Z10" s="110">
        <v>39.411192944034198</v>
      </c>
      <c r="AA10" s="110">
        <v>40.467918694088844</v>
      </c>
      <c r="AB10" s="110">
        <v>41.524644444143505</v>
      </c>
      <c r="AC10" s="110">
        <v>42.581370194198151</v>
      </c>
      <c r="AD10" s="110">
        <v>43.813223145227681</v>
      </c>
      <c r="AE10" s="110">
        <v>45.045076096257219</v>
      </c>
      <c r="AF10" s="110">
        <v>46.276929047286743</v>
      </c>
      <c r="AG10" s="110">
        <v>47.508781998316287</v>
      </c>
      <c r="AH10" s="110">
        <v>48.740634949345818</v>
      </c>
      <c r="AI10" s="110">
        <v>49.972487900375356</v>
      </c>
      <c r="AJ10" s="110">
        <v>51.204340851404879</v>
      </c>
      <c r="AK10" s="110">
        <v>52.436193802434417</v>
      </c>
    </row>
    <row r="11" spans="1:37">
      <c r="A11" s="113"/>
      <c r="B11" s="107"/>
      <c r="C11" s="107"/>
      <c r="D11" s="107"/>
      <c r="E11" s="107"/>
      <c r="F11" s="107"/>
      <c r="G11" s="107"/>
      <c r="H11" s="107"/>
      <c r="I11" s="107"/>
      <c r="J11" s="107"/>
    </row>
    <row r="12" spans="1:37">
      <c r="A12" s="101" t="s">
        <v>307</v>
      </c>
      <c r="B12" s="107"/>
      <c r="C12" s="33"/>
      <c r="D12" s="114"/>
      <c r="E12" s="114"/>
      <c r="F12" s="114"/>
      <c r="G12" s="114"/>
      <c r="H12" s="114"/>
      <c r="I12" s="114"/>
      <c r="J12" s="114"/>
    </row>
    <row r="13" spans="1:37">
      <c r="A13" s="103" t="s">
        <v>308</v>
      </c>
      <c r="B13" s="104">
        <v>20.811671459007442</v>
      </c>
      <c r="C13" s="104">
        <v>22.663216537618254</v>
      </c>
      <c r="D13" s="104">
        <v>24.51476161622907</v>
      </c>
      <c r="E13" s="104">
        <v>27.198191514681273</v>
      </c>
      <c r="F13" s="104">
        <v>29.881621413133473</v>
      </c>
      <c r="G13" s="104">
        <v>32.565051311585677</v>
      </c>
      <c r="H13" s="104">
        <v>35.24848121003788</v>
      </c>
      <c r="I13" s="104">
        <v>37.931911108490084</v>
      </c>
      <c r="J13" s="104">
        <v>41.227803571852689</v>
      </c>
      <c r="K13" s="104">
        <v>44.523696035215295</v>
      </c>
      <c r="L13" s="104">
        <v>47.8195884985779</v>
      </c>
      <c r="M13" s="104">
        <v>51.115480961940513</v>
      </c>
      <c r="N13" s="104">
        <v>54.411373425303118</v>
      </c>
      <c r="O13" s="104">
        <v>58.364600291335456</v>
      </c>
      <c r="P13" s="104">
        <v>62.317827157367795</v>
      </c>
      <c r="Q13" s="104">
        <v>66.271054023400126</v>
      </c>
      <c r="R13" s="104">
        <v>70.224280889432464</v>
      </c>
      <c r="S13" s="104">
        <v>74.177507755464802</v>
      </c>
      <c r="T13" s="104">
        <v>78.122010921794796</v>
      </c>
      <c r="U13" s="104">
        <v>82.066514088124791</v>
      </c>
      <c r="V13" s="104">
        <v>86.011017254454799</v>
      </c>
      <c r="W13" s="104">
        <v>89.955520420784794</v>
      </c>
      <c r="X13" s="104">
        <v>93.900023587114788</v>
      </c>
      <c r="Y13" s="104">
        <v>97.345552528945902</v>
      </c>
      <c r="Z13" s="104">
        <v>100.79108147077702</v>
      </c>
      <c r="AA13" s="104">
        <v>104.23661041260812</v>
      </c>
      <c r="AB13" s="104">
        <v>107.68213935443923</v>
      </c>
      <c r="AC13" s="104">
        <v>111.12766829627034</v>
      </c>
      <c r="AD13" s="104">
        <v>113.90987890475547</v>
      </c>
      <c r="AE13" s="104">
        <v>116.6920895132406</v>
      </c>
      <c r="AF13" s="104">
        <v>119.47430012172573</v>
      </c>
      <c r="AG13" s="104">
        <v>122.25651073021086</v>
      </c>
      <c r="AH13" s="104">
        <v>125.03872133869599</v>
      </c>
      <c r="AI13" s="104">
        <v>127.82093194718112</v>
      </c>
      <c r="AJ13" s="104">
        <v>130.60314255566624</v>
      </c>
      <c r="AK13" s="104">
        <v>133.38535316415138</v>
      </c>
    </row>
    <row r="14" spans="1:37">
      <c r="A14" s="111" t="s">
        <v>309</v>
      </c>
      <c r="B14" s="116">
        <v>20.811671459007442</v>
      </c>
      <c r="C14" s="116">
        <v>22.663216537618254</v>
      </c>
      <c r="D14" s="116">
        <v>24.51476161622907</v>
      </c>
      <c r="E14" s="116">
        <v>27.198191514681273</v>
      </c>
      <c r="F14" s="116">
        <v>29.881621413133473</v>
      </c>
      <c r="G14" s="116">
        <v>32.565051311585677</v>
      </c>
      <c r="H14" s="116">
        <v>35.24848121003788</v>
      </c>
      <c r="I14" s="116">
        <v>37.931911108490084</v>
      </c>
      <c r="J14" s="116">
        <v>41.227803571852689</v>
      </c>
      <c r="K14" s="116">
        <v>44.523696035215295</v>
      </c>
      <c r="L14" s="116">
        <v>47.8195884985779</v>
      </c>
      <c r="M14" s="116">
        <v>51.115480961940513</v>
      </c>
      <c r="N14" s="116">
        <v>54.411373425303118</v>
      </c>
      <c r="O14" s="116">
        <v>58.364600291335456</v>
      </c>
      <c r="P14" s="116">
        <v>62.317827157367795</v>
      </c>
      <c r="Q14" s="116">
        <v>66.271054023400126</v>
      </c>
      <c r="R14" s="116">
        <v>70.224280889432464</v>
      </c>
      <c r="S14" s="116">
        <v>74.177507755464802</v>
      </c>
      <c r="T14" s="116">
        <v>78.122010921794796</v>
      </c>
      <c r="U14" s="116">
        <v>82.066514088124791</v>
      </c>
      <c r="V14" s="116">
        <v>86.011017254454799</v>
      </c>
      <c r="W14" s="116">
        <v>89.955520420784794</v>
      </c>
      <c r="X14" s="116">
        <v>93.900023587114788</v>
      </c>
      <c r="Y14" s="116">
        <v>97.345552528945902</v>
      </c>
      <c r="Z14" s="116">
        <v>100.79108147077702</v>
      </c>
      <c r="AA14" s="116">
        <v>104.23661041260812</v>
      </c>
      <c r="AB14" s="116">
        <v>107.68213935443923</v>
      </c>
      <c r="AC14" s="116">
        <v>111.12766829627034</v>
      </c>
      <c r="AD14" s="116">
        <v>113.90987890475547</v>
      </c>
      <c r="AE14" s="116">
        <v>116.6920895132406</v>
      </c>
      <c r="AF14" s="116">
        <v>119.47430012172573</v>
      </c>
      <c r="AG14" s="116">
        <v>122.25651073021086</v>
      </c>
      <c r="AH14" s="116">
        <v>125.03872133869599</v>
      </c>
      <c r="AI14" s="116">
        <v>127.82093194718112</v>
      </c>
      <c r="AJ14" s="116">
        <v>130.60314255566624</v>
      </c>
      <c r="AK14" s="116">
        <v>133.38535316415138</v>
      </c>
    </row>
    <row r="15" spans="1:37">
      <c r="B15" s="115"/>
      <c r="C15" s="98"/>
      <c r="D15" s="98"/>
      <c r="E15" s="98"/>
      <c r="F15" s="98"/>
      <c r="G15" s="98"/>
      <c r="H15" s="98"/>
      <c r="I15" s="98"/>
      <c r="J15" s="98"/>
    </row>
    <row r="16" spans="1:37">
      <c r="A16" s="101" t="s">
        <v>290</v>
      </c>
      <c r="B16" s="107"/>
      <c r="C16" s="108"/>
      <c r="D16" s="108"/>
      <c r="E16" s="108"/>
      <c r="F16" s="108"/>
      <c r="G16" s="108"/>
      <c r="H16" s="108"/>
      <c r="I16" s="108"/>
      <c r="J16" s="108"/>
    </row>
    <row r="17" spans="1:37">
      <c r="A17" s="103" t="s">
        <v>310</v>
      </c>
      <c r="B17" s="107">
        <v>0.2397875931044712</v>
      </c>
      <c r="C17" s="107">
        <v>0.24374728550346164</v>
      </c>
      <c r="D17" s="107">
        <v>0.24770697790245208</v>
      </c>
      <c r="E17" s="107">
        <v>0.25321812969580754</v>
      </c>
      <c r="F17" s="107">
        <v>0.25872928148916302</v>
      </c>
      <c r="G17" s="107">
        <v>0.26424043328251851</v>
      </c>
      <c r="H17" s="107">
        <v>0.26975158507587393</v>
      </c>
      <c r="I17" s="107">
        <v>0.27526273686922947</v>
      </c>
      <c r="J17" s="107">
        <v>0.2813869677600449</v>
      </c>
      <c r="K17" s="107">
        <v>0.28751119865086044</v>
      </c>
      <c r="L17" s="107">
        <v>0.29363542954167593</v>
      </c>
      <c r="M17" s="107">
        <v>0.29975966043249136</v>
      </c>
      <c r="N17" s="107">
        <v>0.30588389132330684</v>
      </c>
      <c r="O17" s="107">
        <v>0.31159161418447828</v>
      </c>
      <c r="P17" s="107">
        <v>0.31729933704564839</v>
      </c>
      <c r="Q17" s="107">
        <v>0.32300705990681844</v>
      </c>
      <c r="R17" s="107">
        <v>0.32871478276798982</v>
      </c>
      <c r="S17" s="107">
        <v>0.33442250562915993</v>
      </c>
      <c r="T17" s="107">
        <v>0.34066275245095878</v>
      </c>
      <c r="U17" s="107">
        <v>0.34690299927275481</v>
      </c>
      <c r="V17" s="107">
        <v>0.35314324609455366</v>
      </c>
      <c r="W17" s="107">
        <v>0.35938349291635258</v>
      </c>
      <c r="X17" s="107">
        <v>0.36562373973814866</v>
      </c>
      <c r="Y17" s="107">
        <v>0.37244619439197812</v>
      </c>
      <c r="Z17" s="107">
        <v>0.37926864904580759</v>
      </c>
      <c r="AA17" s="107">
        <v>0.38609110369963701</v>
      </c>
      <c r="AB17" s="107">
        <v>0.39291355835346647</v>
      </c>
      <c r="AC17" s="107">
        <v>0.39973601300729594</v>
      </c>
      <c r="AD17" s="107">
        <v>0.40719499481246668</v>
      </c>
      <c r="AE17" s="107">
        <v>0.41465397661763459</v>
      </c>
      <c r="AF17" s="107">
        <v>0.42211295842280533</v>
      </c>
      <c r="AG17" s="107">
        <v>0.42957194022797318</v>
      </c>
      <c r="AH17" s="107">
        <v>0.43703092203314398</v>
      </c>
      <c r="AI17" s="107">
        <v>0.44448990383831188</v>
      </c>
      <c r="AJ17" s="107">
        <v>0.45194888564347974</v>
      </c>
      <c r="AK17" s="107">
        <v>0.45940786744865053</v>
      </c>
    </row>
    <row r="18" spans="1:37">
      <c r="A18" s="103" t="s">
        <v>311</v>
      </c>
      <c r="B18" s="107">
        <v>30.833333333332092</v>
      </c>
      <c r="C18" s="107">
        <v>35.766666666666048</v>
      </c>
      <c r="D18" s="107">
        <v>40.699999999998134</v>
      </c>
      <c r="E18" s="107">
        <v>45.633333333332089</v>
      </c>
      <c r="F18" s="107">
        <v>50.566666666666045</v>
      </c>
      <c r="G18" s="107">
        <v>55.499999999998138</v>
      </c>
      <c r="H18" s="107">
        <v>61.666666666666046</v>
      </c>
      <c r="I18" s="107">
        <v>67.833333333332092</v>
      </c>
      <c r="J18" s="107">
        <v>74</v>
      </c>
      <c r="K18" s="107">
        <v>80.166666666666046</v>
      </c>
      <c r="L18" s="107">
        <v>86.333333333332092</v>
      </c>
      <c r="M18" s="107">
        <v>98.666666666667908</v>
      </c>
      <c r="N18" s="107">
        <v>111</v>
      </c>
      <c r="O18" s="107">
        <v>123.33333333333209</v>
      </c>
      <c r="P18" s="107">
        <v>135.66666666666791</v>
      </c>
      <c r="Q18" s="107">
        <v>148</v>
      </c>
      <c r="R18" s="107">
        <v>166.5</v>
      </c>
      <c r="S18" s="107">
        <v>185</v>
      </c>
      <c r="T18" s="107">
        <v>203.5</v>
      </c>
      <c r="U18" s="107">
        <v>222</v>
      </c>
      <c r="V18" s="107">
        <v>240.5</v>
      </c>
      <c r="W18" s="107">
        <v>256.53333333333211</v>
      </c>
      <c r="X18" s="107">
        <v>272.56666666666416</v>
      </c>
      <c r="Y18" s="107">
        <v>288.60000000000002</v>
      </c>
      <c r="Z18" s="107">
        <v>304.63333333333208</v>
      </c>
      <c r="AA18" s="107">
        <v>320.66666666666418</v>
      </c>
      <c r="AB18" s="107">
        <v>335.46666666666789</v>
      </c>
      <c r="AC18" s="107">
        <v>350.2666666666679</v>
      </c>
      <c r="AD18" s="107">
        <v>365.06666666666791</v>
      </c>
      <c r="AE18" s="107">
        <v>379.86666666666792</v>
      </c>
      <c r="AF18" s="107">
        <v>394.66666666666794</v>
      </c>
      <c r="AG18" s="107">
        <v>411.93333333333584</v>
      </c>
      <c r="AH18" s="107">
        <v>429.20000000000744</v>
      </c>
      <c r="AI18" s="107">
        <v>446.46666666667164</v>
      </c>
      <c r="AJ18" s="107">
        <v>463.73333333333579</v>
      </c>
      <c r="AK18" s="107">
        <v>481.00000000000745</v>
      </c>
    </row>
    <row r="19" spans="1:37">
      <c r="A19" s="103" t="s">
        <v>312</v>
      </c>
      <c r="B19" s="107">
        <v>32.981797947569149</v>
      </c>
      <c r="C19" s="107">
        <v>33.526437363425529</v>
      </c>
      <c r="D19" s="107">
        <v>34.07107677928191</v>
      </c>
      <c r="E19" s="107">
        <v>34.829113058613679</v>
      </c>
      <c r="F19" s="107">
        <v>35.587149337945448</v>
      </c>
      <c r="G19" s="107">
        <v>36.345185617277217</v>
      </c>
      <c r="H19" s="107">
        <v>37.103221896608986</v>
      </c>
      <c r="I19" s="107">
        <v>37.861258175940755</v>
      </c>
      <c r="J19" s="107">
        <v>38.70362096548314</v>
      </c>
      <c r="K19" s="107">
        <v>39.545983755025532</v>
      </c>
      <c r="L19" s="107">
        <v>40.388346544567916</v>
      </c>
      <c r="M19" s="107">
        <v>41.230709334110308</v>
      </c>
      <c r="N19" s="107">
        <v>42.073072123652693</v>
      </c>
      <c r="O19" s="107">
        <v>42.858145945490762</v>
      </c>
      <c r="P19" s="107">
        <v>43.643219767328638</v>
      </c>
      <c r="Q19" s="107">
        <v>44.428293589166501</v>
      </c>
      <c r="R19" s="107">
        <v>45.213367411004569</v>
      </c>
      <c r="S19" s="107">
        <v>45.998441232842445</v>
      </c>
      <c r="T19" s="107">
        <v>46.85676153688695</v>
      </c>
      <c r="U19" s="107">
        <v>47.71508184093107</v>
      </c>
      <c r="V19" s="107">
        <v>48.573402144975582</v>
      </c>
      <c r="W19" s="107">
        <v>49.4317224490201</v>
      </c>
      <c r="X19" s="107">
        <v>50.29004275306422</v>
      </c>
      <c r="Y19" s="107">
        <v>51.228443351634894</v>
      </c>
      <c r="Z19" s="107">
        <v>52.166843950205561</v>
      </c>
      <c r="AA19" s="107">
        <v>53.105244548776227</v>
      </c>
      <c r="AB19" s="107">
        <v>54.043645147346901</v>
      </c>
      <c r="AC19" s="107">
        <v>54.982045745917567</v>
      </c>
      <c r="AD19" s="107">
        <v>56.007998038142929</v>
      </c>
      <c r="AE19" s="107">
        <v>57.033950330367915</v>
      </c>
      <c r="AF19" s="107">
        <v>58.05990262259327</v>
      </c>
      <c r="AG19" s="107">
        <v>59.085854914818256</v>
      </c>
      <c r="AH19" s="107">
        <v>60.111807207043618</v>
      </c>
      <c r="AI19" s="107">
        <v>61.137759499268597</v>
      </c>
      <c r="AJ19" s="107">
        <v>62.163711791493569</v>
      </c>
      <c r="AK19" s="107">
        <v>63.189664083718938</v>
      </c>
    </row>
    <row r="20" spans="1:37">
      <c r="A20" s="103" t="s">
        <v>372</v>
      </c>
      <c r="B20" s="107">
        <v>10.736808726924762</v>
      </c>
      <c r="C20" s="107">
        <v>10.914109225899681</v>
      </c>
      <c r="D20" s="107">
        <v>11.0914097248746</v>
      </c>
      <c r="E20" s="107">
        <v>11.338178883796537</v>
      </c>
      <c r="F20" s="107">
        <v>11.584948042718475</v>
      </c>
      <c r="G20" s="107">
        <v>11.83171720164041</v>
      </c>
      <c r="H20" s="107">
        <v>12.078486360562348</v>
      </c>
      <c r="I20" s="107">
        <v>12.325255519484289</v>
      </c>
      <c r="J20" s="107">
        <v>12.599476111229254</v>
      </c>
      <c r="K20" s="107">
        <v>12.873696702974225</v>
      </c>
      <c r="L20" s="107">
        <v>13.147917294719193</v>
      </c>
      <c r="M20" s="107">
        <v>13.422137886464164</v>
      </c>
      <c r="N20" s="107">
        <v>13.696358478209131</v>
      </c>
      <c r="O20" s="107">
        <v>13.951929368401075</v>
      </c>
      <c r="P20" s="107">
        <v>14.207500258592958</v>
      </c>
      <c r="Q20" s="107">
        <v>14.463071148784842</v>
      </c>
      <c r="R20" s="107">
        <v>14.718642038976787</v>
      </c>
      <c r="S20" s="107">
        <v>14.974212929168669</v>
      </c>
      <c r="T20" s="107">
        <v>15.253628288683384</v>
      </c>
      <c r="U20" s="107">
        <v>15.533043648197978</v>
      </c>
      <c r="V20" s="107">
        <v>15.812459007712693</v>
      </c>
      <c r="W20" s="107">
        <v>16.091874367227412</v>
      </c>
      <c r="X20" s="107">
        <v>16.371289726742003</v>
      </c>
      <c r="Y20" s="107">
        <v>16.676774217069113</v>
      </c>
      <c r="Z20" s="107">
        <v>16.98225870739623</v>
      </c>
      <c r="AA20" s="107">
        <v>17.287743197723341</v>
      </c>
      <c r="AB20" s="107">
        <v>17.593227688050458</v>
      </c>
      <c r="AC20" s="107">
        <v>17.898712178377565</v>
      </c>
      <c r="AD20" s="107">
        <v>18.232698019358246</v>
      </c>
      <c r="AE20" s="107">
        <v>18.566683860338802</v>
      </c>
      <c r="AF20" s="107">
        <v>18.900669701319483</v>
      </c>
      <c r="AG20" s="107">
        <v>19.234655542300036</v>
      </c>
      <c r="AH20" s="107">
        <v>19.568641383280717</v>
      </c>
      <c r="AI20" s="107">
        <v>19.902627224261273</v>
      </c>
      <c r="AJ20" s="107">
        <v>20.236613065241826</v>
      </c>
      <c r="AK20" s="107">
        <v>20.570598906222504</v>
      </c>
    </row>
    <row r="21" spans="1:37">
      <c r="A21" s="125" t="s">
        <v>373</v>
      </c>
      <c r="B21" s="110">
        <v>30.833333333332092</v>
      </c>
      <c r="C21" s="110">
        <v>35.766666666666048</v>
      </c>
      <c r="D21" s="110">
        <v>40.699999999998134</v>
      </c>
      <c r="E21" s="110">
        <v>45.633333333332089</v>
      </c>
      <c r="F21" s="110">
        <v>50.566666666666045</v>
      </c>
      <c r="G21" s="110">
        <v>55.499999999998138</v>
      </c>
      <c r="H21" s="110">
        <v>61.666666666666046</v>
      </c>
      <c r="I21" s="110">
        <v>67.833333333332092</v>
      </c>
      <c r="J21" s="110">
        <v>74</v>
      </c>
      <c r="K21" s="110">
        <v>80.166666666666046</v>
      </c>
      <c r="L21" s="110">
        <v>86.333333333332092</v>
      </c>
      <c r="M21" s="110">
        <v>98.666666666667908</v>
      </c>
      <c r="N21" s="110">
        <v>111</v>
      </c>
      <c r="O21" s="110">
        <v>123.33333333333209</v>
      </c>
      <c r="P21" s="110">
        <v>135.66666666666791</v>
      </c>
      <c r="Q21" s="110">
        <v>148</v>
      </c>
      <c r="R21" s="110">
        <v>166.5</v>
      </c>
      <c r="S21" s="110">
        <v>185</v>
      </c>
      <c r="T21" s="110">
        <v>203.5</v>
      </c>
      <c r="U21" s="110">
        <v>222</v>
      </c>
      <c r="V21" s="110">
        <v>240.5</v>
      </c>
      <c r="W21" s="110">
        <v>256.53333333333211</v>
      </c>
      <c r="X21" s="110">
        <v>272.56666666666416</v>
      </c>
      <c r="Y21" s="110">
        <v>288.60000000000002</v>
      </c>
      <c r="Z21" s="110">
        <v>304.63333333333208</v>
      </c>
      <c r="AA21" s="110">
        <v>320.66666666666418</v>
      </c>
      <c r="AB21" s="110">
        <v>335.46666666666789</v>
      </c>
      <c r="AC21" s="110">
        <v>350.2666666666679</v>
      </c>
      <c r="AD21" s="110">
        <v>365.06666666666791</v>
      </c>
      <c r="AE21" s="110">
        <v>379.86666666666792</v>
      </c>
      <c r="AF21" s="110">
        <v>394.66666666666794</v>
      </c>
      <c r="AG21" s="110">
        <v>411.93333333333584</v>
      </c>
      <c r="AH21" s="110">
        <v>429.20000000000744</v>
      </c>
      <c r="AI21" s="110">
        <v>446.46666666667164</v>
      </c>
      <c r="AJ21" s="110">
        <v>463.73333333333579</v>
      </c>
      <c r="AK21" s="110">
        <v>481.00000000000745</v>
      </c>
    </row>
    <row r="22" spans="1:37">
      <c r="A22" s="117" t="s">
        <v>374</v>
      </c>
      <c r="B22" s="110">
        <v>32.981797947569149</v>
      </c>
      <c r="C22" s="110">
        <v>33.526437363425529</v>
      </c>
      <c r="D22" s="110">
        <v>34.07107677928191</v>
      </c>
      <c r="E22" s="110">
        <v>34.829113058613679</v>
      </c>
      <c r="F22" s="110">
        <v>35.587149337945448</v>
      </c>
      <c r="G22" s="110">
        <v>36.345185617277217</v>
      </c>
      <c r="H22" s="110">
        <v>37.103221896608986</v>
      </c>
      <c r="I22" s="110">
        <v>37.861258175940755</v>
      </c>
      <c r="J22" s="110">
        <v>38.70362096548314</v>
      </c>
      <c r="K22" s="110">
        <v>39.545983755025532</v>
      </c>
      <c r="L22" s="110">
        <v>40.388346544567916</v>
      </c>
      <c r="M22" s="110">
        <v>41.230709334110308</v>
      </c>
      <c r="N22" s="110">
        <v>42.073072123652693</v>
      </c>
      <c r="O22" s="110">
        <v>42.858145945490762</v>
      </c>
      <c r="P22" s="110">
        <v>43.643219767328638</v>
      </c>
      <c r="Q22" s="110">
        <v>44.428293589166501</v>
      </c>
      <c r="R22" s="110">
        <v>45.213367411004569</v>
      </c>
      <c r="S22" s="110">
        <v>45.998441232842445</v>
      </c>
      <c r="T22" s="110">
        <v>46.85676153688695</v>
      </c>
      <c r="U22" s="110">
        <v>47.71508184093107</v>
      </c>
      <c r="V22" s="110">
        <v>48.573402144975582</v>
      </c>
      <c r="W22" s="110">
        <v>49.4317224490201</v>
      </c>
      <c r="X22" s="110">
        <v>50.29004275306422</v>
      </c>
      <c r="Y22" s="110">
        <v>51.228443351634894</v>
      </c>
      <c r="Z22" s="110">
        <v>52.166843950205561</v>
      </c>
      <c r="AA22" s="110">
        <v>53.105244548776227</v>
      </c>
      <c r="AB22" s="110">
        <v>54.043645147346901</v>
      </c>
      <c r="AC22" s="110">
        <v>54.982045745917567</v>
      </c>
      <c r="AD22" s="110">
        <v>56.007998038142929</v>
      </c>
      <c r="AE22" s="110">
        <v>57.033950330367915</v>
      </c>
      <c r="AF22" s="110">
        <v>58.05990262259327</v>
      </c>
      <c r="AG22" s="110">
        <v>59.085854914818256</v>
      </c>
      <c r="AH22" s="110">
        <v>60.111807207043618</v>
      </c>
      <c r="AI22" s="110">
        <v>61.137759499268597</v>
      </c>
      <c r="AJ22" s="110">
        <v>62.163711791493569</v>
      </c>
      <c r="AK22" s="110">
        <v>63.189664083718938</v>
      </c>
    </row>
    <row r="23" spans="1:37">
      <c r="A23" s="117" t="s">
        <v>375</v>
      </c>
      <c r="B23" s="110">
        <v>10.736808726924762</v>
      </c>
      <c r="C23" s="110">
        <v>10.914109225899681</v>
      </c>
      <c r="D23" s="110">
        <v>11.0914097248746</v>
      </c>
      <c r="E23" s="110">
        <v>11.338178883796537</v>
      </c>
      <c r="F23" s="110">
        <v>11.584948042718475</v>
      </c>
      <c r="G23" s="110">
        <v>11.83171720164041</v>
      </c>
      <c r="H23" s="110">
        <v>12.078486360562348</v>
      </c>
      <c r="I23" s="110">
        <v>12.325255519484289</v>
      </c>
      <c r="J23" s="110">
        <v>12.599476111229254</v>
      </c>
      <c r="K23" s="110">
        <v>12.873696702974225</v>
      </c>
      <c r="L23" s="110">
        <v>13.147917294719193</v>
      </c>
      <c r="M23" s="110">
        <v>13.422137886464164</v>
      </c>
      <c r="N23" s="110">
        <v>13.696358478209131</v>
      </c>
      <c r="O23" s="110">
        <v>13.951929368401075</v>
      </c>
      <c r="P23" s="110">
        <v>14.207500258592958</v>
      </c>
      <c r="Q23" s="110">
        <v>14.463071148784842</v>
      </c>
      <c r="R23" s="110">
        <v>14.718642038976787</v>
      </c>
      <c r="S23" s="110">
        <v>14.974212929168669</v>
      </c>
      <c r="T23" s="110">
        <v>15.253628288683384</v>
      </c>
      <c r="U23" s="110">
        <v>15.533043648197978</v>
      </c>
      <c r="V23" s="110">
        <v>15.812459007712693</v>
      </c>
      <c r="W23" s="110">
        <v>16.091874367227412</v>
      </c>
      <c r="X23" s="110">
        <v>16.371289726742003</v>
      </c>
      <c r="Y23" s="110">
        <v>16.676774217069113</v>
      </c>
      <c r="Z23" s="110">
        <v>16.98225870739623</v>
      </c>
      <c r="AA23" s="110">
        <v>17.287743197723341</v>
      </c>
      <c r="AB23" s="110">
        <v>17.593227688050458</v>
      </c>
      <c r="AC23" s="110">
        <v>17.898712178377565</v>
      </c>
      <c r="AD23" s="110">
        <v>18.232698019358246</v>
      </c>
      <c r="AE23" s="110">
        <v>18.566683860338802</v>
      </c>
      <c r="AF23" s="110">
        <v>18.900669701319483</v>
      </c>
      <c r="AG23" s="110">
        <v>19.234655542300036</v>
      </c>
      <c r="AH23" s="110">
        <v>19.568641383280717</v>
      </c>
      <c r="AI23" s="110">
        <v>19.902627224261273</v>
      </c>
      <c r="AJ23" s="110">
        <v>20.236613065241826</v>
      </c>
      <c r="AK23" s="110">
        <v>20.570598906222504</v>
      </c>
    </row>
    <row r="24" spans="1:37">
      <c r="A24" s="105" t="s">
        <v>376</v>
      </c>
      <c r="B24" s="110">
        <v>0.2397875931044712</v>
      </c>
      <c r="C24" s="110">
        <v>0.24374728550346164</v>
      </c>
      <c r="D24" s="110">
        <v>0.24770697790245208</v>
      </c>
      <c r="E24" s="110">
        <v>0.25321812969580754</v>
      </c>
      <c r="F24" s="110">
        <v>0.25872928148916302</v>
      </c>
      <c r="G24" s="110">
        <v>0.26424043328251851</v>
      </c>
      <c r="H24" s="110">
        <v>0.26975158507587393</v>
      </c>
      <c r="I24" s="110">
        <v>0.27526273686922947</v>
      </c>
      <c r="J24" s="110">
        <v>0.2813869677600449</v>
      </c>
      <c r="K24" s="110">
        <v>0.28751119865086044</v>
      </c>
      <c r="L24" s="110">
        <v>0.29363542954167593</v>
      </c>
      <c r="M24" s="110">
        <v>0.29975966043249136</v>
      </c>
      <c r="N24" s="110">
        <v>0.30588389132330684</v>
      </c>
      <c r="O24" s="110">
        <v>0.31159161418447828</v>
      </c>
      <c r="P24" s="110">
        <v>0.31729933704564839</v>
      </c>
      <c r="Q24" s="110">
        <v>0.32300705990681844</v>
      </c>
      <c r="R24" s="110">
        <v>0.32871478276798982</v>
      </c>
      <c r="S24" s="110">
        <v>0.33442250562915993</v>
      </c>
      <c r="T24" s="110">
        <v>0.34066275245095878</v>
      </c>
      <c r="U24" s="110">
        <v>0.34690299927275481</v>
      </c>
      <c r="V24" s="110">
        <v>0.35314324609455366</v>
      </c>
      <c r="W24" s="110">
        <v>0.35938349291635258</v>
      </c>
      <c r="X24" s="110">
        <v>0.36562373973814866</v>
      </c>
      <c r="Y24" s="110">
        <v>0.37244619439197812</v>
      </c>
      <c r="Z24" s="110">
        <v>0.37926864904580759</v>
      </c>
      <c r="AA24" s="110">
        <v>0.38609110369963701</v>
      </c>
      <c r="AB24" s="110">
        <v>0.39291355835346647</v>
      </c>
      <c r="AC24" s="110">
        <v>0.39973601300729594</v>
      </c>
      <c r="AD24" s="110">
        <v>0.40719499481246668</v>
      </c>
      <c r="AE24" s="110">
        <v>0.41465397661763459</v>
      </c>
      <c r="AF24" s="110">
        <v>0.42211295842280533</v>
      </c>
      <c r="AG24" s="110">
        <v>0.42957194022797318</v>
      </c>
      <c r="AH24" s="110">
        <v>0.43703092203314398</v>
      </c>
      <c r="AI24" s="110">
        <v>0.44448990383831188</v>
      </c>
      <c r="AJ24" s="110">
        <v>0.45194888564347974</v>
      </c>
      <c r="AK24" s="110">
        <v>0.45940786744865053</v>
      </c>
    </row>
    <row r="25" spans="1:37">
      <c r="A25" s="117"/>
      <c r="B25" s="110"/>
      <c r="C25" s="118"/>
      <c r="D25" s="118"/>
      <c r="E25" s="118"/>
      <c r="F25" s="118"/>
      <c r="G25" s="118"/>
      <c r="H25" s="118"/>
      <c r="I25" s="118"/>
      <c r="J25" s="118"/>
    </row>
    <row r="26" spans="1:37">
      <c r="A26" s="101" t="s">
        <v>313</v>
      </c>
      <c r="B26" s="119"/>
      <c r="C26" s="119"/>
      <c r="D26" s="119"/>
      <c r="E26" s="119"/>
      <c r="F26" s="119"/>
      <c r="G26" s="119"/>
      <c r="H26" s="119"/>
      <c r="I26" s="119"/>
      <c r="J26" s="119"/>
    </row>
    <row r="27" spans="1:37">
      <c r="A27" s="103" t="s">
        <v>314</v>
      </c>
      <c r="B27" s="120">
        <v>25.995921100800015</v>
      </c>
      <c r="C27" s="120">
        <v>26.820418598400014</v>
      </c>
      <c r="D27" s="120">
        <v>27.644916096000017</v>
      </c>
      <c r="E27" s="120">
        <v>28.153987456000014</v>
      </c>
      <c r="F27" s="120">
        <v>28.66305881600001</v>
      </c>
      <c r="G27" s="120">
        <v>29.17213017600001</v>
      </c>
      <c r="H27" s="120">
        <v>29.681201536000007</v>
      </c>
      <c r="I27" s="120">
        <v>30.19027289600001</v>
      </c>
      <c r="J27" s="120">
        <v>30.482691769600009</v>
      </c>
      <c r="K27" s="120">
        <v>30.775110643200012</v>
      </c>
      <c r="L27" s="120">
        <v>31.067529516800008</v>
      </c>
      <c r="M27" s="120">
        <v>31.359948390400007</v>
      </c>
      <c r="N27" s="120">
        <v>31.652367264000009</v>
      </c>
      <c r="O27" s="120">
        <v>31.461771667200011</v>
      </c>
      <c r="P27" s="120">
        <v>31.27117607040001</v>
      </c>
      <c r="Q27" s="120">
        <v>31.080580473600012</v>
      </c>
      <c r="R27" s="120">
        <v>30.889984876800014</v>
      </c>
      <c r="S27" s="120">
        <v>30.699389280000013</v>
      </c>
      <c r="T27" s="120">
        <v>30.518497856000018</v>
      </c>
      <c r="U27" s="120">
        <v>30.337606432000015</v>
      </c>
      <c r="V27" s="120">
        <v>30.156715008000013</v>
      </c>
      <c r="W27" s="120">
        <v>29.975823584000011</v>
      </c>
      <c r="X27" s="120">
        <v>29.794932160000016</v>
      </c>
      <c r="Y27" s="120">
        <v>28.643935622400011</v>
      </c>
      <c r="Z27" s="120">
        <v>27.49293908480001</v>
      </c>
      <c r="AA27" s="120">
        <v>26.341942547200013</v>
      </c>
      <c r="AB27" s="120">
        <v>25.190946009600008</v>
      </c>
      <c r="AC27" s="120">
        <v>24.039949472000007</v>
      </c>
      <c r="AD27" s="120">
        <v>23.110687129600006</v>
      </c>
      <c r="AE27" s="120">
        <v>22.181424787200005</v>
      </c>
      <c r="AF27" s="120">
        <v>21.252162444800003</v>
      </c>
      <c r="AG27" s="120">
        <v>20.322900102400002</v>
      </c>
      <c r="AH27" s="120">
        <v>19.393637760000001</v>
      </c>
      <c r="AI27" s="120">
        <v>18.464375417600003</v>
      </c>
      <c r="AJ27" s="120">
        <v>17.535113075200002</v>
      </c>
      <c r="AK27" s="120">
        <v>16.6058507328</v>
      </c>
    </row>
    <row r="28" spans="1:37">
      <c r="A28" s="122" t="s">
        <v>377</v>
      </c>
      <c r="B28" s="121">
        <v>25.995921100800015</v>
      </c>
      <c r="C28" s="121">
        <v>26.820418598400014</v>
      </c>
      <c r="D28" s="121">
        <v>27.644916096000017</v>
      </c>
      <c r="E28" s="121">
        <v>28.153987456000014</v>
      </c>
      <c r="F28" s="121">
        <v>28.66305881600001</v>
      </c>
      <c r="G28" s="121">
        <v>29.17213017600001</v>
      </c>
      <c r="H28" s="121">
        <v>29.681201536000007</v>
      </c>
      <c r="I28" s="121">
        <v>30.19027289600001</v>
      </c>
      <c r="J28" s="121">
        <v>30.482691769600009</v>
      </c>
      <c r="K28" s="121">
        <v>30.775110643200012</v>
      </c>
      <c r="L28" s="121">
        <v>31.067529516800008</v>
      </c>
      <c r="M28" s="121">
        <v>31.359948390400007</v>
      </c>
      <c r="N28" s="121">
        <v>31.652367264000009</v>
      </c>
      <c r="O28" s="121">
        <v>31.461771667200011</v>
      </c>
      <c r="P28" s="121">
        <v>31.27117607040001</v>
      </c>
      <c r="Q28" s="121">
        <v>31.080580473600012</v>
      </c>
      <c r="R28" s="121">
        <v>30.889984876800014</v>
      </c>
      <c r="S28" s="121">
        <v>30.699389280000013</v>
      </c>
      <c r="T28" s="121">
        <v>30.518497856000018</v>
      </c>
      <c r="U28" s="121">
        <v>30.337606432000015</v>
      </c>
      <c r="V28" s="121">
        <v>30.156715008000013</v>
      </c>
      <c r="W28" s="121">
        <v>29.975823584000011</v>
      </c>
      <c r="X28" s="121">
        <v>29.794932160000016</v>
      </c>
      <c r="Y28" s="121">
        <v>28.643935622400011</v>
      </c>
      <c r="Z28" s="121">
        <v>27.49293908480001</v>
      </c>
      <c r="AA28" s="121">
        <v>26.341942547200013</v>
      </c>
      <c r="AB28" s="121">
        <v>25.190946009600008</v>
      </c>
      <c r="AC28" s="121">
        <v>24.039949472000007</v>
      </c>
      <c r="AD28" s="121">
        <v>23.110687129600006</v>
      </c>
      <c r="AE28" s="121">
        <v>22.181424787200005</v>
      </c>
      <c r="AF28" s="121">
        <v>21.252162444800003</v>
      </c>
      <c r="AG28" s="121">
        <v>20.322900102400002</v>
      </c>
      <c r="AH28" s="121">
        <v>19.393637760000001</v>
      </c>
      <c r="AI28" s="121">
        <v>18.464375417600003</v>
      </c>
      <c r="AJ28" s="121">
        <v>17.535113075200002</v>
      </c>
      <c r="AK28" s="121">
        <v>16.6058507328</v>
      </c>
    </row>
    <row r="29" spans="1:37">
      <c r="A29" s="117"/>
      <c r="B29" s="119"/>
      <c r="C29" s="119"/>
      <c r="D29" s="119"/>
      <c r="E29" s="119"/>
      <c r="F29" s="119"/>
      <c r="G29" s="119"/>
      <c r="H29" s="119"/>
      <c r="I29" s="119"/>
      <c r="J29" s="119"/>
    </row>
    <row r="30" spans="1:37">
      <c r="A30" s="101" t="s">
        <v>315</v>
      </c>
      <c r="B30" s="119"/>
      <c r="C30" s="119"/>
      <c r="D30" s="119"/>
      <c r="E30" s="119"/>
      <c r="F30" s="119"/>
      <c r="G30" s="119"/>
      <c r="H30" s="119"/>
      <c r="I30" s="119"/>
      <c r="J30" s="119"/>
    </row>
    <row r="31" spans="1:37">
      <c r="A31" s="123" t="s">
        <v>316</v>
      </c>
      <c r="B31" s="120">
        <v>15.957724522104556</v>
      </c>
      <c r="C31" s="120">
        <v>16.142009428208755</v>
      </c>
      <c r="D31" s="120">
        <v>16.324968910382122</v>
      </c>
      <c r="E31" s="120">
        <v>16.506262640601516</v>
      </c>
      <c r="F31" s="120">
        <v>16.685288980165925</v>
      </c>
      <c r="G31" s="120">
        <v>16.861560318181823</v>
      </c>
      <c r="H31" s="120">
        <v>17.03496694219815</v>
      </c>
      <c r="I31" s="120">
        <v>17.205533232759585</v>
      </c>
      <c r="J31" s="120">
        <v>17.373064145508714</v>
      </c>
      <c r="K31" s="120">
        <v>17.537352445815788</v>
      </c>
      <c r="L31" s="120">
        <v>17.698190899051035</v>
      </c>
      <c r="M31" s="120">
        <v>17.855408841401726</v>
      </c>
      <c r="N31" s="120">
        <v>18.008835609055119</v>
      </c>
      <c r="O31" s="120">
        <v>18.158203016019762</v>
      </c>
      <c r="P31" s="120">
        <v>18.303230686031871</v>
      </c>
      <c r="Q31" s="120">
        <v>18.44369919418935</v>
      </c>
      <c r="R31" s="120">
        <v>18.579486637768813</v>
      </c>
      <c r="S31" s="120">
        <v>18.710471114046875</v>
      </c>
      <c r="T31" s="120">
        <v>18.836457578666124</v>
      </c>
      <c r="U31" s="120">
        <v>18.957190035907438</v>
      </c>
      <c r="V31" s="120">
        <v>19.072534392775097</v>
      </c>
      <c r="W31" s="120">
        <v>19.1823931270904</v>
      </c>
      <c r="X31" s="120">
        <v>19.286802809670352</v>
      </c>
      <c r="Y31" s="120">
        <v>19.385970675144716</v>
      </c>
      <c r="Z31" s="120">
        <v>19.480189290049609</v>
      </c>
      <c r="AA31" s="120">
        <v>19.569726840376497</v>
      </c>
      <c r="AB31" s="120">
        <v>19.654619896942382</v>
      </c>
      <c r="AC31" s="120">
        <v>19.734905030564281</v>
      </c>
      <c r="AD31" s="120">
        <v>19.810691953693251</v>
      </c>
      <c r="AE31" s="120">
        <v>19.882139139869675</v>
      </c>
      <c r="AF31" s="120">
        <v>19.949331920999942</v>
      </c>
      <c r="AG31" s="120">
        <v>20.012367819262749</v>
      </c>
      <c r="AH31" s="120">
        <v>20.071259024930438</v>
      </c>
      <c r="AI31" s="120">
        <v>20.1260664893647</v>
      </c>
      <c r="AJ31" s="120">
        <v>20.176765832020866</v>
      </c>
      <c r="AK31" s="120">
        <v>20.223393623715943</v>
      </c>
    </row>
    <row r="32" spans="1:37">
      <c r="A32" s="124" t="s">
        <v>317</v>
      </c>
      <c r="B32" s="120">
        <v>100.77235675454799</v>
      </c>
      <c r="C32" s="120">
        <v>103.37380014325734</v>
      </c>
      <c r="D32" s="120">
        <v>105.96949979174894</v>
      </c>
      <c r="E32" s="120">
        <v>110.36375158612314</v>
      </c>
      <c r="F32" s="120">
        <v>114.74814961638323</v>
      </c>
      <c r="G32" s="120">
        <v>119.12060881497892</v>
      </c>
      <c r="H32" s="120">
        <v>123.48966561527591</v>
      </c>
      <c r="I32" s="120">
        <v>127.84641379708702</v>
      </c>
      <c r="J32" s="120">
        <v>134.16618220945645</v>
      </c>
      <c r="K32" s="120">
        <v>140.47189872261117</v>
      </c>
      <c r="L32" s="120">
        <v>146.762665282841</v>
      </c>
      <c r="M32" s="120">
        <v>153.03204403857978</v>
      </c>
      <c r="N32" s="120">
        <v>159.28499369410792</v>
      </c>
      <c r="O32" s="120">
        <v>163.05945271486155</v>
      </c>
      <c r="P32" s="120">
        <v>166.81510543440839</v>
      </c>
      <c r="Q32" s="120">
        <v>170.55100097235035</v>
      </c>
      <c r="R32" s="120">
        <v>174.25580002089231</v>
      </c>
      <c r="S32" s="120">
        <v>177.93978535405373</v>
      </c>
      <c r="T32" s="120">
        <v>182.20279310032407</v>
      </c>
      <c r="U32" s="120">
        <v>186.44303254372997</v>
      </c>
      <c r="V32" s="120">
        <v>190.65992259069486</v>
      </c>
      <c r="W32" s="120">
        <v>194.85311864227833</v>
      </c>
      <c r="X32" s="120">
        <v>199.02270116397591</v>
      </c>
      <c r="Y32" s="120">
        <v>203.89066618482244</v>
      </c>
      <c r="Z32" s="120">
        <v>208.73718357002218</v>
      </c>
      <c r="AA32" s="120">
        <v>213.5634155067321</v>
      </c>
      <c r="AB32" s="120">
        <v>218.3599305581283</v>
      </c>
      <c r="AC32" s="120">
        <v>223.13647712116546</v>
      </c>
      <c r="AD32" s="120">
        <v>228.75856622925875</v>
      </c>
      <c r="AE32" s="120">
        <v>234.36184903614614</v>
      </c>
      <c r="AF32" s="120">
        <v>239.94669532864913</v>
      </c>
      <c r="AG32" s="120">
        <v>245.50925065107222</v>
      </c>
      <c r="AH32" s="120">
        <v>251.05384489930981</v>
      </c>
      <c r="AI32" s="120">
        <v>256.58074220680589</v>
      </c>
      <c r="AJ32" s="120">
        <v>262.08983692018302</v>
      </c>
      <c r="AK32" s="120">
        <v>267.58128751950733</v>
      </c>
    </row>
    <row r="33" spans="1:37">
      <c r="A33" s="109" t="s">
        <v>378</v>
      </c>
      <c r="B33" s="121">
        <v>20.994571615673252</v>
      </c>
      <c r="C33" s="121">
        <v>21.237023642811142</v>
      </c>
      <c r="D33" s="121">
        <v>21.47773189328473</v>
      </c>
      <c r="E33" s="121">
        <v>21.716248618980252</v>
      </c>
      <c r="F33" s="121">
        <v>21.951782281807336</v>
      </c>
      <c r="G33" s="121">
        <v>22.183691362869556</v>
      </c>
      <c r="H33" s="121">
        <v>22.411831520415198</v>
      </c>
      <c r="I33" s="121">
        <v>22.636234830389089</v>
      </c>
      <c r="J33" s="121">
        <v>22.856644685232663</v>
      </c>
      <c r="K33" s="121">
        <v>23.072788439414925</v>
      </c>
      <c r="L33" s="121">
        <v>23.284393447404888</v>
      </c>
      <c r="M33" s="121">
        <v>23.491235177588798</v>
      </c>
      <c r="N33" s="121">
        <v>23.69308909835291</v>
      </c>
      <c r="O33" s="121">
        <v>23.889602374304175</v>
      </c>
      <c r="P33" s="121">
        <v>24.080406132077151</v>
      </c>
      <c r="Q33" s="121">
        <v>24.265211688168424</v>
      </c>
      <c r="R33" s="121">
        <v>24.443858662853906</v>
      </c>
      <c r="S33" s="121">
        <v>24.61618667640947</v>
      </c>
      <c r="T33" s="121">
        <v>24.781939121276558</v>
      </c>
      <c r="U33" s="121">
        <v>24.940779200034523</v>
      </c>
      <c r="V33" s="121">
        <v>25.092530494986846</v>
      </c>
      <c r="W33" s="121">
        <v>25.237064702354257</v>
      </c>
      <c r="X33" s="121">
        <v>25.374429936053971</v>
      </c>
      <c r="Y33" s="121">
        <v>25.504898841616981</v>
      </c>
      <c r="Z33" s="121">
        <v>25.628856330381147</v>
      </c>
      <c r="AA33" s="121">
        <v>25.746655237739514</v>
      </c>
      <c r="AB33" s="121">
        <v>25.858343677609309</v>
      </c>
      <c r="AC33" s="121">
        <v>25.963969763907762</v>
      </c>
      <c r="AD33" s="121">
        <v>26.063677838386592</v>
      </c>
      <c r="AE33" s="121">
        <v>26.157676394687122</v>
      </c>
      <c r="AF33" s="121">
        <v>26.246077698616229</v>
      </c>
      <c r="AG33" s="121">
        <v>26.329010053953212</v>
      </c>
      <c r="AH33" s="121">
        <v>26.406489498670467</v>
      </c>
      <c r="AI33" s="121">
        <v>26.47859622263006</v>
      </c>
      <c r="AJ33" s="121">
        <v>26.54529814988717</v>
      </c>
      <c r="AK33" s="121">
        <v>26.606643394359022</v>
      </c>
    </row>
    <row r="34" spans="1:37">
      <c r="A34" s="117" t="s">
        <v>379</v>
      </c>
      <c r="B34" s="121">
        <v>48.158415582754557</v>
      </c>
      <c r="C34" s="121">
        <v>48.714564367094155</v>
      </c>
      <c r="D34" s="121">
        <v>49.266713187880335</v>
      </c>
      <c r="E34" s="121">
        <v>49.813834977729464</v>
      </c>
      <c r="F34" s="121">
        <v>50.354114066333842</v>
      </c>
      <c r="G34" s="121">
        <v>50.886078905038687</v>
      </c>
      <c r="H34" s="121">
        <v>51.409398395396664</v>
      </c>
      <c r="I34" s="121">
        <v>51.924146114840525</v>
      </c>
      <c r="J34" s="121">
        <v>52.429733443908333</v>
      </c>
      <c r="K34" s="121">
        <v>52.925534974421836</v>
      </c>
      <c r="L34" s="121">
        <v>53.410925298202727</v>
      </c>
      <c r="M34" s="121">
        <v>53.885389373221827</v>
      </c>
      <c r="N34" s="121">
        <v>54.348412157449985</v>
      </c>
      <c r="O34" s="121">
        <v>54.799184299127056</v>
      </c>
      <c r="P34" s="121">
        <v>55.236859657776542</v>
      </c>
      <c r="Q34" s="121">
        <v>55.660776036503776</v>
      </c>
      <c r="R34" s="121">
        <v>56.070565548145083</v>
      </c>
      <c r="S34" s="121">
        <v>56.465860305536751</v>
      </c>
      <c r="T34" s="121">
        <v>56.84607168921687</v>
      </c>
      <c r="U34" s="121">
        <v>57.210427136141682</v>
      </c>
      <c r="V34" s="121">
        <v>57.558521970431109</v>
      </c>
      <c r="W34" s="121">
        <v>57.890061882354217</v>
      </c>
      <c r="X34" s="121">
        <v>58.205157238060089</v>
      </c>
      <c r="Y34" s="121">
        <v>58.504433445727031</v>
      </c>
      <c r="Z34" s="121">
        <v>58.788773434547885</v>
      </c>
      <c r="AA34" s="121">
        <v>59.058986556282804</v>
      </c>
      <c r="AB34" s="121">
        <v>59.315183177080925</v>
      </c>
      <c r="AC34" s="121">
        <v>59.557473663091301</v>
      </c>
      <c r="AD34" s="121">
        <v>59.786189112761278</v>
      </c>
      <c r="AE34" s="121">
        <v>60.001807779403684</v>
      </c>
      <c r="AF34" s="121">
        <v>60.204587184033088</v>
      </c>
      <c r="AG34" s="121">
        <v>60.394821636380456</v>
      </c>
      <c r="AH34" s="121">
        <v>60.572547925162098</v>
      </c>
      <c r="AI34" s="121">
        <v>60.737949993959965</v>
      </c>
      <c r="AJ34" s="121">
        <v>60.89095426534125</v>
      </c>
      <c r="AK34" s="121">
        <v>61.031671105455082</v>
      </c>
    </row>
    <row r="35" spans="1:37">
      <c r="A35" s="109" t="s">
        <v>380</v>
      </c>
      <c r="B35" s="121">
        <v>31.619369556120176</v>
      </c>
      <c r="C35" s="121">
        <v>33.422212133352048</v>
      </c>
      <c r="D35" s="121">
        <v>35.225054710583869</v>
      </c>
      <c r="E35" s="121">
        <v>38.833667989413428</v>
      </c>
      <c r="F35" s="121">
        <v>42.442253268242055</v>
      </c>
      <c r="G35" s="121">
        <v>46.050838547070683</v>
      </c>
      <c r="H35" s="121">
        <v>49.668435699464041</v>
      </c>
      <c r="I35" s="121">
        <v>53.286032851857414</v>
      </c>
      <c r="J35" s="121">
        <v>58.879804080315459</v>
      </c>
      <c r="K35" s="121">
        <v>64.473575308774414</v>
      </c>
      <c r="L35" s="121">
        <v>70.067346537233377</v>
      </c>
      <c r="M35" s="121">
        <v>75.65541948776918</v>
      </c>
      <c r="N35" s="121">
        <v>81.243492438305012</v>
      </c>
      <c r="O35" s="121">
        <v>84.370666041430326</v>
      </c>
      <c r="P35" s="121">
        <v>87.497839644554716</v>
      </c>
      <c r="Q35" s="121">
        <v>90.625013247678154</v>
      </c>
      <c r="R35" s="121">
        <v>93.741375809893313</v>
      </c>
      <c r="S35" s="121">
        <v>96.857738372107505</v>
      </c>
      <c r="T35" s="121">
        <v>100.57478228983065</v>
      </c>
      <c r="U35" s="121">
        <v>104.29182620755377</v>
      </c>
      <c r="V35" s="121">
        <v>108.00887012527691</v>
      </c>
      <c r="W35" s="121">
        <v>111.72599205756985</v>
      </c>
      <c r="X35" s="121">
        <v>115.44311398986186</v>
      </c>
      <c r="Y35" s="121">
        <v>119.88133389747843</v>
      </c>
      <c r="Z35" s="121">
        <v>124.31955380509315</v>
      </c>
      <c r="AA35" s="121">
        <v>128.75777371270976</v>
      </c>
      <c r="AB35" s="121">
        <v>133.18640370343806</v>
      </c>
      <c r="AC35" s="121">
        <v>137.61503369416639</v>
      </c>
      <c r="AD35" s="121">
        <v>142.90869927811087</v>
      </c>
      <c r="AE35" s="121">
        <v>148.20236486205533</v>
      </c>
      <c r="AF35" s="121">
        <v>153.49603044599982</v>
      </c>
      <c r="AG35" s="121">
        <v>158.78541896073855</v>
      </c>
      <c r="AH35" s="121">
        <v>164.07480747547723</v>
      </c>
      <c r="AI35" s="121">
        <v>169.3641959902159</v>
      </c>
      <c r="AJ35" s="121">
        <v>174.65358450495461</v>
      </c>
      <c r="AK35" s="121">
        <v>179.94297301969326</v>
      </c>
    </row>
    <row r="36" spans="1:37">
      <c r="A36" s="109" t="s">
        <v>381</v>
      </c>
      <c r="B36" s="121">
        <v>15.957724522104556</v>
      </c>
      <c r="C36" s="121">
        <v>16.142009428208755</v>
      </c>
      <c r="D36" s="121">
        <v>16.324968910382122</v>
      </c>
      <c r="E36" s="121">
        <v>16.506262640601516</v>
      </c>
      <c r="F36" s="121">
        <v>16.685288980165925</v>
      </c>
      <c r="G36" s="121">
        <v>16.861560318181823</v>
      </c>
      <c r="H36" s="121">
        <v>17.03496694219815</v>
      </c>
      <c r="I36" s="121">
        <v>17.205533232759585</v>
      </c>
      <c r="J36" s="121">
        <v>17.373064145508714</v>
      </c>
      <c r="K36" s="121">
        <v>17.537352445815788</v>
      </c>
      <c r="L36" s="121">
        <v>17.698190899051035</v>
      </c>
      <c r="M36" s="121">
        <v>17.855408841401726</v>
      </c>
      <c r="N36" s="121">
        <v>18.008835609055119</v>
      </c>
      <c r="O36" s="121">
        <v>18.158203016019762</v>
      </c>
      <c r="P36" s="121">
        <v>18.303230686031871</v>
      </c>
      <c r="Q36" s="121">
        <v>18.44369919418935</v>
      </c>
      <c r="R36" s="121">
        <v>18.579486637768813</v>
      </c>
      <c r="S36" s="121">
        <v>18.710471114046875</v>
      </c>
      <c r="T36" s="121">
        <v>18.836457578666124</v>
      </c>
      <c r="U36" s="121">
        <v>18.957190035907438</v>
      </c>
      <c r="V36" s="121">
        <v>19.072534392775097</v>
      </c>
      <c r="W36" s="121">
        <v>19.1823931270904</v>
      </c>
      <c r="X36" s="121">
        <v>19.286802809670352</v>
      </c>
      <c r="Y36" s="121">
        <v>19.385970675144716</v>
      </c>
      <c r="Z36" s="121">
        <v>19.480189290049609</v>
      </c>
      <c r="AA36" s="121">
        <v>19.569726840376497</v>
      </c>
      <c r="AB36" s="121">
        <v>19.654619896942382</v>
      </c>
      <c r="AC36" s="121">
        <v>19.734905030564281</v>
      </c>
      <c r="AD36" s="121">
        <v>19.810691953693251</v>
      </c>
      <c r="AE36" s="121">
        <v>19.882139139869675</v>
      </c>
      <c r="AF36" s="121">
        <v>19.949331920999942</v>
      </c>
      <c r="AG36" s="121">
        <v>20.012367819262749</v>
      </c>
      <c r="AH36" s="121">
        <v>20.071259024930438</v>
      </c>
      <c r="AI36" s="121">
        <v>20.1260664893647</v>
      </c>
      <c r="AJ36" s="121">
        <v>20.176765832020866</v>
      </c>
      <c r="AK36" s="121">
        <v>20.223393623715943</v>
      </c>
    </row>
    <row r="37" spans="1:37">
      <c r="A37" s="109"/>
      <c r="B37" s="121"/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</row>
    <row r="38" spans="1:37">
      <c r="A38" s="127" t="s">
        <v>280</v>
      </c>
      <c r="B38" s="121"/>
      <c r="C38" s="121"/>
      <c r="D38" s="121"/>
      <c r="E38" s="121"/>
      <c r="F38" s="121"/>
      <c r="G38" s="121"/>
      <c r="H38" s="121"/>
      <c r="I38" s="121"/>
      <c r="J38" s="121"/>
    </row>
    <row r="39" spans="1:37">
      <c r="A39" s="128" t="s">
        <v>318</v>
      </c>
      <c r="B39" s="120">
        <v>44.869227086645623</v>
      </c>
      <c r="C39" s="120">
        <v>45.707018483396631</v>
      </c>
      <c r="D39" s="120">
        <v>46.561679122138933</v>
      </c>
      <c r="E39" s="120">
        <v>47.433524960421146</v>
      </c>
      <c r="F39" s="120">
        <v>48.322889779737089</v>
      </c>
      <c r="G39" s="120">
        <v>49.228253123505425</v>
      </c>
      <c r="H39" s="120">
        <v>50.151635904539646</v>
      </c>
      <c r="I39" s="120">
        <v>51.093407694221611</v>
      </c>
      <c r="J39" s="120">
        <v>52.053952414721984</v>
      </c>
      <c r="K39" s="120">
        <v>53.033668243293135</v>
      </c>
      <c r="L39" s="120">
        <v>54.025057405063464</v>
      </c>
      <c r="M39" s="120">
        <v>55.035683547246926</v>
      </c>
      <c r="N39" s="120">
        <v>56.065932483883266</v>
      </c>
      <c r="O39" s="120">
        <v>57.116200798425929</v>
      </c>
      <c r="P39" s="120">
        <v>58.186895909556796</v>
      </c>
      <c r="Q39" s="120">
        <v>59.270216890331987</v>
      </c>
      <c r="R39" s="120">
        <v>60.374144041090723</v>
      </c>
      <c r="S39" s="120">
        <v>61.499077693030181</v>
      </c>
      <c r="T39" s="120">
        <v>62.645427273548975</v>
      </c>
      <c r="U39" s="120">
        <v>63.813611422482559</v>
      </c>
      <c r="V39" s="120">
        <v>65.000539715887641</v>
      </c>
      <c r="W39" s="120">
        <v>66.209915889146615</v>
      </c>
      <c r="X39" s="120">
        <v>67.442173873272807</v>
      </c>
      <c r="Y39" s="120">
        <v>68.697756723858916</v>
      </c>
      <c r="Z39" s="120">
        <v>69.977116783688558</v>
      </c>
      <c r="AA39" s="120">
        <v>71.272263441501593</v>
      </c>
      <c r="AB39" s="120">
        <v>72.591582649320941</v>
      </c>
      <c r="AC39" s="120">
        <v>73.935529976843114</v>
      </c>
      <c r="AD39" s="120">
        <v>75.304569881964795</v>
      </c>
      <c r="AE39" s="120">
        <v>76.699175871739811</v>
      </c>
      <c r="AF39" s="120">
        <v>78.113626041393076</v>
      </c>
      <c r="AG39" s="120">
        <v>79.554275160198515</v>
      </c>
      <c r="AH39" s="120">
        <v>81.021610774638361</v>
      </c>
      <c r="AI39" s="120">
        <v>82.516129636229877</v>
      </c>
      <c r="AJ39" s="120">
        <v>84.038337870313555</v>
      </c>
      <c r="AK39" s="120">
        <v>85.587389582025011</v>
      </c>
    </row>
    <row r="40" spans="1:37">
      <c r="A40" s="128" t="s">
        <v>319</v>
      </c>
      <c r="B40" s="120">
        <v>395.09392132716926</v>
      </c>
      <c r="C40" s="120">
        <v>401.86638223513972</v>
      </c>
      <c r="D40" s="120">
        <v>409.25852469577103</v>
      </c>
      <c r="E40" s="120">
        <v>417.24716249268499</v>
      </c>
      <c r="F40" s="120">
        <v>425.81316905113783</v>
      </c>
      <c r="G40" s="120">
        <v>434.35397747445313</v>
      </c>
      <c r="H40" s="120">
        <v>443.29788056505265</v>
      </c>
      <c r="I40" s="120">
        <v>452.71777601056243</v>
      </c>
      <c r="J40" s="120">
        <v>462.60754654568012</v>
      </c>
      <c r="K40" s="120">
        <v>472.96307305703272</v>
      </c>
      <c r="L40" s="120">
        <v>481.7147504014506</v>
      </c>
      <c r="M40" s="120">
        <v>490.41820045468967</v>
      </c>
      <c r="N40" s="120">
        <v>499.4538576899447</v>
      </c>
      <c r="O40" s="120">
        <v>508.819481945262</v>
      </c>
      <c r="P40" s="120">
        <v>518.51384839500292</v>
      </c>
      <c r="Q40" s="120">
        <v>526.32514816578157</v>
      </c>
      <c r="R40" s="120">
        <v>534.06189554145169</v>
      </c>
      <c r="S40" s="120">
        <v>542.02036073818067</v>
      </c>
      <c r="T40" s="120">
        <v>550.19932424977753</v>
      </c>
      <c r="U40" s="120">
        <v>558.59809109746129</v>
      </c>
      <c r="V40" s="120">
        <v>566.31554370448293</v>
      </c>
      <c r="W40" s="120">
        <v>573.98647633494875</v>
      </c>
      <c r="X40" s="120">
        <v>581.83937413629303</v>
      </c>
      <c r="Y40" s="120">
        <v>589.87447981538139</v>
      </c>
      <c r="Z40" s="120">
        <v>598.0923231019425</v>
      </c>
      <c r="AA40" s="120">
        <v>604.83311064261966</v>
      </c>
      <c r="AB40" s="120">
        <v>611.81384541811349</v>
      </c>
      <c r="AC40" s="120">
        <v>618.92323575930209</v>
      </c>
      <c r="AD40" s="120">
        <v>626.16146214630851</v>
      </c>
      <c r="AE40" s="120">
        <v>633.528862639306</v>
      </c>
      <c r="AF40" s="120">
        <v>640.04808228799436</v>
      </c>
      <c r="AG40" s="120">
        <v>646.74294857715631</v>
      </c>
      <c r="AH40" s="120">
        <v>653.54045882107323</v>
      </c>
      <c r="AI40" s="120">
        <v>660.44094685860125</v>
      </c>
      <c r="AJ40" s="120">
        <v>667.44483824099643</v>
      </c>
      <c r="AK40" s="120">
        <v>674.44898547464197</v>
      </c>
    </row>
    <row r="41" spans="1:37">
      <c r="A41" s="112" t="s">
        <v>320</v>
      </c>
      <c r="B41" s="121">
        <v>0.59112827628729048</v>
      </c>
      <c r="C41" s="121">
        <v>0.62017766897209148</v>
      </c>
      <c r="D41" s="121">
        <v>0.65132458474618582</v>
      </c>
      <c r="E41" s="121">
        <v>0.68461517486865786</v>
      </c>
      <c r="F41" s="121">
        <v>0.72010848651649573</v>
      </c>
      <c r="G41" s="121">
        <v>0.75600431075350782</v>
      </c>
      <c r="H41" s="121">
        <v>0.79403869834562268</v>
      </c>
      <c r="I41" s="121">
        <v>0.83429115560557754</v>
      </c>
      <c r="J41" s="121">
        <v>0.87685024157980729</v>
      </c>
      <c r="K41" s="121">
        <v>0.92181337557216203</v>
      </c>
      <c r="L41" s="121">
        <v>0.96137653140140333</v>
      </c>
      <c r="M41" s="121">
        <v>1.0027915112741714</v>
      </c>
      <c r="N41" s="121">
        <v>1.0461265883560171</v>
      </c>
      <c r="O41" s="121">
        <v>1.0914550053240111</v>
      </c>
      <c r="P41" s="121">
        <v>1.1388549342458762</v>
      </c>
      <c r="Q41" s="121">
        <v>1.1801901878554022</v>
      </c>
      <c r="R41" s="121">
        <v>1.2230996826204981</v>
      </c>
      <c r="S41" s="121">
        <v>1.2676361304711501</v>
      </c>
      <c r="T41" s="121">
        <v>1.3138549902530148</v>
      </c>
      <c r="U41" s="121">
        <v>1.3618144679926865</v>
      </c>
      <c r="V41" s="121">
        <v>1.4080571225939917</v>
      </c>
      <c r="W41" s="121">
        <v>1.4559129686971237</v>
      </c>
      <c r="X41" s="121">
        <v>1.5054353905424982</v>
      </c>
      <c r="Y41" s="121">
        <v>1.5566799462414382</v>
      </c>
      <c r="Z41" s="121">
        <v>1.609704403432435</v>
      </c>
      <c r="AA41" s="121">
        <v>1.6561163687727594</v>
      </c>
      <c r="AB41" s="121">
        <v>1.7038926736299722</v>
      </c>
      <c r="AC41" s="121">
        <v>1.7530722944331563</v>
      </c>
      <c r="AD41" s="121">
        <v>1.8036954867116739</v>
      </c>
      <c r="AE41" s="121">
        <v>1.8558038070716165</v>
      </c>
      <c r="AF41" s="121">
        <v>1.9032355106905399</v>
      </c>
      <c r="AG41" s="121">
        <v>1.9518974930914139</v>
      </c>
      <c r="AH41" s="121">
        <v>2.0018212465658589</v>
      </c>
      <c r="AI41" s="121">
        <v>2.0530391385847206</v>
      </c>
      <c r="AJ41" s="121">
        <v>2.105584428440904</v>
      </c>
      <c r="AK41" s="121">
        <v>2.1581297182970922</v>
      </c>
    </row>
    <row r="42" spans="1:37">
      <c r="A42" s="112" t="s">
        <v>321</v>
      </c>
      <c r="B42" s="121">
        <v>93.176218230927986</v>
      </c>
      <c r="C42" s="121">
        <v>93.689296993272762</v>
      </c>
      <c r="D42" s="121">
        <v>94.202375755617609</v>
      </c>
      <c r="E42" s="121">
        <v>94.715454517962456</v>
      </c>
      <c r="F42" s="121">
        <v>95.228533280307119</v>
      </c>
      <c r="G42" s="121">
        <v>95.741612042652022</v>
      </c>
      <c r="H42" s="121">
        <v>96.173490859651764</v>
      </c>
      <c r="I42" s="121">
        <v>96.605369676651549</v>
      </c>
      <c r="J42" s="121">
        <v>97.037248493651347</v>
      </c>
      <c r="K42" s="121">
        <v>97.469127310651132</v>
      </c>
      <c r="L42" s="121">
        <v>97.901006127650859</v>
      </c>
      <c r="M42" s="121">
        <v>97.949103663383696</v>
      </c>
      <c r="N42" s="121">
        <v>97.997201199116503</v>
      </c>
      <c r="O42" s="121">
        <v>98.045298734849325</v>
      </c>
      <c r="P42" s="121">
        <v>98.093396270582133</v>
      </c>
      <c r="Q42" s="121">
        <v>98.141493806314926</v>
      </c>
      <c r="R42" s="121">
        <v>97.891529678598815</v>
      </c>
      <c r="S42" s="121">
        <v>97.641565550882746</v>
      </c>
      <c r="T42" s="121">
        <v>97.391601423166605</v>
      </c>
      <c r="U42" s="121">
        <v>97.14163729545055</v>
      </c>
      <c r="V42" s="121">
        <v>96.891673167734481</v>
      </c>
      <c r="W42" s="121">
        <v>96.413156311745254</v>
      </c>
      <c r="X42" s="121">
        <v>95.934639455755885</v>
      </c>
      <c r="Y42" s="121">
        <v>95.456122599766502</v>
      </c>
      <c r="Z42" s="121">
        <v>94.977605743777119</v>
      </c>
      <c r="AA42" s="121">
        <v>94.499088887787778</v>
      </c>
      <c r="AB42" s="121">
        <v>94.131873791324196</v>
      </c>
      <c r="AC42" s="121">
        <v>93.764658694860628</v>
      </c>
      <c r="AD42" s="121">
        <v>93.397443598397047</v>
      </c>
      <c r="AE42" s="121">
        <v>93.030228501933493</v>
      </c>
      <c r="AF42" s="121">
        <v>92.663013405470025</v>
      </c>
      <c r="AG42" s="121">
        <v>92.369036017551352</v>
      </c>
      <c r="AH42" s="121">
        <v>92.075058629632608</v>
      </c>
      <c r="AI42" s="121">
        <v>91.781081241713949</v>
      </c>
      <c r="AJ42" s="121">
        <v>91.487103853795304</v>
      </c>
      <c r="AK42" s="121">
        <v>91.19312646587656</v>
      </c>
    </row>
    <row r="43" spans="1:37">
      <c r="A43" s="112" t="s">
        <v>322</v>
      </c>
      <c r="B43" s="121">
        <v>273.98409360236394</v>
      </c>
      <c r="C43" s="121">
        <v>279.63417125179092</v>
      </c>
      <c r="D43" s="121">
        <v>285.8431485645574</v>
      </c>
      <c r="E43" s="121">
        <v>292.59101515828883</v>
      </c>
      <c r="F43" s="121">
        <v>299.86123192396627</v>
      </c>
      <c r="G43" s="121">
        <v>307.11086267589423</v>
      </c>
      <c r="H43" s="121">
        <v>314.79915605304575</v>
      </c>
      <c r="I43" s="121">
        <v>322.91898268641546</v>
      </c>
      <c r="J43" s="121">
        <v>331.46510340183295</v>
      </c>
      <c r="K43" s="121">
        <v>340.43401607617955</v>
      </c>
      <c r="L43" s="121">
        <v>347.95083464578249</v>
      </c>
      <c r="M43" s="121">
        <v>355.77262422534039</v>
      </c>
      <c r="N43" s="121">
        <v>363.89642753970929</v>
      </c>
      <c r="O43" s="121">
        <v>372.32026172948258</v>
      </c>
      <c r="P43" s="121">
        <v>381.04304127371375</v>
      </c>
      <c r="Q43" s="121">
        <v>388.06055311994868</v>
      </c>
      <c r="R43" s="121">
        <v>395.28160259032791</v>
      </c>
      <c r="S43" s="121">
        <v>402.70454110167651</v>
      </c>
      <c r="T43" s="121">
        <v>410.32823205231813</v>
      </c>
      <c r="U43" s="121">
        <v>418.15200960504916</v>
      </c>
      <c r="V43" s="121">
        <v>425.35908550313326</v>
      </c>
      <c r="W43" s="121">
        <v>432.73187522777505</v>
      </c>
      <c r="X43" s="121">
        <v>440.27027619165403</v>
      </c>
      <c r="Y43" s="121">
        <v>447.97446721276378</v>
      </c>
      <c r="Z43" s="121">
        <v>455.84488785531545</v>
      </c>
      <c r="AA43" s="121">
        <v>462.37755629852415</v>
      </c>
      <c r="AB43" s="121">
        <v>469.02735193287418</v>
      </c>
      <c r="AC43" s="121">
        <v>475.79424552428407</v>
      </c>
      <c r="AD43" s="121">
        <v>482.67836423692398</v>
      </c>
      <c r="AE43" s="121">
        <v>489.67998001535489</v>
      </c>
      <c r="AF43" s="121">
        <v>495.91337696429645</v>
      </c>
      <c r="AG43" s="121">
        <v>502.23994709393133</v>
      </c>
      <c r="AH43" s="121">
        <v>508.65987410822805</v>
      </c>
      <c r="AI43" s="121">
        <v>515.17343324065666</v>
      </c>
      <c r="AJ43" s="121">
        <v>521.78098470445957</v>
      </c>
      <c r="AK43" s="121">
        <v>528.38877696443683</v>
      </c>
    </row>
    <row r="44" spans="1:37">
      <c r="A44" s="112" t="s">
        <v>323</v>
      </c>
      <c r="B44" s="121">
        <v>27.933609493877302</v>
      </c>
      <c r="C44" s="121">
        <v>28.542913990076052</v>
      </c>
      <c r="D44" s="121">
        <v>29.213000375596039</v>
      </c>
      <c r="E44" s="121">
        <v>29.940692816433735</v>
      </c>
      <c r="F44" s="121">
        <v>30.723403846864482</v>
      </c>
      <c r="G44" s="121">
        <v>31.501502755906881</v>
      </c>
      <c r="H44" s="121">
        <v>32.325233652355102</v>
      </c>
      <c r="I44" s="121">
        <v>33.193423647495436</v>
      </c>
      <c r="J44" s="121">
        <v>34.105194650195813</v>
      </c>
      <c r="K44" s="121">
        <v>35.05992967020206</v>
      </c>
      <c r="L44" s="121">
        <v>35.862909628017249</v>
      </c>
      <c r="M44" s="121">
        <v>36.696472565965571</v>
      </c>
      <c r="N44" s="121">
        <v>37.560228951118944</v>
      </c>
      <c r="O44" s="121">
        <v>38.453921480930099</v>
      </c>
      <c r="P44" s="121">
        <v>39.377410850707122</v>
      </c>
      <c r="Q44" s="121">
        <v>40.123101239517943</v>
      </c>
      <c r="R44" s="121">
        <v>40.88876327252494</v>
      </c>
      <c r="S44" s="121">
        <v>41.674254085621449</v>
      </c>
      <c r="T44" s="121">
        <v>42.479490774292813</v>
      </c>
      <c r="U44" s="121">
        <v>43.304444196961605</v>
      </c>
      <c r="V44" s="121">
        <v>44.064785033615223</v>
      </c>
      <c r="W44" s="121">
        <v>44.84144479542838</v>
      </c>
      <c r="X44" s="121">
        <v>45.634458488883112</v>
      </c>
      <c r="Y44" s="121">
        <v>46.44389000285107</v>
      </c>
      <c r="Z44" s="121">
        <v>47.26982950284993</v>
      </c>
      <c r="AA44" s="121">
        <v>47.956465456307654</v>
      </c>
      <c r="AB44" s="121">
        <v>48.65461969391513</v>
      </c>
      <c r="AC44" s="121">
        <v>49.364331540157472</v>
      </c>
      <c r="AD44" s="121">
        <v>50.085654310987458</v>
      </c>
      <c r="AE44" s="121">
        <v>50.818654122017641</v>
      </c>
      <c r="AF44" s="121">
        <v>51.471691918227904</v>
      </c>
      <c r="AG44" s="121">
        <v>52.133965465673683</v>
      </c>
      <c r="AH44" s="121">
        <v>52.805526083212655</v>
      </c>
      <c r="AI44" s="121">
        <v>53.486432376230646</v>
      </c>
      <c r="AJ44" s="121">
        <v>54.176749682741516</v>
      </c>
      <c r="AK44" s="121">
        <v>54.86708204432864</v>
      </c>
    </row>
    <row r="45" spans="1:37">
      <c r="A45" s="112" t="s">
        <v>382</v>
      </c>
      <c r="B45" s="121">
        <v>44.27809881035833</v>
      </c>
      <c r="C45" s="121">
        <v>45.086840814424541</v>
      </c>
      <c r="D45" s="121">
        <v>45.910354537392749</v>
      </c>
      <c r="E45" s="121">
        <v>46.748909785552485</v>
      </c>
      <c r="F45" s="121">
        <v>47.602781293220595</v>
      </c>
      <c r="G45" s="121">
        <v>48.472248812751914</v>
      </c>
      <c r="H45" s="121">
        <v>49.357597206194022</v>
      </c>
      <c r="I45" s="121">
        <v>50.259116538616034</v>
      </c>
      <c r="J45" s="121">
        <v>51.177102173142174</v>
      </c>
      <c r="K45" s="121">
        <v>52.111854867720972</v>
      </c>
      <c r="L45" s="121">
        <v>53.063680873662058</v>
      </c>
      <c r="M45" s="121">
        <v>54.032892035972758</v>
      </c>
      <c r="N45" s="121">
        <v>55.019805895527249</v>
      </c>
      <c r="O45" s="121">
        <v>56.024745793101921</v>
      </c>
      <c r="P45" s="121">
        <v>57.048040975310919</v>
      </c>
      <c r="Q45" s="121">
        <v>58.090026702476585</v>
      </c>
      <c r="R45" s="121">
        <v>59.151044358470223</v>
      </c>
      <c r="S45" s="121">
        <v>60.231441562559027</v>
      </c>
      <c r="T45" s="121">
        <v>61.331572283295962</v>
      </c>
      <c r="U45" s="121">
        <v>62.451796954489872</v>
      </c>
      <c r="V45" s="121">
        <v>63.592482593293653</v>
      </c>
      <c r="W45" s="121">
        <v>64.754002920449494</v>
      </c>
      <c r="X45" s="121">
        <v>65.936738482730306</v>
      </c>
      <c r="Y45" s="121">
        <v>67.141076777617471</v>
      </c>
      <c r="Z45" s="121">
        <v>68.367412380256127</v>
      </c>
      <c r="AA45" s="121">
        <v>69.616147072728836</v>
      </c>
      <c r="AB45" s="121">
        <v>70.887689975690975</v>
      </c>
      <c r="AC45" s="121">
        <v>72.182457682409961</v>
      </c>
      <c r="AD45" s="121">
        <v>73.50087439525312</v>
      </c>
      <c r="AE45" s="121">
        <v>74.843372064668188</v>
      </c>
      <c r="AF45" s="121">
        <v>76.21039053070254</v>
      </c>
      <c r="AG45" s="121">
        <v>77.602377667107106</v>
      </c>
      <c r="AH45" s="121">
        <v>79.019789528072508</v>
      </c>
      <c r="AI45" s="121">
        <v>80.463090497645155</v>
      </c>
      <c r="AJ45" s="121">
        <v>81.932753441872649</v>
      </c>
      <c r="AK45" s="121">
        <v>83.429259863727921</v>
      </c>
    </row>
    <row r="46" spans="1:37">
      <c r="A46" s="126"/>
      <c r="B46" s="121"/>
      <c r="C46" s="121"/>
      <c r="D46" s="121"/>
      <c r="E46" s="121"/>
      <c r="F46" s="121"/>
      <c r="G46" s="121"/>
      <c r="H46" s="121"/>
      <c r="I46" s="121"/>
      <c r="J46" s="121"/>
      <c r="K46" s="121"/>
      <c r="L46" s="121"/>
      <c r="M46" s="121"/>
      <c r="N46" s="121"/>
      <c r="O46" s="121"/>
      <c r="P46" s="121"/>
      <c r="Q46" s="121"/>
      <c r="R46" s="121"/>
      <c r="S46" s="121"/>
      <c r="T46" s="121"/>
      <c r="U46" s="121"/>
      <c r="V46" s="121"/>
      <c r="W46" s="121"/>
      <c r="X46" s="121"/>
      <c r="Y46" s="121"/>
      <c r="Z46" s="121"/>
      <c r="AA46" s="121"/>
      <c r="AB46" s="121"/>
      <c r="AC46" s="121"/>
      <c r="AD46" s="121"/>
      <c r="AE46" s="121"/>
      <c r="AF46" s="121"/>
      <c r="AG46" s="121"/>
      <c r="AH46" s="121"/>
      <c r="AI46" s="121"/>
      <c r="AJ46" s="121"/>
      <c r="AK46" s="121"/>
    </row>
    <row r="47" spans="1:37">
      <c r="A47" s="129" t="s">
        <v>324</v>
      </c>
      <c r="B47" s="130"/>
      <c r="C47" s="130"/>
      <c r="D47" s="130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</row>
    <row r="48" spans="1:37">
      <c r="A48" s="124" t="s">
        <v>325</v>
      </c>
      <c r="B48" s="115">
        <v>10.109883436649213</v>
      </c>
      <c r="C48" s="115">
        <v>10.33816151944397</v>
      </c>
      <c r="D48" s="115">
        <v>10.566439602238727</v>
      </c>
      <c r="E48" s="115">
        <v>10.99553596407333</v>
      </c>
      <c r="F48" s="115">
        <v>11.42463232590808</v>
      </c>
      <c r="G48" s="115">
        <v>11.853728687742681</v>
      </c>
      <c r="H48" s="115">
        <v>12.282825049577282</v>
      </c>
      <c r="I48" s="115">
        <v>12.711921411412032</v>
      </c>
      <c r="J48" s="115">
        <v>13.260226027410143</v>
      </c>
      <c r="K48" s="115">
        <v>13.808530643408254</v>
      </c>
      <c r="L48" s="115">
        <v>14.356835259406365</v>
      </c>
      <c r="M48" s="115">
        <v>14.905139875404327</v>
      </c>
      <c r="N48" s="115">
        <v>15.453444491402438</v>
      </c>
      <c r="O48" s="115">
        <v>16.086455253380603</v>
      </c>
      <c r="P48" s="115">
        <v>16.719466015358769</v>
      </c>
      <c r="Q48" s="115">
        <v>17.352476777336935</v>
      </c>
      <c r="R48" s="115">
        <v>17.985487539315102</v>
      </c>
      <c r="S48" s="115">
        <v>18.618498301293268</v>
      </c>
      <c r="T48" s="115">
        <v>19.551842045234661</v>
      </c>
      <c r="U48" s="115">
        <v>20.485185789176356</v>
      </c>
      <c r="V48" s="115">
        <v>21.418529533117752</v>
      </c>
      <c r="W48" s="115">
        <v>22.351873277059443</v>
      </c>
      <c r="X48" s="115">
        <v>23.28521702100084</v>
      </c>
      <c r="Y48" s="115">
        <v>24.497803004158602</v>
      </c>
      <c r="Z48" s="115">
        <v>25.710388987316662</v>
      </c>
      <c r="AA48" s="115">
        <v>26.922974970474428</v>
      </c>
      <c r="AB48" s="115">
        <v>28.13556095363219</v>
      </c>
      <c r="AC48" s="115">
        <v>29.348146936790251</v>
      </c>
      <c r="AD48" s="115">
        <v>30.386296249467822</v>
      </c>
      <c r="AE48" s="115">
        <v>31.424445562145099</v>
      </c>
      <c r="AF48" s="115">
        <v>32.462594874822379</v>
      </c>
      <c r="AG48" s="115">
        <v>33.500744187499656</v>
      </c>
      <c r="AH48" s="115">
        <v>34.538893500177231</v>
      </c>
      <c r="AI48" s="115">
        <v>35.577042812854508</v>
      </c>
      <c r="AJ48" s="115">
        <v>36.615192125531784</v>
      </c>
      <c r="AK48" s="115">
        <v>37.65334143820936</v>
      </c>
    </row>
    <row r="49" spans="1:37">
      <c r="A49" s="112" t="s">
        <v>383</v>
      </c>
      <c r="B49" s="116">
        <v>10.109883436649213</v>
      </c>
      <c r="C49" s="116">
        <v>10.33816151944397</v>
      </c>
      <c r="D49" s="116">
        <v>10.566439602238727</v>
      </c>
      <c r="E49" s="116">
        <v>10.99553596407333</v>
      </c>
      <c r="F49" s="116">
        <v>11.42463232590808</v>
      </c>
      <c r="G49" s="116">
        <v>11.853728687742681</v>
      </c>
      <c r="H49" s="116">
        <v>12.282825049577282</v>
      </c>
      <c r="I49" s="116">
        <v>12.711921411412032</v>
      </c>
      <c r="J49" s="116">
        <v>13.260226027410143</v>
      </c>
      <c r="K49" s="116">
        <v>13.808530643408254</v>
      </c>
      <c r="L49" s="116">
        <v>14.356835259406365</v>
      </c>
      <c r="M49" s="116">
        <v>14.905139875404327</v>
      </c>
      <c r="N49" s="116">
        <v>15.453444491402438</v>
      </c>
      <c r="O49" s="116">
        <v>16.086455253380603</v>
      </c>
      <c r="P49" s="116">
        <v>16.719466015358769</v>
      </c>
      <c r="Q49" s="116">
        <v>17.352476777336935</v>
      </c>
      <c r="R49" s="116">
        <v>17.985487539315102</v>
      </c>
      <c r="S49" s="116">
        <v>18.618498301293268</v>
      </c>
      <c r="T49" s="116">
        <v>19.551842045234661</v>
      </c>
      <c r="U49" s="116">
        <v>20.485185789176356</v>
      </c>
      <c r="V49" s="116">
        <v>21.418529533117752</v>
      </c>
      <c r="W49" s="116">
        <v>22.351873277059443</v>
      </c>
      <c r="X49" s="116">
        <v>23.28521702100084</v>
      </c>
      <c r="Y49" s="116">
        <v>24.497803004158602</v>
      </c>
      <c r="Z49" s="116">
        <v>25.710388987316662</v>
      </c>
      <c r="AA49" s="116">
        <v>26.922974970474428</v>
      </c>
      <c r="AB49" s="116">
        <v>28.13556095363219</v>
      </c>
      <c r="AC49" s="116">
        <v>29.348146936790251</v>
      </c>
      <c r="AD49" s="116">
        <v>30.386296249467822</v>
      </c>
      <c r="AE49" s="116">
        <v>31.424445562145099</v>
      </c>
      <c r="AF49" s="116">
        <v>32.462594874822379</v>
      </c>
      <c r="AG49" s="116">
        <v>33.500744187499656</v>
      </c>
      <c r="AH49" s="116">
        <v>34.538893500177231</v>
      </c>
      <c r="AI49" s="116">
        <v>35.577042812854508</v>
      </c>
      <c r="AJ49" s="116">
        <v>36.615192125531784</v>
      </c>
      <c r="AK49" s="116">
        <v>37.65334143820936</v>
      </c>
    </row>
    <row r="50" spans="1:37">
      <c r="A50" s="112"/>
      <c r="B50" s="110"/>
      <c r="C50" s="110"/>
      <c r="D50" s="110"/>
      <c r="E50" s="110"/>
      <c r="F50" s="110"/>
      <c r="G50" s="110"/>
      <c r="H50" s="110"/>
      <c r="I50" s="110"/>
      <c r="J50" s="110"/>
      <c r="K50" s="110"/>
      <c r="L50" s="110"/>
      <c r="M50" s="110"/>
      <c r="N50" s="110"/>
      <c r="O50" s="110"/>
      <c r="P50" s="110"/>
      <c r="Q50" s="110"/>
      <c r="R50" s="110"/>
      <c r="S50" s="110"/>
      <c r="T50" s="110"/>
      <c r="U50" s="110"/>
      <c r="V50" s="110"/>
      <c r="W50" s="110"/>
      <c r="X50" s="110"/>
      <c r="Y50" s="110"/>
      <c r="Z50" s="110"/>
      <c r="AA50" s="110"/>
      <c r="AB50" s="110"/>
      <c r="AC50" s="110"/>
      <c r="AD50" s="110"/>
      <c r="AE50" s="110"/>
      <c r="AF50" s="110"/>
      <c r="AG50" s="110"/>
      <c r="AH50" s="110"/>
      <c r="AI50" s="110"/>
      <c r="AJ50" s="110"/>
      <c r="AK50" s="110"/>
    </row>
    <row r="51" spans="1:37">
      <c r="A51" s="112"/>
      <c r="B51" s="110"/>
      <c r="C51" s="110"/>
      <c r="D51" s="110"/>
      <c r="E51" s="110"/>
      <c r="F51" s="110"/>
      <c r="G51" s="110"/>
      <c r="H51" s="110"/>
      <c r="I51" s="110"/>
      <c r="J51" s="110"/>
      <c r="K51" s="110"/>
      <c r="L51" s="110"/>
      <c r="M51" s="110"/>
      <c r="N51" s="110"/>
      <c r="O51" s="110"/>
      <c r="P51" s="110"/>
      <c r="Q51" s="110"/>
      <c r="R51" s="110"/>
      <c r="S51" s="110"/>
      <c r="T51" s="110"/>
      <c r="U51" s="110"/>
      <c r="V51" s="110"/>
      <c r="W51" s="110"/>
      <c r="X51" s="110"/>
      <c r="Y51" s="110"/>
      <c r="Z51" s="110"/>
      <c r="AA51" s="110"/>
      <c r="AB51" s="110"/>
      <c r="AC51" s="110"/>
      <c r="AD51" s="110"/>
      <c r="AE51" s="110"/>
      <c r="AF51" s="110"/>
      <c r="AG51" s="110"/>
      <c r="AH51" s="110"/>
      <c r="AI51" s="110"/>
      <c r="AJ51" s="110"/>
      <c r="AK51" s="110"/>
    </row>
    <row r="52" spans="1:37">
      <c r="A52" s="112"/>
      <c r="B52" s="110"/>
      <c r="C52" s="110"/>
      <c r="D52" s="110"/>
      <c r="E52" s="110"/>
      <c r="F52" s="110"/>
      <c r="G52" s="110"/>
      <c r="H52" s="110"/>
      <c r="I52" s="110"/>
      <c r="J52" s="110"/>
      <c r="K52" s="110"/>
      <c r="L52" s="110"/>
      <c r="M52" s="110"/>
      <c r="N52" s="110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0"/>
      <c r="Z52" s="110"/>
      <c r="AA52" s="110"/>
      <c r="AB52" s="110"/>
      <c r="AC52" s="110"/>
      <c r="AD52" s="110"/>
      <c r="AE52" s="110"/>
      <c r="AF52" s="110"/>
      <c r="AG52" s="110"/>
      <c r="AH52" s="110"/>
      <c r="AI52" s="110"/>
      <c r="AJ52" s="110"/>
      <c r="AK52" s="110"/>
    </row>
    <row r="53" spans="1:37">
      <c r="A53" s="112"/>
      <c r="B53" s="110"/>
      <c r="C53" s="110"/>
      <c r="D53" s="110"/>
      <c r="E53" s="110"/>
      <c r="F53" s="110"/>
      <c r="G53" s="110"/>
      <c r="H53" s="110"/>
      <c r="I53" s="110"/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  <c r="AD53" s="110"/>
      <c r="AE53" s="110"/>
      <c r="AF53" s="110"/>
      <c r="AG53" s="110"/>
      <c r="AH53" s="110"/>
      <c r="AI53" s="110"/>
      <c r="AJ53" s="110"/>
      <c r="AK53" s="110"/>
    </row>
    <row r="54" spans="1:37">
      <c r="A54" s="112"/>
      <c r="B54" s="110"/>
      <c r="C54" s="110"/>
      <c r="D54" s="110"/>
      <c r="E54" s="110"/>
      <c r="F54" s="110"/>
      <c r="G54" s="110"/>
      <c r="H54" s="110"/>
      <c r="I54" s="110"/>
      <c r="J54" s="110"/>
      <c r="K54" s="110"/>
      <c r="L54" s="110"/>
      <c r="M54" s="110"/>
      <c r="N54" s="110"/>
      <c r="O54" s="110"/>
      <c r="P54" s="110"/>
      <c r="Q54" s="110"/>
      <c r="R54" s="110"/>
      <c r="S54" s="110"/>
      <c r="T54" s="110"/>
      <c r="U54" s="110"/>
      <c r="V54" s="110"/>
      <c r="W54" s="110"/>
      <c r="X54" s="110"/>
      <c r="Y54" s="110"/>
      <c r="Z54" s="110"/>
      <c r="AA54" s="110"/>
      <c r="AB54" s="110"/>
      <c r="AC54" s="110"/>
      <c r="AD54" s="110"/>
      <c r="AE54" s="110"/>
      <c r="AF54" s="110"/>
      <c r="AG54" s="110"/>
      <c r="AH54" s="110"/>
      <c r="AI54" s="110"/>
      <c r="AJ54" s="110"/>
      <c r="AK54" s="110"/>
    </row>
    <row r="55" spans="1:37">
      <c r="A55" s="112"/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  <c r="AA55" s="110"/>
      <c r="AB55" s="110"/>
      <c r="AC55" s="110"/>
      <c r="AD55" s="110"/>
      <c r="AE55" s="110"/>
      <c r="AF55" s="110"/>
      <c r="AG55" s="110"/>
      <c r="AH55" s="110"/>
      <c r="AI55" s="110"/>
      <c r="AJ55" s="110"/>
      <c r="AK55" s="110"/>
    </row>
    <row r="56" spans="1:37">
      <c r="A56" s="112"/>
      <c r="B56" s="110"/>
      <c r="C56" s="110"/>
      <c r="D56" s="110"/>
      <c r="E56" s="110"/>
      <c r="F56" s="110"/>
      <c r="G56" s="110"/>
      <c r="H56" s="110"/>
      <c r="I56" s="110"/>
      <c r="J56" s="110"/>
      <c r="K56" s="110"/>
      <c r="L56" s="110"/>
      <c r="M56" s="110"/>
      <c r="N56" s="110"/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0"/>
      <c r="AA56" s="110"/>
      <c r="AB56" s="110"/>
      <c r="AC56" s="110"/>
      <c r="AD56" s="110"/>
      <c r="AE56" s="110"/>
      <c r="AF56" s="110"/>
      <c r="AG56" s="110"/>
      <c r="AH56" s="110"/>
      <c r="AI56" s="110"/>
      <c r="AJ56" s="110"/>
      <c r="AK56" s="110"/>
    </row>
    <row r="57" spans="1:37">
      <c r="A57" s="111"/>
      <c r="B57" s="110"/>
      <c r="C57" s="110"/>
      <c r="D57" s="110"/>
      <c r="E57" s="110"/>
      <c r="F57" s="110"/>
      <c r="G57" s="110"/>
      <c r="H57" s="110"/>
      <c r="I57" s="110"/>
      <c r="J57" s="110"/>
      <c r="K57" s="110"/>
      <c r="L57" s="110"/>
      <c r="M57" s="110"/>
      <c r="N57" s="110"/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  <c r="Z57" s="110"/>
      <c r="AA57" s="110"/>
      <c r="AB57" s="110"/>
      <c r="AC57" s="110"/>
      <c r="AD57" s="110"/>
      <c r="AE57" s="110"/>
      <c r="AF57" s="110"/>
      <c r="AG57" s="110"/>
      <c r="AH57" s="110"/>
      <c r="AI57" s="110"/>
      <c r="AJ57" s="110"/>
      <c r="AK57" s="110"/>
    </row>
    <row r="58" spans="1:37">
      <c r="A58" s="111"/>
      <c r="B58" s="116"/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  <c r="AA58" s="116"/>
      <c r="AB58" s="116"/>
      <c r="AC58" s="116"/>
      <c r="AD58" s="116"/>
      <c r="AE58" s="116"/>
      <c r="AF58" s="116"/>
      <c r="AG58" s="116"/>
      <c r="AH58" s="116"/>
      <c r="AI58" s="116"/>
      <c r="AJ58" s="116"/>
      <c r="AK58" s="11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3"/>
  <sheetViews>
    <sheetView topLeftCell="A7" workbookViewId="0">
      <selection activeCell="G50" sqref="G50"/>
    </sheetView>
  </sheetViews>
  <sheetFormatPr defaultRowHeight="15"/>
  <cols>
    <col min="1" max="1" width="14.42578125" customWidth="1"/>
  </cols>
  <sheetData>
    <row r="1" spans="1:47">
      <c r="A1" s="91" t="s">
        <v>289</v>
      </c>
      <c r="B1" s="92"/>
      <c r="C1" s="92"/>
      <c r="D1" s="92"/>
      <c r="E1" s="92"/>
    </row>
    <row r="2" spans="1:47">
      <c r="A2" s="93" t="s">
        <v>290</v>
      </c>
      <c r="B2" s="93">
        <v>2020</v>
      </c>
      <c r="C2" s="93">
        <v>2025</v>
      </c>
      <c r="D2" s="93">
        <v>2030</v>
      </c>
      <c r="E2" s="93">
        <v>2050</v>
      </c>
      <c r="F2" t="s">
        <v>291</v>
      </c>
    </row>
    <row r="3" spans="1:47">
      <c r="A3" t="s">
        <v>292</v>
      </c>
      <c r="B3">
        <f>INDEX('Chemicals Baselines'!$C$11:$G$28,MATCH('Country Selector'!$B$1,'Chemicals Baselines'!$B$11:$B$28,0),MATCH('Process Emissions Multipliers'!B2,'Chemicals Baselines'!$C$9:$G$9,0))</f>
        <v>99.5096096201503</v>
      </c>
      <c r="C3">
        <f>INDEX('Chemicals Baselines'!$C$11:$G$28,MATCH('Country Selector'!$B$1,'Chemicals Baselines'!$B$11:$B$28,0),MATCH('Process Emissions Multipliers'!C2,'Chemicals Baselines'!$C$9:$G$9,0))</f>
        <v>120.35656014187057</v>
      </c>
      <c r="D3">
        <f>INDEX('Chemicals Baselines'!$C$11:$G$28,MATCH('Country Selector'!$B$1,'Chemicals Baselines'!$B$11:$B$28,0),MATCH('Process Emissions Multipliers'!D2,'Chemicals Baselines'!$C$9:$G$9,0))</f>
        <v>139.5633047232335</v>
      </c>
    </row>
    <row r="4" spans="1:47">
      <c r="A4" t="s">
        <v>293</v>
      </c>
      <c r="B4" s="94">
        <f>SUM('BAU Process Emissions'!G17:G18,'BAU Process Emissions'!G20)</f>
        <v>67.595957634921064</v>
      </c>
      <c r="C4" s="94">
        <f>SUM('BAU Process Emissions'!L17:L18,'BAU Process Emissions'!L20)</f>
        <v>99.774886057592965</v>
      </c>
      <c r="D4" s="94">
        <f>SUM('BAU Process Emissions'!Q17:Q18,'BAU Process Emissions'!Q20)</f>
        <v>162.78607820869166</v>
      </c>
      <c r="E4" s="94">
        <f>SUM('BAU Process Emissions'!AK17:AK18,'BAU Process Emissions'!AK20)</f>
        <v>502.03000677367862</v>
      </c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</row>
    <row r="6" spans="1:47">
      <c r="A6" s="93" t="s">
        <v>294</v>
      </c>
      <c r="B6" s="93">
        <v>2020</v>
      </c>
      <c r="C6" s="93">
        <v>2025</v>
      </c>
      <c r="D6" s="93">
        <v>2030</v>
      </c>
      <c r="E6" s="93">
        <v>2050</v>
      </c>
      <c r="F6" t="s">
        <v>295</v>
      </c>
    </row>
    <row r="7" spans="1:47">
      <c r="A7" t="s">
        <v>292</v>
      </c>
      <c r="B7">
        <f>INDEX('Other Baselines'!$C$11:$G$28,MATCH('Country Selector'!$B$1,'Other Baselines'!$B$11:$B$28,0),MATCH('Process Emissions Multipliers'!B6,'Other Baselines'!$C$9:$G$9,0))</f>
        <v>4.4012024255162299</v>
      </c>
      <c r="C7">
        <f>INDEX('Other Baselines'!$C$11:$G$28,MATCH('Country Selector'!$B$1,'Other Baselines'!$B$11:$B$28,0),MATCH('Process Emissions Multipliers'!C6,'Other Baselines'!$C$9:$G$9,0))</f>
        <v>5.0153255898976115</v>
      </c>
      <c r="D7">
        <f>INDEX('Other Baselines'!$C$11:$G$28,MATCH('Country Selector'!$B$1,'Other Baselines'!$B$11:$B$28,0),MATCH('Process Emissions Multipliers'!D6,'Other Baselines'!$C$9:$G$9,0))</f>
        <v>5.7555791310731852</v>
      </c>
    </row>
    <row r="8" spans="1:47">
      <c r="A8" t="s">
        <v>293</v>
      </c>
      <c r="B8">
        <f>SUM('BAU Process Emissions'!G72,'BAU Process Emissions'!G74:G75)</f>
        <v>0</v>
      </c>
      <c r="C8" s="212">
        <f>SUM('BAU Process Emissions'!L72,'BAU Process Emissions'!L74:L75)</f>
        <v>0</v>
      </c>
      <c r="D8" s="212">
        <f>SUM('BAU Process Emissions'!Q72,'BAU Process Emissions'!Q74:Q75)</f>
        <v>0</v>
      </c>
      <c r="E8" s="212">
        <f>SUM('BAU Process Emissions'!AK72,'BAU Process Emissions'!AK74:AK75)</f>
        <v>0</v>
      </c>
    </row>
    <row r="9" spans="1:47">
      <c r="G9" s="211" t="s">
        <v>368</v>
      </c>
      <c r="H9" s="211"/>
      <c r="I9" s="211"/>
      <c r="J9" s="211"/>
      <c r="K9" s="211"/>
      <c r="L9" s="95"/>
    </row>
    <row r="10" spans="1:47">
      <c r="A10" s="93" t="s">
        <v>296</v>
      </c>
      <c r="B10" s="93">
        <v>2020</v>
      </c>
      <c r="C10" s="93">
        <v>2025</v>
      </c>
      <c r="D10" s="93">
        <v>2030</v>
      </c>
      <c r="E10" s="93">
        <v>2050</v>
      </c>
      <c r="G10" s="211" t="s">
        <v>369</v>
      </c>
      <c r="H10" s="211"/>
      <c r="I10" s="211"/>
      <c r="J10" s="211"/>
      <c r="K10" s="211"/>
      <c r="L10" s="95"/>
    </row>
    <row r="11" spans="1:47">
      <c r="A11" t="s">
        <v>292</v>
      </c>
      <c r="B11">
        <f>INDEX('Coal Baselines'!$C$11:$G$28,MATCH('Country Selector'!$B$1,'Coal Baselines'!$B$11:$B$28,0),MATCH('Process Emissions Multipliers'!B10,'Coal Baselines'!$C$9:$G$9,0))</f>
        <v>23.04795641513849</v>
      </c>
      <c r="C11">
        <f>INDEX('Coal Baselines'!$C$11:$G$28,MATCH('Country Selector'!$B$1,'Coal Baselines'!$B$11:$B$28,0),MATCH('Process Emissions Multipliers'!C10,'Coal Baselines'!$C$9:$G$9,0))</f>
        <v>25.822643396470358</v>
      </c>
      <c r="D11">
        <f>INDEX('Coal Baselines'!$C$11:$G$28,MATCH('Country Selector'!$B$1,'Coal Baselines'!$B$11:$B$28,0),MATCH('Process Emissions Multipliers'!D10,'Coal Baselines'!$C$9:$G$9,0))</f>
        <v>28.359771560907372</v>
      </c>
    </row>
    <row r="12" spans="1:47">
      <c r="A12" t="s">
        <v>293</v>
      </c>
      <c r="B12">
        <f>'BAU Process Emissions'!G27</f>
        <v>29.17213017600001</v>
      </c>
      <c r="C12">
        <f>'BAU Process Emissions'!L27</f>
        <v>31.067529516800008</v>
      </c>
      <c r="D12">
        <f>'BAU Process Emissions'!Q27</f>
        <v>31.080580473600012</v>
      </c>
      <c r="E12">
        <f>'BAU Process Emissions'!AK27</f>
        <v>16.6058507328</v>
      </c>
      <c r="G12" s="211" t="s">
        <v>370</v>
      </c>
      <c r="H12" s="211"/>
      <c r="I12" s="211"/>
      <c r="J12" s="211"/>
      <c r="K12" s="211"/>
      <c r="L12" s="211"/>
    </row>
    <row r="13" spans="1:47">
      <c r="G13" s="211" t="s">
        <v>371</v>
      </c>
      <c r="H13" s="211"/>
      <c r="I13" s="211"/>
      <c r="J13" s="211"/>
      <c r="K13" s="211"/>
      <c r="L13" s="211"/>
    </row>
    <row r="14" spans="1:47">
      <c r="A14" s="93" t="s">
        <v>231</v>
      </c>
      <c r="B14" s="93">
        <v>2020</v>
      </c>
      <c r="C14" s="93">
        <v>2025</v>
      </c>
      <c r="D14" s="93">
        <v>2030</v>
      </c>
      <c r="E14" s="93">
        <v>2050</v>
      </c>
    </row>
    <row r="15" spans="1:47">
      <c r="A15" t="s">
        <v>292</v>
      </c>
      <c r="B15">
        <f>INDEX('Waste Baselines'!$C$11:$G$28,MATCH('Country Selector'!$B$1,'Waste Baselines'!$B$11:$B$28,0),MATCH('Process Emissions Multipliers'!B14,'Waste Baselines'!$C$9:$G$9,0))</f>
        <v>62.31794140145427</v>
      </c>
      <c r="C15">
        <f>INDEX('Waste Baselines'!$C$11:$G$28,MATCH('Country Selector'!$B$1,'Waste Baselines'!$B$11:$B$28,0),MATCH('Process Emissions Multipliers'!C14,'Waste Baselines'!$C$9:$G$9,0))</f>
        <v>65.605289984302715</v>
      </c>
      <c r="D15">
        <f>INDEX('Waste Baselines'!$C$11:$G$28,MATCH('Country Selector'!$B$1,'Waste Baselines'!$B$11:$B$28,0),MATCH('Process Emissions Multipliers'!D14,'Waste Baselines'!$C$9:$G$9,0))</f>
        <v>68.64563076631849</v>
      </c>
    </row>
    <row r="16" spans="1:47">
      <c r="A16" t="s">
        <v>293</v>
      </c>
      <c r="B16">
        <f>SUM('BAU Process Emissions'!G31:G32)</f>
        <v>135.98216913316074</v>
      </c>
      <c r="C16">
        <f>SUM('BAU Process Emissions'!K31:K32)</f>
        <v>158.00925116842697</v>
      </c>
      <c r="D16">
        <f>SUM('BAU Process Emissions'!R31:R32)</f>
        <v>192.83528665866112</v>
      </c>
      <c r="E16">
        <f>SUM('BAU Process Emissions'!AK31:AK32)</f>
        <v>287.80468114322326</v>
      </c>
    </row>
    <row r="18" spans="1:5">
      <c r="A18" s="93" t="s">
        <v>297</v>
      </c>
      <c r="B18" s="93">
        <v>2020</v>
      </c>
      <c r="C18" s="93">
        <v>2025</v>
      </c>
      <c r="D18" s="93">
        <v>2030</v>
      </c>
      <c r="E18" s="93">
        <v>2050</v>
      </c>
    </row>
    <row r="19" spans="1:5">
      <c r="A19" t="s">
        <v>292</v>
      </c>
      <c r="B19">
        <f>INDEX('NGPS Baselines'!$C$11:$G$28,MATCH('Country Selector'!$B$1,'NGPS Baselines'!$B$11:$B$28,0),MATCH('Process Emissions Multipliers'!B18,'NGPS Baselines'!$C$9:$G$9,0))</f>
        <v>22.574642086878995</v>
      </c>
      <c r="C19">
        <f>INDEX('NGPS Baselines'!$C$11:$G$28,MATCH('Country Selector'!$B$1,'NGPS Baselines'!$B$11:$B$28,0),MATCH('Process Emissions Multipliers'!C18,'NGPS Baselines'!$C$9:$G$9,0))</f>
        <v>25.749666847050811</v>
      </c>
      <c r="D19">
        <f>INDEX('NGPS Baselines'!$C$11:$G$28,MATCH('Country Selector'!$B$1,'NGPS Baselines'!$B$11:$B$28,0),MATCH('Process Emissions Multipliers'!D18,'NGPS Baselines'!$C$9:$G$9,0))</f>
        <v>25.930593316135489</v>
      </c>
    </row>
    <row r="20" spans="1:5">
      <c r="A20" t="s">
        <v>293</v>
      </c>
      <c r="B20">
        <f>'BAU Process Emissions'!G8</f>
        <v>24.945519320865984</v>
      </c>
      <c r="C20">
        <f>'BAU Process Emissions'!L8</f>
        <v>27.765618993496592</v>
      </c>
      <c r="D20">
        <f>'BAU Process Emissions'!Q8</f>
        <v>31.493855290709327</v>
      </c>
      <c r="E20">
        <f>SUM('BAU Process Emissions'!AK8)</f>
        <v>52.759064059718369</v>
      </c>
    </row>
    <row r="22" spans="1:5">
      <c r="A22" s="93" t="s">
        <v>280</v>
      </c>
      <c r="B22" s="93">
        <v>2020</v>
      </c>
      <c r="C22" s="93">
        <v>2025</v>
      </c>
      <c r="D22" s="93">
        <v>2030</v>
      </c>
      <c r="E22" s="93">
        <v>2050</v>
      </c>
    </row>
    <row r="23" spans="1:5">
      <c r="A23" t="s">
        <v>292</v>
      </c>
      <c r="B23">
        <f>INDEX('Soil Baselines'!$C$11:$G$28,MATCH('Country Selector'!$B$1,'Soil Baselines'!$B$11:$B$28,0),MATCH('Process Emissions Multipliers'!B22,'Soil Baselines'!$C$9:$G$9,0))+INDEX('Rice Baselines'!$C$11:$G$28,MATCH('Country Selector'!$B$1,'Rice Baselines'!$B$11:$B$28,0),MATCH('Process Emissions Multipliers'!B22,'Rice Baselines'!$C$9:$G$9,0))+INDEX('Livestock Baselines'!$C$11:$G$28,MATCH('Country Selector'!$B$1,'Livestock Baselines'!$B$11:$B$28,0),MATCH('Process Emissions Multipliers'!B22,'Livestock Baselines'!$C$9:$G$9,0))</f>
        <v>542.37084765789939</v>
      </c>
      <c r="D23">
        <f>INDEX('Soil Baselines'!$C$11:$G$28,MATCH('Country Selector'!$B$1,'Soil Baselines'!$B$11:$B$28,0),MATCH('Process Emissions Multipliers'!D22,'Soil Baselines'!$C$9:$G$9,0))+INDEX('Rice Baselines'!$C$11:$G$28,MATCH('Country Selector'!$B$1,'Rice Baselines'!$B$11:$B$28,0),MATCH('Process Emissions Multipliers'!D22,'Rice Baselines'!$C$9:$G$9,0))+INDEX('Livestock Baselines'!$C$11:$G$28,MATCH('Country Selector'!$B$1,'Livestock Baselines'!$B$11:$B$28,0),MATCH('Process Emissions Multipliers'!D22,'Livestock Baselines'!$C$9:$G$9,0))</f>
        <v>573.56655057735952</v>
      </c>
    </row>
    <row r="24" spans="1:5">
      <c r="A24" t="s">
        <v>293</v>
      </c>
      <c r="B24">
        <f>SUM('BAU Process Emissions'!G39:G40)</f>
        <v>483.58223059795853</v>
      </c>
      <c r="D24">
        <f>SUM('BAU Process Emissions'!Q39:Q40)</f>
        <v>585.59536505611356</v>
      </c>
      <c r="E24">
        <f>SUM('BAU Process Emissions'!AK39:AK40)</f>
        <v>760.036375056667</v>
      </c>
    </row>
    <row r="26" spans="1:5">
      <c r="A26" s="91" t="s">
        <v>298</v>
      </c>
      <c r="B26" s="91"/>
      <c r="C26" s="91"/>
      <c r="D26" s="91"/>
      <c r="E26" s="91"/>
    </row>
    <row r="27" spans="1:5">
      <c r="A27" s="93" t="s">
        <v>290</v>
      </c>
      <c r="B27" s="93">
        <v>2020</v>
      </c>
      <c r="C27" s="93">
        <v>2025</v>
      </c>
      <c r="D27" s="93">
        <v>2030</v>
      </c>
      <c r="E27" s="93">
        <v>2050</v>
      </c>
    </row>
    <row r="28" spans="1:5">
      <c r="A28" t="s">
        <v>293</v>
      </c>
      <c r="B28">
        <f t="shared" ref="B28:D28" si="0">B4/B3</f>
        <v>0.67929075285240748</v>
      </c>
      <c r="C28">
        <f t="shared" si="0"/>
        <v>0.8289941648380702</v>
      </c>
      <c r="D28">
        <f t="shared" si="0"/>
        <v>1.1663959844710685</v>
      </c>
      <c r="E28">
        <f>E4/D4</f>
        <v>3.0839861264430515</v>
      </c>
    </row>
    <row r="29" spans="1:5">
      <c r="E29" s="95"/>
    </row>
    <row r="30" spans="1:5">
      <c r="A30" s="93" t="s">
        <v>294</v>
      </c>
      <c r="B30" s="93">
        <v>2020</v>
      </c>
      <c r="C30" s="93">
        <v>2025</v>
      </c>
      <c r="D30" s="93">
        <v>2030</v>
      </c>
      <c r="E30" s="93">
        <v>2050</v>
      </c>
    </row>
    <row r="31" spans="1:5">
      <c r="A31" t="s">
        <v>293</v>
      </c>
      <c r="B31">
        <f t="shared" ref="B31:D31" si="1">B8/B7</f>
        <v>0</v>
      </c>
      <c r="C31">
        <f t="shared" si="1"/>
        <v>0</v>
      </c>
      <c r="D31">
        <f t="shared" si="1"/>
        <v>0</v>
      </c>
      <c r="E31" s="95">
        <v>0</v>
      </c>
    </row>
    <row r="32" spans="1:5">
      <c r="E32" s="95"/>
    </row>
    <row r="33" spans="1:5">
      <c r="A33" s="93" t="s">
        <v>296</v>
      </c>
      <c r="B33" s="93">
        <v>2020</v>
      </c>
      <c r="C33" s="93">
        <v>2025</v>
      </c>
      <c r="D33" s="93">
        <v>2030</v>
      </c>
      <c r="E33" s="93">
        <v>2050</v>
      </c>
    </row>
    <row r="34" spans="1:5">
      <c r="A34" t="s">
        <v>293</v>
      </c>
      <c r="B34">
        <f t="shared" ref="B34:D34" si="2">B12/B11</f>
        <v>1.2657143935259703</v>
      </c>
      <c r="C34">
        <f t="shared" si="2"/>
        <v>1.203111898336735</v>
      </c>
      <c r="D34">
        <f t="shared" si="2"/>
        <v>1.0959390278179515</v>
      </c>
      <c r="E34" s="95">
        <f>E12/D12</f>
        <v>0.53428380293299493</v>
      </c>
    </row>
    <row r="35" spans="1:5">
      <c r="E35" s="95"/>
    </row>
    <row r="36" spans="1:5">
      <c r="A36" s="93" t="s">
        <v>231</v>
      </c>
      <c r="B36" s="93">
        <v>2020</v>
      </c>
      <c r="C36" s="93">
        <v>2025</v>
      </c>
      <c r="D36" s="93">
        <v>2030</v>
      </c>
      <c r="E36" s="93">
        <v>2050</v>
      </c>
    </row>
    <row r="37" spans="1:5">
      <c r="A37" t="s">
        <v>293</v>
      </c>
      <c r="B37">
        <f t="shared" ref="B37:D37" si="3">B16/B15</f>
        <v>2.1820709425742906</v>
      </c>
      <c r="C37">
        <f t="shared" si="3"/>
        <v>2.4084833891631852</v>
      </c>
      <c r="D37">
        <f t="shared" si="3"/>
        <v>2.8091414487122353</v>
      </c>
      <c r="E37" s="95">
        <f>E16/D16</f>
        <v>1.4924897104162684</v>
      </c>
    </row>
    <row r="38" spans="1:5">
      <c r="E38" s="95"/>
    </row>
    <row r="39" spans="1:5">
      <c r="A39" s="93" t="s">
        <v>297</v>
      </c>
      <c r="B39" s="93">
        <v>2020</v>
      </c>
      <c r="C39" s="93">
        <v>2025</v>
      </c>
      <c r="D39" s="93">
        <v>2030</v>
      </c>
      <c r="E39" s="93">
        <v>2050</v>
      </c>
    </row>
    <row r="40" spans="1:5">
      <c r="A40" t="s">
        <v>293</v>
      </c>
      <c r="B40">
        <f t="shared" ref="B40:D40" si="4">B20/B19</f>
        <v>1.1050239124439987</v>
      </c>
      <c r="C40">
        <f t="shared" si="4"/>
        <v>1.0782904166652034</v>
      </c>
      <c r="D40">
        <f t="shared" si="4"/>
        <v>1.2145443379080747</v>
      </c>
      <c r="E40" s="95">
        <f>E20/D20</f>
        <v>1.675217707477124</v>
      </c>
    </row>
    <row r="42" spans="1:5">
      <c r="A42" s="93" t="s">
        <v>280</v>
      </c>
      <c r="B42" s="93">
        <v>2020</v>
      </c>
      <c r="C42" s="93">
        <v>2025</v>
      </c>
      <c r="D42" s="93">
        <v>2030</v>
      </c>
      <c r="E42" s="93">
        <v>2050</v>
      </c>
    </row>
    <row r="43" spans="1:5">
      <c r="A43" t="s">
        <v>293</v>
      </c>
      <c r="B43">
        <f t="shared" ref="B43:D43" si="5">B24/B23</f>
        <v>0.89160808086606125</v>
      </c>
      <c r="D43">
        <f t="shared" si="5"/>
        <v>1.0209719595165472</v>
      </c>
      <c r="E43" s="95">
        <f>E24/D24</f>
        <v>1.2978865961205788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77"/>
  <sheetViews>
    <sheetView workbookViewId="0">
      <selection activeCell="AP2" sqref="AP2:AP177"/>
    </sheetView>
  </sheetViews>
  <sheetFormatPr defaultRowHeight="15"/>
  <cols>
    <col min="1" max="1" width="28.85546875" style="213" customWidth="1"/>
    <col min="2" max="11" width="9.140625" style="213"/>
    <col min="12" max="12" width="12" style="213" bestFit="1" customWidth="1"/>
    <col min="13" max="21" width="9.140625" style="213"/>
    <col min="22" max="22" width="12" style="213" bestFit="1" customWidth="1"/>
    <col min="23" max="41" width="9.140625" style="213"/>
    <col min="42" max="42" width="10.42578125" style="213" customWidth="1"/>
    <col min="43" max="16384" width="9.140625" style="213"/>
  </cols>
  <sheetData>
    <row r="1" spans="1:42">
      <c r="A1" s="213" t="s">
        <v>234</v>
      </c>
      <c r="B1" s="213">
        <v>2010</v>
      </c>
      <c r="C1" s="213">
        <v>2011</v>
      </c>
      <c r="D1" s="213">
        <v>2012</v>
      </c>
      <c r="E1" s="213">
        <v>2013</v>
      </c>
      <c r="F1" s="213">
        <v>2014</v>
      </c>
      <c r="G1" s="213">
        <v>2015</v>
      </c>
      <c r="H1" s="213">
        <v>2016</v>
      </c>
      <c r="I1" s="213">
        <v>2017</v>
      </c>
      <c r="J1" s="213">
        <v>2018</v>
      </c>
      <c r="K1" s="213">
        <v>2019</v>
      </c>
      <c r="L1" s="213">
        <v>2020</v>
      </c>
      <c r="M1" s="213">
        <v>2021</v>
      </c>
      <c r="N1" s="213">
        <v>2022</v>
      </c>
      <c r="O1" s="213">
        <v>2023</v>
      </c>
      <c r="P1" s="213">
        <v>2024</v>
      </c>
      <c r="Q1" s="213">
        <v>2025</v>
      </c>
      <c r="R1" s="213">
        <v>2026</v>
      </c>
      <c r="S1" s="213">
        <v>2027</v>
      </c>
      <c r="T1" s="213">
        <v>2028</v>
      </c>
      <c r="U1" s="213">
        <v>2029</v>
      </c>
      <c r="V1" s="213">
        <v>2030</v>
      </c>
      <c r="W1" s="213">
        <v>2031</v>
      </c>
      <c r="X1" s="213">
        <v>2032</v>
      </c>
      <c r="Y1" s="213">
        <v>2033</v>
      </c>
      <c r="Z1" s="213">
        <v>2034</v>
      </c>
      <c r="AA1" s="213">
        <v>2035</v>
      </c>
      <c r="AB1" s="213">
        <v>2036</v>
      </c>
      <c r="AC1" s="213">
        <v>2037</v>
      </c>
      <c r="AD1" s="213">
        <v>2038</v>
      </c>
      <c r="AE1" s="213">
        <v>2039</v>
      </c>
      <c r="AF1" s="213">
        <v>2040</v>
      </c>
      <c r="AG1" s="213">
        <v>2041</v>
      </c>
      <c r="AH1" s="213">
        <v>2042</v>
      </c>
      <c r="AI1" s="213">
        <v>2043</v>
      </c>
      <c r="AJ1" s="213">
        <v>2044</v>
      </c>
      <c r="AK1" s="213">
        <v>2045</v>
      </c>
      <c r="AL1" s="213">
        <v>2046</v>
      </c>
      <c r="AM1" s="213">
        <v>2047</v>
      </c>
      <c r="AN1" s="213">
        <v>2048</v>
      </c>
      <c r="AO1" s="213">
        <v>2049</v>
      </c>
      <c r="AP1" s="213">
        <v>2050</v>
      </c>
    </row>
    <row r="2" spans="1:42">
      <c r="A2" s="74">
        <v>-50</v>
      </c>
      <c r="B2" s="213">
        <f ca="1">IF('Chemicals 2010'!$A10="CP",INDIRECT("'Chemicals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 s="213">
        <f ca="1">IF('Chemicals 2020'!$A10="CP",INDIRECT("'Chemicals 2020'!"&amp;'Country Selector'!$B$3&amp;ROW($A10))*10^12,0)*'Process Emissions Multipliers'!$B$28</f>
        <v>0</v>
      </c>
      <c r="M2" s="90">
        <f ca="1">$L2*($V$1-M$1)/($V$1-$L$1)+$V2*(M$1-$L$1)/($V$1-$L$1)</f>
        <v>31516941179.036438</v>
      </c>
      <c r="N2" s="90">
        <f t="shared" ref="N2:U17" ca="1" si="1">$L2*($V$1-N$1)/($V$1-$L$1)+$V2*(N$1-$L$1)/($V$1-$L$1)</f>
        <v>63033882358.072876</v>
      </c>
      <c r="O2" s="90">
        <f t="shared" ca="1" si="1"/>
        <v>94550823537.109314</v>
      </c>
      <c r="P2" s="90">
        <f t="shared" ca="1" si="1"/>
        <v>126067764716.14575</v>
      </c>
      <c r="Q2" s="90">
        <f t="shared" ca="1" si="1"/>
        <v>157584705895.18219</v>
      </c>
      <c r="R2" s="90">
        <f t="shared" ca="1" si="1"/>
        <v>189101647074.21863</v>
      </c>
      <c r="S2" s="90">
        <f t="shared" ca="1" si="1"/>
        <v>220618588253.25507</v>
      </c>
      <c r="T2" s="90">
        <f t="shared" ca="1" si="1"/>
        <v>252135529432.2915</v>
      </c>
      <c r="U2" s="90">
        <f t="shared" ca="1" si="1"/>
        <v>283652470611.32794</v>
      </c>
      <c r="V2" s="213">
        <f ca="1">IF('Chemicals 2030'!$A10="CP",INDIRECT("'Chemicals 2030'!"&amp;'Country Selector'!$B$3&amp;ROW($A10))*10^12,0)*'Process Emissions Multipliers'!$D$28</f>
        <v>315169411790.36438</v>
      </c>
      <c r="W2" s="90">
        <f ca="1">$V2*($AP$1-W$1)/($AP$1-$V$1)+$AP2*(W$1-$V$1)/($AP$1-$V$1)</f>
        <v>348009845872.88116</v>
      </c>
      <c r="X2" s="90">
        <f t="shared" ref="X2:AO16" ca="1" si="2">$V2*($AP$1-X$1)/($AP$1-$V$1)+$AP2*(X$1-$V$1)/($AP$1-$V$1)</f>
        <v>380850279955.39801</v>
      </c>
      <c r="Y2" s="90">
        <f t="shared" ca="1" si="2"/>
        <v>413690714037.91486</v>
      </c>
      <c r="Z2" s="90">
        <f t="shared" ca="1" si="2"/>
        <v>446531148120.43164</v>
      </c>
      <c r="AA2" s="90">
        <f t="shared" ca="1" si="2"/>
        <v>479371582202.94849</v>
      </c>
      <c r="AB2" s="90">
        <f t="shared" ca="1" si="2"/>
        <v>512212016285.46533</v>
      </c>
      <c r="AC2" s="90">
        <f t="shared" ca="1" si="2"/>
        <v>545052450367.98206</v>
      </c>
      <c r="AD2" s="90">
        <f t="shared" ca="1" si="2"/>
        <v>577892884450.49902</v>
      </c>
      <c r="AE2" s="90">
        <f t="shared" ca="1" si="2"/>
        <v>610733318533.01575</v>
      </c>
      <c r="AF2" s="90">
        <f t="shared" ca="1" si="2"/>
        <v>643573752615.53259</v>
      </c>
      <c r="AG2" s="90">
        <f t="shared" ca="1" si="2"/>
        <v>676414186698.04944</v>
      </c>
      <c r="AH2" s="90">
        <f t="shared" ca="1" si="2"/>
        <v>709254620780.56628</v>
      </c>
      <c r="AI2" s="90">
        <f t="shared" ca="1" si="2"/>
        <v>742095054863.08313</v>
      </c>
      <c r="AJ2" s="90">
        <f t="shared" ca="1" si="2"/>
        <v>774935488945.59985</v>
      </c>
      <c r="AK2" s="90">
        <f t="shared" ca="1" si="2"/>
        <v>807775923028.1167</v>
      </c>
      <c r="AL2" s="90">
        <f t="shared" ca="1" si="2"/>
        <v>840616357110.63354</v>
      </c>
      <c r="AM2" s="90">
        <f t="shared" ca="1" si="2"/>
        <v>873456791193.15039</v>
      </c>
      <c r="AN2" s="90">
        <f t="shared" ca="1" si="2"/>
        <v>906297225275.66724</v>
      </c>
      <c r="AO2" s="90">
        <f t="shared" ca="1" si="2"/>
        <v>939137659358.18396</v>
      </c>
      <c r="AP2" s="213">
        <f ca="1">V2*'Process Emissions Multipliers'!$E$28</f>
        <v>971978093440.70081</v>
      </c>
    </row>
    <row r="3" spans="1:42">
      <c r="A3" s="74">
        <v>-49</v>
      </c>
      <c r="B3" s="213">
        <f ca="1">IF('Chemicals 2010'!$A11="CP",INDIRECT("'Chemicals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213">
        <f ca="1">IF('Chemicals 2020'!$A11="CP",INDIRECT("'Chemicals 2020'!"&amp;'Country Selector'!$B$3&amp;ROW($A11))*10^12,0)*'Process Emissions Multipliers'!$B$28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 s="213">
        <f ca="1">IF('Chemicals 2030'!$A11="CP",INDIRECT("'Chemicals 2030'!"&amp;'Country Selector'!$B$3&amp;ROW($A11))*10^12,0)*'Process Emissions Multipliers'!$D$28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213">
        <f ca="1">V3*'Process Emissions Multipliers'!$E$28</f>
        <v>0</v>
      </c>
    </row>
    <row r="4" spans="1:42">
      <c r="A4" s="74">
        <v>-48</v>
      </c>
      <c r="B4" s="213">
        <f ca="1">IF('Chemicals 2010'!$A12="CP",INDIRECT("'Chemicals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 s="213">
        <f ca="1">IF('Chemicals 2020'!$A12="CP",INDIRECT("'Chemicals 2020'!"&amp;'Country Selector'!$B$3&amp;ROW($A12))*10^12,0)*'Process Emissions Multipliers'!$B$28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 s="213">
        <f ca="1">IF('Chemicals 2030'!$A12="CP",INDIRECT("'Chemicals 2030'!"&amp;'Country Selector'!$B$3&amp;ROW($A12))*10^12,0)*'Process Emissions Multipliers'!$D$28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213">
        <f ca="1">V4*'Process Emissions Multipliers'!$E$28</f>
        <v>0</v>
      </c>
    </row>
    <row r="5" spans="1:42">
      <c r="A5" s="74">
        <v>-47</v>
      </c>
      <c r="B5" s="213">
        <f ca="1">IF('Chemicals 2010'!$A13="CP",INDIRECT("'Chemicals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213">
        <f ca="1">IF('Chemicals 2020'!$A13="CP",INDIRECT("'Chemicals 2020'!"&amp;'Country Selector'!$B$3&amp;ROW($A13))*10^12,0)*'Process Emissions Multipliers'!$B$28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 s="213">
        <f ca="1">IF('Chemicals 2030'!$A13="CP",INDIRECT("'Chemicals 2030'!"&amp;'Country Selector'!$B$3&amp;ROW($A13))*10^12,0)*'Process Emissions Multipliers'!$D$28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213">
        <f ca="1">V5*'Process Emissions Multipliers'!$E$28</f>
        <v>0</v>
      </c>
    </row>
    <row r="6" spans="1:42">
      <c r="A6" s="74">
        <v>-46</v>
      </c>
      <c r="B6" s="213">
        <f ca="1">IF('Chemicals 2010'!$A14="CP",INDIRECT("'Chemicals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 s="213">
        <f ca="1">IF('Chemicals 2020'!$A14="CP",INDIRECT("'Chemicals 2020'!"&amp;'Country Selector'!$B$3&amp;ROW($A14))*10^12,0)*'Process Emissions Multipliers'!$B$28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 s="213">
        <f ca="1">IF('Chemicals 2030'!$A14="CP",INDIRECT("'Chemicals 2030'!"&amp;'Country Selector'!$B$3&amp;ROW($A14))*10^12,0)*'Process Emissions Multipliers'!$D$28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213">
        <f ca="1">V6*'Process Emissions Multipliers'!$E$28</f>
        <v>0</v>
      </c>
    </row>
    <row r="7" spans="1:42">
      <c r="A7" s="74">
        <v>-45</v>
      </c>
      <c r="B7" s="213">
        <f ca="1">IF('Chemicals 2010'!$A15="CP",INDIRECT("'Chemicals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213">
        <f ca="1">IF('Chemicals 2020'!$A15="CP",INDIRECT("'Chemicals 2020'!"&amp;'Country Selector'!$B$3&amp;ROW($A15))*10^12,0)*'Process Emissions Multipliers'!$B$28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 s="213">
        <f ca="1">IF('Chemicals 2030'!$A15="CP",INDIRECT("'Chemicals 2030'!"&amp;'Country Selector'!$B$3&amp;ROW($A15))*10^12,0)*'Process Emissions Multipliers'!$D$28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213">
        <f ca="1">V7*'Process Emissions Multipliers'!$E$28</f>
        <v>0</v>
      </c>
    </row>
    <row r="8" spans="1:42">
      <c r="A8" s="74">
        <v>-44</v>
      </c>
      <c r="B8" s="213">
        <f ca="1">IF('Chemicals 2010'!$A16="CP",INDIRECT("'Chemicals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213">
        <f ca="1">IF('Chemicals 2020'!$A16="CP",INDIRECT("'Chemicals 2020'!"&amp;'Country Selector'!$B$3&amp;ROW($A16))*10^12,0)*'Process Emissions Multipliers'!$B$28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 s="213">
        <f ca="1">IF('Chemicals 2030'!$A16="CP",INDIRECT("'Chemicals 2030'!"&amp;'Country Selector'!$B$3&amp;ROW($A16))*10^12,0)*'Process Emissions Multipliers'!$D$28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213">
        <f ca="1">V8*'Process Emissions Multipliers'!$E$28</f>
        <v>0</v>
      </c>
    </row>
    <row r="9" spans="1:42">
      <c r="A9" s="74">
        <v>-43</v>
      </c>
      <c r="B9" s="213">
        <f ca="1">IF('Chemicals 2010'!$A17="CP",INDIRECT("'Chemicals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213">
        <f ca="1">IF('Chemicals 2020'!$A17="CP",INDIRECT("'Chemicals 2020'!"&amp;'Country Selector'!$B$3&amp;ROW($A17))*10^12,0)*'Process Emissions Multipliers'!$B$28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 s="213">
        <f ca="1">IF('Chemicals 2030'!$A17="CP",INDIRECT("'Chemicals 2030'!"&amp;'Country Selector'!$B$3&amp;ROW($A17))*10^12,0)*'Process Emissions Multipliers'!$D$28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213">
        <f ca="1">V9*'Process Emissions Multipliers'!$E$28</f>
        <v>0</v>
      </c>
    </row>
    <row r="10" spans="1:42">
      <c r="A10" s="74">
        <v>-42</v>
      </c>
      <c r="B10" s="213">
        <f ca="1">IF('Chemicals 2010'!$A18="CP",INDIRECT("'Chemicals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213">
        <f ca="1">IF('Chemicals 2020'!$A18="CP",INDIRECT("'Chemicals 2020'!"&amp;'Country Selector'!$B$3&amp;ROW($A18))*10^12,0)*'Process Emissions Multipliers'!$B$28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 s="213">
        <f ca="1">IF('Chemicals 2030'!$A18="CP",INDIRECT("'Chemicals 2030'!"&amp;'Country Selector'!$B$3&amp;ROW($A18))*10^12,0)*'Process Emissions Multipliers'!$D$28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213">
        <f ca="1">V10*'Process Emissions Multipliers'!$E$28</f>
        <v>0</v>
      </c>
    </row>
    <row r="11" spans="1:42">
      <c r="A11" s="74">
        <v>-41</v>
      </c>
      <c r="B11" s="213">
        <f ca="1">IF('Chemicals 2010'!$A19="CP",INDIRECT("'Chemicals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 s="213">
        <f ca="1">IF('Chemicals 2020'!$A19="CP",INDIRECT("'Chemicals 2020'!"&amp;'Country Selector'!$B$3&amp;ROW($A19))*10^12,0)*'Process Emissions Multipliers'!$B$28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 s="213">
        <f ca="1">IF('Chemicals 2030'!$A19="CP",INDIRECT("'Chemicals 2030'!"&amp;'Country Selector'!$B$3&amp;ROW($A19))*10^12,0)*'Process Emissions Multipliers'!$D$28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213">
        <f ca="1">V11*'Process Emissions Multipliers'!$E$28</f>
        <v>0</v>
      </c>
    </row>
    <row r="12" spans="1:42">
      <c r="A12" s="74">
        <v>-40</v>
      </c>
      <c r="B12" s="213">
        <f ca="1">IF('Chemicals 2010'!$A20="CP",INDIRECT("'Chemicals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 s="213">
        <f ca="1">IF('Chemicals 2020'!$A20="CP",INDIRECT("'Chemicals 2020'!"&amp;'Country Selector'!$B$3&amp;ROW($A20))*10^12,0)*'Process Emissions Multipliers'!$B$28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 s="213">
        <f ca="1">IF('Chemicals 2030'!$A20="CP",INDIRECT("'Chemicals 2030'!"&amp;'Country Selector'!$B$3&amp;ROW($A20))*10^12,0)*'Process Emissions Multipliers'!$D$28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213">
        <f ca="1">V12*'Process Emissions Multipliers'!$E$28</f>
        <v>0</v>
      </c>
    </row>
    <row r="13" spans="1:42">
      <c r="A13" s="74">
        <v>-39</v>
      </c>
      <c r="B13" s="213">
        <f ca="1">IF('Chemicals 2010'!$A21="CP",INDIRECT("'Chemicals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 s="213">
        <f ca="1">IF('Chemicals 2020'!$A21="CP",INDIRECT("'Chemicals 2020'!"&amp;'Country Selector'!$B$3&amp;ROW($A21))*10^12,0)*'Process Emissions Multipliers'!$B$28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 s="213">
        <f ca="1">IF('Chemicals 2030'!$A21="CP",INDIRECT("'Chemicals 2030'!"&amp;'Country Selector'!$B$3&amp;ROW($A21))*10^12,0)*'Process Emissions Multipliers'!$D$28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213">
        <f ca="1">V13*'Process Emissions Multipliers'!$E$28</f>
        <v>0</v>
      </c>
    </row>
    <row r="14" spans="1:42">
      <c r="A14" s="74">
        <v>-38</v>
      </c>
      <c r="B14" s="213">
        <f ca="1">IF('Chemicals 2010'!$A22="CP",INDIRECT("'Chemicals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213">
        <f ca="1">IF('Chemicals 2020'!$A22="CP",INDIRECT("'Chemicals 2020'!"&amp;'Country Selector'!$B$3&amp;ROW($A22))*10^12,0)*'Process Emissions Multipliers'!$B$28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 s="213">
        <f ca="1">IF('Chemicals 2030'!$A22="CP",INDIRECT("'Chemicals 2030'!"&amp;'Country Selector'!$B$3&amp;ROW($A22))*10^12,0)*'Process Emissions Multipliers'!$D$28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213">
        <f ca="1">V14*'Process Emissions Multipliers'!$E$28</f>
        <v>0</v>
      </c>
    </row>
    <row r="15" spans="1:42">
      <c r="A15" s="74">
        <v>-37</v>
      </c>
      <c r="B15" s="213">
        <f ca="1">IF('Chemicals 2010'!$A23="CP",INDIRECT("'Chemicals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 s="213">
        <f ca="1">IF('Chemicals 2020'!$A23="CP",INDIRECT("'Chemicals 2020'!"&amp;'Country Selector'!$B$3&amp;ROW($A23))*10^12,0)*'Process Emissions Multipliers'!$B$28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 s="213">
        <f ca="1">IF('Chemicals 2030'!$A23="CP",INDIRECT("'Chemicals 2030'!"&amp;'Country Selector'!$B$3&amp;ROW($A23))*10^12,0)*'Process Emissions Multipliers'!$D$28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213">
        <f ca="1">V15*'Process Emissions Multipliers'!$E$28</f>
        <v>0</v>
      </c>
    </row>
    <row r="16" spans="1:42">
      <c r="A16" s="74">
        <v>-36</v>
      </c>
      <c r="B16" s="213">
        <f ca="1">IF('Chemicals 2010'!$A24="CP",INDIRECT("'Chemicals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213">
        <f ca="1">IF('Chemicals 2020'!$A24="CP",INDIRECT("'Chemicals 2020'!"&amp;'Country Selector'!$B$3&amp;ROW($A24))*10^12,0)*'Process Emissions Multipliers'!$B$28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 s="213">
        <f ca="1">IF('Chemicals 2030'!$A24="CP",INDIRECT("'Chemicals 2030'!"&amp;'Country Selector'!$B$3&amp;ROW($A24))*10^12,0)*'Process Emissions Multipliers'!$D$28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213">
        <f ca="1">V16*'Process Emissions Multipliers'!$E$28</f>
        <v>0</v>
      </c>
    </row>
    <row r="17" spans="1:42">
      <c r="A17" s="74">
        <v>-35</v>
      </c>
      <c r="B17" s="213">
        <f ca="1">IF('Chemicals 2010'!$A25="CP",INDIRECT("'Chemicals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 s="213">
        <f ca="1">IF('Chemicals 2020'!$A25="CP",INDIRECT("'Chemicals 2020'!"&amp;'Country Selector'!$B$3&amp;ROW($A25))*10^12,0)*'Process Emissions Multipliers'!$B$28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 s="213">
        <f ca="1">IF('Chemicals 2030'!$A25="CP",INDIRECT("'Chemicals 2030'!"&amp;'Country Selector'!$B$3&amp;ROW($A25))*10^12,0)*'Process Emissions Multipliers'!$D$28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213">
        <f ca="1">V17*'Process Emissions Multipliers'!$E$28</f>
        <v>0</v>
      </c>
    </row>
    <row r="18" spans="1:42">
      <c r="A18" s="74">
        <v>-34</v>
      </c>
      <c r="B18" s="213">
        <f ca="1">IF('Chemicals 2010'!$A26="CP",INDIRECT("'Chemicals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 s="213">
        <f ca="1">IF('Chemicals 2020'!$A26="CP",INDIRECT("'Chemicals 2020'!"&amp;'Country Selector'!$B$3&amp;ROW($A26))*10^12,0)*'Process Emissions Multipliers'!$B$28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 s="213">
        <f ca="1">IF('Chemicals 2030'!$A26="CP",INDIRECT("'Chemicals 2030'!"&amp;'Country Selector'!$B$3&amp;ROW($A26))*10^12,0)*'Process Emissions Multipliers'!$D$28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213">
        <f ca="1">V18*'Process Emissions Multipliers'!$E$28</f>
        <v>0</v>
      </c>
    </row>
    <row r="19" spans="1:42">
      <c r="A19" s="74">
        <v>-33</v>
      </c>
      <c r="B19" s="213">
        <f ca="1">IF('Chemicals 2010'!$A27="CP",INDIRECT("'Chemicals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 s="213">
        <f ca="1">IF('Chemicals 2020'!$A27="CP",INDIRECT("'Chemicals 2020'!"&amp;'Country Selector'!$B$3&amp;ROW($A27))*10^12,0)*'Process Emissions Multipliers'!$B$28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 s="213">
        <f ca="1">IF('Chemicals 2030'!$A27="CP",INDIRECT("'Chemicals 2030'!"&amp;'Country Selector'!$B$3&amp;ROW($A27))*10^12,0)*'Process Emissions Multipliers'!$D$28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213">
        <f ca="1">V19*'Process Emissions Multipliers'!$E$28</f>
        <v>0</v>
      </c>
    </row>
    <row r="20" spans="1:42">
      <c r="A20" s="74">
        <v>-32</v>
      </c>
      <c r="B20" s="213">
        <f ca="1">IF('Chemicals 2010'!$A28="CP",INDIRECT("'Chemicals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 s="213">
        <f ca="1">IF('Chemicals 2020'!$A28="CP",INDIRECT("'Chemicals 2020'!"&amp;'Country Selector'!$B$3&amp;ROW($A28))*10^12,0)*'Process Emissions Multipliers'!$B$28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 s="213">
        <f ca="1">IF('Chemicals 2030'!$A28="CP",INDIRECT("'Chemicals 2030'!"&amp;'Country Selector'!$B$3&amp;ROW($A28))*10^12,0)*'Process Emissions Multipliers'!$D$28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213">
        <f ca="1">V20*'Process Emissions Multipliers'!$E$28</f>
        <v>0</v>
      </c>
    </row>
    <row r="21" spans="1:42">
      <c r="A21" s="74">
        <v>-31</v>
      </c>
      <c r="B21" s="213">
        <f ca="1">IF('Chemicals 2010'!$A29="CP",INDIRECT("'Chemicals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 s="213">
        <f ca="1">IF('Chemicals 2020'!$A29="CP",INDIRECT("'Chemicals 2020'!"&amp;'Country Selector'!$B$3&amp;ROW($A29))*10^12,0)*'Process Emissions Multipliers'!$B$28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 s="213">
        <f ca="1">IF('Chemicals 2030'!$A29="CP",INDIRECT("'Chemicals 2030'!"&amp;'Country Selector'!$B$3&amp;ROW($A29))*10^12,0)*'Process Emissions Multipliers'!$D$28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213">
        <f ca="1">V21*'Process Emissions Multipliers'!$E$28</f>
        <v>0</v>
      </c>
    </row>
    <row r="22" spans="1:42">
      <c r="A22" s="74">
        <v>-30</v>
      </c>
      <c r="B22" s="213">
        <f ca="1">IF('Chemicals 2010'!$A30="CP",INDIRECT("'Chemicals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 s="213">
        <f ca="1">IF('Chemicals 2020'!$A30="CP",INDIRECT("'Chemicals 2020'!"&amp;'Country Selector'!$B$3&amp;ROW($A30))*10^12,0)*'Process Emissions Multipliers'!$B$28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 s="213">
        <f ca="1">IF('Chemicals 2030'!$A30="CP",INDIRECT("'Chemicals 2030'!"&amp;'Country Selector'!$B$3&amp;ROW($A30))*10^12,0)*'Process Emissions Multipliers'!$D$28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213">
        <f ca="1">V22*'Process Emissions Multipliers'!$E$28</f>
        <v>0</v>
      </c>
    </row>
    <row r="23" spans="1:42">
      <c r="A23" s="74">
        <v>-29</v>
      </c>
      <c r="B23" s="213">
        <f ca="1">IF('Chemicals 2010'!$A31="CP",INDIRECT("'Chemicals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 s="213">
        <f ca="1">IF('Chemicals 2020'!$A31="CP",INDIRECT("'Chemicals 2020'!"&amp;'Country Selector'!$B$3&amp;ROW($A31))*10^12,0)*'Process Emissions Multipliers'!$B$28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 s="213">
        <f ca="1">IF('Chemicals 2030'!$A31="CP",INDIRECT("'Chemicals 2030'!"&amp;'Country Selector'!$B$3&amp;ROW($A31))*10^12,0)*'Process Emissions Multipliers'!$D$28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213">
        <f ca="1">V23*'Process Emissions Multipliers'!$E$28</f>
        <v>0</v>
      </c>
    </row>
    <row r="24" spans="1:42">
      <c r="A24" s="74">
        <v>-28</v>
      </c>
      <c r="B24" s="213">
        <f ca="1">IF('Chemicals 2010'!$A32="CP",INDIRECT("'Chemicals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 s="213">
        <f ca="1">IF('Chemicals 2020'!$A32="CP",INDIRECT("'Chemicals 2020'!"&amp;'Country Selector'!$B$3&amp;ROW($A32))*10^12,0)*'Process Emissions Multipliers'!$B$28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 s="213">
        <f ca="1">IF('Chemicals 2030'!$A32="CP",INDIRECT("'Chemicals 2030'!"&amp;'Country Selector'!$B$3&amp;ROW($A32))*10^12,0)*'Process Emissions Multipliers'!$D$28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213">
        <f ca="1">V24*'Process Emissions Multipliers'!$E$28</f>
        <v>0</v>
      </c>
    </row>
    <row r="25" spans="1:42">
      <c r="A25" s="74">
        <v>-27</v>
      </c>
      <c r="B25" s="213">
        <f ca="1">IF('Chemicals 2010'!$A33="CP",INDIRECT("'Chemicals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 s="213">
        <f ca="1">IF('Chemicals 2020'!$A33="CP",INDIRECT("'Chemicals 2020'!"&amp;'Country Selector'!$B$3&amp;ROW($A33))*10^12,0)*'Process Emissions Multipliers'!$B$28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 s="213">
        <f ca="1">IF('Chemicals 2030'!$A33="CP",INDIRECT("'Chemicals 2030'!"&amp;'Country Selector'!$B$3&amp;ROW($A33))*10^12,0)*'Process Emissions Multipliers'!$D$28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213">
        <f ca="1">V25*'Process Emissions Multipliers'!$E$28</f>
        <v>0</v>
      </c>
    </row>
    <row r="26" spans="1:42">
      <c r="A26" s="74">
        <v>-26</v>
      </c>
      <c r="B26" s="213">
        <f ca="1">IF('Chemicals 2010'!$A34="CP",INDIRECT("'Chemicals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 s="213">
        <f ca="1">IF('Chemicals 2020'!$A34="CP",INDIRECT("'Chemicals 2020'!"&amp;'Country Selector'!$B$3&amp;ROW($A34))*10^12,0)*'Process Emissions Multipliers'!$B$28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 s="213">
        <f ca="1">IF('Chemicals 2030'!$A34="CP",INDIRECT("'Chemicals 2030'!"&amp;'Country Selector'!$B$3&amp;ROW($A34))*10^12,0)*'Process Emissions Multipliers'!$D$28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213">
        <f ca="1">V26*'Process Emissions Multipliers'!$E$28</f>
        <v>0</v>
      </c>
    </row>
    <row r="27" spans="1:42">
      <c r="A27" s="74">
        <v>-25</v>
      </c>
      <c r="B27" s="213">
        <f ca="1">IF('Chemicals 2010'!$A35="CP",INDIRECT("'Chemicals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 s="213">
        <f ca="1">IF('Chemicals 2020'!$A35="CP",INDIRECT("'Chemicals 2020'!"&amp;'Country Selector'!$B$3&amp;ROW($A35))*10^12,0)*'Process Emissions Multipliers'!$B$28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 s="213">
        <f ca="1">IF('Chemicals 2030'!$A35="CP",INDIRECT("'Chemicals 2030'!"&amp;'Country Selector'!$B$3&amp;ROW($A35))*10^12,0)*'Process Emissions Multipliers'!$D$28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213">
        <f ca="1">V27*'Process Emissions Multipliers'!$E$28</f>
        <v>0</v>
      </c>
    </row>
    <row r="28" spans="1:42">
      <c r="A28" s="74">
        <v>-24</v>
      </c>
      <c r="B28" s="213">
        <f ca="1">IF('Chemicals 2010'!$A36="CP",INDIRECT("'Chemicals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 s="213">
        <f ca="1">IF('Chemicals 2020'!$A36="CP",INDIRECT("'Chemicals 2020'!"&amp;'Country Selector'!$B$3&amp;ROW($A36))*10^12,0)*'Process Emissions Multipliers'!$B$28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 s="213">
        <f ca="1">IF('Chemicals 2030'!$A36="CP",INDIRECT("'Chemicals 2030'!"&amp;'Country Selector'!$B$3&amp;ROW($A36))*10^12,0)*'Process Emissions Multipliers'!$D$28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213">
        <f ca="1">V28*'Process Emissions Multipliers'!$E$28</f>
        <v>0</v>
      </c>
    </row>
    <row r="29" spans="1:42">
      <c r="A29" s="74">
        <v>-23</v>
      </c>
      <c r="B29" s="213">
        <f ca="1">IF('Chemicals 2010'!$A37="CP",INDIRECT("'Chemicals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 s="213">
        <f ca="1">IF('Chemicals 2020'!$A37="CP",INDIRECT("'Chemicals 2020'!"&amp;'Country Selector'!$B$3&amp;ROW($A37))*10^12,0)*'Process Emissions Multipliers'!$B$28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 s="213">
        <f ca="1">IF('Chemicals 2030'!$A37="CP",INDIRECT("'Chemicals 2030'!"&amp;'Country Selector'!$B$3&amp;ROW($A37))*10^12,0)*'Process Emissions Multipliers'!$D$28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213">
        <f ca="1">V29*'Process Emissions Multipliers'!$E$28</f>
        <v>0</v>
      </c>
    </row>
    <row r="30" spans="1:42">
      <c r="A30" s="74">
        <v>-22</v>
      </c>
      <c r="B30" s="213">
        <f ca="1">IF('Chemicals 2010'!$A38="CP",INDIRECT("'Chemicals 2010'!"&amp;'Country Selector'!$B$3&amp;ROW($A38))*10^12,0)</f>
        <v>173154371305.53073</v>
      </c>
      <c r="C30" s="90">
        <f t="shared" ca="1" si="3"/>
        <v>243142099136.53949</v>
      </c>
      <c r="D30" s="90">
        <f t="shared" ca="1" si="3"/>
        <v>313129826967.54828</v>
      </c>
      <c r="E30" s="90">
        <f t="shared" ca="1" si="3"/>
        <v>383117554798.55707</v>
      </c>
      <c r="F30" s="90">
        <f t="shared" ca="1" si="3"/>
        <v>453105282629.5658</v>
      </c>
      <c r="G30" s="90">
        <f t="shared" ca="1" si="3"/>
        <v>523093010460.57458</v>
      </c>
      <c r="H30" s="90">
        <f t="shared" ca="1" si="3"/>
        <v>593080738291.58337</v>
      </c>
      <c r="I30" s="90">
        <f t="shared" ca="1" si="3"/>
        <v>663068466122.59204</v>
      </c>
      <c r="J30" s="90">
        <f t="shared" ca="1" si="3"/>
        <v>733056193953.60095</v>
      </c>
      <c r="K30" s="90">
        <f t="shared" ca="1" si="3"/>
        <v>803043921784.60962</v>
      </c>
      <c r="L30" s="213">
        <f ca="1">IF('Chemicals 2020'!$A38="CP",INDIRECT("'Chemicals 2020'!"&amp;'Country Selector'!$B$3&amp;ROW($A38))*10^12,0)*'Process Emissions Multipliers'!$B$28</f>
        <v>873031649615.61841</v>
      </c>
      <c r="M30" s="90">
        <f t="shared" ca="1" si="4"/>
        <v>1009971298708.7356</v>
      </c>
      <c r="N30" s="90">
        <f t="shared" ca="1" si="4"/>
        <v>1146910947801.8528</v>
      </c>
      <c r="O30" s="90">
        <f t="shared" ca="1" si="4"/>
        <v>1283850596894.9697</v>
      </c>
      <c r="P30" s="90">
        <f t="shared" ca="1" si="4"/>
        <v>1420790245988.0872</v>
      </c>
      <c r="Q30" s="90">
        <f t="shared" ca="1" si="4"/>
        <v>1557729895081.2041</v>
      </c>
      <c r="R30" s="90">
        <f t="shared" ca="1" si="4"/>
        <v>1694669544174.3213</v>
      </c>
      <c r="S30" s="90">
        <f t="shared" ca="1" si="4"/>
        <v>1831609193267.4387</v>
      </c>
      <c r="T30" s="90">
        <f t="shared" ca="1" si="4"/>
        <v>1968548842360.5559</v>
      </c>
      <c r="U30" s="90">
        <f t="shared" ca="1" si="4"/>
        <v>2105488491453.6726</v>
      </c>
      <c r="V30" s="213">
        <f ca="1">IF('Chemicals 2030'!$A38="CP",INDIRECT("'Chemicals 2030'!"&amp;'Country Selector'!$B$3&amp;ROW($A38))*10^12,0)*'Process Emissions Multipliers'!$D$28</f>
        <v>2242428140546.79</v>
      </c>
      <c r="W30" s="90">
        <f t="shared" ca="1" si="5"/>
        <v>2476087597269.04</v>
      </c>
      <c r="X30" s="90">
        <f t="shared" ca="1" si="5"/>
        <v>2709747053991.29</v>
      </c>
      <c r="Y30" s="90">
        <f t="shared" ca="1" si="5"/>
        <v>2943406510713.54</v>
      </c>
      <c r="Z30" s="90">
        <f t="shared" ca="1" si="5"/>
        <v>3177065967435.79</v>
      </c>
      <c r="AA30" s="90">
        <f t="shared" ca="1" si="5"/>
        <v>3410725424158.04</v>
      </c>
      <c r="AB30" s="90">
        <f t="shared" ca="1" si="5"/>
        <v>3644384880880.29</v>
      </c>
      <c r="AC30" s="90">
        <f t="shared" ca="1" si="5"/>
        <v>3878044337602.54</v>
      </c>
      <c r="AD30" s="90">
        <f t="shared" ca="1" si="5"/>
        <v>4111703794324.79</v>
      </c>
      <c r="AE30" s="90">
        <f t="shared" ca="1" si="5"/>
        <v>4345363251047.04</v>
      </c>
      <c r="AF30" s="90">
        <f t="shared" ca="1" si="5"/>
        <v>4579022707769.29</v>
      </c>
      <c r="AG30" s="90">
        <f t="shared" ca="1" si="5"/>
        <v>4812682164491.54</v>
      </c>
      <c r="AH30" s="90">
        <f t="shared" ca="1" si="5"/>
        <v>5046341621213.79</v>
      </c>
      <c r="AI30" s="90">
        <f t="shared" ca="1" si="5"/>
        <v>5280001077936.04</v>
      </c>
      <c r="AJ30" s="90">
        <f t="shared" ca="1" si="5"/>
        <v>5513660534658.29</v>
      </c>
      <c r="AK30" s="90">
        <f t="shared" ca="1" si="5"/>
        <v>5747319991380.5391</v>
      </c>
      <c r="AL30" s="90">
        <f t="shared" ca="1" si="5"/>
        <v>5980979448102.79</v>
      </c>
      <c r="AM30" s="90">
        <f t="shared" ca="1" si="6"/>
        <v>6214638904825.04</v>
      </c>
      <c r="AN30" s="90">
        <f t="shared" ca="1" si="6"/>
        <v>6448298361547.29</v>
      </c>
      <c r="AO30" s="90">
        <f t="shared" ca="1" si="6"/>
        <v>6681957818269.541</v>
      </c>
      <c r="AP30" s="213">
        <f ca="1">V30*'Process Emissions Multipliers'!$E$28</f>
        <v>6915617274991.79</v>
      </c>
    </row>
    <row r="31" spans="1:42">
      <c r="A31" s="74">
        <v>-21</v>
      </c>
      <c r="B31" s="213">
        <f ca="1">IF('Chemicals 2010'!$A39="CP",INDIRECT("'Chemicals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 s="213">
        <f ca="1">IF('Chemicals 2020'!$A39="CP",INDIRECT("'Chemicals 2020'!"&amp;'Country Selector'!$B$3&amp;ROW($A39))*10^12,0)*'Process Emissions Multipliers'!$B$28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 s="213">
        <f ca="1">IF('Chemicals 2030'!$A39="CP",INDIRECT("'Chemicals 2030'!"&amp;'Country Selector'!$B$3&amp;ROW($A39))*10^12,0)*'Process Emissions Multipliers'!$D$28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 s="213">
        <f ca="1">V31*'Process Emissions Multipliers'!$E$28</f>
        <v>0</v>
      </c>
    </row>
    <row r="32" spans="1:42">
      <c r="A32" s="74">
        <v>-20</v>
      </c>
      <c r="B32" s="213">
        <f ca="1">IF('Chemicals 2010'!$A40="CP",INDIRECT("'Chemicals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 s="213">
        <f ca="1">IF('Chemicals 2020'!$A40="CP",INDIRECT("'Chemicals 2020'!"&amp;'Country Selector'!$B$3&amp;ROW($A40))*10^12,0)*'Process Emissions Multipliers'!$B$28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 s="213">
        <f ca="1">IF('Chemicals 2030'!$A40="CP",INDIRECT("'Chemicals 2030'!"&amp;'Country Selector'!$B$3&amp;ROW($A40))*10^12,0)*'Process Emissions Multipliers'!$D$28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213">
        <f ca="1">V32*'Process Emissions Multipliers'!$E$28</f>
        <v>0</v>
      </c>
    </row>
    <row r="33" spans="1:42">
      <c r="A33" s="74">
        <v>-19</v>
      </c>
      <c r="B33" s="213">
        <f ca="1">IF('Chemicals 2010'!$A41="CP",INDIRECT("'Chemicals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 s="213">
        <f ca="1">IF('Chemicals 2020'!$A41="CP",INDIRECT("'Chemicals 2020'!"&amp;'Country Selector'!$B$3&amp;ROW($A41))*10^12,0)*'Process Emissions Multipliers'!$B$28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 s="213">
        <f ca="1">IF('Chemicals 2030'!$A41="CP",INDIRECT("'Chemicals 2030'!"&amp;'Country Selector'!$B$3&amp;ROW($A41))*10^12,0)*'Process Emissions Multipliers'!$D$28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213">
        <f ca="1">V33*'Process Emissions Multipliers'!$E$28</f>
        <v>0</v>
      </c>
    </row>
    <row r="34" spans="1:42">
      <c r="A34" s="74">
        <v>-18</v>
      </c>
      <c r="B34" s="213">
        <f ca="1">IF('Chemicals 2010'!$A42="CP",INDIRECT("'Chemicals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 s="213">
        <f ca="1">IF('Chemicals 2020'!$A42="CP",INDIRECT("'Chemicals 2020'!"&amp;'Country Selector'!$B$3&amp;ROW($A42))*10^12,0)*'Process Emissions Multipliers'!$B$28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 s="213">
        <f ca="1">IF('Chemicals 2030'!$A42="CP",INDIRECT("'Chemicals 2030'!"&amp;'Country Selector'!$B$3&amp;ROW($A42))*10^12,0)*'Process Emissions Multipliers'!$D$28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213">
        <f ca="1">V34*'Process Emissions Multipliers'!$E$28</f>
        <v>0</v>
      </c>
    </row>
    <row r="35" spans="1:42">
      <c r="A35" s="74">
        <v>-17</v>
      </c>
      <c r="B35" s="213">
        <f ca="1">IF('Chemicals 2010'!$A43="CP",INDIRECT("'Chemicals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 s="213">
        <f ca="1">IF('Chemicals 2020'!$A43="CP",INDIRECT("'Chemicals 2020'!"&amp;'Country Selector'!$B$3&amp;ROW($A43))*10^12,0)*'Process Emissions Multipliers'!$B$28</f>
        <v>0</v>
      </c>
      <c r="M35" s="90">
        <f t="shared" ref="M35:U63" ca="1" si="10">$L35*($V$1-M$1)/($V$1-$L$1)+$V35*(M$1-$L$1)/($V$1-$L$1)</f>
        <v>13807312571.119839</v>
      </c>
      <c r="N35" s="90">
        <f t="shared" ca="1" si="10"/>
        <v>27614625142.239677</v>
      </c>
      <c r="O35" s="90">
        <f t="shared" ca="1" si="10"/>
        <v>41421937713.35952</v>
      </c>
      <c r="P35" s="90">
        <f t="shared" ca="1" si="10"/>
        <v>55229250284.479355</v>
      </c>
      <c r="Q35" s="90">
        <f t="shared" ca="1" si="10"/>
        <v>69036562855.599197</v>
      </c>
      <c r="R35" s="90">
        <f t="shared" ca="1" si="10"/>
        <v>82843875426.71904</v>
      </c>
      <c r="S35" s="90">
        <f t="shared" ca="1" si="10"/>
        <v>96651187997.838882</v>
      </c>
      <c r="T35" s="90">
        <f t="shared" ca="1" si="10"/>
        <v>110458500568.95871</v>
      </c>
      <c r="U35" s="90">
        <f t="shared" ca="1" si="10"/>
        <v>124265813140.07857</v>
      </c>
      <c r="V35" s="213">
        <f ca="1">IF('Chemicals 2030'!$A43="CP",INDIRECT("'Chemicals 2030'!"&amp;'Country Selector'!$B$3&amp;ROW($A43))*10^12,0)*'Process Emissions Multipliers'!$D$28</f>
        <v>138073125711.19839</v>
      </c>
      <c r="W35" s="90">
        <f t="shared" ca="1" si="8"/>
        <v>152460249632.03662</v>
      </c>
      <c r="X35" s="90">
        <f t="shared" ca="1" si="7"/>
        <v>166847373552.87488</v>
      </c>
      <c r="Y35" s="90">
        <f t="shared" ca="1" si="7"/>
        <v>181234497473.7131</v>
      </c>
      <c r="Z35" s="90">
        <f t="shared" ca="1" si="7"/>
        <v>195621621394.55136</v>
      </c>
      <c r="AA35" s="90">
        <f t="shared" ca="1" si="7"/>
        <v>210008745315.38959</v>
      </c>
      <c r="AB35" s="90">
        <f t="shared" ca="1" si="7"/>
        <v>224395869236.22784</v>
      </c>
      <c r="AC35" s="90">
        <f t="shared" ca="1" si="7"/>
        <v>238782993157.0661</v>
      </c>
      <c r="AD35" s="90">
        <f t="shared" ca="1" si="7"/>
        <v>253170117077.90436</v>
      </c>
      <c r="AE35" s="90">
        <f t="shared" ca="1" si="7"/>
        <v>267557240998.74258</v>
      </c>
      <c r="AF35" s="90">
        <f t="shared" ca="1" si="7"/>
        <v>281944364919.58081</v>
      </c>
      <c r="AG35" s="90">
        <f t="shared" ca="1" si="7"/>
        <v>296331488840.41907</v>
      </c>
      <c r="AH35" s="90">
        <f t="shared" ca="1" si="7"/>
        <v>310718612761.25726</v>
      </c>
      <c r="AI35" s="90">
        <f t="shared" ca="1" si="7"/>
        <v>325105736682.09558</v>
      </c>
      <c r="AJ35" s="90">
        <f t="shared" ca="1" si="7"/>
        <v>339492860602.93378</v>
      </c>
      <c r="AK35" s="90">
        <f t="shared" ca="1" si="7"/>
        <v>353879984523.77209</v>
      </c>
      <c r="AL35" s="90">
        <f t="shared" ca="1" si="7"/>
        <v>368267108444.61029</v>
      </c>
      <c r="AM35" s="90">
        <f t="shared" ca="1" si="7"/>
        <v>382654232365.44849</v>
      </c>
      <c r="AN35" s="90">
        <f t="shared" ca="1" si="6"/>
        <v>397041356286.28674</v>
      </c>
      <c r="AO35" s="90">
        <f t="shared" ca="1" si="6"/>
        <v>411428480207.125</v>
      </c>
      <c r="AP35" s="213">
        <f ca="1">V35*'Process Emissions Multipliers'!$E$28</f>
        <v>425815604127.96326</v>
      </c>
    </row>
    <row r="36" spans="1:42">
      <c r="A36" s="74">
        <v>-16</v>
      </c>
      <c r="B36" s="213">
        <f ca="1">IF('Chemicals 2010'!$A44="CP",INDIRECT("'Chemicals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 s="213">
        <f ca="1">IF('Chemicals 2020'!$A44="CP",INDIRECT("'Chemicals 2020'!"&amp;'Country Selector'!$B$3&amp;ROW($A44))*10^12,0)*'Process Emissions Multipliers'!$B$28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 s="213">
        <f ca="1">IF('Chemicals 2030'!$A44="CP",INDIRECT("'Chemicals 2030'!"&amp;'Country Selector'!$B$3&amp;ROW($A44))*10^12,0)*'Process Emissions Multipliers'!$D$28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213">
        <f ca="1">V36*'Process Emissions Multipliers'!$E$28</f>
        <v>0</v>
      </c>
    </row>
    <row r="37" spans="1:42">
      <c r="A37" s="74">
        <v>-15</v>
      </c>
      <c r="B37" s="213">
        <f ca="1">IF('Chemicals 2010'!$A45="CP",INDIRECT("'Chemicals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 s="213">
        <f ca="1">IF('Chemicals 2020'!$A45="CP",INDIRECT("'Chemicals 2020'!"&amp;'Country Selector'!$B$3&amp;ROW($A45))*10^12,0)*'Process Emissions Multipliers'!$B$28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 s="213">
        <f ca="1">IF('Chemicals 2030'!$A45="CP",INDIRECT("'Chemicals 2030'!"&amp;'Country Selector'!$B$3&amp;ROW($A45))*10^12,0)*'Process Emissions Multipliers'!$D$28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213">
        <f ca="1">V37*'Process Emissions Multipliers'!$E$28</f>
        <v>0</v>
      </c>
    </row>
    <row r="38" spans="1:42">
      <c r="A38" s="74">
        <v>-14</v>
      </c>
      <c r="B38" s="213">
        <f ca="1">IF('Chemicals 2010'!$A46="CP",INDIRECT("'Chemicals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 s="213">
        <f ca="1">IF('Chemicals 2020'!$A46="CP",INDIRECT("'Chemicals 2020'!"&amp;'Country Selector'!$B$3&amp;ROW($A46))*10^12,0)*'Process Emissions Multipliers'!$B$28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 s="213">
        <f ca="1">IF('Chemicals 2030'!$A46="CP",INDIRECT("'Chemicals 2030'!"&amp;'Country Selector'!$B$3&amp;ROW($A46))*10^12,0)*'Process Emissions Multipliers'!$D$28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213">
        <f ca="1">V38*'Process Emissions Multipliers'!$E$28</f>
        <v>0</v>
      </c>
    </row>
    <row r="39" spans="1:42">
      <c r="A39" s="74">
        <v>-13</v>
      </c>
      <c r="B39" s="213">
        <f ca="1">IF('Chemicals 2010'!$A47="CP",INDIRECT("'Chemicals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 s="213">
        <f ca="1">IF('Chemicals 2020'!$A47="CP",INDIRECT("'Chemicals 2020'!"&amp;'Country Selector'!$B$3&amp;ROW($A47))*10^12,0)*'Process Emissions Multipliers'!$B$28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 s="213">
        <f ca="1">IF('Chemicals 2030'!$A47="CP",INDIRECT("'Chemicals 2030'!"&amp;'Country Selector'!$B$3&amp;ROW($A47))*10^12,0)*'Process Emissions Multipliers'!$D$28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213">
        <f ca="1">V39*'Process Emissions Multipliers'!$E$28</f>
        <v>0</v>
      </c>
    </row>
    <row r="40" spans="1:42">
      <c r="A40" s="74">
        <v>-12</v>
      </c>
      <c r="B40" s="213">
        <f ca="1">IF('Chemicals 2010'!$A48="CP",INDIRECT("'Chemicals 2010'!"&amp;'Country Selector'!$B$3&amp;ROW($A48))*10^12,0)</f>
        <v>33771286489.26786</v>
      </c>
      <c r="C40" s="90">
        <f t="shared" ca="1" si="9"/>
        <v>54718779465.600037</v>
      </c>
      <c r="D40" s="90">
        <f t="shared" ca="1" si="9"/>
        <v>75666272441.932205</v>
      </c>
      <c r="E40" s="90">
        <f t="shared" ca="1" si="9"/>
        <v>96613765418.264374</v>
      </c>
      <c r="F40" s="90">
        <f t="shared" ca="1" si="9"/>
        <v>117561258394.59654</v>
      </c>
      <c r="G40" s="90">
        <f t="shared" ca="1" si="9"/>
        <v>138508751370.92871</v>
      </c>
      <c r="H40" s="90">
        <f t="shared" ca="1" si="9"/>
        <v>159456244347.26089</v>
      </c>
      <c r="I40" s="90">
        <f t="shared" ca="1" si="9"/>
        <v>180403737323.59305</v>
      </c>
      <c r="J40" s="90">
        <f t="shared" ca="1" si="9"/>
        <v>201351230299.92523</v>
      </c>
      <c r="K40" s="90">
        <f t="shared" ca="1" si="9"/>
        <v>222298723276.25742</v>
      </c>
      <c r="L40" s="213">
        <f ca="1">IF('Chemicals 2020'!$A48="CP",INDIRECT("'Chemicals 2020'!"&amp;'Country Selector'!$B$3&amp;ROW($A48))*10^12,0)*'Process Emissions Multipliers'!$B$28</f>
        <v>243246216252.58957</v>
      </c>
      <c r="M40" s="90">
        <f t="shared" ca="1" si="10"/>
        <v>291813856981.65332</v>
      </c>
      <c r="N40" s="90">
        <f t="shared" ca="1" si="10"/>
        <v>340381497710.71704</v>
      </c>
      <c r="O40" s="90">
        <f t="shared" ca="1" si="10"/>
        <v>388949138439.78076</v>
      </c>
      <c r="P40" s="90">
        <f t="shared" ca="1" si="10"/>
        <v>437516779168.84448</v>
      </c>
      <c r="Q40" s="90">
        <f t="shared" ca="1" si="10"/>
        <v>486084419897.9082</v>
      </c>
      <c r="R40" s="90">
        <f t="shared" ca="1" si="10"/>
        <v>534652060626.97198</v>
      </c>
      <c r="S40" s="90">
        <f t="shared" ca="1" si="10"/>
        <v>583219701356.03577</v>
      </c>
      <c r="T40" s="90">
        <f t="shared" ca="1" si="10"/>
        <v>631787342085.09949</v>
      </c>
      <c r="U40" s="90">
        <f t="shared" ca="1" si="10"/>
        <v>680354982814.16309</v>
      </c>
      <c r="V40" s="213">
        <f ca="1">IF('Chemicals 2030'!$A48="CP",INDIRECT("'Chemicals 2030'!"&amp;'Country Selector'!$B$3&amp;ROW($A48))*10^12,0)*'Process Emissions Multipliers'!$D$28</f>
        <v>728922623543.22693</v>
      </c>
      <c r="W40" s="90">
        <f t="shared" ca="1" si="8"/>
        <v>804875855278.95483</v>
      </c>
      <c r="X40" s="90">
        <f t="shared" ca="1" si="7"/>
        <v>880829087014.6825</v>
      </c>
      <c r="Y40" s="90">
        <f t="shared" ca="1" si="7"/>
        <v>956782318750.4104</v>
      </c>
      <c r="Z40" s="90">
        <f t="shared" ca="1" si="7"/>
        <v>1032735550486.1382</v>
      </c>
      <c r="AA40" s="90">
        <f t="shared" ca="1" si="7"/>
        <v>1108688782221.866</v>
      </c>
      <c r="AB40" s="90">
        <f t="shared" ca="1" si="7"/>
        <v>1184642013957.5938</v>
      </c>
      <c r="AC40" s="90">
        <f t="shared" ca="1" si="7"/>
        <v>1260595245693.3215</v>
      </c>
      <c r="AD40" s="90">
        <f t="shared" ca="1" si="7"/>
        <v>1336548477429.0493</v>
      </c>
      <c r="AE40" s="90">
        <f t="shared" ca="1" si="7"/>
        <v>1412501709164.7771</v>
      </c>
      <c r="AF40" s="90">
        <f t="shared" ca="1" si="7"/>
        <v>1488454940900.5051</v>
      </c>
      <c r="AG40" s="90">
        <f t="shared" ca="1" si="7"/>
        <v>1564408172636.2329</v>
      </c>
      <c r="AH40" s="90">
        <f t="shared" ca="1" si="7"/>
        <v>1640361404371.9607</v>
      </c>
      <c r="AI40" s="90">
        <f t="shared" ca="1" si="7"/>
        <v>1716314636107.6885</v>
      </c>
      <c r="AJ40" s="90">
        <f t="shared" ca="1" si="7"/>
        <v>1792267867843.4163</v>
      </c>
      <c r="AK40" s="90">
        <f t="shared" ca="1" si="7"/>
        <v>1868221099579.144</v>
      </c>
      <c r="AL40" s="90">
        <f t="shared" ca="1" si="7"/>
        <v>1944174331314.8721</v>
      </c>
      <c r="AM40" s="90">
        <f t="shared" ca="1" si="7"/>
        <v>2020127563050.5999</v>
      </c>
      <c r="AN40" s="90">
        <f t="shared" ca="1" si="6"/>
        <v>2096080794786.3274</v>
      </c>
      <c r="AO40" s="90">
        <f t="shared" ca="1" si="6"/>
        <v>2172034026522.0554</v>
      </c>
      <c r="AP40" s="213">
        <f ca="1">V40*'Process Emissions Multipliers'!$E$28</f>
        <v>2247987258257.7832</v>
      </c>
    </row>
    <row r="41" spans="1:42">
      <c r="A41" s="74">
        <v>-11</v>
      </c>
      <c r="B41" s="213">
        <f ca="1">IF('Chemicals 2010'!$A49="CP",INDIRECT("'Chemicals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 s="213">
        <f ca="1">IF('Chemicals 2020'!$A49="CP",INDIRECT("'Chemicals 2020'!"&amp;'Country Selector'!$B$3&amp;ROW($A49))*10^12,0)*'Process Emissions Multipliers'!$B$28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 s="213">
        <f ca="1">IF('Chemicals 2030'!$A49="CP",INDIRECT("'Chemicals 2030'!"&amp;'Country Selector'!$B$3&amp;ROW($A49))*10^12,0)*'Process Emissions Multipliers'!$D$28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213">
        <f ca="1">V41*'Process Emissions Multipliers'!$E$28</f>
        <v>0</v>
      </c>
    </row>
    <row r="42" spans="1:42">
      <c r="A42" s="74">
        <v>-10</v>
      </c>
      <c r="B42" s="213">
        <f ca="1">IF('Chemicals 2010'!$A50="CP",INDIRECT("'Chemicals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 s="213">
        <f ca="1">IF('Chemicals 2020'!$A50="CP",INDIRECT("'Chemicals 2020'!"&amp;'Country Selector'!$B$3&amp;ROW($A50))*10^12,0)*'Process Emissions Multipliers'!$B$28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 s="213">
        <f ca="1">IF('Chemicals 2030'!$A50="CP",INDIRECT("'Chemicals 2030'!"&amp;'Country Selector'!$B$3&amp;ROW($A50))*10^12,0)*'Process Emissions Multipliers'!$D$28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 s="213">
        <f ca="1">V42*'Process Emissions Multipliers'!$E$28</f>
        <v>0</v>
      </c>
    </row>
    <row r="43" spans="1:42">
      <c r="A43" s="74">
        <v>-9</v>
      </c>
      <c r="B43" s="213">
        <f ca="1">IF('Chemicals 2010'!$A51="CP",INDIRECT("'Chemicals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 s="213">
        <f ca="1">IF('Chemicals 2020'!$A51="CP",INDIRECT("'Chemicals 2020'!"&amp;'Country Selector'!$B$3&amp;ROW($A51))*10^12,0)*'Process Emissions Multipliers'!$B$28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 s="213">
        <f ca="1">IF('Chemicals 2030'!$A51="CP",INDIRECT("'Chemicals 2030'!"&amp;'Country Selector'!$B$3&amp;ROW($A51))*10^12,0)*'Process Emissions Multipliers'!$D$28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 s="213">
        <f ca="1">V43*'Process Emissions Multipliers'!$E$28</f>
        <v>0</v>
      </c>
    </row>
    <row r="44" spans="1:42">
      <c r="A44" s="74">
        <v>-8</v>
      </c>
      <c r="B44" s="213">
        <f ca="1">IF('Chemicals 2010'!$A52="CP",INDIRECT("'Chemicals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 s="213">
        <f ca="1">IF('Chemicals 2020'!$A52="CP",INDIRECT("'Chemicals 2020'!"&amp;'Country Selector'!$B$3&amp;ROW($A52))*10^12,0)*'Process Emissions Multipliers'!$B$28</f>
        <v>0</v>
      </c>
      <c r="M44" s="90">
        <f t="shared" ca="1" si="10"/>
        <v>140153342330.55057</v>
      </c>
      <c r="N44" s="90">
        <f t="shared" ca="1" si="10"/>
        <v>280306684661.10114</v>
      </c>
      <c r="O44" s="90">
        <f t="shared" ca="1" si="10"/>
        <v>420460026991.65167</v>
      </c>
      <c r="P44" s="90">
        <f t="shared" ca="1" si="10"/>
        <v>560613369322.20227</v>
      </c>
      <c r="Q44" s="90">
        <f t="shared" ca="1" si="10"/>
        <v>700766711652.75281</v>
      </c>
      <c r="R44" s="90">
        <f t="shared" ca="1" si="10"/>
        <v>840920053983.30334</v>
      </c>
      <c r="S44" s="90">
        <f t="shared" ca="1" si="10"/>
        <v>981073396313.85388</v>
      </c>
      <c r="T44" s="90">
        <f t="shared" ca="1" si="10"/>
        <v>1121226738644.4045</v>
      </c>
      <c r="U44" s="90">
        <f t="shared" ca="1" si="10"/>
        <v>1261380080974.9551</v>
      </c>
      <c r="V44" s="213">
        <f ca="1">IF('Chemicals 2030'!$A52="CP",INDIRECT("'Chemicals 2030'!"&amp;'Country Selector'!$B$3&amp;ROW($A52))*10^12,0)*'Process Emissions Multipliers'!$D$28</f>
        <v>1401533423305.5056</v>
      </c>
      <c r="W44" s="90">
        <f t="shared" ca="1" si="8"/>
        <v>1547572233801.251</v>
      </c>
      <c r="X44" s="90">
        <f t="shared" ca="1" si="7"/>
        <v>1693611044296.9966</v>
      </c>
      <c r="Y44" s="90">
        <f t="shared" ca="1" si="7"/>
        <v>1839649854792.7422</v>
      </c>
      <c r="Z44" s="90">
        <f t="shared" ca="1" si="7"/>
        <v>1985688665288.4878</v>
      </c>
      <c r="AA44" s="90">
        <f t="shared" ca="1" si="7"/>
        <v>2131727475784.2332</v>
      </c>
      <c r="AB44" s="90">
        <f t="shared" ca="1" si="7"/>
        <v>2277766286279.9785</v>
      </c>
      <c r="AC44" s="90">
        <f t="shared" ca="1" si="7"/>
        <v>2423805096775.7246</v>
      </c>
      <c r="AD44" s="90">
        <f t="shared" ca="1" si="7"/>
        <v>2569843907271.4697</v>
      </c>
      <c r="AE44" s="90">
        <f t="shared" ca="1" si="7"/>
        <v>2715882717767.2148</v>
      </c>
      <c r="AF44" s="90">
        <f t="shared" ca="1" si="7"/>
        <v>2861921528262.9604</v>
      </c>
      <c r="AG44" s="90">
        <f t="shared" ca="1" si="7"/>
        <v>3007960338758.7065</v>
      </c>
      <c r="AH44" s="90">
        <f t="shared" ca="1" si="7"/>
        <v>3153999149254.4517</v>
      </c>
      <c r="AI44" s="90">
        <f t="shared" ca="1" si="7"/>
        <v>3300037959750.1973</v>
      </c>
      <c r="AJ44" s="90">
        <f t="shared" ca="1" si="7"/>
        <v>3446076770245.9434</v>
      </c>
      <c r="AK44" s="90">
        <f t="shared" ca="1" si="7"/>
        <v>3592115580741.6885</v>
      </c>
      <c r="AL44" s="90">
        <f t="shared" ca="1" si="7"/>
        <v>3738154391237.4341</v>
      </c>
      <c r="AM44" s="90">
        <f t="shared" ca="1" si="7"/>
        <v>3884193201733.1797</v>
      </c>
      <c r="AN44" s="90">
        <f t="shared" ca="1" si="6"/>
        <v>4030232012228.9248</v>
      </c>
      <c r="AO44" s="90">
        <f t="shared" ca="1" si="6"/>
        <v>4176270822724.6709</v>
      </c>
      <c r="AP44" s="213">
        <f ca="1">V44*'Process Emissions Multipliers'!$E$28</f>
        <v>4322309633220.416</v>
      </c>
    </row>
    <row r="45" spans="1:42">
      <c r="A45" s="74">
        <v>-7</v>
      </c>
      <c r="B45" s="213">
        <f ca="1">IF('Chemicals 2010'!$A53="CP",INDIRECT("'Chemicals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 s="213">
        <f ca="1">IF('Chemicals 2020'!$A53="CP",INDIRECT("'Chemicals 2020'!"&amp;'Country Selector'!$B$3&amp;ROW($A53))*10^12,0)*'Process Emissions Multipliers'!$B$28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 s="213">
        <f ca="1">IF('Chemicals 2030'!$A53="CP",INDIRECT("'Chemicals 2030'!"&amp;'Country Selector'!$B$3&amp;ROW($A53))*10^12,0)*'Process Emissions Multipliers'!$D$28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213">
        <f ca="1">V45*'Process Emissions Multipliers'!$E$28</f>
        <v>0</v>
      </c>
    </row>
    <row r="46" spans="1:42">
      <c r="A46" s="74">
        <v>-6</v>
      </c>
      <c r="B46" s="213">
        <f ca="1">IF('Chemicals 2010'!$A54="CP",INDIRECT("'Chemicals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 s="213">
        <f ca="1">IF('Chemicals 2020'!$A54="CP",INDIRECT("'Chemicals 2020'!"&amp;'Country Selector'!$B$3&amp;ROW($A54))*10^12,0)*'Process Emissions Multipliers'!$B$28</f>
        <v>0</v>
      </c>
      <c r="M46" s="90">
        <f t="shared" ca="1" si="10"/>
        <v>101013903061.76476</v>
      </c>
      <c r="N46" s="90">
        <f t="shared" ca="1" si="10"/>
        <v>202027806123.52951</v>
      </c>
      <c r="O46" s="90">
        <f t="shared" ca="1" si="10"/>
        <v>303041709185.29431</v>
      </c>
      <c r="P46" s="90">
        <f t="shared" ca="1" si="10"/>
        <v>404055612247.05902</v>
      </c>
      <c r="Q46" s="90">
        <f t="shared" ca="1" si="10"/>
        <v>505069515308.82385</v>
      </c>
      <c r="R46" s="90">
        <f t="shared" ca="1" si="10"/>
        <v>606083418370.58862</v>
      </c>
      <c r="S46" s="90">
        <f t="shared" ca="1" si="10"/>
        <v>707097321432.35327</v>
      </c>
      <c r="T46" s="90">
        <f t="shared" ca="1" si="10"/>
        <v>808111224494.11804</v>
      </c>
      <c r="U46" s="90">
        <f t="shared" ca="1" si="10"/>
        <v>909125127555.88281</v>
      </c>
      <c r="V46" s="213">
        <f ca="1">IF('Chemicals 2030'!$A54="CP",INDIRECT("'Chemicals 2030'!"&amp;'Country Selector'!$B$3&amp;ROW($A54))*10^12,0)*'Process Emissions Multipliers'!$D$28</f>
        <v>1010139030617.6476</v>
      </c>
      <c r="W46" s="90">
        <f t="shared" ca="1" si="8"/>
        <v>1115394816896.9382</v>
      </c>
      <c r="X46" s="90">
        <f t="shared" ca="1" si="7"/>
        <v>1220650603176.2285</v>
      </c>
      <c r="Y46" s="90">
        <f t="shared" ca="1" si="7"/>
        <v>1325906389455.5193</v>
      </c>
      <c r="Z46" s="90">
        <f t="shared" ca="1" si="7"/>
        <v>1431162175734.8096</v>
      </c>
      <c r="AA46" s="90">
        <f t="shared" ca="1" si="7"/>
        <v>1536417962014.1001</v>
      </c>
      <c r="AB46" s="90">
        <f t="shared" ca="1" si="7"/>
        <v>1641673748293.3906</v>
      </c>
      <c r="AC46" s="90">
        <f t="shared" ca="1" si="7"/>
        <v>1746929534572.6812</v>
      </c>
      <c r="AD46" s="90">
        <f t="shared" ca="1" si="7"/>
        <v>1852185320851.9719</v>
      </c>
      <c r="AE46" s="90">
        <f t="shared" ca="1" si="7"/>
        <v>1957441107131.2622</v>
      </c>
      <c r="AF46" s="90">
        <f t="shared" ca="1" si="7"/>
        <v>2062696893410.5527</v>
      </c>
      <c r="AG46" s="90">
        <f t="shared" ca="1" si="7"/>
        <v>2167952679689.8433</v>
      </c>
      <c r="AH46" s="90">
        <f t="shared" ca="1" si="7"/>
        <v>2273208465969.1338</v>
      </c>
      <c r="AI46" s="90">
        <f t="shared" ca="1" si="7"/>
        <v>2378464252248.4243</v>
      </c>
      <c r="AJ46" s="90">
        <f t="shared" ca="1" si="7"/>
        <v>2483720038527.7148</v>
      </c>
      <c r="AK46" s="90">
        <f t="shared" ca="1" si="7"/>
        <v>2588975824807.0054</v>
      </c>
      <c r="AL46" s="90">
        <f t="shared" ca="1" si="7"/>
        <v>2694231611086.2959</v>
      </c>
      <c r="AM46" s="90">
        <f t="shared" ca="1" si="7"/>
        <v>2799487397365.5864</v>
      </c>
      <c r="AN46" s="90">
        <f t="shared" ca="1" si="6"/>
        <v>2904743183644.877</v>
      </c>
      <c r="AO46" s="90">
        <f t="shared" ca="1" si="6"/>
        <v>3009998969924.1675</v>
      </c>
      <c r="AP46" s="213">
        <f ca="1">V46*'Process Emissions Multipliers'!$E$28</f>
        <v>3115254756203.458</v>
      </c>
    </row>
    <row r="47" spans="1:42">
      <c r="A47" s="74">
        <v>-5</v>
      </c>
      <c r="B47" s="213">
        <f ca="1">IF('Chemicals 2010'!$A55="CP",INDIRECT("'Chemicals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 s="213">
        <f ca="1">IF('Chemicals 2020'!$A55="CP",INDIRECT("'Chemicals 2020'!"&amp;'Country Selector'!$B$3&amp;ROW($A55))*10^12,0)*'Process Emissions Multipliers'!$B$28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 s="213">
        <f ca="1">IF('Chemicals 2030'!$A55="CP",INDIRECT("'Chemicals 2030'!"&amp;'Country Selector'!$B$3&amp;ROW($A55))*10^12,0)*'Process Emissions Multipliers'!$D$28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213">
        <f ca="1">V47*'Process Emissions Multipliers'!$E$28</f>
        <v>0</v>
      </c>
    </row>
    <row r="48" spans="1:42">
      <c r="A48" s="74">
        <v>-4</v>
      </c>
      <c r="B48" s="213">
        <f ca="1">IF('Chemicals 2010'!$A56="CP",INDIRECT("'Chemicals 2010'!"&amp;'Country Selector'!$B$3&amp;ROW($A56))*10^12,0)</f>
        <v>96074672242.206284</v>
      </c>
      <c r="C48" s="90">
        <f t="shared" ca="1" si="9"/>
        <v>121067299622.55136</v>
      </c>
      <c r="D48" s="90">
        <f t="shared" ca="1" si="9"/>
        <v>146059927002.89642</v>
      </c>
      <c r="E48" s="90">
        <f t="shared" ca="1" si="9"/>
        <v>171052554383.24149</v>
      </c>
      <c r="F48" s="90">
        <f t="shared" ca="1" si="9"/>
        <v>196045181763.58655</v>
      </c>
      <c r="G48" s="90">
        <f t="shared" ca="1" si="9"/>
        <v>221037809143.93164</v>
      </c>
      <c r="H48" s="90">
        <f t="shared" ca="1" si="9"/>
        <v>246030436524.2767</v>
      </c>
      <c r="I48" s="90">
        <f t="shared" ca="1" si="9"/>
        <v>271023063904.62177</v>
      </c>
      <c r="J48" s="90">
        <f t="shared" ca="1" si="9"/>
        <v>296015691284.96686</v>
      </c>
      <c r="K48" s="90">
        <f t="shared" ca="1" si="9"/>
        <v>321008318665.31195</v>
      </c>
      <c r="L48" s="213">
        <f ca="1">IF('Chemicals 2020'!$A56="CP",INDIRECT("'Chemicals 2020'!"&amp;'Country Selector'!$B$3&amp;ROW($A56))*10^12,0)*'Process Emissions Multipliers'!$B$28</f>
        <v>346000946045.65698</v>
      </c>
      <c r="M48" s="90">
        <f t="shared" ca="1" si="10"/>
        <v>415085130981.82214</v>
      </c>
      <c r="N48" s="90">
        <f t="shared" ca="1" si="10"/>
        <v>484169315917.98724</v>
      </c>
      <c r="O48" s="90">
        <f t="shared" ca="1" si="10"/>
        <v>553253500854.15234</v>
      </c>
      <c r="P48" s="90">
        <f t="shared" ca="1" si="10"/>
        <v>622337685790.3175</v>
      </c>
      <c r="Q48" s="90">
        <f t="shared" ca="1" si="10"/>
        <v>691421870726.48267</v>
      </c>
      <c r="R48" s="90">
        <f t="shared" ca="1" si="10"/>
        <v>760506055662.64783</v>
      </c>
      <c r="S48" s="90">
        <f t="shared" ca="1" si="10"/>
        <v>829590240598.81299</v>
      </c>
      <c r="T48" s="90">
        <f t="shared" ca="1" si="10"/>
        <v>898674425534.97803</v>
      </c>
      <c r="U48" s="90">
        <f t="shared" ca="1" si="10"/>
        <v>967758610471.14319</v>
      </c>
      <c r="V48" s="213">
        <f ca="1">IF('Chemicals 2030'!$A56="CP",INDIRECT("'Chemicals 2030'!"&amp;'Country Selector'!$B$3&amp;ROW($A56))*10^12,0)*'Process Emissions Multipliers'!$D$28</f>
        <v>1036842795407.3083</v>
      </c>
      <c r="W48" s="90">
        <f t="shared" ca="1" si="8"/>
        <v>1144881095453.8716</v>
      </c>
      <c r="X48" s="90">
        <f t="shared" ca="1" si="8"/>
        <v>1252919395500.4346</v>
      </c>
      <c r="Y48" s="90">
        <f t="shared" ca="1" si="8"/>
        <v>1360957695546.9976</v>
      </c>
      <c r="Z48" s="90">
        <f t="shared" ca="1" si="8"/>
        <v>1468995995593.5608</v>
      </c>
      <c r="AA48" s="90">
        <f t="shared" ca="1" si="8"/>
        <v>1577034295640.1238</v>
      </c>
      <c r="AB48" s="90">
        <f t="shared" ca="1" si="8"/>
        <v>1685072595686.687</v>
      </c>
      <c r="AC48" s="90">
        <f t="shared" ca="1" si="8"/>
        <v>1793110895733.25</v>
      </c>
      <c r="AD48" s="90">
        <f t="shared" ca="1" si="8"/>
        <v>1901149195779.8132</v>
      </c>
      <c r="AE48" s="90">
        <f t="shared" ca="1" si="8"/>
        <v>2009187495826.3765</v>
      </c>
      <c r="AF48" s="90">
        <f t="shared" ca="1" si="8"/>
        <v>2117225795872.9395</v>
      </c>
      <c r="AG48" s="90">
        <f t="shared" ca="1" si="8"/>
        <v>2225264095919.5024</v>
      </c>
      <c r="AH48" s="90">
        <f t="shared" ca="1" si="8"/>
        <v>2333302395966.0654</v>
      </c>
      <c r="AI48" s="90">
        <f t="shared" ca="1" si="8"/>
        <v>2441340696012.6289</v>
      </c>
      <c r="AJ48" s="90">
        <f t="shared" ca="1" si="8"/>
        <v>2549378996059.1914</v>
      </c>
      <c r="AK48" s="90">
        <f t="shared" ca="1" si="8"/>
        <v>2657417296105.7549</v>
      </c>
      <c r="AL48" s="90">
        <f t="shared" ca="1" si="8"/>
        <v>2765455596152.3184</v>
      </c>
      <c r="AM48" s="90">
        <f t="shared" ca="1" si="11"/>
        <v>2873493896198.8809</v>
      </c>
      <c r="AN48" s="90">
        <f t="shared" ca="1" si="11"/>
        <v>2981532196245.4443</v>
      </c>
      <c r="AO48" s="90">
        <f t="shared" ca="1" si="11"/>
        <v>3089570496292.0068</v>
      </c>
      <c r="AP48" s="213">
        <f ca="1">V48*'Process Emissions Multipliers'!$E$28</f>
        <v>3197608796338.5703</v>
      </c>
    </row>
    <row r="49" spans="1:42">
      <c r="A49" s="74">
        <v>-3</v>
      </c>
      <c r="B49" s="213">
        <f ca="1">IF('Chemicals 2010'!$A57="CP",INDIRECT("'Chemicals 2010'!"&amp;'Country Selector'!$B$3&amp;ROW($A57))*10^12,0)</f>
        <v>191635714505.88345</v>
      </c>
      <c r="C49" s="90">
        <f t="shared" ca="1" si="9"/>
        <v>258741157780.64877</v>
      </c>
      <c r="D49" s="90">
        <f t="shared" ca="1" si="9"/>
        <v>325846601055.41406</v>
      </c>
      <c r="E49" s="90">
        <f t="shared" ca="1" si="9"/>
        <v>392952044330.17944</v>
      </c>
      <c r="F49" s="90">
        <f t="shared" ca="1" si="9"/>
        <v>460057487604.94476</v>
      </c>
      <c r="G49" s="90">
        <f t="shared" ca="1" si="9"/>
        <v>527162930879.71008</v>
      </c>
      <c r="H49" s="90">
        <f t="shared" ca="1" si="9"/>
        <v>594268374154.47546</v>
      </c>
      <c r="I49" s="90">
        <f t="shared" ca="1" si="9"/>
        <v>661373817429.24072</v>
      </c>
      <c r="J49" s="90">
        <f t="shared" ca="1" si="9"/>
        <v>728479260704.00598</v>
      </c>
      <c r="K49" s="90">
        <f t="shared" ca="1" si="9"/>
        <v>795584703978.77148</v>
      </c>
      <c r="L49" s="213">
        <f ca="1">IF('Chemicals 2020'!$A57="CP",INDIRECT("'Chemicals 2020'!"&amp;'Country Selector'!$B$3&amp;ROW($A57))*10^12,0)*'Process Emissions Multipliers'!$B$28</f>
        <v>862690147253.53674</v>
      </c>
      <c r="M49" s="90">
        <f t="shared" ca="1" si="10"/>
        <v>1040114404491.9764</v>
      </c>
      <c r="N49" s="90">
        <f t="shared" ca="1" si="10"/>
        <v>1217538661730.416</v>
      </c>
      <c r="O49" s="90">
        <f t="shared" ca="1" si="10"/>
        <v>1394962918968.8555</v>
      </c>
      <c r="P49" s="90">
        <f t="shared" ca="1" si="10"/>
        <v>1572387176207.2954</v>
      </c>
      <c r="Q49" s="90">
        <f t="shared" ca="1" si="10"/>
        <v>1749811433445.7349</v>
      </c>
      <c r="R49" s="90">
        <f t="shared" ca="1" si="10"/>
        <v>1927235690684.1743</v>
      </c>
      <c r="S49" s="90">
        <f t="shared" ca="1" si="10"/>
        <v>2104659947922.6143</v>
      </c>
      <c r="T49" s="90">
        <f t="shared" ca="1" si="10"/>
        <v>2282084205161.0537</v>
      </c>
      <c r="U49" s="90">
        <f t="shared" ca="1" si="10"/>
        <v>2459508462399.4932</v>
      </c>
      <c r="V49" s="213">
        <f ca="1">IF('Chemicals 2030'!$A57="CP",INDIRECT("'Chemicals 2030'!"&amp;'Country Selector'!$B$3&amp;ROW($A57))*10^12,0)*'Process Emissions Multipliers'!$D$28</f>
        <v>2636932719637.9331</v>
      </c>
      <c r="W49" s="90">
        <f t="shared" ca="1" si="8"/>
        <v>2911699279842.3926</v>
      </c>
      <c r="X49" s="90">
        <f t="shared" ca="1" si="8"/>
        <v>3186465840046.8525</v>
      </c>
      <c r="Y49" s="90">
        <f t="shared" ca="1" si="8"/>
        <v>3461232400251.3125</v>
      </c>
      <c r="Z49" s="90">
        <f t="shared" ca="1" si="8"/>
        <v>3735998960455.7725</v>
      </c>
      <c r="AA49" s="90">
        <f t="shared" ca="1" si="8"/>
        <v>4010765520660.2324</v>
      </c>
      <c r="AB49" s="90">
        <f t="shared" ca="1" si="8"/>
        <v>4285532080864.6924</v>
      </c>
      <c r="AC49" s="90">
        <f t="shared" ca="1" si="8"/>
        <v>4560298641069.1523</v>
      </c>
      <c r="AD49" s="90">
        <f t="shared" ca="1" si="8"/>
        <v>4835065201273.6123</v>
      </c>
      <c r="AE49" s="90">
        <f t="shared" ca="1" si="8"/>
        <v>5109831761478.0723</v>
      </c>
      <c r="AF49" s="90">
        <f t="shared" ca="1" si="8"/>
        <v>5384598321682.5322</v>
      </c>
      <c r="AG49" s="90">
        <f t="shared" ca="1" si="8"/>
        <v>5659364881886.9922</v>
      </c>
      <c r="AH49" s="90">
        <f t="shared" ca="1" si="8"/>
        <v>5934131442091.4512</v>
      </c>
      <c r="AI49" s="90">
        <f t="shared" ca="1" si="8"/>
        <v>6208898002295.9111</v>
      </c>
      <c r="AJ49" s="90">
        <f t="shared" ca="1" si="8"/>
        <v>6483664562500.3711</v>
      </c>
      <c r="AK49" s="90">
        <f t="shared" ca="1" si="8"/>
        <v>6758431122704.832</v>
      </c>
      <c r="AL49" s="90">
        <f t="shared" ca="1" si="8"/>
        <v>7033197682909.292</v>
      </c>
      <c r="AM49" s="90">
        <f t="shared" ca="1" si="11"/>
        <v>7307964243113.75</v>
      </c>
      <c r="AN49" s="90">
        <f t="shared" ca="1" si="11"/>
        <v>7582730803318.21</v>
      </c>
      <c r="AO49" s="90">
        <f t="shared" ca="1" si="11"/>
        <v>7857497363522.6719</v>
      </c>
      <c r="AP49" s="213">
        <f ca="1">V49*'Process Emissions Multipliers'!$E$28</f>
        <v>8132263923727.1309</v>
      </c>
    </row>
    <row r="50" spans="1:42">
      <c r="A50" s="74">
        <v>-2</v>
      </c>
      <c r="B50" s="213">
        <f ca="1">IF('Chemicals 2010'!$A58="CP",INDIRECT("'Chemicals 2010'!"&amp;'Country Selector'!$B$3&amp;ROW($A58))*10^12,0)</f>
        <v>85728169077.65834</v>
      </c>
      <c r="C50" s="90">
        <f t="shared" ca="1" si="9"/>
        <v>100310800097.56255</v>
      </c>
      <c r="D50" s="90">
        <f t="shared" ca="1" si="9"/>
        <v>114893431117.46677</v>
      </c>
      <c r="E50" s="90">
        <f t="shared" ca="1" si="9"/>
        <v>129476062137.37099</v>
      </c>
      <c r="F50" s="90">
        <f t="shared" ca="1" si="9"/>
        <v>144058693157.27521</v>
      </c>
      <c r="G50" s="90">
        <f t="shared" ca="1" si="9"/>
        <v>158641324177.17941</v>
      </c>
      <c r="H50" s="90">
        <f t="shared" ca="1" si="9"/>
        <v>173223955197.08362</v>
      </c>
      <c r="I50" s="90">
        <f t="shared" ca="1" si="9"/>
        <v>187806586216.98785</v>
      </c>
      <c r="J50" s="90">
        <f t="shared" ca="1" si="9"/>
        <v>202389217236.89206</v>
      </c>
      <c r="K50" s="90">
        <f t="shared" ca="1" si="9"/>
        <v>216971848256.79626</v>
      </c>
      <c r="L50" s="213">
        <f ca="1">IF('Chemicals 2020'!$A58="CP",INDIRECT("'Chemicals 2020'!"&amp;'Country Selector'!$B$3&amp;ROW($A58))*10^12,0)*'Process Emissions Multipliers'!$B$28</f>
        <v>231554479276.70047</v>
      </c>
      <c r="M50" s="90">
        <f t="shared" ca="1" si="10"/>
        <v>430244982100.92224</v>
      </c>
      <c r="N50" s="90">
        <f t="shared" ca="1" si="10"/>
        <v>628935484925.14392</v>
      </c>
      <c r="O50" s="90">
        <f t="shared" ca="1" si="10"/>
        <v>827625987749.36572</v>
      </c>
      <c r="P50" s="90">
        <f t="shared" ca="1" si="10"/>
        <v>1026316490573.5874</v>
      </c>
      <c r="Q50" s="90">
        <f t="shared" ca="1" si="10"/>
        <v>1225006993397.8093</v>
      </c>
      <c r="R50" s="90">
        <f t="shared" ca="1" si="10"/>
        <v>1423697496222.031</v>
      </c>
      <c r="S50" s="90">
        <f t="shared" ca="1" si="10"/>
        <v>1622387999046.2529</v>
      </c>
      <c r="T50" s="90">
        <f t="shared" ca="1" si="10"/>
        <v>1821078501870.4744</v>
      </c>
      <c r="U50" s="90">
        <f t="shared" ca="1" si="10"/>
        <v>2019769004694.6963</v>
      </c>
      <c r="V50" s="213">
        <f ca="1">IF('Chemicals 2030'!$A58="CP",INDIRECT("'Chemicals 2030'!"&amp;'Country Selector'!$B$3&amp;ROW($A58))*10^12,0)*'Process Emissions Multipliers'!$D$28</f>
        <v>2218459507518.918</v>
      </c>
      <c r="W50" s="90">
        <f t="shared" ca="1" si="8"/>
        <v>2449621449306.1733</v>
      </c>
      <c r="X50" s="90">
        <f t="shared" ca="1" si="8"/>
        <v>2680783391093.4287</v>
      </c>
      <c r="Y50" s="90">
        <f t="shared" ca="1" si="8"/>
        <v>2911945332880.6846</v>
      </c>
      <c r="Z50" s="90">
        <f t="shared" ca="1" si="8"/>
        <v>3143107274667.9395</v>
      </c>
      <c r="AA50" s="90">
        <f t="shared" ca="1" si="8"/>
        <v>3374269216455.1953</v>
      </c>
      <c r="AB50" s="90">
        <f t="shared" ca="1" si="8"/>
        <v>3605431158242.4512</v>
      </c>
      <c r="AC50" s="90">
        <f t="shared" ca="1" si="8"/>
        <v>3836593100029.7061</v>
      </c>
      <c r="AD50" s="90">
        <f t="shared" ca="1" si="8"/>
        <v>4067755041816.9619</v>
      </c>
      <c r="AE50" s="90">
        <f t="shared" ca="1" si="8"/>
        <v>4298916983604.2173</v>
      </c>
      <c r="AF50" s="90">
        <f t="shared" ca="1" si="8"/>
        <v>4530078925391.4727</v>
      </c>
      <c r="AG50" s="90">
        <f t="shared" ca="1" si="8"/>
        <v>4761240867178.7275</v>
      </c>
      <c r="AH50" s="90">
        <f t="shared" ca="1" si="8"/>
        <v>4992402808965.9834</v>
      </c>
      <c r="AI50" s="90">
        <f t="shared" ca="1" si="8"/>
        <v>5223564750753.2393</v>
      </c>
      <c r="AJ50" s="90">
        <f t="shared" ca="1" si="8"/>
        <v>5454726692540.4941</v>
      </c>
      <c r="AK50" s="90">
        <f t="shared" ca="1" si="8"/>
        <v>5685888634327.75</v>
      </c>
      <c r="AL50" s="90">
        <f t="shared" ca="1" si="8"/>
        <v>5917050576115.0049</v>
      </c>
      <c r="AM50" s="90">
        <f t="shared" ca="1" si="11"/>
        <v>6148212517902.2617</v>
      </c>
      <c r="AN50" s="90">
        <f t="shared" ca="1" si="11"/>
        <v>6379374459689.5166</v>
      </c>
      <c r="AO50" s="90">
        <f t="shared" ca="1" si="11"/>
        <v>6610536401476.7725</v>
      </c>
      <c r="AP50" s="213">
        <f ca="1">V50*'Process Emissions Multipliers'!$E$28</f>
        <v>6841698343264.0273</v>
      </c>
    </row>
    <row r="51" spans="1:42">
      <c r="A51" s="74">
        <v>-1</v>
      </c>
      <c r="B51" s="213">
        <f ca="1">IF('Chemicals 2010'!$A59="CP",INDIRECT("'Chemicals 2010'!"&amp;'Country Selector'!$B$3&amp;ROW($A59))*10^12,0)</f>
        <v>2746021018.7069125</v>
      </c>
      <c r="C51" s="90">
        <f t="shared" ca="1" si="9"/>
        <v>2947325509.7654881</v>
      </c>
      <c r="D51" s="90">
        <f t="shared" ca="1" si="9"/>
        <v>3148630000.8240638</v>
      </c>
      <c r="E51" s="90">
        <f t="shared" ca="1" si="9"/>
        <v>3349934491.8826394</v>
      </c>
      <c r="F51" s="90">
        <f t="shared" ca="1" si="9"/>
        <v>3551238982.941215</v>
      </c>
      <c r="G51" s="90">
        <f t="shared" ca="1" si="9"/>
        <v>3752543473.9997911</v>
      </c>
      <c r="H51" s="90">
        <f t="shared" ca="1" si="9"/>
        <v>3953847965.0583668</v>
      </c>
      <c r="I51" s="90">
        <f t="shared" ca="1" si="9"/>
        <v>4155152456.1169424</v>
      </c>
      <c r="J51" s="90">
        <f t="shared" ca="1" si="9"/>
        <v>4356456947.175518</v>
      </c>
      <c r="K51" s="90">
        <f t="shared" ca="1" si="9"/>
        <v>4557761438.2340937</v>
      </c>
      <c r="L51" s="213">
        <f ca="1">IF('Chemicals 2020'!$A59="CP",INDIRECT("'Chemicals 2020'!"&amp;'Country Selector'!$B$3&amp;ROW($A59))*10^12,0)*'Process Emissions Multipliers'!$B$28</f>
        <v>4759065929.2926693</v>
      </c>
      <c r="M51" s="90">
        <f t="shared" ca="1" si="10"/>
        <v>436953304472.36853</v>
      </c>
      <c r="N51" s="90">
        <f t="shared" ca="1" si="10"/>
        <v>869147543015.44434</v>
      </c>
      <c r="O51" s="90">
        <f t="shared" ca="1" si="10"/>
        <v>1301341781558.5203</v>
      </c>
      <c r="P51" s="90">
        <f t="shared" ca="1" si="10"/>
        <v>1733536020101.5962</v>
      </c>
      <c r="Q51" s="90">
        <f t="shared" ca="1" si="10"/>
        <v>2165730258644.6721</v>
      </c>
      <c r="R51" s="90">
        <f t="shared" ca="1" si="10"/>
        <v>2597924497187.748</v>
      </c>
      <c r="S51" s="90">
        <f t="shared" ca="1" si="10"/>
        <v>3030118735730.8237</v>
      </c>
      <c r="T51" s="90">
        <f t="shared" ca="1" si="10"/>
        <v>3462312974273.8994</v>
      </c>
      <c r="U51" s="90">
        <f t="shared" ca="1" si="10"/>
        <v>3894507212816.9751</v>
      </c>
      <c r="V51" s="213">
        <f ca="1">IF('Chemicals 2030'!$A59="CP",INDIRECT("'Chemicals 2030'!"&amp;'Country Selector'!$B$3&amp;ROW($A59))*10^12,0)*'Process Emissions Multipliers'!$D$28</f>
        <v>4326701451360.0513</v>
      </c>
      <c r="W51" s="90">
        <f t="shared" ca="1" si="8"/>
        <v>4777540741254.8193</v>
      </c>
      <c r="X51" s="90">
        <f t="shared" ca="1" si="8"/>
        <v>5228380031149.5879</v>
      </c>
      <c r="Y51" s="90">
        <f t="shared" ca="1" si="8"/>
        <v>5679219321044.3555</v>
      </c>
      <c r="Z51" s="90">
        <f t="shared" ca="1" si="8"/>
        <v>6130058610939.124</v>
      </c>
      <c r="AA51" s="90">
        <f t="shared" ca="1" si="8"/>
        <v>6580897900833.8916</v>
      </c>
      <c r="AB51" s="90">
        <f t="shared" ca="1" si="8"/>
        <v>7031737190728.6602</v>
      </c>
      <c r="AC51" s="90">
        <f t="shared" ca="1" si="8"/>
        <v>7482576480623.4287</v>
      </c>
      <c r="AD51" s="90">
        <f t="shared" ca="1" si="8"/>
        <v>7933415770518.1973</v>
      </c>
      <c r="AE51" s="90">
        <f t="shared" ca="1" si="8"/>
        <v>8384255060412.9639</v>
      </c>
      <c r="AF51" s="90">
        <f t="shared" ca="1" si="8"/>
        <v>8835094350307.7324</v>
      </c>
      <c r="AG51" s="90">
        <f t="shared" ca="1" si="8"/>
        <v>9285933640202.502</v>
      </c>
      <c r="AH51" s="90">
        <f t="shared" ca="1" si="8"/>
        <v>9736772930097.2695</v>
      </c>
      <c r="AI51" s="90">
        <f t="shared" ca="1" si="8"/>
        <v>10187612219992.037</v>
      </c>
      <c r="AJ51" s="90">
        <f t="shared" ca="1" si="8"/>
        <v>10638451509886.807</v>
      </c>
      <c r="AK51" s="90">
        <f t="shared" ca="1" si="8"/>
        <v>11089290799781.574</v>
      </c>
      <c r="AL51" s="90">
        <f t="shared" ca="1" si="8"/>
        <v>11540130089676.342</v>
      </c>
      <c r="AM51" s="90">
        <f t="shared" ca="1" si="11"/>
        <v>11990969379571.109</v>
      </c>
      <c r="AN51" s="90">
        <f t="shared" ca="1" si="11"/>
        <v>12441808669465.877</v>
      </c>
      <c r="AO51" s="90">
        <f t="shared" ca="1" si="11"/>
        <v>12892647959360.646</v>
      </c>
      <c r="AP51" s="213">
        <f ca="1">V51*'Process Emissions Multipliers'!$E$28</f>
        <v>13343487249255.414</v>
      </c>
    </row>
    <row r="52" spans="1:42">
      <c r="A52" s="74">
        <v>0</v>
      </c>
      <c r="B52" s="213">
        <f ca="1">IF('Chemicals 2010'!$A60="CP",INDIRECT("'Chemicals 2010'!"&amp;'Country Selector'!$B$3&amp;ROW($A60))*10^12,0)</f>
        <v>1760226933.2013254</v>
      </c>
      <c r="C52" s="90">
        <f t="shared" ca="1" si="9"/>
        <v>2807011727.1849422</v>
      </c>
      <c r="D52" s="90">
        <f t="shared" ca="1" si="9"/>
        <v>3853796521.1685596</v>
      </c>
      <c r="E52" s="90">
        <f t="shared" ca="1" si="9"/>
        <v>4900581315.1521769</v>
      </c>
      <c r="F52" s="90">
        <f t="shared" ca="1" si="9"/>
        <v>5947366109.1357937</v>
      </c>
      <c r="G52" s="90">
        <f t="shared" ca="1" si="9"/>
        <v>6994150903.1194105</v>
      </c>
      <c r="H52" s="90">
        <f t="shared" ca="1" si="9"/>
        <v>8040935697.1030273</v>
      </c>
      <c r="I52" s="90">
        <f t="shared" ca="1" si="9"/>
        <v>9087720491.0866451</v>
      </c>
      <c r="J52" s="90">
        <f t="shared" ca="1" si="9"/>
        <v>10134505285.070261</v>
      </c>
      <c r="K52" s="90">
        <f t="shared" ca="1" si="9"/>
        <v>11181290079.053879</v>
      </c>
      <c r="L52" s="213">
        <f ca="1">IF('Chemicals 2020'!$A60="CP",INDIRECT("'Chemicals 2020'!"&amp;'Country Selector'!$B$3&amp;ROW($A60))*10^12,0)*'Process Emissions Multipliers'!$B$28</f>
        <v>12228074873.037497</v>
      </c>
      <c r="M52" s="90">
        <f t="shared" ca="1" si="10"/>
        <v>17162905408.318062</v>
      </c>
      <c r="N52" s="90">
        <f t="shared" ca="1" si="10"/>
        <v>22097735943.598629</v>
      </c>
      <c r="O52" s="90">
        <f t="shared" ca="1" si="10"/>
        <v>27032566478.879196</v>
      </c>
      <c r="P52" s="90">
        <f t="shared" ca="1" si="10"/>
        <v>31967397014.159763</v>
      </c>
      <c r="Q52" s="90">
        <f t="shared" ca="1" si="10"/>
        <v>36902227549.440331</v>
      </c>
      <c r="R52" s="90">
        <f t="shared" ca="1" si="10"/>
        <v>41837058084.720894</v>
      </c>
      <c r="S52" s="90">
        <f t="shared" ca="1" si="10"/>
        <v>46771888620.001465</v>
      </c>
      <c r="T52" s="90">
        <f t="shared" ca="1" si="10"/>
        <v>51706719155.282028</v>
      </c>
      <c r="U52" s="90">
        <f t="shared" ca="1" si="10"/>
        <v>56641549690.562599</v>
      </c>
      <c r="V52" s="213">
        <f ca="1">IF('Chemicals 2030'!$A60="CP",INDIRECT("'Chemicals 2030'!"&amp;'Country Selector'!$B$3&amp;ROW($A60))*10^12,0)*'Process Emissions Multipliers'!$D$28</f>
        <v>61576380225.843163</v>
      </c>
      <c r="W52" s="90">
        <f t="shared" ca="1" si="8"/>
        <v>67992596331.205132</v>
      </c>
      <c r="X52" s="90">
        <f t="shared" ca="1" si="8"/>
        <v>74408812436.567108</v>
      </c>
      <c r="Y52" s="90">
        <f t="shared" ca="1" si="8"/>
        <v>80825028541.929077</v>
      </c>
      <c r="Z52" s="90">
        <f t="shared" ca="1" si="8"/>
        <v>87241244647.291046</v>
      </c>
      <c r="AA52" s="90">
        <f t="shared" ca="1" si="8"/>
        <v>93657460752.653015</v>
      </c>
      <c r="AB52" s="90">
        <f t="shared" ca="1" si="8"/>
        <v>100073676858.015</v>
      </c>
      <c r="AC52" s="90">
        <f t="shared" ca="1" si="8"/>
        <v>106489892963.37695</v>
      </c>
      <c r="AD52" s="90">
        <f t="shared" ca="1" si="8"/>
        <v>112906109068.73892</v>
      </c>
      <c r="AE52" s="90">
        <f t="shared" ca="1" si="8"/>
        <v>119322325174.10089</v>
      </c>
      <c r="AF52" s="90">
        <f t="shared" ca="1" si="8"/>
        <v>125738541279.46288</v>
      </c>
      <c r="AG52" s="90">
        <f t="shared" ca="1" si="8"/>
        <v>132154757384.82484</v>
      </c>
      <c r="AH52" s="90">
        <f t="shared" ca="1" si="8"/>
        <v>138570973490.18683</v>
      </c>
      <c r="AI52" s="90">
        <f t="shared" ca="1" si="8"/>
        <v>144987189595.5488</v>
      </c>
      <c r="AJ52" s="90">
        <f t="shared" ca="1" si="8"/>
        <v>151403405700.91077</v>
      </c>
      <c r="AK52" s="90">
        <f t="shared" ca="1" si="8"/>
        <v>157819621806.27274</v>
      </c>
      <c r="AL52" s="90">
        <f t="shared" ca="1" si="8"/>
        <v>164235837911.6347</v>
      </c>
      <c r="AM52" s="90">
        <f t="shared" ca="1" si="11"/>
        <v>170652054016.99664</v>
      </c>
      <c r="AN52" s="90">
        <f t="shared" ca="1" si="11"/>
        <v>177068270122.35864</v>
      </c>
      <c r="AO52" s="90">
        <f t="shared" ca="1" si="11"/>
        <v>183484486227.72058</v>
      </c>
      <c r="AP52" s="213">
        <f ca="1">V52*'Process Emissions Multipliers'!$E$28</f>
        <v>189900702333.08258</v>
      </c>
    </row>
    <row r="53" spans="1:42">
      <c r="A53" s="74">
        <v>1</v>
      </c>
      <c r="B53" s="213">
        <f ca="1">IF('Chemicals 2010'!$A61="CP",INDIRECT("'Chemicals 2010'!"&amp;'Country Selector'!$B$3&amp;ROW($A61))*10^12,0)</f>
        <v>0</v>
      </c>
      <c r="C53" s="90">
        <f t="shared" ca="1" si="9"/>
        <v>4854230774069.4678</v>
      </c>
      <c r="D53" s="90">
        <f t="shared" ca="1" si="9"/>
        <v>9708461548138.9355</v>
      </c>
      <c r="E53" s="90">
        <f t="shared" ca="1" si="9"/>
        <v>14562692322208.402</v>
      </c>
      <c r="F53" s="90">
        <f t="shared" ca="1" si="9"/>
        <v>19416923096277.871</v>
      </c>
      <c r="G53" s="90">
        <f t="shared" ca="1" si="9"/>
        <v>24271153870347.34</v>
      </c>
      <c r="H53" s="90">
        <f t="shared" ca="1" si="9"/>
        <v>29125384644416.805</v>
      </c>
      <c r="I53" s="90">
        <f t="shared" ca="1" si="9"/>
        <v>33979615418486.273</v>
      </c>
      <c r="J53" s="90">
        <f t="shared" ca="1" si="9"/>
        <v>38833846192555.742</v>
      </c>
      <c r="K53" s="90">
        <f t="shared" ca="1" si="9"/>
        <v>43688076966625.211</v>
      </c>
      <c r="L53" s="213">
        <f ca="1">IF('Chemicals 2020'!$A61="CP",INDIRECT("'Chemicals 2020'!"&amp;'Country Selector'!$B$3&amp;ROW($A61))*10^12,0)*'Process Emissions Multipliers'!$B$28</f>
        <v>48542307740694.68</v>
      </c>
      <c r="M53" s="90">
        <f t="shared" ca="1" si="10"/>
        <v>53086485637321.891</v>
      </c>
      <c r="N53" s="90">
        <f t="shared" ca="1" si="10"/>
        <v>57630663533949.109</v>
      </c>
      <c r="O53" s="90">
        <f t="shared" ca="1" si="10"/>
        <v>62174841430576.313</v>
      </c>
      <c r="P53" s="90">
        <f t="shared" ca="1" si="10"/>
        <v>66719019327203.531</v>
      </c>
      <c r="Q53" s="90">
        <f t="shared" ca="1" si="10"/>
        <v>71263197223830.75</v>
      </c>
      <c r="R53" s="90">
        <f t="shared" ca="1" si="10"/>
        <v>75807375120457.953</v>
      </c>
      <c r="S53" s="90">
        <f t="shared" ca="1" si="10"/>
        <v>80351553017085.172</v>
      </c>
      <c r="T53" s="90">
        <f t="shared" ca="1" si="10"/>
        <v>84895730913712.391</v>
      </c>
      <c r="U53" s="90">
        <f t="shared" ca="1" si="10"/>
        <v>89439908810339.594</v>
      </c>
      <c r="V53" s="213">
        <f ca="1">IF('Chemicals 2030'!$A61="CP",INDIRECT("'Chemicals 2030'!"&amp;'Country Selector'!$B$3&amp;ROW($A61))*10^12,0)*'Process Emissions Multipliers'!$D$28</f>
        <v>93984086706966.813</v>
      </c>
      <c r="W53" s="90">
        <f t="shared" ca="1" si="8"/>
        <v>103777163347153.8</v>
      </c>
      <c r="X53" s="90">
        <f t="shared" ca="1" si="8"/>
        <v>113570239987340.77</v>
      </c>
      <c r="Y53" s="90">
        <f t="shared" ca="1" si="8"/>
        <v>123363316627527.75</v>
      </c>
      <c r="Z53" s="90">
        <f t="shared" ca="1" si="8"/>
        <v>133156393267714.75</v>
      </c>
      <c r="AA53" s="90">
        <f t="shared" ca="1" si="8"/>
        <v>142949469907901.72</v>
      </c>
      <c r="AB53" s="90">
        <f t="shared" ca="1" si="8"/>
        <v>152742546548088.69</v>
      </c>
      <c r="AC53" s="90">
        <f t="shared" ca="1" si="8"/>
        <v>162535623188275.69</v>
      </c>
      <c r="AD53" s="90">
        <f t="shared" ca="1" si="8"/>
        <v>172328699828462.66</v>
      </c>
      <c r="AE53" s="90">
        <f t="shared" ca="1" si="8"/>
        <v>182121776468649.66</v>
      </c>
      <c r="AF53" s="90">
        <f t="shared" ca="1" si="8"/>
        <v>191914853108836.63</v>
      </c>
      <c r="AG53" s="90">
        <f t="shared" ca="1" si="8"/>
        <v>201707929749023.63</v>
      </c>
      <c r="AH53" s="90">
        <f t="shared" ca="1" si="8"/>
        <v>211501006389210.56</v>
      </c>
      <c r="AI53" s="90">
        <f t="shared" ca="1" si="8"/>
        <v>221294083029397.56</v>
      </c>
      <c r="AJ53" s="90">
        <f t="shared" ca="1" si="8"/>
        <v>231087159669584.53</v>
      </c>
      <c r="AK53" s="90">
        <f t="shared" ca="1" si="8"/>
        <v>240880236309771.5</v>
      </c>
      <c r="AL53" s="90">
        <f t="shared" ca="1" si="8"/>
        <v>250673312949958.53</v>
      </c>
      <c r="AM53" s="90">
        <f t="shared" ca="1" si="11"/>
        <v>260466389590145.47</v>
      </c>
      <c r="AN53" s="90">
        <f t="shared" ca="1" si="11"/>
        <v>270259466230332.5</v>
      </c>
      <c r="AO53" s="90">
        <f t="shared" ca="1" si="11"/>
        <v>280052542870519.44</v>
      </c>
      <c r="AP53" s="213">
        <f ca="1">V53*'Process Emissions Multipliers'!$E$28</f>
        <v>289845619510706.44</v>
      </c>
    </row>
    <row r="54" spans="1:42">
      <c r="A54" s="74">
        <v>2</v>
      </c>
      <c r="B54" s="213">
        <f ca="1">IF('Chemicals 2010'!$A62="CP",INDIRECT("'Chemicals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 s="213">
        <f ca="1">IF('Chemicals 2020'!$A62="CP",INDIRECT("'Chemicals 2020'!"&amp;'Country Selector'!$B$3&amp;ROW($A62))*10^12,0)*'Process Emissions Multipliers'!$B$28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 s="213">
        <f ca="1">IF('Chemicals 2030'!$A62="CP",INDIRECT("'Chemicals 2030'!"&amp;'Country Selector'!$B$3&amp;ROW($A62))*10^12,0)*'Process Emissions Multipliers'!$D$28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213">
        <f ca="1">V54*'Process Emissions Multipliers'!$E$28</f>
        <v>0</v>
      </c>
    </row>
    <row r="55" spans="1:42">
      <c r="A55" s="74">
        <v>3</v>
      </c>
      <c r="B55" s="213">
        <f ca="1">IF('Chemicals 2010'!$A63="CP",INDIRECT("'Chemicals 2010'!"&amp;'Country Selector'!$B$3&amp;ROW($A63))*10^12,0)</f>
        <v>588609709700.83557</v>
      </c>
      <c r="C55" s="90">
        <f t="shared" ca="1" si="9"/>
        <v>599996893697.51941</v>
      </c>
      <c r="D55" s="90">
        <f t="shared" ca="1" si="9"/>
        <v>611384077694.20313</v>
      </c>
      <c r="E55" s="90">
        <f t="shared" ca="1" si="9"/>
        <v>622771261690.88684</v>
      </c>
      <c r="F55" s="90">
        <f t="shared" ca="1" si="9"/>
        <v>634158445687.57056</v>
      </c>
      <c r="G55" s="90">
        <f t="shared" ca="1" si="9"/>
        <v>645545629684.25439</v>
      </c>
      <c r="H55" s="90">
        <f t="shared" ca="1" si="9"/>
        <v>656932813680.93811</v>
      </c>
      <c r="I55" s="90">
        <f t="shared" ca="1" si="9"/>
        <v>668319997677.62195</v>
      </c>
      <c r="J55" s="90">
        <f t="shared" ca="1" si="9"/>
        <v>679707181674.30566</v>
      </c>
      <c r="K55" s="90">
        <f t="shared" ca="1" si="9"/>
        <v>691094365670.9895</v>
      </c>
      <c r="L55" s="213">
        <f ca="1">IF('Chemicals 2020'!$A63="CP",INDIRECT("'Chemicals 2020'!"&amp;'Country Selector'!$B$3&amp;ROW($A63))*10^12,0)*'Process Emissions Multipliers'!$B$28</f>
        <v>702481549667.67322</v>
      </c>
      <c r="M55" s="90">
        <f t="shared" ca="1" si="10"/>
        <v>781100719994.6853</v>
      </c>
      <c r="N55" s="90">
        <f t="shared" ca="1" si="10"/>
        <v>859719890321.69751</v>
      </c>
      <c r="O55" s="90">
        <f t="shared" ca="1" si="10"/>
        <v>938339060648.70947</v>
      </c>
      <c r="P55" s="90">
        <f t="shared" ca="1" si="10"/>
        <v>1016958230975.7217</v>
      </c>
      <c r="Q55" s="90">
        <f t="shared" ca="1" si="10"/>
        <v>1095577401302.7339</v>
      </c>
      <c r="R55" s="90">
        <f t="shared" ca="1" si="10"/>
        <v>1174196571629.7458</v>
      </c>
      <c r="S55" s="90">
        <f t="shared" ca="1" si="10"/>
        <v>1252815741956.7581</v>
      </c>
      <c r="T55" s="90">
        <f t="shared" ca="1" si="10"/>
        <v>1331434912283.7703</v>
      </c>
      <c r="U55" s="90">
        <f t="shared" ca="1" si="10"/>
        <v>1410054082610.7825</v>
      </c>
      <c r="V55" s="213">
        <f ca="1">IF('Chemicals 2030'!$A63="CP",INDIRECT("'Chemicals 2030'!"&amp;'Country Selector'!$B$3&amp;ROW($A63))*10^12,0)*'Process Emissions Multipliers'!$D$28</f>
        <v>1488673252937.7944</v>
      </c>
      <c r="W55" s="90">
        <f t="shared" ca="1" si="8"/>
        <v>1643791973234.2551</v>
      </c>
      <c r="X55" s="90">
        <f t="shared" ca="1" si="8"/>
        <v>1798910693530.7158</v>
      </c>
      <c r="Y55" s="90">
        <f t="shared" ca="1" si="8"/>
        <v>1954029413827.1763</v>
      </c>
      <c r="Z55" s="90">
        <f t="shared" ca="1" si="8"/>
        <v>2109148134123.6367</v>
      </c>
      <c r="AA55" s="90">
        <f t="shared" ca="1" si="8"/>
        <v>2264266854420.0977</v>
      </c>
      <c r="AB55" s="90">
        <f t="shared" ca="1" si="8"/>
        <v>2419385574716.5576</v>
      </c>
      <c r="AC55" s="90">
        <f t="shared" ca="1" si="8"/>
        <v>2574504295013.0186</v>
      </c>
      <c r="AD55" s="90">
        <f t="shared" ca="1" si="8"/>
        <v>2729623015309.4785</v>
      </c>
      <c r="AE55" s="90">
        <f t="shared" ca="1" si="8"/>
        <v>2884741735605.9395</v>
      </c>
      <c r="AF55" s="90">
        <f t="shared" ca="1" si="8"/>
        <v>3039860455902.4004</v>
      </c>
      <c r="AG55" s="90">
        <f t="shared" ca="1" si="8"/>
        <v>3194979176198.8604</v>
      </c>
      <c r="AH55" s="90">
        <f t="shared" ca="1" si="8"/>
        <v>3350097896495.3213</v>
      </c>
      <c r="AI55" s="90">
        <f t="shared" ca="1" si="8"/>
        <v>3505216616791.7817</v>
      </c>
      <c r="AJ55" s="90">
        <f t="shared" ca="1" si="8"/>
        <v>3660335337088.2422</v>
      </c>
      <c r="AK55" s="90">
        <f t="shared" ca="1" si="8"/>
        <v>3815454057384.7031</v>
      </c>
      <c r="AL55" s="90">
        <f t="shared" ca="1" si="8"/>
        <v>3970572777681.1636</v>
      </c>
      <c r="AM55" s="90">
        <f t="shared" ca="1" si="11"/>
        <v>4125691497977.6235</v>
      </c>
      <c r="AN55" s="90">
        <f t="shared" ca="1" si="11"/>
        <v>4280810218274.085</v>
      </c>
      <c r="AO55" s="90">
        <f t="shared" ca="1" si="11"/>
        <v>4435928938570.5449</v>
      </c>
      <c r="AP55" s="213">
        <f ca="1">V55*'Process Emissions Multipliers'!$E$28</f>
        <v>4591047658867.0059</v>
      </c>
    </row>
    <row r="56" spans="1:42">
      <c r="A56" s="74">
        <v>4</v>
      </c>
      <c r="B56" s="213">
        <f ca="1">IF('Chemicals 2010'!$A64="CP",INDIRECT("'Chemicals 2010'!"&amp;'Country Selector'!$B$3&amp;ROW($A64))*10^12,0)</f>
        <v>648516675308.55115</v>
      </c>
      <c r="C56" s="90">
        <f t="shared" ca="1" si="9"/>
        <v>632603579887.26819</v>
      </c>
      <c r="D56" s="90">
        <f t="shared" ca="1" si="9"/>
        <v>616690484465.98535</v>
      </c>
      <c r="E56" s="90">
        <f t="shared" ca="1" si="9"/>
        <v>600777389044.70239</v>
      </c>
      <c r="F56" s="90">
        <f t="shared" ca="1" si="9"/>
        <v>584864293623.41943</v>
      </c>
      <c r="G56" s="90">
        <f t="shared" ca="1" si="9"/>
        <v>568951198202.13647</v>
      </c>
      <c r="H56" s="90">
        <f t="shared" ca="1" si="9"/>
        <v>553038102780.85352</v>
      </c>
      <c r="I56" s="90">
        <f t="shared" ca="1" si="9"/>
        <v>537125007359.57068</v>
      </c>
      <c r="J56" s="90">
        <f t="shared" ca="1" si="9"/>
        <v>521211911938.28772</v>
      </c>
      <c r="K56" s="90">
        <f t="shared" ca="1" si="9"/>
        <v>505298816517.00482</v>
      </c>
      <c r="L56" s="213">
        <f ca="1">IF('Chemicals 2020'!$A64="CP",INDIRECT("'Chemicals 2020'!"&amp;'Country Selector'!$B$3&amp;ROW($A64))*10^12,0)*'Process Emissions Multipliers'!$B$28</f>
        <v>489385721095.72186</v>
      </c>
      <c r="M56" s="90">
        <f t="shared" ca="1" si="10"/>
        <v>519183468084.90283</v>
      </c>
      <c r="N56" s="90">
        <f t="shared" ca="1" si="10"/>
        <v>548981215074.08374</v>
      </c>
      <c r="O56" s="90">
        <f t="shared" ca="1" si="10"/>
        <v>578778962063.26465</v>
      </c>
      <c r="P56" s="90">
        <f t="shared" ca="1" si="10"/>
        <v>608576709052.44556</v>
      </c>
      <c r="Q56" s="90">
        <f t="shared" ca="1" si="10"/>
        <v>638374456041.62659</v>
      </c>
      <c r="R56" s="90">
        <f t="shared" ca="1" si="10"/>
        <v>668172203030.8075</v>
      </c>
      <c r="S56" s="90">
        <f t="shared" ca="1" si="10"/>
        <v>697969950019.9884</v>
      </c>
      <c r="T56" s="90">
        <f t="shared" ca="1" si="10"/>
        <v>727767697009.16943</v>
      </c>
      <c r="U56" s="90">
        <f t="shared" ca="1" si="10"/>
        <v>757565443998.35022</v>
      </c>
      <c r="V56" s="213">
        <f ca="1">IF('Chemicals 2030'!$A64="CP",INDIRECT("'Chemicals 2030'!"&amp;'Country Selector'!$B$3&amp;ROW($A64))*10^12,0)*'Process Emissions Multipliers'!$D$28</f>
        <v>787363190987.53125</v>
      </c>
      <c r="W56" s="90">
        <f t="shared" ca="1" si="8"/>
        <v>869405889312.02856</v>
      </c>
      <c r="X56" s="90">
        <f t="shared" ca="1" si="8"/>
        <v>951448587636.52576</v>
      </c>
      <c r="Y56" s="90">
        <f t="shared" ca="1" si="8"/>
        <v>1033491285961.0232</v>
      </c>
      <c r="Z56" s="90">
        <f t="shared" ca="1" si="8"/>
        <v>1115533984285.5205</v>
      </c>
      <c r="AA56" s="90">
        <f t="shared" ca="1" si="8"/>
        <v>1197576682610.0176</v>
      </c>
      <c r="AB56" s="90">
        <f t="shared" ca="1" si="8"/>
        <v>1279619380934.5151</v>
      </c>
      <c r="AC56" s="90">
        <f t="shared" ca="1" si="8"/>
        <v>1361662079259.0122</v>
      </c>
      <c r="AD56" s="90">
        <f t="shared" ca="1" si="8"/>
        <v>1443704777583.5095</v>
      </c>
      <c r="AE56" s="90">
        <f t="shared" ca="1" si="8"/>
        <v>1525747475908.0068</v>
      </c>
      <c r="AF56" s="90">
        <f t="shared" ca="1" si="8"/>
        <v>1607790174232.5042</v>
      </c>
      <c r="AG56" s="90">
        <f t="shared" ca="1" si="8"/>
        <v>1689832872557.0015</v>
      </c>
      <c r="AH56" s="90">
        <f t="shared" ca="1" si="8"/>
        <v>1771875570881.4988</v>
      </c>
      <c r="AI56" s="90">
        <f t="shared" ca="1" si="8"/>
        <v>1853918269205.9961</v>
      </c>
      <c r="AJ56" s="90">
        <f t="shared" ca="1" si="8"/>
        <v>1935960967530.4932</v>
      </c>
      <c r="AK56" s="90">
        <f t="shared" ca="1" si="8"/>
        <v>2018003665854.9907</v>
      </c>
      <c r="AL56" s="90">
        <f t="shared" ca="1" si="8"/>
        <v>2100046364179.488</v>
      </c>
      <c r="AM56" s="90">
        <f t="shared" ca="1" si="11"/>
        <v>2182089062503.9851</v>
      </c>
      <c r="AN56" s="90">
        <f t="shared" ca="1" si="11"/>
        <v>2264131760828.4824</v>
      </c>
      <c r="AO56" s="90">
        <f t="shared" ca="1" si="11"/>
        <v>2346174459152.9795</v>
      </c>
      <c r="AP56" s="213">
        <f ca="1">V56*'Process Emissions Multipliers'!$E$28</f>
        <v>2428217157477.4771</v>
      </c>
    </row>
    <row r="57" spans="1:42">
      <c r="A57" s="74">
        <v>5</v>
      </c>
      <c r="B57" s="213">
        <f ca="1">IF('Chemicals 2010'!$A65="CP",INDIRECT("'Chemicals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 s="213">
        <f ca="1">IF('Chemicals 2020'!$A65="CP",INDIRECT("'Chemicals 2020'!"&amp;'Country Selector'!$B$3&amp;ROW($A65))*10^12,0)*'Process Emissions Multipliers'!$B$28</f>
        <v>0</v>
      </c>
      <c r="M57" s="90">
        <f t="shared" ca="1" si="10"/>
        <v>219038378243.74661</v>
      </c>
      <c r="N57" s="90">
        <f t="shared" ca="1" si="10"/>
        <v>438076756487.49323</v>
      </c>
      <c r="O57" s="90">
        <f t="shared" ca="1" si="10"/>
        <v>657115134731.23987</v>
      </c>
      <c r="P57" s="90">
        <f t="shared" ca="1" si="10"/>
        <v>876153512974.98645</v>
      </c>
      <c r="Q57" s="90">
        <f t="shared" ca="1" si="10"/>
        <v>1095191891218.733</v>
      </c>
      <c r="R57" s="90">
        <f t="shared" ca="1" si="10"/>
        <v>1314230269462.4797</v>
      </c>
      <c r="S57" s="90">
        <f t="shared" ca="1" si="10"/>
        <v>1533268647706.2261</v>
      </c>
      <c r="T57" s="90">
        <f t="shared" ca="1" si="10"/>
        <v>1752307025949.9729</v>
      </c>
      <c r="U57" s="90">
        <f t="shared" ca="1" si="10"/>
        <v>1971345404193.7195</v>
      </c>
      <c r="V57" s="213">
        <f ca="1">IF('Chemicals 2030'!$A65="CP",INDIRECT("'Chemicals 2030'!"&amp;'Country Selector'!$B$3&amp;ROW($A65))*10^12,0)*'Process Emissions Multipliers'!$D$28</f>
        <v>2190383782437.4661</v>
      </c>
      <c r="W57" s="90">
        <f t="shared" ca="1" si="8"/>
        <v>2418620253146.7427</v>
      </c>
      <c r="X57" s="90">
        <f t="shared" ca="1" si="8"/>
        <v>2646856723856.0195</v>
      </c>
      <c r="Y57" s="90">
        <f t="shared" ca="1" si="8"/>
        <v>2875093194565.2964</v>
      </c>
      <c r="Z57" s="90">
        <f t="shared" ca="1" si="8"/>
        <v>3103329665274.5732</v>
      </c>
      <c r="AA57" s="90">
        <f t="shared" ca="1" si="8"/>
        <v>3331566135983.8496</v>
      </c>
      <c r="AB57" s="90">
        <f t="shared" ca="1" si="8"/>
        <v>3559802606693.1265</v>
      </c>
      <c r="AC57" s="90">
        <f t="shared" ca="1" si="8"/>
        <v>3788039077402.4033</v>
      </c>
      <c r="AD57" s="90">
        <f t="shared" ca="1" si="8"/>
        <v>4016275548111.6797</v>
      </c>
      <c r="AE57" s="90">
        <f t="shared" ca="1" si="8"/>
        <v>4244512018820.957</v>
      </c>
      <c r="AF57" s="90">
        <f t="shared" ca="1" si="8"/>
        <v>4472748489530.2334</v>
      </c>
      <c r="AG57" s="90">
        <f t="shared" ca="1" si="8"/>
        <v>4700984960239.5107</v>
      </c>
      <c r="AH57" s="90">
        <f t="shared" ca="1" si="8"/>
        <v>4929221430948.7871</v>
      </c>
      <c r="AI57" s="90">
        <f t="shared" ca="1" si="8"/>
        <v>5157457901658.0635</v>
      </c>
      <c r="AJ57" s="90">
        <f t="shared" ca="1" si="8"/>
        <v>5385694372367.3408</v>
      </c>
      <c r="AK57" s="90">
        <f t="shared" ca="1" si="8"/>
        <v>5613930843076.6172</v>
      </c>
      <c r="AL57" s="90">
        <f t="shared" ca="1" si="8"/>
        <v>5842167313785.8936</v>
      </c>
      <c r="AM57" s="90">
        <f t="shared" ca="1" si="11"/>
        <v>6070403784495.1709</v>
      </c>
      <c r="AN57" s="90">
        <f t="shared" ca="1" si="11"/>
        <v>6298640255204.4482</v>
      </c>
      <c r="AO57" s="90">
        <f t="shared" ca="1" si="11"/>
        <v>6526876725913.7236</v>
      </c>
      <c r="AP57" s="213">
        <f ca="1">V57*'Process Emissions Multipliers'!$E$28</f>
        <v>6755113196623.001</v>
      </c>
    </row>
    <row r="58" spans="1:42">
      <c r="A58" s="74">
        <v>6</v>
      </c>
      <c r="B58" s="213">
        <f ca="1">IF('Chemicals 2010'!$A66="CP",INDIRECT("'Chemicals 2010'!"&amp;'Country Selector'!$B$3&amp;ROW($A66))*10^12,0)</f>
        <v>331231635238.21851</v>
      </c>
      <c r="C58" s="90">
        <f t="shared" ca="1" si="9"/>
        <v>323103978974.66101</v>
      </c>
      <c r="D58" s="90">
        <f t="shared" ca="1" si="9"/>
        <v>314976322711.10345</v>
      </c>
      <c r="E58" s="90">
        <f t="shared" ca="1" si="9"/>
        <v>306848666447.5459</v>
      </c>
      <c r="F58" s="90">
        <f t="shared" ca="1" si="9"/>
        <v>298721010183.9884</v>
      </c>
      <c r="G58" s="90">
        <f t="shared" ca="1" si="9"/>
        <v>290593353920.43091</v>
      </c>
      <c r="H58" s="90">
        <f t="shared" ca="1" si="9"/>
        <v>282465697656.87335</v>
      </c>
      <c r="I58" s="90">
        <f t="shared" ca="1" si="9"/>
        <v>274338041393.31583</v>
      </c>
      <c r="J58" s="90">
        <f t="shared" ca="1" si="9"/>
        <v>266210385129.75833</v>
      </c>
      <c r="K58" s="90">
        <f t="shared" ca="1" si="9"/>
        <v>258082728866.20081</v>
      </c>
      <c r="L58" s="213">
        <f ca="1">IF('Chemicals 2020'!$A66="CP",INDIRECT("'Chemicals 2020'!"&amp;'Country Selector'!$B$3&amp;ROW($A66))*10^12,0)*'Process Emissions Multipliers'!$B$28</f>
        <v>249955072602.64328</v>
      </c>
      <c r="M58" s="90">
        <f t="shared" ca="1" si="10"/>
        <v>569284704557.1239</v>
      </c>
      <c r="N58" s="90">
        <f t="shared" ca="1" si="10"/>
        <v>888614336511.60449</v>
      </c>
      <c r="O58" s="90">
        <f t="shared" ca="1" si="10"/>
        <v>1207943968466.085</v>
      </c>
      <c r="P58" s="90">
        <f t="shared" ca="1" si="10"/>
        <v>1527273600420.5657</v>
      </c>
      <c r="Q58" s="90">
        <f t="shared" ca="1" si="10"/>
        <v>1846603232375.0461</v>
      </c>
      <c r="R58" s="90">
        <f t="shared" ca="1" si="10"/>
        <v>2165932864329.5269</v>
      </c>
      <c r="S58" s="90">
        <f t="shared" ca="1" si="10"/>
        <v>2485262496284.0073</v>
      </c>
      <c r="T58" s="90">
        <f t="shared" ca="1" si="10"/>
        <v>2804592128238.4883</v>
      </c>
      <c r="U58" s="90">
        <f t="shared" ca="1" si="10"/>
        <v>3123921760192.9683</v>
      </c>
      <c r="V58" s="213">
        <f ca="1">IF('Chemicals 2030'!$A66="CP",INDIRECT("'Chemicals 2030'!"&amp;'Country Selector'!$B$3&amp;ROW($A66))*10^12,0)*'Process Emissions Multipliers'!$D$28</f>
        <v>3443251392147.4492</v>
      </c>
      <c r="W58" s="90">
        <f t="shared" ca="1" si="8"/>
        <v>3802035798701.9995</v>
      </c>
      <c r="X58" s="90">
        <f t="shared" ca="1" si="8"/>
        <v>4160820205256.5498</v>
      </c>
      <c r="Y58" s="90">
        <f t="shared" ca="1" si="8"/>
        <v>4519604611811.1006</v>
      </c>
      <c r="Z58" s="90">
        <f t="shared" ca="1" si="8"/>
        <v>4878389018365.6504</v>
      </c>
      <c r="AA58" s="90">
        <f t="shared" ca="1" si="8"/>
        <v>5237173424920.2012</v>
      </c>
      <c r="AB58" s="90">
        <f t="shared" ca="1" si="8"/>
        <v>5595957831474.752</v>
      </c>
      <c r="AC58" s="90">
        <f t="shared" ca="1" si="8"/>
        <v>5954742238029.3027</v>
      </c>
      <c r="AD58" s="90">
        <f t="shared" ca="1" si="8"/>
        <v>6313526644583.8525</v>
      </c>
      <c r="AE58" s="90">
        <f t="shared" ca="1" si="8"/>
        <v>6672311051138.4023</v>
      </c>
      <c r="AF58" s="90">
        <f t="shared" ca="1" si="8"/>
        <v>7031095457692.9531</v>
      </c>
      <c r="AG58" s="90">
        <f t="shared" ca="1" si="8"/>
        <v>7389879864247.5039</v>
      </c>
      <c r="AH58" s="90">
        <f t="shared" ca="1" si="8"/>
        <v>7748664270802.0537</v>
      </c>
      <c r="AI58" s="90">
        <f t="shared" ca="1" si="8"/>
        <v>8107448677356.6045</v>
      </c>
      <c r="AJ58" s="90">
        <f t="shared" ca="1" si="8"/>
        <v>8466233083911.1543</v>
      </c>
      <c r="AK58" s="90">
        <f t="shared" ca="1" si="8"/>
        <v>8825017490465.7031</v>
      </c>
      <c r="AL58" s="90">
        <f t="shared" ca="1" si="8"/>
        <v>9183801897020.2559</v>
      </c>
      <c r="AM58" s="90">
        <f t="shared" ca="1" si="11"/>
        <v>9542586303574.8066</v>
      </c>
      <c r="AN58" s="90">
        <f t="shared" ca="1" si="11"/>
        <v>9901370710129.3555</v>
      </c>
      <c r="AO58" s="90">
        <f t="shared" ca="1" si="11"/>
        <v>10260155116683.908</v>
      </c>
      <c r="AP58" s="213">
        <f ca="1">V58*'Process Emissions Multipliers'!$E$28</f>
        <v>10618939523238.457</v>
      </c>
    </row>
    <row r="59" spans="1:42">
      <c r="A59" s="74">
        <v>7</v>
      </c>
      <c r="B59" s="213">
        <f ca="1">IF('Chemicals 2010'!$A67="CP",INDIRECT("'Chemicals 2010'!"&amp;'Country Selector'!$B$3&amp;ROW($A67))*10^12,0)</f>
        <v>313798391278.31268</v>
      </c>
      <c r="C59" s="90">
        <f t="shared" ca="1" si="9"/>
        <v>306098506397.04724</v>
      </c>
      <c r="D59" s="90">
        <f t="shared" ca="1" si="9"/>
        <v>298398621515.78186</v>
      </c>
      <c r="E59" s="90">
        <f t="shared" ca="1" si="9"/>
        <v>290698736634.51642</v>
      </c>
      <c r="F59" s="90">
        <f t="shared" ca="1" si="9"/>
        <v>282998851753.25098</v>
      </c>
      <c r="G59" s="90">
        <f t="shared" ca="1" si="9"/>
        <v>275298966871.9856</v>
      </c>
      <c r="H59" s="90">
        <f t="shared" ca="1" si="9"/>
        <v>267599081990.72018</v>
      </c>
      <c r="I59" s="90">
        <f t="shared" ca="1" si="9"/>
        <v>259899197109.45477</v>
      </c>
      <c r="J59" s="90">
        <f t="shared" ca="1" si="9"/>
        <v>252199312228.18933</v>
      </c>
      <c r="K59" s="90">
        <f t="shared" ca="1" si="9"/>
        <v>244499427346.92392</v>
      </c>
      <c r="L59" s="213">
        <f ca="1">IF('Chemicals 2020'!$A67="CP",INDIRECT("'Chemicals 2020'!"&amp;'Country Selector'!$B$3&amp;ROW($A67))*10^12,0)*'Process Emissions Multipliers'!$B$28</f>
        <v>236799542465.65851</v>
      </c>
      <c r="M59" s="90">
        <f t="shared" ca="1" si="10"/>
        <v>251217807137.84036</v>
      </c>
      <c r="N59" s="90">
        <f t="shared" ca="1" si="10"/>
        <v>265636071810.02222</v>
      </c>
      <c r="O59" s="90">
        <f t="shared" ca="1" si="10"/>
        <v>280054336482.2041</v>
      </c>
      <c r="P59" s="90">
        <f t="shared" ca="1" si="10"/>
        <v>294472601154.38599</v>
      </c>
      <c r="Q59" s="90">
        <f t="shared" ca="1" si="10"/>
        <v>308890865826.56787</v>
      </c>
      <c r="R59" s="90">
        <f t="shared" ca="1" si="10"/>
        <v>323309130498.74976</v>
      </c>
      <c r="S59" s="90">
        <f t="shared" ca="1" si="10"/>
        <v>337727395170.93158</v>
      </c>
      <c r="T59" s="90">
        <f t="shared" ca="1" si="10"/>
        <v>352145659843.11346</v>
      </c>
      <c r="U59" s="90">
        <f t="shared" ca="1" si="10"/>
        <v>366563924515.29529</v>
      </c>
      <c r="V59" s="213">
        <f ca="1">IF('Chemicals 2030'!$A67="CP",INDIRECT("'Chemicals 2030'!"&amp;'Country Selector'!$B$3&amp;ROW($A67))*10^12,0)*'Process Emissions Multipliers'!$D$28</f>
        <v>380982189187.47717</v>
      </c>
      <c r="W59" s="90">
        <f t="shared" ca="1" si="8"/>
        <v>420680269021.90741</v>
      </c>
      <c r="X59" s="90">
        <f t="shared" ca="1" si="8"/>
        <v>460378348856.33759</v>
      </c>
      <c r="Y59" s="90">
        <f t="shared" ca="1" si="8"/>
        <v>500076428690.76782</v>
      </c>
      <c r="Z59" s="90">
        <f t="shared" ca="1" si="8"/>
        <v>539774508525.19806</v>
      </c>
      <c r="AA59" s="90">
        <f t="shared" ca="1" si="8"/>
        <v>579472588359.62817</v>
      </c>
      <c r="AB59" s="90">
        <f t="shared" ca="1" si="8"/>
        <v>619170668194.05847</v>
      </c>
      <c r="AC59" s="90">
        <f t="shared" ca="1" si="8"/>
        <v>658868748028.48877</v>
      </c>
      <c r="AD59" s="90">
        <f t="shared" ca="1" si="8"/>
        <v>698566827862.91895</v>
      </c>
      <c r="AE59" s="90">
        <f t="shared" ca="1" si="8"/>
        <v>738264907697.34912</v>
      </c>
      <c r="AF59" s="90">
        <f t="shared" ca="1" si="8"/>
        <v>777962987531.7793</v>
      </c>
      <c r="AG59" s="90">
        <f t="shared" ca="1" si="8"/>
        <v>817661067366.20959</v>
      </c>
      <c r="AH59" s="90">
        <f t="shared" ca="1" si="8"/>
        <v>857359147200.63977</v>
      </c>
      <c r="AI59" s="90">
        <f t="shared" ca="1" si="8"/>
        <v>897057227035.07007</v>
      </c>
      <c r="AJ59" s="90">
        <f t="shared" ca="1" si="8"/>
        <v>936755306869.50024</v>
      </c>
      <c r="AK59" s="90">
        <f t="shared" ca="1" si="8"/>
        <v>976453386703.93042</v>
      </c>
      <c r="AL59" s="90">
        <f t="shared" ca="1" si="8"/>
        <v>1016151466538.3607</v>
      </c>
      <c r="AM59" s="90">
        <f t="shared" ca="1" si="11"/>
        <v>1055849546372.7909</v>
      </c>
      <c r="AN59" s="90">
        <f t="shared" ca="1" si="11"/>
        <v>1095547626207.2211</v>
      </c>
      <c r="AO59" s="90">
        <f t="shared" ca="1" si="11"/>
        <v>1135245706041.6514</v>
      </c>
      <c r="AP59" s="213">
        <f ca="1">V59*'Process Emissions Multipliers'!$E$28</f>
        <v>1174943785876.0815</v>
      </c>
    </row>
    <row r="60" spans="1:42">
      <c r="A60" s="74">
        <v>8</v>
      </c>
      <c r="B60" s="213">
        <f ca="1">IF('Chemicals 2010'!$A68="CP",INDIRECT("'Chemicals 2010'!"&amp;'Country Selector'!$B$3&amp;ROW($A68))*10^12,0)</f>
        <v>439317747789.63727</v>
      </c>
      <c r="C60" s="90">
        <f t="shared" ca="1" si="9"/>
        <v>428537908955.86688</v>
      </c>
      <c r="D60" s="90">
        <f t="shared" ca="1" si="9"/>
        <v>417758070122.0965</v>
      </c>
      <c r="E60" s="90">
        <f t="shared" ca="1" si="9"/>
        <v>406978231288.32611</v>
      </c>
      <c r="F60" s="90">
        <f t="shared" ca="1" si="9"/>
        <v>396198392454.55573</v>
      </c>
      <c r="G60" s="90">
        <f t="shared" ca="1" si="9"/>
        <v>385418553620.78534</v>
      </c>
      <c r="H60" s="90">
        <f t="shared" ca="1" si="9"/>
        <v>374638714787.01501</v>
      </c>
      <c r="I60" s="90">
        <f t="shared" ca="1" si="9"/>
        <v>363858875953.24457</v>
      </c>
      <c r="J60" s="90">
        <f t="shared" ca="1" si="9"/>
        <v>353079037119.47418</v>
      </c>
      <c r="K60" s="90">
        <f t="shared" ca="1" si="9"/>
        <v>342299198285.70386</v>
      </c>
      <c r="L60" s="213">
        <f ca="1">IF('Chemicals 2020'!$A68="CP",INDIRECT("'Chemicals 2020'!"&amp;'Country Selector'!$B$3&amp;ROW($A68))*10^12,0)*'Process Emissions Multipliers'!$B$28</f>
        <v>331519359451.93341</v>
      </c>
      <c r="M60" s="90">
        <f t="shared" ca="1" si="10"/>
        <v>351704929992.99091</v>
      </c>
      <c r="N60" s="90">
        <f t="shared" ca="1" si="10"/>
        <v>371890500534.04828</v>
      </c>
      <c r="O60" s="90">
        <f t="shared" ca="1" si="10"/>
        <v>392076071075.10571</v>
      </c>
      <c r="P60" s="90">
        <f t="shared" ca="1" si="10"/>
        <v>412261641616.16321</v>
      </c>
      <c r="Q60" s="90">
        <f t="shared" ca="1" si="10"/>
        <v>432447212157.2207</v>
      </c>
      <c r="R60" s="90">
        <f t="shared" ca="1" si="10"/>
        <v>452632782698.27814</v>
      </c>
      <c r="S60" s="90">
        <f t="shared" ca="1" si="10"/>
        <v>472818353239.33551</v>
      </c>
      <c r="T60" s="90">
        <f t="shared" ca="1" si="10"/>
        <v>493003923780.39294</v>
      </c>
      <c r="U60" s="90">
        <f t="shared" ca="1" si="10"/>
        <v>513189494321.4505</v>
      </c>
      <c r="V60" s="213">
        <f ca="1">IF('Chemicals 2030'!$A68="CP",INDIRECT("'Chemicals 2030'!"&amp;'Country Selector'!$B$3&amp;ROW($A68))*10^12,0)*'Process Emissions Multipliers'!$D$28</f>
        <v>533375064862.50787</v>
      </c>
      <c r="W60" s="90">
        <f t="shared" ca="1" si="8"/>
        <v>588952376630.71436</v>
      </c>
      <c r="X60" s="90">
        <f t="shared" ca="1" si="8"/>
        <v>644529688398.9209</v>
      </c>
      <c r="Y60" s="90">
        <f t="shared" ca="1" si="8"/>
        <v>700107000167.1272</v>
      </c>
      <c r="Z60" s="90">
        <f t="shared" ca="1" si="8"/>
        <v>755684311935.33374</v>
      </c>
      <c r="AA60" s="90">
        <f t="shared" ca="1" si="8"/>
        <v>811261623703.54016</v>
      </c>
      <c r="AB60" s="90">
        <f t="shared" ca="1" si="8"/>
        <v>866838935471.74658</v>
      </c>
      <c r="AC60" s="90">
        <f t="shared" ca="1" si="8"/>
        <v>922416247239.95313</v>
      </c>
      <c r="AD60" s="90">
        <f t="shared" ca="1" si="8"/>
        <v>977993559008.15955</v>
      </c>
      <c r="AE60" s="90">
        <f t="shared" ca="1" si="8"/>
        <v>1033570870776.366</v>
      </c>
      <c r="AF60" s="90">
        <f t="shared" ca="1" si="8"/>
        <v>1089148182544.5725</v>
      </c>
      <c r="AG60" s="90">
        <f t="shared" ca="1" si="8"/>
        <v>1144725494312.7791</v>
      </c>
      <c r="AH60" s="90">
        <f t="shared" ca="1" si="8"/>
        <v>1200302806080.9854</v>
      </c>
      <c r="AI60" s="90">
        <f t="shared" ca="1" si="8"/>
        <v>1255880117849.1919</v>
      </c>
      <c r="AJ60" s="90">
        <f t="shared" ca="1" si="8"/>
        <v>1311457429617.3984</v>
      </c>
      <c r="AK60" s="90">
        <f t="shared" ca="1" si="8"/>
        <v>1367034741385.6047</v>
      </c>
      <c r="AL60" s="90">
        <f t="shared" ca="1" si="8"/>
        <v>1422612053153.811</v>
      </c>
      <c r="AM60" s="90">
        <f t="shared" ca="1" si="11"/>
        <v>1478189364922.0176</v>
      </c>
      <c r="AN60" s="90">
        <f t="shared" ca="1" si="11"/>
        <v>1533766676690.2239</v>
      </c>
      <c r="AO60" s="90">
        <f t="shared" ca="1" si="11"/>
        <v>1589343988458.4307</v>
      </c>
      <c r="AP60" s="213">
        <f ca="1">V60*'Process Emissions Multipliers'!$E$28</f>
        <v>1644921300226.637</v>
      </c>
    </row>
    <row r="61" spans="1:42">
      <c r="A61" s="74">
        <v>9</v>
      </c>
      <c r="B61" s="213">
        <f ca="1">IF('Chemicals 2010'!$A69="CP",INDIRECT("'Chemicals 2010'!"&amp;'Country Selector'!$B$3&amp;ROW($A69))*10^12,0)</f>
        <v>930935227459.0177</v>
      </c>
      <c r="C61" s="90">
        <f t="shared" ca="1" si="9"/>
        <v>908092235644.59717</v>
      </c>
      <c r="D61" s="90">
        <f t="shared" ca="1" si="9"/>
        <v>885249243830.17639</v>
      </c>
      <c r="E61" s="90">
        <f t="shared" ca="1" si="9"/>
        <v>862406252015.75586</v>
      </c>
      <c r="F61" s="90">
        <f t="shared" ca="1" si="9"/>
        <v>839563260201.33521</v>
      </c>
      <c r="G61" s="90">
        <f t="shared" ca="1" si="9"/>
        <v>816720268386.91467</v>
      </c>
      <c r="H61" s="90">
        <f t="shared" ca="1" si="9"/>
        <v>793877276572.4939</v>
      </c>
      <c r="I61" s="90">
        <f t="shared" ca="1" si="9"/>
        <v>771034284758.07336</v>
      </c>
      <c r="J61" s="90">
        <f t="shared" ca="1" si="9"/>
        <v>748191292943.65283</v>
      </c>
      <c r="K61" s="90">
        <f t="shared" ca="1" si="9"/>
        <v>725348301129.23206</v>
      </c>
      <c r="L61" s="213">
        <f ca="1">IF('Chemicals 2020'!$A69="CP",INDIRECT("'Chemicals 2020'!"&amp;'Country Selector'!$B$3&amp;ROW($A69))*10^12,0)*'Process Emissions Multipliers'!$B$28</f>
        <v>702505309314.81152</v>
      </c>
      <c r="M61" s="90">
        <f t="shared" ca="1" si="10"/>
        <v>745279494508.95703</v>
      </c>
      <c r="N61" s="90">
        <f t="shared" ca="1" si="10"/>
        <v>788053679703.10278</v>
      </c>
      <c r="O61" s="90">
        <f t="shared" ca="1" si="10"/>
        <v>830827864897.24829</v>
      </c>
      <c r="P61" s="90">
        <f t="shared" ca="1" si="10"/>
        <v>873602050091.3938</v>
      </c>
      <c r="Q61" s="90">
        <f t="shared" ca="1" si="10"/>
        <v>916376235285.53943</v>
      </c>
      <c r="R61" s="90">
        <f t="shared" ca="1" si="10"/>
        <v>959150420479.68506</v>
      </c>
      <c r="S61" s="90">
        <f t="shared" ca="1" si="10"/>
        <v>1001924605673.8306</v>
      </c>
      <c r="T61" s="90">
        <f t="shared" ca="1" si="10"/>
        <v>1044698790867.9762</v>
      </c>
      <c r="U61" s="90">
        <f t="shared" ca="1" si="10"/>
        <v>1087472976062.1218</v>
      </c>
      <c r="V61" s="213">
        <f ca="1">IF('Chemicals 2030'!$A69="CP",INDIRECT("'Chemicals 2030'!"&amp;'Country Selector'!$B$3&amp;ROW($A69))*10^12,0)*'Process Emissions Multipliers'!$D$28</f>
        <v>1130247161256.2673</v>
      </c>
      <c r="W61" s="90">
        <f t="shared" ca="1" si="8"/>
        <v>1248018131431.7524</v>
      </c>
      <c r="X61" s="90">
        <f t="shared" ca="1" si="8"/>
        <v>1365789101607.2378</v>
      </c>
      <c r="Y61" s="90">
        <f t="shared" ca="1" si="8"/>
        <v>1483560071782.7227</v>
      </c>
      <c r="Z61" s="90">
        <f t="shared" ca="1" si="8"/>
        <v>1601331041958.208</v>
      </c>
      <c r="AA61" s="90">
        <f t="shared" ca="1" si="8"/>
        <v>1719102012133.6931</v>
      </c>
      <c r="AB61" s="90">
        <f t="shared" ca="1" si="8"/>
        <v>1836872982309.1782</v>
      </c>
      <c r="AC61" s="90">
        <f t="shared" ca="1" si="8"/>
        <v>1954643952484.6636</v>
      </c>
      <c r="AD61" s="90">
        <f t="shared" ca="1" si="8"/>
        <v>2072414922660.1484</v>
      </c>
      <c r="AE61" s="90">
        <f t="shared" ca="1" si="8"/>
        <v>2190185892835.6338</v>
      </c>
      <c r="AF61" s="90">
        <f t="shared" ca="1" si="8"/>
        <v>2307956863011.1191</v>
      </c>
      <c r="AG61" s="90">
        <f t="shared" ca="1" si="8"/>
        <v>2425727833186.6045</v>
      </c>
      <c r="AH61" s="90">
        <f t="shared" ca="1" si="8"/>
        <v>2543498803362.0894</v>
      </c>
      <c r="AI61" s="90">
        <f t="shared" ca="1" si="8"/>
        <v>2661269773537.5742</v>
      </c>
      <c r="AJ61" s="90">
        <f t="shared" ca="1" si="8"/>
        <v>2779040743713.0601</v>
      </c>
      <c r="AK61" s="90">
        <f t="shared" ca="1" si="8"/>
        <v>2896811713888.5449</v>
      </c>
      <c r="AL61" s="90">
        <f t="shared" ca="1" si="8"/>
        <v>3014582684064.0298</v>
      </c>
      <c r="AM61" s="90">
        <f t="shared" ca="1" si="11"/>
        <v>3132353654239.5151</v>
      </c>
      <c r="AN61" s="90">
        <f t="shared" ca="1" si="11"/>
        <v>3250124624415.0005</v>
      </c>
      <c r="AO61" s="90">
        <f t="shared" ca="1" si="11"/>
        <v>3367895594590.4858</v>
      </c>
      <c r="AP61" s="213">
        <f ca="1">V61*'Process Emissions Multipliers'!$E$28</f>
        <v>3485666564765.9707</v>
      </c>
    </row>
    <row r="62" spans="1:42">
      <c r="A62" s="74">
        <v>10</v>
      </c>
      <c r="B62" s="213">
        <f ca="1">IF('Chemicals 2010'!$A70="CP",INDIRECT("'Chemicals 2010'!"&amp;'Country Selector'!$B$3&amp;ROW($A70))*10^12,0)</f>
        <v>376558069533.99738</v>
      </c>
      <c r="C62" s="90">
        <f t="shared" ca="1" si="9"/>
        <v>367318207676.47821</v>
      </c>
      <c r="D62" s="90">
        <f t="shared" ca="1" si="9"/>
        <v>358078345818.95898</v>
      </c>
      <c r="E62" s="90">
        <f t="shared" ca="1" si="9"/>
        <v>348838483961.43982</v>
      </c>
      <c r="F62" s="90">
        <f t="shared" ca="1" si="9"/>
        <v>339598622103.92065</v>
      </c>
      <c r="G62" s="90">
        <f t="shared" ca="1" si="9"/>
        <v>330358760246.40149</v>
      </c>
      <c r="H62" s="90">
        <f t="shared" ca="1" si="9"/>
        <v>321118898388.88232</v>
      </c>
      <c r="I62" s="90">
        <f t="shared" ca="1" si="9"/>
        <v>311879036531.36316</v>
      </c>
      <c r="J62" s="90">
        <f t="shared" ca="1" si="9"/>
        <v>302639174673.84399</v>
      </c>
      <c r="K62" s="90">
        <f t="shared" ca="1" si="9"/>
        <v>293399312816.32477</v>
      </c>
      <c r="L62" s="213">
        <f ca="1">IF('Chemicals 2020'!$A70="CP",INDIRECT("'Chemicals 2020'!"&amp;'Country Selector'!$B$3&amp;ROW($A70))*10^12,0)*'Process Emissions Multipliers'!$B$28</f>
        <v>284159450958.8056</v>
      </c>
      <c r="M62" s="90">
        <f t="shared" ca="1" si="10"/>
        <v>594153300605.77698</v>
      </c>
      <c r="N62" s="90">
        <f t="shared" ca="1" si="10"/>
        <v>904147150252.74829</v>
      </c>
      <c r="O62" s="90">
        <f t="shared" ca="1" si="10"/>
        <v>1214140999899.7197</v>
      </c>
      <c r="P62" s="90">
        <f t="shared" ca="1" si="10"/>
        <v>1524134849546.6912</v>
      </c>
      <c r="Q62" s="90">
        <f t="shared" ca="1" si="10"/>
        <v>1834128699193.6626</v>
      </c>
      <c r="R62" s="90">
        <f t="shared" ca="1" si="10"/>
        <v>2144122548840.634</v>
      </c>
      <c r="S62" s="90">
        <f t="shared" ca="1" si="10"/>
        <v>2454116398487.6055</v>
      </c>
      <c r="T62" s="90">
        <f t="shared" ca="1" si="10"/>
        <v>2764110248134.5767</v>
      </c>
      <c r="U62" s="90">
        <f t="shared" ca="1" si="10"/>
        <v>3074104097781.5479</v>
      </c>
      <c r="V62" s="213">
        <f ca="1">IF('Chemicals 2030'!$A70="CP",INDIRECT("'Chemicals 2030'!"&amp;'Country Selector'!$B$3&amp;ROW($A70))*10^12,0)*'Process Emissions Multipliers'!$D$28</f>
        <v>3384097947428.5195</v>
      </c>
      <c r="W62" s="90">
        <f t="shared" ca="1" si="8"/>
        <v>3736718606076.792</v>
      </c>
      <c r="X62" s="90">
        <f t="shared" ca="1" si="8"/>
        <v>4089339264725.0635</v>
      </c>
      <c r="Y62" s="90">
        <f t="shared" ca="1" si="8"/>
        <v>4441959923373.3359</v>
      </c>
      <c r="Z62" s="90">
        <f t="shared" ca="1" si="8"/>
        <v>4794580582021.6074</v>
      </c>
      <c r="AA62" s="90">
        <f t="shared" ca="1" si="8"/>
        <v>5147201240669.8799</v>
      </c>
      <c r="AB62" s="90">
        <f t="shared" ca="1" si="8"/>
        <v>5499821899318.1523</v>
      </c>
      <c r="AC62" s="90">
        <f t="shared" ca="1" si="8"/>
        <v>5852442557966.4238</v>
      </c>
      <c r="AD62" s="90">
        <f t="shared" ca="1" si="8"/>
        <v>6205063216614.6963</v>
      </c>
      <c r="AE62" s="90">
        <f t="shared" ca="1" si="8"/>
        <v>6557683875262.9688</v>
      </c>
      <c r="AF62" s="90">
        <f t="shared" ca="1" si="8"/>
        <v>6910304533911.2402</v>
      </c>
      <c r="AG62" s="90">
        <f t="shared" ca="1" si="8"/>
        <v>7262925192559.5117</v>
      </c>
      <c r="AH62" s="90">
        <f t="shared" ca="1" si="8"/>
        <v>7615545851207.7852</v>
      </c>
      <c r="AI62" s="90">
        <f t="shared" ca="1" si="8"/>
        <v>7968166509856.0566</v>
      </c>
      <c r="AJ62" s="90">
        <f t="shared" ca="1" si="8"/>
        <v>8320787168504.3271</v>
      </c>
      <c r="AK62" s="90">
        <f t="shared" ca="1" si="8"/>
        <v>8673407827152.6006</v>
      </c>
      <c r="AL62" s="90">
        <f t="shared" ca="1" si="8"/>
        <v>9026028485800.873</v>
      </c>
      <c r="AM62" s="90">
        <f t="shared" ca="1" si="11"/>
        <v>9378649144449.1445</v>
      </c>
      <c r="AN62" s="90">
        <f t="shared" ca="1" si="11"/>
        <v>9731269803097.418</v>
      </c>
      <c r="AO62" s="90">
        <f t="shared" ca="1" si="11"/>
        <v>10083890461745.688</v>
      </c>
      <c r="AP62" s="213">
        <f ca="1">V62*'Process Emissions Multipliers'!$E$28</f>
        <v>10436511120393.961</v>
      </c>
    </row>
    <row r="63" spans="1:42">
      <c r="A63" s="74">
        <v>11</v>
      </c>
      <c r="B63" s="213">
        <f ca="1">IF('Chemicals 2010'!$A71="CP",INDIRECT("'Chemicals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M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 s="213">
        <f ca="1">IF('Chemicals 2020'!$A71="CP",INDIRECT("'Chemicals 2020'!"&amp;'Country Selector'!$B$3&amp;ROW($A71))*10^12,0)*'Process Emissions Multipliers'!$B$28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W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 s="213">
        <f ca="1">IF('Chemicals 2030'!$A71="CP",INDIRECT("'Chemicals 2030'!"&amp;'Country Selector'!$B$3&amp;ROW($A71))*10^12,0)*'Process Emissions Multipliers'!$D$28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 s="213">
        <f ca="1">V63*'Process Emissions Multipliers'!$E$28</f>
        <v>0</v>
      </c>
    </row>
    <row r="64" spans="1:42">
      <c r="A64" s="74">
        <v>12</v>
      </c>
      <c r="B64" s="213">
        <f ca="1">IF('Chemicals 2010'!$A72="CP",INDIRECT("'Chemicals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 s="213">
        <f ca="1">IF('Chemicals 2020'!$A72="CP",INDIRECT("'Chemicals 2020'!"&amp;'Country Selector'!$B$3&amp;ROW($A72))*10^12,0)*'Process Emissions Multipliers'!$B$28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 s="213">
        <f ca="1">IF('Chemicals 2030'!$A72="CP",INDIRECT("'Chemicals 2030'!"&amp;'Country Selector'!$B$3&amp;ROW($A72))*10^12,0)*'Process Emissions Multipliers'!$D$28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 s="213">
        <f ca="1">V64*'Process Emissions Multipliers'!$E$28</f>
        <v>0</v>
      </c>
    </row>
    <row r="65" spans="1:42">
      <c r="A65" s="74">
        <v>13</v>
      </c>
      <c r="B65" s="213">
        <f ca="1">IF('Chemicals 2010'!$A73="CP",INDIRECT("'Chemicals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 s="213">
        <f ca="1">IF('Chemicals 2020'!$A73="CP",INDIRECT("'Chemicals 2020'!"&amp;'Country Selector'!$B$3&amp;ROW($A73))*10^12,0)*'Process Emissions Multipliers'!$B$28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 s="213">
        <f ca="1">IF('Chemicals 2030'!$A73="CP",INDIRECT("'Chemicals 2030'!"&amp;'Country Selector'!$B$3&amp;ROW($A73))*10^12,0)*'Process Emissions Multipliers'!$D$28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 s="213">
        <f ca="1">V65*'Process Emissions Multipliers'!$E$28</f>
        <v>0</v>
      </c>
    </row>
    <row r="66" spans="1:42">
      <c r="A66" s="74">
        <v>14</v>
      </c>
      <c r="B66" s="213">
        <f ca="1">IF('Chemicals 2010'!$A74="CP",INDIRECT("'Chemicals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 s="213">
        <f ca="1">IF('Chemicals 2020'!$A74="CP",INDIRECT("'Chemicals 2020'!"&amp;'Country Selector'!$B$3&amp;ROW($A74))*10^12,0)*'Process Emissions Multipliers'!$B$28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 s="213">
        <f ca="1">IF('Chemicals 2030'!$A74="CP",INDIRECT("'Chemicals 2030'!"&amp;'Country Selector'!$B$3&amp;ROW($A74))*10^12,0)*'Process Emissions Multipliers'!$D$28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 s="213">
        <f ca="1">V66*'Process Emissions Multipliers'!$E$28</f>
        <v>0</v>
      </c>
    </row>
    <row r="67" spans="1:42">
      <c r="A67" s="74">
        <v>15</v>
      </c>
      <c r="B67" s="213">
        <f ca="1">IF('Chemicals 2010'!$A75="CP",INDIRECT("'Chemicals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 s="213">
        <f ca="1">IF('Chemicals 2020'!$A75="CP",INDIRECT("'Chemicals 2020'!"&amp;'Country Selector'!$B$3&amp;ROW($A75))*10^12,0)*'Process Emissions Multipliers'!$B$28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 s="213">
        <f ca="1">IF('Chemicals 2030'!$A75="CP",INDIRECT("'Chemicals 2030'!"&amp;'Country Selector'!$B$3&amp;ROW($A75))*10^12,0)*'Process Emissions Multipliers'!$D$28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 s="213">
        <f ca="1">V67*'Process Emissions Multipliers'!$E$28</f>
        <v>0</v>
      </c>
    </row>
    <row r="68" spans="1:42">
      <c r="A68" s="74">
        <v>16</v>
      </c>
      <c r="B68" s="213">
        <f ca="1">IF('Chemicals 2010'!$A76="CP",INDIRECT("'Chemicals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 s="213">
        <f ca="1">IF('Chemicals 2020'!$A76="CP",INDIRECT("'Chemicals 2020'!"&amp;'Country Selector'!$B$3&amp;ROW($A76))*10^12,0)*'Process Emissions Multipliers'!$B$28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 s="213">
        <f ca="1">IF('Chemicals 2030'!$A76="CP",INDIRECT("'Chemicals 2030'!"&amp;'Country Selector'!$B$3&amp;ROW($A76))*10^12,0)*'Process Emissions Multipliers'!$D$28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 s="213">
        <f ca="1">V68*'Process Emissions Multipliers'!$E$28</f>
        <v>0</v>
      </c>
    </row>
    <row r="69" spans="1:42">
      <c r="A69" s="74">
        <v>17</v>
      </c>
      <c r="B69" s="213">
        <f ca="1">IF('Chemicals 2010'!$A77="CP",INDIRECT("'Chemicals 2010'!"&amp;'Country Selector'!$B$3&amp;ROW($A77))*10^12,0)</f>
        <v>0</v>
      </c>
      <c r="C69" s="90">
        <f t="shared" ca="1" si="15"/>
        <v>68133167.376669675</v>
      </c>
      <c r="D69" s="90">
        <f t="shared" ca="1" si="12"/>
        <v>136266334.75333935</v>
      </c>
      <c r="E69" s="90">
        <f t="shared" ca="1" si="12"/>
        <v>204399502.13000903</v>
      </c>
      <c r="F69" s="90">
        <f t="shared" ca="1" si="12"/>
        <v>272532669.5066787</v>
      </c>
      <c r="G69" s="90">
        <f t="shared" ca="1" si="12"/>
        <v>340665836.88334841</v>
      </c>
      <c r="H69" s="90">
        <f t="shared" ca="1" si="12"/>
        <v>408799004.26001805</v>
      </c>
      <c r="I69" s="90">
        <f t="shared" ca="1" si="12"/>
        <v>476932171.63668776</v>
      </c>
      <c r="J69" s="90">
        <f t="shared" ca="1" si="12"/>
        <v>545065339.0133574</v>
      </c>
      <c r="K69" s="90">
        <f t="shared" ca="1" si="12"/>
        <v>613198506.39002717</v>
      </c>
      <c r="L69" s="213">
        <f ca="1">IF('Chemicals 2020'!$A77="CP",INDIRECT("'Chemicals 2020'!"&amp;'Country Selector'!$B$3&amp;ROW($A77))*10^12,0)*'Process Emissions Multipliers'!$B$28</f>
        <v>681331673.76669681</v>
      </c>
      <c r="M69" s="90">
        <f t="shared" ca="1" si="16"/>
        <v>276129650464.75153</v>
      </c>
      <c r="N69" s="90">
        <f t="shared" ca="1" si="13"/>
        <v>551577969255.73633</v>
      </c>
      <c r="O69" s="90">
        <f t="shared" ca="1" si="13"/>
        <v>827026288046.72131</v>
      </c>
      <c r="P69" s="90">
        <f t="shared" ca="1" si="13"/>
        <v>1102474606837.7061</v>
      </c>
      <c r="Q69" s="90">
        <f t="shared" ca="1" si="13"/>
        <v>1377922925628.6909</v>
      </c>
      <c r="R69" s="90">
        <f t="shared" ca="1" si="13"/>
        <v>1653371244419.6758</v>
      </c>
      <c r="S69" s="90">
        <f t="shared" ca="1" si="13"/>
        <v>1928819563210.6606</v>
      </c>
      <c r="T69" s="90">
        <f t="shared" ca="1" si="13"/>
        <v>2204267882001.6455</v>
      </c>
      <c r="U69" s="90">
        <f t="shared" ca="1" si="13"/>
        <v>2479716200792.6304</v>
      </c>
      <c r="V69" s="213">
        <f ca="1">IF('Chemicals 2030'!$A77="CP",INDIRECT("'Chemicals 2030'!"&amp;'Country Selector'!$B$3&amp;ROW($A77))*10^12,0)*'Process Emissions Multipliers'!$D$28</f>
        <v>2755164519583.6152</v>
      </c>
      <c r="W69" s="90">
        <f t="shared" ca="1" si="14"/>
        <v>3042250751327.6348</v>
      </c>
      <c r="X69" s="90">
        <f t="shared" ca="1" si="14"/>
        <v>3329336983071.6543</v>
      </c>
      <c r="Y69" s="90">
        <f t="shared" ca="1" si="14"/>
        <v>3616423214815.6738</v>
      </c>
      <c r="Z69" s="90">
        <f t="shared" ca="1" si="14"/>
        <v>3903509446559.6929</v>
      </c>
      <c r="AA69" s="90">
        <f t="shared" ca="1" si="14"/>
        <v>4190595678303.7119</v>
      </c>
      <c r="AB69" s="90">
        <f t="shared" ca="1" si="14"/>
        <v>4477681910047.7314</v>
      </c>
      <c r="AC69" s="90">
        <f t="shared" ca="1" si="14"/>
        <v>4764768141791.752</v>
      </c>
      <c r="AD69" s="90">
        <f t="shared" ca="1" si="14"/>
        <v>5051854373535.7705</v>
      </c>
      <c r="AE69" s="90">
        <f t="shared" ca="1" si="14"/>
        <v>5338940605279.79</v>
      </c>
      <c r="AF69" s="90">
        <f t="shared" ca="1" si="14"/>
        <v>5626026837023.8086</v>
      </c>
      <c r="AG69" s="90">
        <f t="shared" ca="1" si="14"/>
        <v>5913113068767.8291</v>
      </c>
      <c r="AH69" s="90">
        <f t="shared" ca="1" si="14"/>
        <v>6200199300511.8486</v>
      </c>
      <c r="AI69" s="90">
        <f t="shared" ca="1" si="14"/>
        <v>6487285532255.8682</v>
      </c>
      <c r="AJ69" s="90">
        <f t="shared" ca="1" si="14"/>
        <v>6774371763999.8877</v>
      </c>
      <c r="AK69" s="90">
        <f t="shared" ca="1" si="14"/>
        <v>7061457995743.9063</v>
      </c>
      <c r="AL69" s="90">
        <f t="shared" ca="1" si="14"/>
        <v>7348544227487.9258</v>
      </c>
      <c r="AM69" s="90">
        <f t="shared" ca="1" si="11"/>
        <v>7635630459231.9453</v>
      </c>
      <c r="AN69" s="90">
        <f t="shared" ca="1" si="11"/>
        <v>7922716690975.9648</v>
      </c>
      <c r="AO69" s="90">
        <f t="shared" ca="1" si="11"/>
        <v>8209802922719.9834</v>
      </c>
      <c r="AP69" s="213">
        <f ca="1">V69*'Process Emissions Multipliers'!$E$28</f>
        <v>8496889154464.0039</v>
      </c>
    </row>
    <row r="70" spans="1:42">
      <c r="A70" s="74">
        <v>18</v>
      </c>
      <c r="B70" s="213">
        <f ca="1">IF('Chemicals 2010'!$A78="CP",INDIRECT("'Chemicals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 s="213">
        <f ca="1">IF('Chemicals 2020'!$A78="CP",INDIRECT("'Chemicals 2020'!"&amp;'Country Selector'!$B$3&amp;ROW($A78))*10^12,0)*'Process Emissions Multipliers'!$B$28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 s="213">
        <f ca="1">IF('Chemicals 2030'!$A78="CP",INDIRECT("'Chemicals 2030'!"&amp;'Country Selector'!$B$3&amp;ROW($A78))*10^12,0)*'Process Emissions Multipliers'!$D$28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213">
        <f ca="1">V70*'Process Emissions Multipliers'!$E$28</f>
        <v>0</v>
      </c>
    </row>
    <row r="71" spans="1:42">
      <c r="A71" s="74">
        <v>19</v>
      </c>
      <c r="B71" s="213">
        <f ca="1">IF('Chemicals 2010'!$A79="CP",INDIRECT("'Chemicals 2010'!"&amp;'Country Selector'!$B$3&amp;ROW($A79))*10^12,0)</f>
        <v>264985308190.57553</v>
      </c>
      <c r="C71" s="90">
        <f t="shared" ca="1" si="15"/>
        <v>258483183179.72943</v>
      </c>
      <c r="D71" s="90">
        <f t="shared" ca="1" si="12"/>
        <v>251981058168.88336</v>
      </c>
      <c r="E71" s="90">
        <f t="shared" ca="1" si="12"/>
        <v>245478933158.03729</v>
      </c>
      <c r="F71" s="90">
        <f t="shared" ca="1" si="12"/>
        <v>238976808147.19116</v>
      </c>
      <c r="G71" s="90">
        <f t="shared" ca="1" si="12"/>
        <v>232474683136.34509</v>
      </c>
      <c r="H71" s="90">
        <f t="shared" ca="1" si="12"/>
        <v>225972558125.49896</v>
      </c>
      <c r="I71" s="90">
        <f t="shared" ca="1" si="12"/>
        <v>219470433114.65289</v>
      </c>
      <c r="J71" s="90">
        <f t="shared" ca="1" si="12"/>
        <v>212968308103.80682</v>
      </c>
      <c r="K71" s="90">
        <f t="shared" ca="1" si="12"/>
        <v>206466183092.96072</v>
      </c>
      <c r="L71" s="213">
        <f ca="1">IF('Chemicals 2020'!$A79="CP",INDIRECT("'Chemicals 2020'!"&amp;'Country Selector'!$B$3&amp;ROW($A79))*10^12,0)*'Process Emissions Multipliers'!$B$28</f>
        <v>199964058082.11462</v>
      </c>
      <c r="M71" s="90">
        <f t="shared" ca="1" si="16"/>
        <v>212139481583.06949</v>
      </c>
      <c r="N71" s="90">
        <f t="shared" ca="1" si="13"/>
        <v>224314905084.02435</v>
      </c>
      <c r="O71" s="90">
        <f t="shared" ca="1" si="13"/>
        <v>236490328584.97919</v>
      </c>
      <c r="P71" s="90">
        <f t="shared" ca="1" si="13"/>
        <v>248665752085.93408</v>
      </c>
      <c r="Q71" s="90">
        <f t="shared" ca="1" si="13"/>
        <v>260841175586.88895</v>
      </c>
      <c r="R71" s="90">
        <f t="shared" ca="1" si="13"/>
        <v>273016599087.84381</v>
      </c>
      <c r="S71" s="90">
        <f t="shared" ca="1" si="13"/>
        <v>285192022588.79871</v>
      </c>
      <c r="T71" s="90">
        <f t="shared" ca="1" si="13"/>
        <v>297367446089.75354</v>
      </c>
      <c r="U71" s="90">
        <f t="shared" ca="1" si="13"/>
        <v>309542869590.70844</v>
      </c>
      <c r="V71" s="213">
        <f ca="1">IF('Chemicals 2030'!$A79="CP",INDIRECT("'Chemicals 2030'!"&amp;'Country Selector'!$B$3&amp;ROW($A79))*10^12,0)*'Process Emissions Multipliers'!$D$28</f>
        <v>321718293091.66327</v>
      </c>
      <c r="W71" s="90">
        <f t="shared" ca="1" si="14"/>
        <v>355241116062.96161</v>
      </c>
      <c r="X71" s="90">
        <f t="shared" ca="1" si="14"/>
        <v>388763939034.25983</v>
      </c>
      <c r="Y71" s="90">
        <f t="shared" ca="1" si="14"/>
        <v>422286762005.55811</v>
      </c>
      <c r="Z71" s="90">
        <f t="shared" ca="1" si="14"/>
        <v>455809584976.85645</v>
      </c>
      <c r="AA71" s="90">
        <f t="shared" ca="1" si="14"/>
        <v>489332407948.15466</v>
      </c>
      <c r="AB71" s="90">
        <f t="shared" ca="1" si="14"/>
        <v>522855230919.453</v>
      </c>
      <c r="AC71" s="90">
        <f t="shared" ca="1" si="14"/>
        <v>556378053890.75122</v>
      </c>
      <c r="AD71" s="90">
        <f t="shared" ca="1" si="14"/>
        <v>589900876862.04956</v>
      </c>
      <c r="AE71" s="90">
        <f t="shared" ca="1" si="14"/>
        <v>623423699833.34778</v>
      </c>
      <c r="AF71" s="90">
        <f t="shared" ca="1" si="14"/>
        <v>656946522804.64612</v>
      </c>
      <c r="AG71" s="90">
        <f t="shared" ca="1" si="14"/>
        <v>690469345775.94434</v>
      </c>
      <c r="AH71" s="90">
        <f t="shared" ca="1" si="14"/>
        <v>723992168747.24268</v>
      </c>
      <c r="AI71" s="90">
        <f t="shared" ca="1" si="14"/>
        <v>757514991718.54089</v>
      </c>
      <c r="AJ71" s="90">
        <f t="shared" ca="1" si="14"/>
        <v>791037814689.83923</v>
      </c>
      <c r="AK71" s="90">
        <f t="shared" ca="1" si="14"/>
        <v>824560637661.13745</v>
      </c>
      <c r="AL71" s="90">
        <f t="shared" ca="1" si="14"/>
        <v>858083460632.43579</v>
      </c>
      <c r="AM71" s="90">
        <f t="shared" ca="1" si="11"/>
        <v>891606283603.73413</v>
      </c>
      <c r="AN71" s="90">
        <f t="shared" ca="1" si="11"/>
        <v>925129106575.03235</v>
      </c>
      <c r="AO71" s="90">
        <f t="shared" ca="1" si="11"/>
        <v>958651929546.33057</v>
      </c>
      <c r="AP71" s="213">
        <f ca="1">V71*'Process Emissions Multipliers'!$E$28</f>
        <v>992174752517.62891</v>
      </c>
    </row>
    <row r="72" spans="1:42">
      <c r="A72" s="74">
        <v>20</v>
      </c>
      <c r="B72" s="213">
        <f ca="1">IF('Chemicals 2010'!$A80="CP",INDIRECT("'Chemicals 2010'!"&amp;'Country Selector'!$B$3&amp;ROW($A80))*10^12,0)</f>
        <v>331231635238.21832</v>
      </c>
      <c r="C72" s="90">
        <f t="shared" ca="1" si="15"/>
        <v>323103978974.66083</v>
      </c>
      <c r="D72" s="90">
        <f t="shared" ca="1" si="12"/>
        <v>314976322711.10327</v>
      </c>
      <c r="E72" s="90">
        <f t="shared" ca="1" si="12"/>
        <v>306848666447.54584</v>
      </c>
      <c r="F72" s="90">
        <f t="shared" ca="1" si="12"/>
        <v>298721010183.98828</v>
      </c>
      <c r="G72" s="90">
        <f t="shared" ca="1" si="12"/>
        <v>290593353920.43079</v>
      </c>
      <c r="H72" s="90">
        <f t="shared" ca="1" si="12"/>
        <v>282465697656.87329</v>
      </c>
      <c r="I72" s="90">
        <f t="shared" ca="1" si="12"/>
        <v>274338041393.3158</v>
      </c>
      <c r="J72" s="90">
        <f t="shared" ca="1" si="12"/>
        <v>266210385129.7583</v>
      </c>
      <c r="K72" s="90">
        <f t="shared" ca="1" si="12"/>
        <v>258082728866.20081</v>
      </c>
      <c r="L72" s="213">
        <f ca="1">IF('Chemicals 2020'!$A80="CP",INDIRECT("'Chemicals 2020'!"&amp;'Country Selector'!$B$3&amp;ROW($A80))*10^12,0)*'Process Emissions Multipliers'!$B$28</f>
        <v>249955072602.64328</v>
      </c>
      <c r="M72" s="90">
        <f t="shared" ca="1" si="16"/>
        <v>265174351978.83728</v>
      </c>
      <c r="N72" s="90">
        <f t="shared" ca="1" si="13"/>
        <v>280393631355.03125</v>
      </c>
      <c r="O72" s="90">
        <f t="shared" ca="1" si="13"/>
        <v>295612910731.22522</v>
      </c>
      <c r="P72" s="90">
        <f t="shared" ca="1" si="13"/>
        <v>310832190107.41931</v>
      </c>
      <c r="Q72" s="90">
        <f t="shared" ca="1" si="13"/>
        <v>326051469483.61328</v>
      </c>
      <c r="R72" s="90">
        <f t="shared" ca="1" si="13"/>
        <v>341270748859.80725</v>
      </c>
      <c r="S72" s="90">
        <f t="shared" ca="1" si="13"/>
        <v>356490028236.00128</v>
      </c>
      <c r="T72" s="90">
        <f t="shared" ca="1" si="13"/>
        <v>371709307612.19531</v>
      </c>
      <c r="U72" s="90">
        <f t="shared" ca="1" si="13"/>
        <v>386928586988.38922</v>
      </c>
      <c r="V72" s="213">
        <f ca="1">IF('Chemicals 2030'!$A80="CP",INDIRECT("'Chemicals 2030'!"&amp;'Country Selector'!$B$3&amp;ROW($A80))*10^12,0)*'Process Emissions Multipliers'!$D$28</f>
        <v>402147866364.58325</v>
      </c>
      <c r="W72" s="90">
        <f t="shared" ca="1" si="14"/>
        <v>444051395078.7066</v>
      </c>
      <c r="X72" s="90">
        <f t="shared" ca="1" si="14"/>
        <v>485954923792.82977</v>
      </c>
      <c r="Y72" s="90">
        <f t="shared" ca="1" si="14"/>
        <v>527858452506.95313</v>
      </c>
      <c r="Z72" s="90">
        <f t="shared" ca="1" si="14"/>
        <v>569761981221.07642</v>
      </c>
      <c r="AA72" s="90">
        <f t="shared" ca="1" si="14"/>
        <v>611665509935.19971</v>
      </c>
      <c r="AB72" s="90">
        <f t="shared" ca="1" si="14"/>
        <v>653569038649.323</v>
      </c>
      <c r="AC72" s="90">
        <f t="shared" ca="1" si="14"/>
        <v>695472567363.44629</v>
      </c>
      <c r="AD72" s="90">
        <f t="shared" ca="1" si="14"/>
        <v>737376096077.56958</v>
      </c>
      <c r="AE72" s="90">
        <f t="shared" ca="1" si="14"/>
        <v>779279624791.69287</v>
      </c>
      <c r="AF72" s="90">
        <f t="shared" ca="1" si="14"/>
        <v>821183153505.81616</v>
      </c>
      <c r="AG72" s="90">
        <f t="shared" ca="1" si="14"/>
        <v>863086682219.93945</v>
      </c>
      <c r="AH72" s="90">
        <f t="shared" ca="1" si="14"/>
        <v>904990210934.06274</v>
      </c>
      <c r="AI72" s="90">
        <f t="shared" ca="1" si="14"/>
        <v>946893739648.18604</v>
      </c>
      <c r="AJ72" s="90">
        <f t="shared" ca="1" si="14"/>
        <v>988797268362.30933</v>
      </c>
      <c r="AK72" s="90">
        <f t="shared" ca="1" si="14"/>
        <v>1030700797076.4326</v>
      </c>
      <c r="AL72" s="90">
        <f t="shared" ca="1" si="14"/>
        <v>1072604325790.5559</v>
      </c>
      <c r="AM72" s="90">
        <f t="shared" ca="1" si="11"/>
        <v>1114507854504.6792</v>
      </c>
      <c r="AN72" s="90">
        <f t="shared" ca="1" si="11"/>
        <v>1156411383218.8025</v>
      </c>
      <c r="AO72" s="90">
        <f t="shared" ca="1" si="11"/>
        <v>1198314911932.926</v>
      </c>
      <c r="AP72" s="213">
        <f ca="1">V72*'Process Emissions Multipliers'!$E$28</f>
        <v>1240218440647.0491</v>
      </c>
    </row>
    <row r="73" spans="1:42">
      <c r="A73" s="74">
        <v>21</v>
      </c>
      <c r="B73" s="213">
        <f ca="1">IF('Chemicals 2010'!$A81="CP",INDIRECT("'Chemicals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 s="213">
        <f ca="1">IF('Chemicals 2020'!$A81="CP",INDIRECT("'Chemicals 2020'!"&amp;'Country Selector'!$B$3&amp;ROW($A81))*10^12,0)*'Process Emissions Multipliers'!$B$28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 s="213">
        <f ca="1">IF('Chemicals 2030'!$A81="CP",INDIRECT("'Chemicals 2030'!"&amp;'Country Selector'!$B$3&amp;ROW($A81))*10^12,0)*'Process Emissions Multipliers'!$D$28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 s="213">
        <f ca="1">V73*'Process Emissions Multipliers'!$E$28</f>
        <v>0</v>
      </c>
    </row>
    <row r="74" spans="1:42">
      <c r="A74" s="74">
        <v>22</v>
      </c>
      <c r="B74" s="213">
        <f ca="1">IF('Chemicals 2010'!$A82="CP",INDIRECT("'Chemicals 2010'!"&amp;'Country Selector'!$B$3&amp;ROW($A82))*10^12,0)</f>
        <v>251038713022.65012</v>
      </c>
      <c r="C74" s="90">
        <f t="shared" ca="1" si="15"/>
        <v>244878805117.63815</v>
      </c>
      <c r="D74" s="90">
        <f t="shared" ca="1" si="12"/>
        <v>238718897212.62622</v>
      </c>
      <c r="E74" s="90">
        <f t="shared" ca="1" si="12"/>
        <v>232558989307.61426</v>
      </c>
      <c r="F74" s="90">
        <f t="shared" ca="1" si="12"/>
        <v>226399081402.60229</v>
      </c>
      <c r="G74" s="90">
        <f t="shared" ca="1" si="12"/>
        <v>220239173497.59036</v>
      </c>
      <c r="H74" s="90">
        <f t="shared" ca="1" si="12"/>
        <v>214079265592.57843</v>
      </c>
      <c r="I74" s="90">
        <f t="shared" ca="1" si="12"/>
        <v>207919357687.56647</v>
      </c>
      <c r="J74" s="90">
        <f t="shared" ca="1" si="12"/>
        <v>201759449782.55453</v>
      </c>
      <c r="K74" s="90">
        <f t="shared" ca="1" si="12"/>
        <v>195599541877.5426</v>
      </c>
      <c r="L74" s="213">
        <f ca="1">IF('Chemicals 2020'!$A82="CP",INDIRECT("'Chemicals 2020'!"&amp;'Country Selector'!$B$3&amp;ROW($A82))*10^12,0)*'Process Emissions Multipliers'!$B$28</f>
        <v>189439633972.53064</v>
      </c>
      <c r="M74" s="90">
        <f t="shared" ca="1" si="16"/>
        <v>200974245710.2771</v>
      </c>
      <c r="N74" s="90">
        <f t="shared" ca="1" si="13"/>
        <v>212508857448.0235</v>
      </c>
      <c r="O74" s="90">
        <f t="shared" ca="1" si="13"/>
        <v>224043469185.76996</v>
      </c>
      <c r="P74" s="90">
        <f t="shared" ca="1" si="13"/>
        <v>235578080923.51642</v>
      </c>
      <c r="Q74" s="90">
        <f t="shared" ca="1" si="13"/>
        <v>247112692661.26285</v>
      </c>
      <c r="R74" s="90">
        <f t="shared" ca="1" si="13"/>
        <v>258647304399.00928</v>
      </c>
      <c r="S74" s="90">
        <f t="shared" ca="1" si="13"/>
        <v>270181916136.75571</v>
      </c>
      <c r="T74" s="90">
        <f t="shared" ca="1" si="13"/>
        <v>281716527874.50214</v>
      </c>
      <c r="U74" s="90">
        <f t="shared" ca="1" si="13"/>
        <v>293251139612.2486</v>
      </c>
      <c r="V74" s="213">
        <f ca="1">IF('Chemicals 2030'!$A82="CP",INDIRECT("'Chemicals 2030'!"&amp;'Country Selector'!$B$3&amp;ROW($A82))*10^12,0)*'Process Emissions Multipliers'!$D$28</f>
        <v>304785751349.99506</v>
      </c>
      <c r="W74" s="90">
        <f t="shared" ca="1" si="14"/>
        <v>336544215217.54059</v>
      </c>
      <c r="X74" s="90">
        <f t="shared" ca="1" si="14"/>
        <v>368302679085.08618</v>
      </c>
      <c r="Y74" s="90">
        <f t="shared" ca="1" si="14"/>
        <v>400061142952.63171</v>
      </c>
      <c r="Z74" s="90">
        <f t="shared" ca="1" si="14"/>
        <v>431819606820.17725</v>
      </c>
      <c r="AA74" s="90">
        <f t="shared" ca="1" si="14"/>
        <v>463578070687.72284</v>
      </c>
      <c r="AB74" s="90">
        <f t="shared" ca="1" si="14"/>
        <v>495336534555.26837</v>
      </c>
      <c r="AC74" s="90">
        <f t="shared" ca="1" si="14"/>
        <v>527094998422.81396</v>
      </c>
      <c r="AD74" s="90">
        <f t="shared" ca="1" si="14"/>
        <v>558853462290.3595</v>
      </c>
      <c r="AE74" s="90">
        <f t="shared" ca="1" si="14"/>
        <v>590611926157.90515</v>
      </c>
      <c r="AF74" s="90">
        <f t="shared" ca="1" si="14"/>
        <v>622370390025.45068</v>
      </c>
      <c r="AG74" s="90">
        <f t="shared" ca="1" si="14"/>
        <v>654128853892.99622</v>
      </c>
      <c r="AH74" s="90">
        <f t="shared" ca="1" si="14"/>
        <v>685887317760.54175</v>
      </c>
      <c r="AI74" s="90">
        <f t="shared" ca="1" si="14"/>
        <v>717645781628.0874</v>
      </c>
      <c r="AJ74" s="90">
        <f t="shared" ca="1" si="14"/>
        <v>749404245495.63293</v>
      </c>
      <c r="AK74" s="90">
        <f t="shared" ca="1" si="14"/>
        <v>781162709363.17847</v>
      </c>
      <c r="AL74" s="90">
        <f t="shared" ca="1" si="14"/>
        <v>812921173230.724</v>
      </c>
      <c r="AM74" s="90">
        <f t="shared" ca="1" si="11"/>
        <v>844679637098.26953</v>
      </c>
      <c r="AN74" s="90">
        <f t="shared" ca="1" si="11"/>
        <v>876438100965.81519</v>
      </c>
      <c r="AO74" s="90">
        <f t="shared" ca="1" si="11"/>
        <v>908196564833.36072</v>
      </c>
      <c r="AP74" s="213">
        <f ca="1">V74*'Process Emissions Multipliers'!$E$28</f>
        <v>939955028700.90625</v>
      </c>
    </row>
    <row r="75" spans="1:42">
      <c r="A75" s="74">
        <v>23</v>
      </c>
      <c r="B75" s="213">
        <f ca="1">IF('Chemicals 2010'!$A83="CP",INDIRECT("'Chemicals 2010'!"&amp;'Country Selector'!$B$3&amp;ROW($A83))*10^12,0)</f>
        <v>313798391278.31219</v>
      </c>
      <c r="C75" s="90">
        <f t="shared" ca="1" si="15"/>
        <v>306098506397.04681</v>
      </c>
      <c r="D75" s="90">
        <f t="shared" ca="1" si="12"/>
        <v>298398621515.78143</v>
      </c>
      <c r="E75" s="90">
        <f t="shared" ca="1" si="12"/>
        <v>290698736634.51611</v>
      </c>
      <c r="F75" s="90">
        <f t="shared" ca="1" si="12"/>
        <v>282998851753.25073</v>
      </c>
      <c r="G75" s="90">
        <f t="shared" ca="1" si="12"/>
        <v>275298966871.98535</v>
      </c>
      <c r="H75" s="90">
        <f t="shared" ca="1" si="12"/>
        <v>267599081990.71997</v>
      </c>
      <c r="I75" s="90">
        <f t="shared" ca="1" si="12"/>
        <v>259899197109.45462</v>
      </c>
      <c r="J75" s="90">
        <f t="shared" ca="1" si="12"/>
        <v>252199312228.18924</v>
      </c>
      <c r="K75" s="90">
        <f t="shared" ca="1" si="12"/>
        <v>244499427346.92386</v>
      </c>
      <c r="L75" s="213">
        <f ca="1">IF('Chemicals 2020'!$A83="CP",INDIRECT("'Chemicals 2020'!"&amp;'Country Selector'!$B$3&amp;ROW($A83))*10^12,0)*'Process Emissions Multipliers'!$B$28</f>
        <v>236799542465.65851</v>
      </c>
      <c r="M75" s="90">
        <f t="shared" ca="1" si="16"/>
        <v>251217807137.84369</v>
      </c>
      <c r="N75" s="90">
        <f t="shared" ca="1" si="13"/>
        <v>265636071810.02887</v>
      </c>
      <c r="O75" s="90">
        <f t="shared" ca="1" si="13"/>
        <v>280054336482.21411</v>
      </c>
      <c r="P75" s="90">
        <f t="shared" ca="1" si="13"/>
        <v>294472601154.39929</v>
      </c>
      <c r="Q75" s="90">
        <f t="shared" ca="1" si="13"/>
        <v>308890865826.58447</v>
      </c>
      <c r="R75" s="90">
        <f t="shared" ca="1" si="13"/>
        <v>323309130498.76965</v>
      </c>
      <c r="S75" s="90">
        <f t="shared" ca="1" si="13"/>
        <v>337727395170.95483</v>
      </c>
      <c r="T75" s="90">
        <f t="shared" ca="1" si="13"/>
        <v>352145659843.14001</v>
      </c>
      <c r="U75" s="90">
        <f t="shared" ca="1" si="13"/>
        <v>366563924515.3252</v>
      </c>
      <c r="V75" s="213">
        <f ca="1">IF('Chemicals 2030'!$A83="CP",INDIRECT("'Chemicals 2030'!"&amp;'Country Selector'!$B$3&amp;ROW($A83))*10^12,0)*'Process Emissions Multipliers'!$D$28</f>
        <v>380982189187.51038</v>
      </c>
      <c r="W75" s="90">
        <f t="shared" ca="1" si="14"/>
        <v>420680269021.94409</v>
      </c>
      <c r="X75" s="90">
        <f t="shared" ca="1" si="14"/>
        <v>460378348856.37769</v>
      </c>
      <c r="Y75" s="90">
        <f t="shared" ca="1" si="14"/>
        <v>500076428690.8114</v>
      </c>
      <c r="Z75" s="90">
        <f t="shared" ca="1" si="14"/>
        <v>539774508525.24506</v>
      </c>
      <c r="AA75" s="90">
        <f t="shared" ca="1" si="14"/>
        <v>579472588359.67871</v>
      </c>
      <c r="AB75" s="90">
        <f t="shared" ca="1" si="14"/>
        <v>619170668194.11243</v>
      </c>
      <c r="AC75" s="90">
        <f t="shared" ca="1" si="14"/>
        <v>658868748028.54614</v>
      </c>
      <c r="AD75" s="90">
        <f t="shared" ca="1" si="14"/>
        <v>698566827862.97974</v>
      </c>
      <c r="AE75" s="90">
        <f t="shared" ca="1" si="14"/>
        <v>738264907697.41345</v>
      </c>
      <c r="AF75" s="90">
        <f t="shared" ca="1" si="14"/>
        <v>777962987531.84717</v>
      </c>
      <c r="AG75" s="90">
        <f t="shared" ca="1" si="14"/>
        <v>817661067366.28076</v>
      </c>
      <c r="AH75" s="90">
        <f t="shared" ca="1" si="14"/>
        <v>857359147200.71448</v>
      </c>
      <c r="AI75" s="90">
        <f t="shared" ca="1" si="14"/>
        <v>897057227035.14819</v>
      </c>
      <c r="AJ75" s="90">
        <f t="shared" ca="1" si="14"/>
        <v>936755306869.58191</v>
      </c>
      <c r="AK75" s="90">
        <f t="shared" ca="1" si="14"/>
        <v>976453386704.0155</v>
      </c>
      <c r="AL75" s="90">
        <f t="shared" ca="1" si="14"/>
        <v>1016151466538.4491</v>
      </c>
      <c r="AM75" s="90">
        <f t="shared" ca="1" si="11"/>
        <v>1055849546372.8828</v>
      </c>
      <c r="AN75" s="90">
        <f t="shared" ca="1" si="11"/>
        <v>1095547626207.3164</v>
      </c>
      <c r="AO75" s="90">
        <f t="shared" ca="1" si="11"/>
        <v>1135245706041.75</v>
      </c>
      <c r="AP75" s="213">
        <f ca="1">V75*'Process Emissions Multipliers'!$E$28</f>
        <v>1174943785876.1838</v>
      </c>
    </row>
    <row r="76" spans="1:42">
      <c r="A76" s="74">
        <v>24</v>
      </c>
      <c r="B76" s="213">
        <f ca="1">IF('Chemicals 2010'!$A84="CP",INDIRECT("'Chemicals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 s="213">
        <f ca="1">IF('Chemicals 2020'!$A84="CP",INDIRECT("'Chemicals 2020'!"&amp;'Country Selector'!$B$3&amp;ROW($A84))*10^12,0)*'Process Emissions Multipliers'!$B$28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 s="213">
        <f ca="1">IF('Chemicals 2030'!$A84="CP",INDIRECT("'Chemicals 2030'!"&amp;'Country Selector'!$B$3&amp;ROW($A84))*10^12,0)*'Process Emissions Multipliers'!$D$28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 s="213">
        <f ca="1">V76*'Process Emissions Multipliers'!$E$28</f>
        <v>0</v>
      </c>
    </row>
    <row r="77" spans="1:42">
      <c r="A77" s="74">
        <v>25</v>
      </c>
      <c r="B77" s="213">
        <f ca="1">IF('Chemicals 2010'!$A85="CP",INDIRECT("'Chemicals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 s="213">
        <f ca="1">IF('Chemicals 2020'!$A85="CP",INDIRECT("'Chemicals 2020'!"&amp;'Country Selector'!$B$3&amp;ROW($A85))*10^12,0)*'Process Emissions Multipliers'!$B$28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 s="213">
        <f ca="1">IF('Chemicals 2030'!$A85="CP",INDIRECT("'Chemicals 2030'!"&amp;'Country Selector'!$B$3&amp;ROW($A85))*10^12,0)*'Process Emissions Multipliers'!$D$28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213">
        <f ca="1">V77*'Process Emissions Multipliers'!$E$28</f>
        <v>0</v>
      </c>
    </row>
    <row r="78" spans="1:42">
      <c r="A78" s="74">
        <v>26</v>
      </c>
      <c r="B78" s="213">
        <f ca="1">IF('Chemicals 2010'!$A86="CP",INDIRECT("'Chemicals 2010'!"&amp;'Country Selector'!$B$3&amp;ROW($A86))*10^12,0)</f>
        <v>0</v>
      </c>
      <c r="C78" s="90">
        <f t="shared" ca="1" si="15"/>
        <v>68133167.376669675</v>
      </c>
      <c r="D78" s="90">
        <f t="shared" ca="1" si="12"/>
        <v>136266334.75333935</v>
      </c>
      <c r="E78" s="90">
        <f t="shared" ca="1" si="12"/>
        <v>204399502.13000903</v>
      </c>
      <c r="F78" s="90">
        <f t="shared" ca="1" si="12"/>
        <v>272532669.5066787</v>
      </c>
      <c r="G78" s="90">
        <f t="shared" ca="1" si="12"/>
        <v>340665836.88334841</v>
      </c>
      <c r="H78" s="90">
        <f t="shared" ca="1" si="12"/>
        <v>408799004.26001805</v>
      </c>
      <c r="I78" s="90">
        <f t="shared" ca="1" si="12"/>
        <v>476932171.63668776</v>
      </c>
      <c r="J78" s="90">
        <f t="shared" ca="1" si="12"/>
        <v>545065339.0133574</v>
      </c>
      <c r="K78" s="90">
        <f t="shared" ca="1" si="12"/>
        <v>613198506.39002717</v>
      </c>
      <c r="L78" s="213">
        <f ca="1">IF('Chemicals 2020'!$A86="CP",INDIRECT("'Chemicals 2020'!"&amp;'Country Selector'!$B$3&amp;ROW($A86))*10^12,0)*'Process Emissions Multipliers'!$B$28</f>
        <v>681331673.76669681</v>
      </c>
      <c r="M78" s="90">
        <f t="shared" ca="1" si="16"/>
        <v>1243557603.2127171</v>
      </c>
      <c r="N78" s="90">
        <f t="shared" ca="1" si="13"/>
        <v>1805783532.6587374</v>
      </c>
      <c r="O78" s="90">
        <f t="shared" ca="1" si="13"/>
        <v>2368009462.1047583</v>
      </c>
      <c r="P78" s="90">
        <f t="shared" ca="1" si="13"/>
        <v>2930235391.5507779</v>
      </c>
      <c r="Q78" s="90">
        <f t="shared" ca="1" si="13"/>
        <v>3492461320.9967985</v>
      </c>
      <c r="R78" s="90">
        <f t="shared" ca="1" si="13"/>
        <v>4054687250.4428191</v>
      </c>
      <c r="S78" s="90">
        <f t="shared" ca="1" si="13"/>
        <v>4616913179.8888388</v>
      </c>
      <c r="T78" s="90">
        <f t="shared" ca="1" si="13"/>
        <v>5179139109.3348598</v>
      </c>
      <c r="U78" s="90">
        <f t="shared" ca="1" si="13"/>
        <v>5741365038.78088</v>
      </c>
      <c r="V78" s="213">
        <f ca="1">IF('Chemicals 2030'!$A86="CP",INDIRECT("'Chemicals 2030'!"&amp;'Country Selector'!$B$3&amp;ROW($A86))*10^12,0)*'Process Emissions Multipliers'!$D$28</f>
        <v>6303590968.2269001</v>
      </c>
      <c r="W78" s="90">
        <f t="shared" ca="1" si="14"/>
        <v>6960420774.4547291</v>
      </c>
      <c r="X78" s="90">
        <f t="shared" ca="1" si="14"/>
        <v>7617250580.6825581</v>
      </c>
      <c r="Y78" s="90">
        <f t="shared" ca="1" si="14"/>
        <v>8274080386.910387</v>
      </c>
      <c r="Z78" s="90">
        <f t="shared" ca="1" si="14"/>
        <v>8930910193.138216</v>
      </c>
      <c r="AA78" s="90">
        <f t="shared" ca="1" si="14"/>
        <v>9587739999.3660469</v>
      </c>
      <c r="AB78" s="90">
        <f t="shared" ca="1" si="14"/>
        <v>10244569805.593876</v>
      </c>
      <c r="AC78" s="90">
        <f t="shared" ca="1" si="14"/>
        <v>10901399611.821705</v>
      </c>
      <c r="AD78" s="90">
        <f t="shared" ca="1" si="14"/>
        <v>11558229418.049534</v>
      </c>
      <c r="AE78" s="90">
        <f t="shared" ca="1" si="14"/>
        <v>12215059224.277363</v>
      </c>
      <c r="AF78" s="90">
        <f t="shared" ca="1" si="14"/>
        <v>12871889030.505192</v>
      </c>
      <c r="AG78" s="90">
        <f t="shared" ca="1" si="14"/>
        <v>13528718836.733019</v>
      </c>
      <c r="AH78" s="90">
        <f t="shared" ca="1" si="14"/>
        <v>14185548642.96085</v>
      </c>
      <c r="AI78" s="90">
        <f t="shared" ca="1" si="14"/>
        <v>14842378449.188679</v>
      </c>
      <c r="AJ78" s="90">
        <f t="shared" ca="1" si="14"/>
        <v>15499208255.416508</v>
      </c>
      <c r="AK78" s="90">
        <f t="shared" ca="1" si="14"/>
        <v>16156038061.644335</v>
      </c>
      <c r="AL78" s="90">
        <f t="shared" ref="AL78:AO93" ca="1" si="17">$V78*($AP$1-AL$1)/($AP$1-$V$1)+$AP78*(AL$1-$V$1)/($AP$1-$V$1)</f>
        <v>16812867867.872166</v>
      </c>
      <c r="AM78" s="90">
        <f t="shared" ca="1" si="17"/>
        <v>17469697674.099995</v>
      </c>
      <c r="AN78" s="90">
        <f t="shared" ca="1" si="17"/>
        <v>18126527480.327824</v>
      </c>
      <c r="AO78" s="90">
        <f t="shared" ca="1" si="17"/>
        <v>18783357286.555656</v>
      </c>
      <c r="AP78" s="213">
        <f ca="1">V78*'Process Emissions Multipliers'!$E$28</f>
        <v>19440187092.783482</v>
      </c>
    </row>
    <row r="79" spans="1:42">
      <c r="A79" s="74">
        <v>27</v>
      </c>
      <c r="B79" s="213">
        <f ca="1">IF('Chemicals 2010'!$A87="CP",INDIRECT("'Chemicals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 s="213">
        <f ca="1">IF('Chemicals 2020'!$A87="CP",INDIRECT("'Chemicals 2020'!"&amp;'Country Selector'!$B$3&amp;ROW($A87))*10^12,0)*'Process Emissions Multipliers'!$B$28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 s="213">
        <f ca="1">IF('Chemicals 2030'!$A87="CP",INDIRECT("'Chemicals 2030'!"&amp;'Country Selector'!$B$3&amp;ROW($A87))*10^12,0)*'Process Emissions Multipliers'!$D$28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 s="213">
        <f ca="1">V79*'Process Emissions Multipliers'!$E$28</f>
        <v>0</v>
      </c>
    </row>
    <row r="80" spans="1:42">
      <c r="A80" s="74">
        <v>28</v>
      </c>
      <c r="B80" s="213">
        <f ca="1">IF('Chemicals 2010'!$A88="CP",INDIRECT("'Chemicals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 s="213">
        <f ca="1">IF('Chemicals 2020'!$A88="CP",INDIRECT("'Chemicals 2020'!"&amp;'Country Selector'!$B$3&amp;ROW($A88))*10^12,0)*'Process Emissions Multipliers'!$B$28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 s="213">
        <f ca="1">IF('Chemicals 2030'!$A88="CP",INDIRECT("'Chemicals 2030'!"&amp;'Country Selector'!$B$3&amp;ROW($A88))*10^12,0)*'Process Emissions Multipliers'!$D$28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 s="213">
        <f ca="1">V80*'Process Emissions Multipliers'!$E$28</f>
        <v>0</v>
      </c>
    </row>
    <row r="81" spans="1:42">
      <c r="A81" s="74">
        <v>29</v>
      </c>
      <c r="B81" s="213">
        <f ca="1">IF('Chemicals 2010'!$A89="CP",INDIRECT("'Chemicals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 s="213">
        <f ca="1">IF('Chemicals 2020'!$A89="CP",INDIRECT("'Chemicals 2020'!"&amp;'Country Selector'!$B$3&amp;ROW($A89))*10^12,0)*'Process Emissions Multipliers'!$B$28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 s="213">
        <f ca="1">IF('Chemicals 2030'!$A89="CP",INDIRECT("'Chemicals 2030'!"&amp;'Country Selector'!$B$3&amp;ROW($A89))*10^12,0)*'Process Emissions Multipliers'!$D$28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 s="213">
        <f ca="1">V81*'Process Emissions Multipliers'!$E$28</f>
        <v>0</v>
      </c>
    </row>
    <row r="82" spans="1:42">
      <c r="A82" s="74">
        <v>30</v>
      </c>
      <c r="B82" s="213">
        <f ca="1">IF('Chemicals 2010'!$A90="CP",INDIRECT("'Chemicals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 s="213">
        <f ca="1">IF('Chemicals 2020'!$A90="CP",INDIRECT("'Chemicals 2020'!"&amp;'Country Selector'!$B$3&amp;ROW($A90))*10^12,0)*'Process Emissions Multipliers'!$B$28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 s="213">
        <f ca="1">IF('Chemicals 2030'!$A90="CP",INDIRECT("'Chemicals 2030'!"&amp;'Country Selector'!$B$3&amp;ROW($A90))*10^12,0)*'Process Emissions Multipliers'!$D$28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213">
        <f ca="1">V82*'Process Emissions Multipliers'!$E$28</f>
        <v>0</v>
      </c>
    </row>
    <row r="83" spans="1:42">
      <c r="A83" s="74">
        <v>31</v>
      </c>
      <c r="B83" s="213">
        <f ca="1">IF('Chemicals 2010'!$A91="CP",INDIRECT("'Chemicals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 s="213">
        <f ca="1">IF('Chemicals 2020'!$A91="CP",INDIRECT("'Chemicals 2020'!"&amp;'Country Selector'!$B$3&amp;ROW($A91))*10^12,0)*'Process Emissions Multipliers'!$B$28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 s="213">
        <f ca="1">IF('Chemicals 2030'!$A91="CP",INDIRECT("'Chemicals 2030'!"&amp;'Country Selector'!$B$3&amp;ROW($A91))*10^12,0)*'Process Emissions Multipliers'!$D$28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213">
        <f ca="1">V83*'Process Emissions Multipliers'!$E$28</f>
        <v>0</v>
      </c>
    </row>
    <row r="84" spans="1:42">
      <c r="A84" s="74">
        <v>32</v>
      </c>
      <c r="B84" s="213">
        <f ca="1">IF('Chemicals 2010'!$A92="CP",INDIRECT("'Chemicals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 s="213">
        <f ca="1">IF('Chemicals 2020'!$A92="CP",INDIRECT("'Chemicals 2020'!"&amp;'Country Selector'!$B$3&amp;ROW($A92))*10^12,0)*'Process Emissions Multipliers'!$B$28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 s="213">
        <f ca="1">IF('Chemicals 2030'!$A92="CP",INDIRECT("'Chemicals 2030'!"&amp;'Country Selector'!$B$3&amp;ROW($A92))*10^12,0)*'Process Emissions Multipliers'!$D$28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 s="213">
        <f ca="1">V84*'Process Emissions Multipliers'!$E$28</f>
        <v>0</v>
      </c>
    </row>
    <row r="85" spans="1:42">
      <c r="A85" s="74">
        <v>33</v>
      </c>
      <c r="B85" s="213">
        <f ca="1">IF('Chemicals 2010'!$A93="CP",INDIRECT("'Chemicals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 s="213">
        <f ca="1">IF('Chemicals 2020'!$A93="CP",INDIRECT("'Chemicals 2020'!"&amp;'Country Selector'!$B$3&amp;ROW($A93))*10^12,0)*'Process Emissions Multipliers'!$B$28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 s="213">
        <f ca="1">IF('Chemicals 2030'!$A93="CP",INDIRECT("'Chemicals 2030'!"&amp;'Country Selector'!$B$3&amp;ROW($A93))*10^12,0)*'Process Emissions Multipliers'!$D$28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213">
        <f ca="1">V85*'Process Emissions Multipliers'!$E$28</f>
        <v>0</v>
      </c>
    </row>
    <row r="86" spans="1:42">
      <c r="A86" s="74">
        <v>34</v>
      </c>
      <c r="B86" s="213">
        <f ca="1">IF('Chemicals 2010'!$A94="CP",INDIRECT("'Chemicals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 s="213">
        <f ca="1">IF('Chemicals 2020'!$A94="CP",INDIRECT("'Chemicals 2020'!"&amp;'Country Selector'!$B$3&amp;ROW($A94))*10^12,0)*'Process Emissions Multipliers'!$B$28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 s="213">
        <f ca="1">IF('Chemicals 2030'!$A94="CP",INDIRECT("'Chemicals 2030'!"&amp;'Country Selector'!$B$3&amp;ROW($A94))*10^12,0)*'Process Emissions Multipliers'!$D$28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213">
        <f ca="1">V86*'Process Emissions Multipliers'!$E$28</f>
        <v>0</v>
      </c>
    </row>
    <row r="87" spans="1:42">
      <c r="A87" s="74">
        <v>35</v>
      </c>
      <c r="B87" s="213">
        <f ca="1">IF('Chemicals 2010'!$A95="CP",INDIRECT("'Chemicals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 s="213">
        <f ca="1">IF('Chemicals 2020'!$A95="CP",INDIRECT("'Chemicals 2020'!"&amp;'Country Selector'!$B$3&amp;ROW($A95))*10^12,0)*'Process Emissions Multipliers'!$B$28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 s="213">
        <f ca="1">IF('Chemicals 2030'!$A95="CP",INDIRECT("'Chemicals 2030'!"&amp;'Country Selector'!$B$3&amp;ROW($A95))*10^12,0)*'Process Emissions Multipliers'!$D$28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213">
        <f ca="1">V87*'Process Emissions Multipliers'!$E$28</f>
        <v>0</v>
      </c>
    </row>
    <row r="88" spans="1:42">
      <c r="A88" s="74">
        <v>36</v>
      </c>
      <c r="B88" s="213">
        <f ca="1">IF('Chemicals 2010'!$A96="CP",INDIRECT("'Chemicals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 s="213">
        <f ca="1">IF('Chemicals 2020'!$A96="CP",INDIRECT("'Chemicals 2020'!"&amp;'Country Selector'!$B$3&amp;ROW($A96))*10^12,0)*'Process Emissions Multipliers'!$B$28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 s="213">
        <f ca="1">IF('Chemicals 2030'!$A96="CP",INDIRECT("'Chemicals 2030'!"&amp;'Country Selector'!$B$3&amp;ROW($A96))*10^12,0)*'Process Emissions Multipliers'!$D$28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213">
        <f ca="1">V88*'Process Emissions Multipliers'!$E$28</f>
        <v>0</v>
      </c>
    </row>
    <row r="89" spans="1:42">
      <c r="A89" s="74">
        <v>37</v>
      </c>
      <c r="B89" s="213">
        <f ca="1">IF('Chemicals 2010'!$A97="CP",INDIRECT("'Chemicals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 s="213">
        <f ca="1">IF('Chemicals 2020'!$A97="CP",INDIRECT("'Chemicals 2020'!"&amp;'Country Selector'!$B$3&amp;ROW($A97))*10^12,0)*'Process Emissions Multipliers'!$B$28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 s="213">
        <f ca="1">IF('Chemicals 2030'!$A97="CP",INDIRECT("'Chemicals 2030'!"&amp;'Country Selector'!$B$3&amp;ROW($A97))*10^12,0)*'Process Emissions Multipliers'!$D$28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 s="213">
        <f ca="1">V89*'Process Emissions Multipliers'!$E$28</f>
        <v>0</v>
      </c>
    </row>
    <row r="90" spans="1:42">
      <c r="A90" s="74">
        <v>38</v>
      </c>
      <c r="B90" s="213">
        <f ca="1">IF('Chemicals 2010'!$A98="CP",INDIRECT("'Chemicals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 s="213">
        <f ca="1">IF('Chemicals 2020'!$A98="CP",INDIRECT("'Chemicals 2020'!"&amp;'Country Selector'!$B$3&amp;ROW($A98))*10^12,0)*'Process Emissions Multipliers'!$B$28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 s="213">
        <f ca="1">IF('Chemicals 2030'!$A98="CP",INDIRECT("'Chemicals 2030'!"&amp;'Country Selector'!$B$3&amp;ROW($A98))*10^12,0)*'Process Emissions Multipliers'!$D$28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213">
        <f ca="1">V90*'Process Emissions Multipliers'!$E$28</f>
        <v>0</v>
      </c>
    </row>
    <row r="91" spans="1:42">
      <c r="A91" s="74">
        <v>39</v>
      </c>
      <c r="B91" s="213">
        <f ca="1">IF('Chemicals 2010'!$A99="CP",INDIRECT("'Chemicals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 s="213">
        <f ca="1">IF('Chemicals 2020'!$A99="CP",INDIRECT("'Chemicals 2020'!"&amp;'Country Selector'!$B$3&amp;ROW($A99))*10^12,0)*'Process Emissions Multipliers'!$B$28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 s="213">
        <f ca="1">IF('Chemicals 2030'!$A99="CP",INDIRECT("'Chemicals 2030'!"&amp;'Country Selector'!$B$3&amp;ROW($A99))*10^12,0)*'Process Emissions Multipliers'!$D$28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 s="213">
        <f ca="1">V91*'Process Emissions Multipliers'!$E$28</f>
        <v>0</v>
      </c>
    </row>
    <row r="92" spans="1:42">
      <c r="A92" s="74">
        <v>40</v>
      </c>
      <c r="B92" s="213">
        <f ca="1">IF('Chemicals 2010'!$A100="CP",INDIRECT("'Chemicals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 s="213">
        <f ca="1">IF('Chemicals 2020'!$A100="CP",INDIRECT("'Chemicals 2020'!"&amp;'Country Selector'!$B$3&amp;ROW($A100))*10^12,0)*'Process Emissions Multipliers'!$B$28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 s="213">
        <f ca="1">IF('Chemicals 2030'!$A100="CP",INDIRECT("'Chemicals 2030'!"&amp;'Country Selector'!$B$3&amp;ROW($A100))*10^12,0)*'Process Emissions Multipliers'!$D$28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213">
        <f ca="1">V92*'Process Emissions Multipliers'!$E$28</f>
        <v>0</v>
      </c>
    </row>
    <row r="93" spans="1:42">
      <c r="A93" s="74">
        <v>41</v>
      </c>
      <c r="B93" s="213">
        <f ca="1">IF('Chemicals 2010'!$A101="CP",INDIRECT("'Chemicals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 s="213">
        <f ca="1">IF('Chemicals 2020'!$A101="CP",INDIRECT("'Chemicals 2020'!"&amp;'Country Selector'!$B$3&amp;ROW($A101))*10^12,0)*'Process Emissions Multipliers'!$B$28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 s="213">
        <f ca="1">IF('Chemicals 2030'!$A101="CP",INDIRECT("'Chemicals 2030'!"&amp;'Country Selector'!$B$3&amp;ROW($A101))*10^12,0)*'Process Emissions Multipliers'!$D$28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213">
        <f ca="1">V93*'Process Emissions Multipliers'!$E$28</f>
        <v>0</v>
      </c>
    </row>
    <row r="94" spans="1:42">
      <c r="A94" s="74">
        <v>42</v>
      </c>
      <c r="B94" s="213">
        <f ca="1">IF('Chemicals 2010'!$A102="CP",INDIRECT("'Chemicals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 s="213">
        <f ca="1">IF('Chemicals 2020'!$A102="CP",INDIRECT("'Chemicals 2020'!"&amp;'Country Selector'!$B$3&amp;ROW($A102))*10^12,0)*'Process Emissions Multipliers'!$B$28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 s="213">
        <f ca="1">IF('Chemicals 2030'!$A102="CP",INDIRECT("'Chemicals 2030'!"&amp;'Country Selector'!$B$3&amp;ROW($A102))*10^12,0)*'Process Emissions Multipliers'!$D$28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213">
        <f ca="1">V94*'Process Emissions Multipliers'!$E$28</f>
        <v>0</v>
      </c>
    </row>
    <row r="95" spans="1:42">
      <c r="A95" s="74">
        <v>43</v>
      </c>
      <c r="B95" s="213">
        <f ca="1">IF('Chemicals 2010'!$A103="CP",INDIRECT("'Chemicals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L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 s="213">
        <f ca="1">IF('Chemicals 2020'!$A103="CP",INDIRECT("'Chemicals 2020'!"&amp;'Country Selector'!$B$3&amp;ROW($A103))*10^12,0)*'Process Emissions Multipliers'!$B$28</f>
        <v>0</v>
      </c>
      <c r="M95" s="90">
        <f t="shared" ca="1" si="16"/>
        <v>0</v>
      </c>
      <c r="N95" s="90">
        <f t="shared" ca="1" si="13"/>
        <v>0</v>
      </c>
      <c r="O95" s="90">
        <f t="shared" ref="N95:V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 s="213">
        <f ca="1">IF('Chemicals 2030'!$A103="CP",INDIRECT("'Chemicals 2030'!"&amp;'Country Selector'!$B$3&amp;ROW($A103))*10^12,0)*'Process Emissions Multipliers'!$D$28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 s="213">
        <f ca="1">V95*'Process Emissions Multipliers'!$E$28</f>
        <v>0</v>
      </c>
    </row>
    <row r="96" spans="1:42">
      <c r="A96" s="74">
        <v>44</v>
      </c>
      <c r="B96" s="213">
        <f ca="1">IF('Chemicals 2010'!$A104="CP",INDIRECT("'Chemicals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 s="213">
        <f ca="1">IF('Chemicals 2020'!$A104="CP",INDIRECT("'Chemicals 2020'!"&amp;'Country Selector'!$B$3&amp;ROW($A104))*10^12,0)*'Process Emissions Multipliers'!$B$28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 s="213">
        <f ca="1">IF('Chemicals 2030'!$A104="CP",INDIRECT("'Chemicals 2030'!"&amp;'Country Selector'!$B$3&amp;ROW($A104))*10^12,0)*'Process Emissions Multipliers'!$D$28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213">
        <f ca="1">V96*'Process Emissions Multipliers'!$E$28</f>
        <v>0</v>
      </c>
    </row>
    <row r="97" spans="1:42">
      <c r="A97" s="74">
        <v>45</v>
      </c>
      <c r="B97" s="213">
        <f ca="1">IF('Chemicals 2010'!$A105="CP",INDIRECT("'Chemicals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 s="213">
        <f ca="1">IF('Chemicals 2020'!$A105="CP",INDIRECT("'Chemicals 2020'!"&amp;'Country Selector'!$B$3&amp;ROW($A105))*10^12,0)*'Process Emissions Multipliers'!$B$28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 s="213">
        <f ca="1">IF('Chemicals 2030'!$A105="CP",INDIRECT("'Chemicals 2030'!"&amp;'Country Selector'!$B$3&amp;ROW($A105))*10^12,0)*'Process Emissions Multipliers'!$D$28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 s="213">
        <f ca="1">V97*'Process Emissions Multipliers'!$E$28</f>
        <v>0</v>
      </c>
    </row>
    <row r="98" spans="1:42">
      <c r="A98" s="74">
        <v>46</v>
      </c>
      <c r="B98" s="213">
        <f ca="1">IF('Chemicals 2010'!$A106="CP",INDIRECT("'Chemicals 2010'!"&amp;'Country Selector'!$B$3&amp;ROW($A106))*10^12,0)</f>
        <v>0</v>
      </c>
      <c r="C98" s="90">
        <f t="shared" ca="1" si="15"/>
        <v>11937371535.560383</v>
      </c>
      <c r="D98" s="90">
        <f t="shared" ca="1" si="20"/>
        <v>23874743071.120766</v>
      </c>
      <c r="E98" s="90">
        <f t="shared" ca="1" si="20"/>
        <v>35812114606.681152</v>
      </c>
      <c r="F98" s="90">
        <f t="shared" ca="1" si="20"/>
        <v>47749486142.241531</v>
      </c>
      <c r="G98" s="90">
        <f t="shared" ca="1" si="20"/>
        <v>59686857677.801918</v>
      </c>
      <c r="H98" s="90">
        <f t="shared" ca="1" si="20"/>
        <v>71624229213.362305</v>
      </c>
      <c r="I98" s="90">
        <f t="shared" ca="1" si="20"/>
        <v>83561600748.922684</v>
      </c>
      <c r="J98" s="90">
        <f t="shared" ca="1" si="20"/>
        <v>95498972284.483063</v>
      </c>
      <c r="K98" s="90">
        <f t="shared" ca="1" si="20"/>
        <v>107436343820.04346</v>
      </c>
      <c r="L98" s="213">
        <f ca="1">IF('Chemicals 2020'!$A106="CP",INDIRECT("'Chemicals 2020'!"&amp;'Country Selector'!$B$3&amp;ROW($A106))*10^12,0)*'Process Emissions Multipliers'!$B$28</f>
        <v>119373715355.60384</v>
      </c>
      <c r="M98" s="90">
        <f t="shared" ca="1" si="16"/>
        <v>178980479732.72696</v>
      </c>
      <c r="N98" s="90">
        <f t="shared" ca="1" si="21"/>
        <v>238587244109.85007</v>
      </c>
      <c r="O98" s="90">
        <f t="shared" ca="1" si="21"/>
        <v>298194008486.97314</v>
      </c>
      <c r="P98" s="90">
        <f t="shared" ca="1" si="21"/>
        <v>357800772864.09631</v>
      </c>
      <c r="Q98" s="90">
        <f t="shared" ca="1" si="21"/>
        <v>417407537241.21942</v>
      </c>
      <c r="R98" s="90">
        <f t="shared" ca="1" si="21"/>
        <v>477014301618.34247</v>
      </c>
      <c r="S98" s="90">
        <f t="shared" ca="1" si="21"/>
        <v>536621065995.46564</v>
      </c>
      <c r="T98" s="90">
        <f t="shared" ca="1" si="21"/>
        <v>596227830372.58875</v>
      </c>
      <c r="U98" s="90">
        <f t="shared" ca="1" si="21"/>
        <v>655834594749.71191</v>
      </c>
      <c r="V98" s="213">
        <f ca="1">IF('Chemicals 2030'!$A106="CP",INDIRECT("'Chemicals 2030'!"&amp;'Country Selector'!$B$3&amp;ROW($A106))*10^12,0)*'Process Emissions Multipliers'!$D$28</f>
        <v>715441359126.83496</v>
      </c>
      <c r="W98" s="90">
        <f t="shared" ca="1" si="22"/>
        <v>789989852462.02917</v>
      </c>
      <c r="X98" s="90">
        <f t="shared" ca="1" si="22"/>
        <v>864538345797.22339</v>
      </c>
      <c r="Y98" s="90">
        <f t="shared" ca="1" si="22"/>
        <v>939086839132.41772</v>
      </c>
      <c r="Z98" s="90">
        <f t="shared" ca="1" si="22"/>
        <v>1013635332467.6119</v>
      </c>
      <c r="AA98" s="90">
        <f t="shared" ca="1" si="22"/>
        <v>1088183825802.8062</v>
      </c>
      <c r="AB98" s="90">
        <f t="shared" ca="1" si="22"/>
        <v>1162732319138.0005</v>
      </c>
      <c r="AC98" s="90">
        <f t="shared" ca="1" si="22"/>
        <v>1237280812473.1948</v>
      </c>
      <c r="AD98" s="90">
        <f t="shared" ca="1" si="22"/>
        <v>1311829305808.3887</v>
      </c>
      <c r="AE98" s="90">
        <f t="shared" ca="1" si="22"/>
        <v>1386377799143.583</v>
      </c>
      <c r="AF98" s="90">
        <f t="shared" ca="1" si="22"/>
        <v>1460926292478.7773</v>
      </c>
      <c r="AG98" s="90">
        <f t="shared" ca="1" si="22"/>
        <v>1535474785813.9717</v>
      </c>
      <c r="AH98" s="90">
        <f t="shared" ca="1" si="22"/>
        <v>1610023279149.166</v>
      </c>
      <c r="AI98" s="90">
        <f t="shared" ca="1" si="22"/>
        <v>1684571772484.3601</v>
      </c>
      <c r="AJ98" s="90">
        <f t="shared" ca="1" si="22"/>
        <v>1759120265819.5544</v>
      </c>
      <c r="AK98" s="90">
        <f t="shared" ca="1" si="22"/>
        <v>1833668759154.7485</v>
      </c>
      <c r="AL98" s="90">
        <f t="shared" ca="1" si="22"/>
        <v>1908217252489.9426</v>
      </c>
      <c r="AM98" s="90">
        <f t="shared" ca="1" si="19"/>
        <v>1982765745825.137</v>
      </c>
      <c r="AN98" s="90">
        <f t="shared" ca="1" si="19"/>
        <v>2057314239160.3313</v>
      </c>
      <c r="AO98" s="90">
        <f t="shared" ca="1" si="19"/>
        <v>2131862732495.5254</v>
      </c>
      <c r="AP98" s="213">
        <f ca="1">V98*'Process Emissions Multipliers'!$E$28</f>
        <v>2206411225830.7197</v>
      </c>
    </row>
    <row r="99" spans="1:42">
      <c r="A99" s="74">
        <v>47</v>
      </c>
      <c r="B99" s="213">
        <f ca="1">IF('Chemicals 2010'!$A107="CP",INDIRECT("'Chemicals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 s="213">
        <f ca="1">IF('Chemicals 2020'!$A107="CP",INDIRECT("'Chemicals 2020'!"&amp;'Country Selector'!$B$3&amp;ROW($A107))*10^12,0)*'Process Emissions Multipliers'!$B$28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 s="213">
        <f ca="1">IF('Chemicals 2030'!$A107="CP",INDIRECT("'Chemicals 2030'!"&amp;'Country Selector'!$B$3&amp;ROW($A107))*10^12,0)*'Process Emissions Multipliers'!$D$28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 s="213">
        <f ca="1">V99*'Process Emissions Multipliers'!$E$28</f>
        <v>0</v>
      </c>
    </row>
    <row r="100" spans="1:42">
      <c r="A100" s="74">
        <v>48</v>
      </c>
      <c r="B100" s="213">
        <f ca="1">IF('Chemicals 2010'!$A108="CP",INDIRECT("'Chemicals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 s="213">
        <f ca="1">IF('Chemicals 2020'!$A108="CP",INDIRECT("'Chemicals 2020'!"&amp;'Country Selector'!$B$3&amp;ROW($A108))*10^12,0)*'Process Emissions Multipliers'!$B$28</f>
        <v>0</v>
      </c>
      <c r="M100" s="90">
        <f t="shared" ca="1" si="16"/>
        <v>1103221853.2352891</v>
      </c>
      <c r="N100" s="90">
        <f t="shared" ca="1" si="21"/>
        <v>2206443706.4705782</v>
      </c>
      <c r="O100" s="90">
        <f t="shared" ca="1" si="21"/>
        <v>3309665559.7058678</v>
      </c>
      <c r="P100" s="90">
        <f t="shared" ca="1" si="21"/>
        <v>4412887412.9411564</v>
      </c>
      <c r="Q100" s="90">
        <f t="shared" ca="1" si="21"/>
        <v>5516109266.176446</v>
      </c>
      <c r="R100" s="90">
        <f t="shared" ca="1" si="21"/>
        <v>6619331119.4117355</v>
      </c>
      <c r="S100" s="90">
        <f t="shared" ca="1" si="21"/>
        <v>7722552972.6470242</v>
      </c>
      <c r="T100" s="90">
        <f t="shared" ca="1" si="21"/>
        <v>8825774825.8823128</v>
      </c>
      <c r="U100" s="90">
        <f t="shared" ca="1" si="21"/>
        <v>9928996679.1176033</v>
      </c>
      <c r="V100" s="213">
        <f ca="1">IF('Chemicals 2030'!$A108="CP",INDIRECT("'Chemicals 2030'!"&amp;'Country Selector'!$B$3&amp;ROW($A108))*10^12,0)*'Process Emissions Multipliers'!$D$28</f>
        <v>11032218532.352892</v>
      </c>
      <c r="W100" s="90">
        <f t="shared" ca="1" si="22"/>
        <v>12181768050.618462</v>
      </c>
      <c r="X100" s="90">
        <f t="shared" ca="1" si="22"/>
        <v>13331317568.884027</v>
      </c>
      <c r="Y100" s="90">
        <f t="shared" ca="1" si="22"/>
        <v>14480867087.149593</v>
      </c>
      <c r="Z100" s="90">
        <f t="shared" ca="1" si="22"/>
        <v>15630416605.415161</v>
      </c>
      <c r="AA100" s="90">
        <f t="shared" ca="1" si="22"/>
        <v>16779966123.680729</v>
      </c>
      <c r="AB100" s="90">
        <f t="shared" ca="1" si="22"/>
        <v>17929515641.946297</v>
      </c>
      <c r="AC100" s="90">
        <f t="shared" ca="1" si="22"/>
        <v>19079065160.211861</v>
      </c>
      <c r="AD100" s="90">
        <f t="shared" ca="1" si="22"/>
        <v>20228614678.477432</v>
      </c>
      <c r="AE100" s="90">
        <f t="shared" ca="1" si="22"/>
        <v>21378164196.742996</v>
      </c>
      <c r="AF100" s="90">
        <f t="shared" ca="1" si="22"/>
        <v>22527713715.008564</v>
      </c>
      <c r="AG100" s="90">
        <f t="shared" ca="1" si="22"/>
        <v>23677263233.274132</v>
      </c>
      <c r="AH100" s="90">
        <f t="shared" ca="1" si="22"/>
        <v>24826812751.539703</v>
      </c>
      <c r="AI100" s="90">
        <f t="shared" ca="1" si="22"/>
        <v>25976362269.805271</v>
      </c>
      <c r="AJ100" s="90">
        <f t="shared" ca="1" si="22"/>
        <v>27125911788.070835</v>
      </c>
      <c r="AK100" s="90">
        <f t="shared" ca="1" si="22"/>
        <v>28275461306.336403</v>
      </c>
      <c r="AL100" s="90">
        <f t="shared" ca="1" si="22"/>
        <v>29425010824.601971</v>
      </c>
      <c r="AM100" s="90">
        <f t="shared" ca="1" si="19"/>
        <v>30574560342.867538</v>
      </c>
      <c r="AN100" s="90">
        <f t="shared" ca="1" si="19"/>
        <v>31724109861.133106</v>
      </c>
      <c r="AO100" s="90">
        <f t="shared" ca="1" si="19"/>
        <v>32873659379.398674</v>
      </c>
      <c r="AP100" s="213">
        <f ca="1">V100*'Process Emissions Multipliers'!$E$28</f>
        <v>34023208897.664242</v>
      </c>
    </row>
    <row r="101" spans="1:42">
      <c r="A101" s="74">
        <v>49</v>
      </c>
      <c r="B101" s="213">
        <f ca="1">IF('Chemicals 2010'!$A109="CP",INDIRECT("'Chemicals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 s="213">
        <f ca="1">IF('Chemicals 2020'!$A109="CP",INDIRECT("'Chemicals 2020'!"&amp;'Country Selector'!$B$3&amp;ROW($A109))*10^12,0)*'Process Emissions Multipliers'!$B$28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 s="213">
        <f ca="1">IF('Chemicals 2030'!$A109="CP",INDIRECT("'Chemicals 2030'!"&amp;'Country Selector'!$B$3&amp;ROW($A109))*10^12,0)*'Process Emissions Multipliers'!$D$28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213">
        <f ca="1">V101*'Process Emissions Multipliers'!$E$28</f>
        <v>0</v>
      </c>
    </row>
    <row r="102" spans="1:42">
      <c r="A102" s="74">
        <v>50</v>
      </c>
      <c r="B102" s="213">
        <f ca="1">IF('Chemicals 2010'!$A110="CP",INDIRECT("'Chemicals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 s="213">
        <f ca="1">IF('Chemicals 2020'!$A110="CP",INDIRECT("'Chemicals 2020'!"&amp;'Country Selector'!$B$3&amp;ROW($A110))*10^12,0)*'Process Emissions Multipliers'!$B$28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 s="213">
        <f ca="1">IF('Chemicals 2030'!$A110="CP",INDIRECT("'Chemicals 2030'!"&amp;'Country Selector'!$B$3&amp;ROW($A110))*10^12,0)*'Process Emissions Multipliers'!$D$28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 s="213">
        <f ca="1">V102*'Process Emissions Multipliers'!$E$28</f>
        <v>0</v>
      </c>
    </row>
    <row r="103" spans="1:42">
      <c r="A103" s="74">
        <v>51</v>
      </c>
      <c r="B103" s="213">
        <f ca="1">IF('Chemicals 2010'!$A111="CP",INDIRECT("'Chemicals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 s="213">
        <f ca="1">IF('Chemicals 2020'!$A111="CP",INDIRECT("'Chemicals 2020'!"&amp;'Country Selector'!$B$3&amp;ROW($A111))*10^12,0)*'Process Emissions Multipliers'!$B$28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 s="213">
        <f ca="1">IF('Chemicals 2030'!$A111="CP",INDIRECT("'Chemicals 2030'!"&amp;'Country Selector'!$B$3&amp;ROW($A111))*10^12,0)*'Process Emissions Multipliers'!$D$28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 s="213">
        <f ca="1">V103*'Process Emissions Multipliers'!$E$28</f>
        <v>0</v>
      </c>
    </row>
    <row r="104" spans="1:42">
      <c r="A104" s="74">
        <v>52</v>
      </c>
      <c r="B104" s="213">
        <f ca="1">IF('Chemicals 2010'!$A112="CP",INDIRECT("'Chemicals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 s="213">
        <f ca="1">IF('Chemicals 2020'!$A112="CP",INDIRECT("'Chemicals 2020'!"&amp;'Country Selector'!$B$3&amp;ROW($A112))*10^12,0)*'Process Emissions Multipliers'!$B$28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 s="213">
        <f ca="1">IF('Chemicals 2030'!$A112="CP",INDIRECT("'Chemicals 2030'!"&amp;'Country Selector'!$B$3&amp;ROW($A112))*10^12,0)*'Process Emissions Multipliers'!$D$28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213">
        <f ca="1">V104*'Process Emissions Multipliers'!$E$28</f>
        <v>0</v>
      </c>
    </row>
    <row r="105" spans="1:42">
      <c r="A105" s="74">
        <v>53</v>
      </c>
      <c r="B105" s="213">
        <f ca="1">IF('Chemicals 2010'!$A113="CP",INDIRECT("'Chemicals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 s="213">
        <f ca="1">IF('Chemicals 2020'!$A113="CP",INDIRECT("'Chemicals 2020'!"&amp;'Country Selector'!$B$3&amp;ROW($A113))*10^12,0)*'Process Emissions Multipliers'!$B$28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 s="213">
        <f ca="1">IF('Chemicals 2030'!$A113="CP",INDIRECT("'Chemicals 2030'!"&amp;'Country Selector'!$B$3&amp;ROW($A113))*10^12,0)*'Process Emissions Multipliers'!$D$28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213">
        <f ca="1">V105*'Process Emissions Multipliers'!$E$28</f>
        <v>0</v>
      </c>
    </row>
    <row r="106" spans="1:42">
      <c r="A106" s="74">
        <v>54</v>
      </c>
      <c r="B106" s="213">
        <f ca="1">IF('Chemicals 2010'!$A114="CP",INDIRECT("'Chemicals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 s="213">
        <f ca="1">IF('Chemicals 2020'!$A114="CP",INDIRECT("'Chemicals 2020'!"&amp;'Country Selector'!$B$3&amp;ROW($A114))*10^12,0)*'Process Emissions Multipliers'!$B$28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 s="213">
        <f ca="1">IF('Chemicals 2030'!$A114="CP",INDIRECT("'Chemicals 2030'!"&amp;'Country Selector'!$B$3&amp;ROW($A114))*10^12,0)*'Process Emissions Multipliers'!$D$28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213">
        <f ca="1">V106*'Process Emissions Multipliers'!$E$28</f>
        <v>0</v>
      </c>
    </row>
    <row r="107" spans="1:42">
      <c r="A107" s="74">
        <v>55</v>
      </c>
      <c r="B107" s="213">
        <f ca="1">IF('Chemicals 2010'!$A115="CP",INDIRECT("'Chemicals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 s="213">
        <f ca="1">IF('Chemicals 2020'!$A115="CP",INDIRECT("'Chemicals 2020'!"&amp;'Country Selector'!$B$3&amp;ROW($A115))*10^12,0)*'Process Emissions Multipliers'!$B$28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 s="213">
        <f ca="1">IF('Chemicals 2030'!$A115="CP",INDIRECT("'Chemicals 2030'!"&amp;'Country Selector'!$B$3&amp;ROW($A115))*10^12,0)*'Process Emissions Multipliers'!$D$28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213">
        <f ca="1">V107*'Process Emissions Multipliers'!$E$28</f>
        <v>0</v>
      </c>
    </row>
    <row r="108" spans="1:42">
      <c r="A108" s="74">
        <v>56</v>
      </c>
      <c r="B108" s="213">
        <f ca="1">IF('Chemicals 2010'!$A116="CP",INDIRECT("'Chemicals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 s="213">
        <f ca="1">IF('Chemicals 2020'!$A116="CP",INDIRECT("'Chemicals 2020'!"&amp;'Country Selector'!$B$3&amp;ROW($A116))*10^12,0)*'Process Emissions Multipliers'!$B$28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 s="213">
        <f ca="1">IF('Chemicals 2030'!$A116="CP",INDIRECT("'Chemicals 2030'!"&amp;'Country Selector'!$B$3&amp;ROW($A116))*10^12,0)*'Process Emissions Multipliers'!$D$28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213">
        <f ca="1">V108*'Process Emissions Multipliers'!$E$28</f>
        <v>0</v>
      </c>
    </row>
    <row r="109" spans="1:42">
      <c r="A109" s="74">
        <v>57</v>
      </c>
      <c r="B109" s="213">
        <f ca="1">IF('Chemicals 2010'!$A117="CP",INDIRECT("'Chemicals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 s="213">
        <f ca="1">IF('Chemicals 2020'!$A117="CP",INDIRECT("'Chemicals 2020'!"&amp;'Country Selector'!$B$3&amp;ROW($A117))*10^12,0)*'Process Emissions Multipliers'!$B$28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 s="213">
        <f ca="1">IF('Chemicals 2030'!$A117="CP",INDIRECT("'Chemicals 2030'!"&amp;'Country Selector'!$B$3&amp;ROW($A117))*10^12,0)*'Process Emissions Multipliers'!$D$28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213">
        <f ca="1">V109*'Process Emissions Multipliers'!$E$28</f>
        <v>0</v>
      </c>
    </row>
    <row r="110" spans="1:42">
      <c r="A110" s="74">
        <v>58</v>
      </c>
      <c r="B110" s="213">
        <f ca="1">IF('Chemicals 2010'!$A118="CP",INDIRECT("'Chemicals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 s="213">
        <f ca="1">IF('Chemicals 2020'!$A118="CP",INDIRECT("'Chemicals 2020'!"&amp;'Country Selector'!$B$3&amp;ROW($A118))*10^12,0)*'Process Emissions Multipliers'!$B$28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 s="213">
        <f ca="1">IF('Chemicals 2030'!$A118="CP",INDIRECT("'Chemicals 2030'!"&amp;'Country Selector'!$B$3&amp;ROW($A118))*10^12,0)*'Process Emissions Multipliers'!$D$28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213">
        <f ca="1">V110*'Process Emissions Multipliers'!$E$28</f>
        <v>0</v>
      </c>
    </row>
    <row r="111" spans="1:42">
      <c r="A111" s="74">
        <v>59</v>
      </c>
      <c r="B111" s="213">
        <f ca="1">IF('Chemicals 2010'!$A119="CP",INDIRECT("'Chemicals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 s="213">
        <f ca="1">IF('Chemicals 2020'!$A119="CP",INDIRECT("'Chemicals 2020'!"&amp;'Country Selector'!$B$3&amp;ROW($A119))*10^12,0)*'Process Emissions Multipliers'!$B$28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 s="213">
        <f ca="1">IF('Chemicals 2030'!$A119="CP",INDIRECT("'Chemicals 2030'!"&amp;'Country Selector'!$B$3&amp;ROW($A119))*10^12,0)*'Process Emissions Multipliers'!$D$28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213">
        <f ca="1">V111*'Process Emissions Multipliers'!$E$28</f>
        <v>0</v>
      </c>
    </row>
    <row r="112" spans="1:42">
      <c r="A112" s="74">
        <v>60</v>
      </c>
      <c r="B112" s="213">
        <f ca="1">IF('Chemicals 2010'!$A120="CP",INDIRECT("'Chemicals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 s="213">
        <f ca="1">IF('Chemicals 2020'!$A120="CP",INDIRECT("'Chemicals 2020'!"&amp;'Country Selector'!$B$3&amp;ROW($A120))*10^12,0)*'Process Emissions Multipliers'!$B$28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 s="213">
        <f ca="1">IF('Chemicals 2030'!$A120="CP",INDIRECT("'Chemicals 2030'!"&amp;'Country Selector'!$B$3&amp;ROW($A120))*10^12,0)*'Process Emissions Multipliers'!$D$28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213">
        <f ca="1">V112*'Process Emissions Multipliers'!$E$28</f>
        <v>0</v>
      </c>
    </row>
    <row r="113" spans="1:42">
      <c r="A113" s="74">
        <v>61</v>
      </c>
      <c r="B113" s="213">
        <f ca="1">IF('Chemicals 2010'!$A121="CP",INDIRECT("'Chemicals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 s="213">
        <f ca="1">IF('Chemicals 2020'!$A121="CP",INDIRECT("'Chemicals 2020'!"&amp;'Country Selector'!$B$3&amp;ROW($A121))*10^12,0)*'Process Emissions Multipliers'!$B$28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 s="213">
        <f ca="1">IF('Chemicals 2030'!$A121="CP",INDIRECT("'Chemicals 2030'!"&amp;'Country Selector'!$B$3&amp;ROW($A121))*10^12,0)*'Process Emissions Multipliers'!$D$28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 s="213">
        <f ca="1">V113*'Process Emissions Multipliers'!$E$28</f>
        <v>0</v>
      </c>
    </row>
    <row r="114" spans="1:42">
      <c r="A114" s="74">
        <v>62</v>
      </c>
      <c r="B114" s="213">
        <f ca="1">IF('Chemicals 2010'!$A122="CP",INDIRECT("'Chemicals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 s="213">
        <f ca="1">IF('Chemicals 2020'!$A122="CP",INDIRECT("'Chemicals 2020'!"&amp;'Country Selector'!$B$3&amp;ROW($A122))*10^12,0)*'Process Emissions Multipliers'!$B$28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 s="213">
        <f ca="1">IF('Chemicals 2030'!$A122="CP",INDIRECT("'Chemicals 2030'!"&amp;'Country Selector'!$B$3&amp;ROW($A122))*10^12,0)*'Process Emissions Multipliers'!$D$28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 s="213">
        <f ca="1">V114*'Process Emissions Multipliers'!$E$28</f>
        <v>0</v>
      </c>
    </row>
    <row r="115" spans="1:42">
      <c r="A115" s="74">
        <v>63</v>
      </c>
      <c r="B115" s="213">
        <f ca="1">IF('Chemicals 2010'!$A123="CP",INDIRECT("'Chemicals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 s="213">
        <f ca="1">IF('Chemicals 2020'!$A123="CP",INDIRECT("'Chemicals 2020'!"&amp;'Country Selector'!$B$3&amp;ROW($A123))*10^12,0)*'Process Emissions Multipliers'!$B$28</f>
        <v>0</v>
      </c>
      <c r="M115" s="90">
        <f t="shared" ca="1" si="16"/>
        <v>552291365.79926586</v>
      </c>
      <c r="N115" s="90">
        <f t="shared" ca="1" si="21"/>
        <v>1104582731.5985317</v>
      </c>
      <c r="O115" s="90">
        <f t="shared" ca="1" si="21"/>
        <v>1656874097.3977976</v>
      </c>
      <c r="P115" s="90">
        <f t="shared" ca="1" si="21"/>
        <v>2209165463.1970634</v>
      </c>
      <c r="Q115" s="90">
        <f t="shared" ca="1" si="21"/>
        <v>2761456828.9963293</v>
      </c>
      <c r="R115" s="90">
        <f t="shared" ca="1" si="21"/>
        <v>3313748194.7955952</v>
      </c>
      <c r="S115" s="90">
        <f t="shared" ca="1" si="21"/>
        <v>3866039560.594861</v>
      </c>
      <c r="T115" s="90">
        <f t="shared" ca="1" si="21"/>
        <v>4418330926.3941269</v>
      </c>
      <c r="U115" s="90">
        <f t="shared" ca="1" si="21"/>
        <v>4970622292.1933928</v>
      </c>
      <c r="V115" s="213">
        <f ca="1">IF('Chemicals 2030'!$A123="CP",INDIRECT("'Chemicals 2030'!"&amp;'Country Selector'!$B$3&amp;ROW($A123))*10^12,0)*'Process Emissions Multipliers'!$D$28</f>
        <v>5522913657.9926586</v>
      </c>
      <c r="W115" s="90">
        <f t="shared" ca="1" si="24"/>
        <v>6098397430.0326366</v>
      </c>
      <c r="X115" s="90">
        <f t="shared" ca="1" si="24"/>
        <v>6673881202.0726128</v>
      </c>
      <c r="Y115" s="90">
        <f t="shared" ca="1" si="24"/>
        <v>7249364974.1125908</v>
      </c>
      <c r="Z115" s="90">
        <f t="shared" ca="1" si="24"/>
        <v>7824848746.1525679</v>
      </c>
      <c r="AA115" s="90">
        <f t="shared" ca="1" si="24"/>
        <v>8400332518.1925449</v>
      </c>
      <c r="AB115" s="90">
        <f t="shared" ca="1" si="24"/>
        <v>8975816290.2325211</v>
      </c>
      <c r="AC115" s="90">
        <f t="shared" ca="1" si="24"/>
        <v>9551300062.2724991</v>
      </c>
      <c r="AD115" s="90">
        <f t="shared" ca="1" si="24"/>
        <v>10126783834.312477</v>
      </c>
      <c r="AE115" s="90">
        <f t="shared" ca="1" si="24"/>
        <v>10702267606.352453</v>
      </c>
      <c r="AF115" s="90">
        <f t="shared" ca="1" si="24"/>
        <v>11277751378.392429</v>
      </c>
      <c r="AG115" s="90">
        <f t="shared" ca="1" si="24"/>
        <v>11853235150.432409</v>
      </c>
      <c r="AH115" s="90">
        <f t="shared" ca="1" si="24"/>
        <v>12428718922.472385</v>
      </c>
      <c r="AI115" s="90">
        <f t="shared" ca="1" si="24"/>
        <v>13004202694.512362</v>
      </c>
      <c r="AJ115" s="90">
        <f t="shared" ca="1" si="24"/>
        <v>13579686466.552341</v>
      </c>
      <c r="AK115" s="90">
        <f t="shared" ca="1" si="24"/>
        <v>14155170238.592318</v>
      </c>
      <c r="AL115" s="90">
        <f t="shared" ca="1" si="24"/>
        <v>14730654010.632296</v>
      </c>
      <c r="AM115" s="90">
        <f t="shared" ca="1" si="23"/>
        <v>15306137782.672272</v>
      </c>
      <c r="AN115" s="90">
        <f t="shared" ca="1" si="23"/>
        <v>15881621554.71225</v>
      </c>
      <c r="AO115" s="90">
        <f t="shared" ca="1" si="23"/>
        <v>16457105326.752228</v>
      </c>
      <c r="AP115" s="213">
        <f ca="1">V115*'Process Emissions Multipliers'!$E$28</f>
        <v>17032589098.792204</v>
      </c>
    </row>
    <row r="116" spans="1:42">
      <c r="A116" s="74">
        <v>64</v>
      </c>
      <c r="B116" s="213">
        <f ca="1">IF('Chemicals 2010'!$A124="CP",INDIRECT("'Chemicals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 s="213">
        <f ca="1">IF('Chemicals 2020'!$A124="CP",INDIRECT("'Chemicals 2020'!"&amp;'Country Selector'!$B$3&amp;ROW($A124))*10^12,0)*'Process Emissions Multipliers'!$B$28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 s="213">
        <f ca="1">IF('Chemicals 2030'!$A124="CP",INDIRECT("'Chemicals 2030'!"&amp;'Country Selector'!$B$3&amp;ROW($A124))*10^12,0)*'Process Emissions Multipliers'!$D$28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213">
        <f ca="1">V116*'Process Emissions Multipliers'!$E$28</f>
        <v>0</v>
      </c>
    </row>
    <row r="117" spans="1:42">
      <c r="A117" s="74">
        <v>65</v>
      </c>
      <c r="B117" s="213">
        <f ca="1">IF('Chemicals 2010'!$A125="CP",INDIRECT("'Chemicals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 s="213">
        <f ca="1">IF('Chemicals 2020'!$A125="CP",INDIRECT("'Chemicals 2020'!"&amp;'Country Selector'!$B$3&amp;ROW($A125))*10^12,0)*'Process Emissions Multipliers'!$B$28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 s="213">
        <f ca="1">IF('Chemicals 2030'!$A125="CP",INDIRECT("'Chemicals 2030'!"&amp;'Country Selector'!$B$3&amp;ROW($A125))*10^12,0)*'Process Emissions Multipliers'!$D$28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 s="213">
        <f ca="1">V117*'Process Emissions Multipliers'!$E$28</f>
        <v>0</v>
      </c>
    </row>
    <row r="118" spans="1:42">
      <c r="A118" s="74">
        <v>66</v>
      </c>
      <c r="B118" s="213">
        <f ca="1">IF('Chemicals 2010'!$A126="CP",INDIRECT("'Chemicals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 s="213">
        <f ca="1">IF('Chemicals 2020'!$A126="CP",INDIRECT("'Chemicals 2020'!"&amp;'Country Selector'!$B$3&amp;ROW($A126))*10^12,0)*'Process Emissions Multipliers'!$B$28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 s="213">
        <f ca="1">IF('Chemicals 2030'!$A126="CP",INDIRECT("'Chemicals 2030'!"&amp;'Country Selector'!$B$3&amp;ROW($A126))*10^12,0)*'Process Emissions Multipliers'!$D$28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 s="213">
        <f ca="1">V118*'Process Emissions Multipliers'!$E$28</f>
        <v>0</v>
      </c>
    </row>
    <row r="119" spans="1:42">
      <c r="A119" s="74">
        <v>67</v>
      </c>
      <c r="B119" s="213">
        <f ca="1">IF('Chemicals 2010'!$A127="CP",INDIRECT("'Chemicals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 s="213">
        <f ca="1">IF('Chemicals 2020'!$A127="CP",INDIRECT("'Chemicals 2020'!"&amp;'Country Selector'!$B$3&amp;ROW($A127))*10^12,0)*'Process Emissions Multipliers'!$B$28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 s="213">
        <f ca="1">IF('Chemicals 2030'!$A127="CP",INDIRECT("'Chemicals 2030'!"&amp;'Country Selector'!$B$3&amp;ROW($A127))*10^12,0)*'Process Emissions Multipliers'!$D$28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 s="213">
        <f ca="1">V119*'Process Emissions Multipliers'!$E$28</f>
        <v>0</v>
      </c>
    </row>
    <row r="120" spans="1:42">
      <c r="A120" s="74">
        <v>68</v>
      </c>
      <c r="B120" s="213">
        <f ca="1">IF('Chemicals 2010'!$A128="CP",INDIRECT("'Chemicals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 s="213">
        <f ca="1">IF('Chemicals 2020'!$A128="CP",INDIRECT("'Chemicals 2020'!"&amp;'Country Selector'!$B$3&amp;ROW($A128))*10^12,0)*'Process Emissions Multipliers'!$B$28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 s="213">
        <f ca="1">IF('Chemicals 2030'!$A128="CP",INDIRECT("'Chemicals 2030'!"&amp;'Country Selector'!$B$3&amp;ROW($A128))*10^12,0)*'Process Emissions Multipliers'!$D$28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213">
        <f ca="1">V120*'Process Emissions Multipliers'!$E$28</f>
        <v>0</v>
      </c>
    </row>
    <row r="121" spans="1:42">
      <c r="A121" s="74">
        <v>69</v>
      </c>
      <c r="B121" s="213">
        <f ca="1">IF('Chemicals 2010'!$A129="CP",INDIRECT("'Chemicals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 s="213">
        <f ca="1">IF('Chemicals 2020'!$A129="CP",INDIRECT("'Chemicals 2020'!"&amp;'Country Selector'!$B$3&amp;ROW($A129))*10^12,0)*'Process Emissions Multipliers'!$B$28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 s="213">
        <f ca="1">IF('Chemicals 2030'!$A129="CP",INDIRECT("'Chemicals 2030'!"&amp;'Country Selector'!$B$3&amp;ROW($A129))*10^12,0)*'Process Emissions Multipliers'!$D$28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213">
        <f ca="1">V121*'Process Emissions Multipliers'!$E$28</f>
        <v>0</v>
      </c>
    </row>
    <row r="122" spans="1:42">
      <c r="A122" s="74">
        <v>70</v>
      </c>
      <c r="B122" s="213">
        <f ca="1">IF('Chemicals 2010'!$A130="CP",INDIRECT("'Chemicals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 s="213">
        <f ca="1">IF('Chemicals 2020'!$A130="CP",INDIRECT("'Chemicals 2020'!"&amp;'Country Selector'!$B$3&amp;ROW($A130))*10^12,0)*'Process Emissions Multipliers'!$B$28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 s="213">
        <f ca="1">IF('Chemicals 2030'!$A130="CP",INDIRECT("'Chemicals 2030'!"&amp;'Country Selector'!$B$3&amp;ROW($A130))*10^12,0)*'Process Emissions Multipliers'!$D$28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 s="213">
        <f ca="1">V122*'Process Emissions Multipliers'!$E$28</f>
        <v>0</v>
      </c>
    </row>
    <row r="123" spans="1:42">
      <c r="A123" s="74">
        <v>71</v>
      </c>
      <c r="B123" s="213">
        <f ca="1">IF('Chemicals 2010'!$A131="CP",INDIRECT("'Chemicals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 s="213">
        <f ca="1">IF('Chemicals 2020'!$A131="CP",INDIRECT("'Chemicals 2020'!"&amp;'Country Selector'!$B$3&amp;ROW($A131))*10^12,0)*'Process Emissions Multipliers'!$B$28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 s="213">
        <f ca="1">IF('Chemicals 2030'!$A131="CP",INDIRECT("'Chemicals 2030'!"&amp;'Country Selector'!$B$3&amp;ROW($A131))*10^12,0)*'Process Emissions Multipliers'!$D$28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213">
        <f ca="1">V123*'Process Emissions Multipliers'!$E$28</f>
        <v>0</v>
      </c>
    </row>
    <row r="124" spans="1:42">
      <c r="A124" s="74">
        <v>72</v>
      </c>
      <c r="B124" s="213">
        <f ca="1">IF('Chemicals 2010'!$A132="CP",INDIRECT("'Chemicals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 s="213">
        <f ca="1">IF('Chemicals 2020'!$A132="CP",INDIRECT("'Chemicals 2020'!"&amp;'Country Selector'!$B$3&amp;ROW($A132))*10^12,0)*'Process Emissions Multipliers'!$B$28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 s="213">
        <f ca="1">IF('Chemicals 2030'!$A132="CP",INDIRECT("'Chemicals 2030'!"&amp;'Country Selector'!$B$3&amp;ROW($A132))*10^12,0)*'Process Emissions Multipliers'!$D$28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213">
        <f ca="1">V124*'Process Emissions Multipliers'!$E$28</f>
        <v>0</v>
      </c>
    </row>
    <row r="125" spans="1:42">
      <c r="A125" s="74">
        <v>73</v>
      </c>
      <c r="B125" s="213">
        <f ca="1">IF('Chemicals 2010'!$A133="CP",INDIRECT("'Chemicals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 s="213">
        <f ca="1">IF('Chemicals 2020'!$A133="CP",INDIRECT("'Chemicals 2020'!"&amp;'Country Selector'!$B$3&amp;ROW($A133))*10^12,0)*'Process Emissions Multipliers'!$B$28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 s="213">
        <f ca="1">IF('Chemicals 2030'!$A133="CP",INDIRECT("'Chemicals 2030'!"&amp;'Country Selector'!$B$3&amp;ROW($A133))*10^12,0)*'Process Emissions Multipliers'!$D$28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 s="213">
        <f ca="1">V125*'Process Emissions Multipliers'!$E$28</f>
        <v>0</v>
      </c>
    </row>
    <row r="126" spans="1:42">
      <c r="A126" s="74">
        <v>74</v>
      </c>
      <c r="B126" s="213">
        <f ca="1">IF('Chemicals 2010'!$A134="CP",INDIRECT("'Chemicals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 s="213">
        <f ca="1">IF('Chemicals 2020'!$A134="CP",INDIRECT("'Chemicals 2020'!"&amp;'Country Selector'!$B$3&amp;ROW($A134))*10^12,0)*'Process Emissions Multipliers'!$B$28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 s="213">
        <f ca="1">IF('Chemicals 2030'!$A134="CP",INDIRECT("'Chemicals 2030'!"&amp;'Country Selector'!$B$3&amp;ROW($A134))*10^12,0)*'Process Emissions Multipliers'!$D$28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213">
        <f ca="1">V126*'Process Emissions Multipliers'!$E$28</f>
        <v>0</v>
      </c>
    </row>
    <row r="127" spans="1:42">
      <c r="A127" s="74">
        <v>75</v>
      </c>
      <c r="B127" s="213">
        <f ca="1">IF('Chemicals 2010'!$A135="CP",INDIRECT("'Chemicals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 s="213">
        <f ca="1">IF('Chemicals 2020'!$A135="CP",INDIRECT("'Chemicals 2020'!"&amp;'Country Selector'!$B$3&amp;ROW($A135))*10^12,0)*'Process Emissions Multipliers'!$B$28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 s="213">
        <f ca="1">IF('Chemicals 2030'!$A135="CP",INDIRECT("'Chemicals 2030'!"&amp;'Country Selector'!$B$3&amp;ROW($A135))*10^12,0)*'Process Emissions Multipliers'!$D$28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 s="213">
        <f ca="1">V127*'Process Emissions Multipliers'!$E$28</f>
        <v>0</v>
      </c>
    </row>
    <row r="128" spans="1:42">
      <c r="A128" s="74">
        <v>76</v>
      </c>
      <c r="B128" s="213">
        <f ca="1">IF('Chemicals 2010'!$A136="CP",INDIRECT("'Chemicals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 s="213">
        <f ca="1">IF('Chemicals 2020'!$A136="CP",INDIRECT("'Chemicals 2020'!"&amp;'Country Selector'!$B$3&amp;ROW($A136))*10^12,0)*'Process Emissions Multipliers'!$B$28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 s="213">
        <f ca="1">IF('Chemicals 2030'!$A136="CP",INDIRECT("'Chemicals 2030'!"&amp;'Country Selector'!$B$3&amp;ROW($A136))*10^12,0)*'Process Emissions Multipliers'!$D$28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 s="213">
        <f ca="1">V128*'Process Emissions Multipliers'!$E$28</f>
        <v>0</v>
      </c>
    </row>
    <row r="129" spans="1:42">
      <c r="A129" s="74">
        <v>77</v>
      </c>
      <c r="B129" s="213">
        <f ca="1">IF('Chemicals 2010'!$A137="CP",INDIRECT("'Chemicals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 s="213">
        <f ca="1">IF('Chemicals 2020'!$A137="CP",INDIRECT("'Chemicals 2020'!"&amp;'Country Selector'!$B$3&amp;ROW($A137))*10^12,0)*'Process Emissions Multipliers'!$B$28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 s="213">
        <f ca="1">IF('Chemicals 2030'!$A137="CP",INDIRECT("'Chemicals 2030'!"&amp;'Country Selector'!$B$3&amp;ROW($A137))*10^12,0)*'Process Emissions Multipliers'!$D$28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 s="213">
        <f ca="1">V129*'Process Emissions Multipliers'!$E$28</f>
        <v>0</v>
      </c>
    </row>
    <row r="130" spans="1:42">
      <c r="A130" s="74">
        <v>78</v>
      </c>
      <c r="B130" s="213">
        <f ca="1">IF('Chemicals 2010'!$A138="CP",INDIRECT("'Chemicals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 s="213">
        <f ca="1">IF('Chemicals 2020'!$A138="CP",INDIRECT("'Chemicals 2020'!"&amp;'Country Selector'!$B$3&amp;ROW($A138))*10^12,0)*'Process Emissions Multipliers'!$B$28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 s="213">
        <f ca="1">IF('Chemicals 2030'!$A138="CP",INDIRECT("'Chemicals 2030'!"&amp;'Country Selector'!$B$3&amp;ROW($A138))*10^12,0)*'Process Emissions Multipliers'!$D$28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213">
        <f ca="1">V130*'Process Emissions Multipliers'!$E$28</f>
        <v>0</v>
      </c>
    </row>
    <row r="131" spans="1:42">
      <c r="A131" s="74">
        <v>79</v>
      </c>
      <c r="B131" s="213">
        <f ca="1">IF('Chemicals 2010'!$A139="CP",INDIRECT("'Chemicals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 s="213">
        <f ca="1">IF('Chemicals 2020'!$A139="CP",INDIRECT("'Chemicals 2020'!"&amp;'Country Selector'!$B$3&amp;ROW($A139))*10^12,0)*'Process Emissions Multipliers'!$B$28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 s="213">
        <f ca="1">IF('Chemicals 2030'!$A139="CP",INDIRECT("'Chemicals 2030'!"&amp;'Country Selector'!$B$3&amp;ROW($A139))*10^12,0)*'Process Emissions Multipliers'!$D$28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213">
        <f ca="1">V131*'Process Emissions Multipliers'!$E$28</f>
        <v>0</v>
      </c>
    </row>
    <row r="132" spans="1:42">
      <c r="A132" s="74">
        <v>80</v>
      </c>
      <c r="B132" s="213">
        <f ca="1">IF('Chemicals 2010'!$A140="CP",INDIRECT("'Chemicals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 s="213">
        <f ca="1">IF('Chemicals 2020'!$A140="CP",INDIRECT("'Chemicals 2020'!"&amp;'Country Selector'!$B$3&amp;ROW($A140))*10^12,0)*'Process Emissions Multipliers'!$B$28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 s="213">
        <f ca="1">IF('Chemicals 2030'!$A140="CP",INDIRECT("'Chemicals 2030'!"&amp;'Country Selector'!$B$3&amp;ROW($A140))*10^12,0)*'Process Emissions Multipliers'!$D$28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213">
        <f ca="1">V132*'Process Emissions Multipliers'!$E$28</f>
        <v>0</v>
      </c>
    </row>
    <row r="133" spans="1:42">
      <c r="A133" s="74">
        <v>81</v>
      </c>
      <c r="B133" s="213">
        <f ca="1">IF('Chemicals 2010'!$A141="CP",INDIRECT("'Chemicals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 s="213">
        <f ca="1">IF('Chemicals 2020'!$A141="CP",INDIRECT("'Chemicals 2020'!"&amp;'Country Selector'!$B$3&amp;ROW($A141))*10^12,0)*'Process Emissions Multipliers'!$B$28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 s="213">
        <f ca="1">IF('Chemicals 2030'!$A141="CP",INDIRECT("'Chemicals 2030'!"&amp;'Country Selector'!$B$3&amp;ROW($A141))*10^12,0)*'Process Emissions Multipliers'!$D$28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213">
        <f ca="1">V133*'Process Emissions Multipliers'!$E$28</f>
        <v>0</v>
      </c>
    </row>
    <row r="134" spans="1:42">
      <c r="A134" s="74">
        <v>82</v>
      </c>
      <c r="B134" s="213">
        <f ca="1">IF('Chemicals 2010'!$A142="CP",INDIRECT("'Chemicals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 s="213">
        <f ca="1">IF('Chemicals 2020'!$A142="CP",INDIRECT("'Chemicals 2020'!"&amp;'Country Selector'!$B$3&amp;ROW($A142))*10^12,0)*'Process Emissions Multipliers'!$B$28</f>
        <v>0</v>
      </c>
      <c r="M134" s="90">
        <f t="shared" ca="1" si="28"/>
        <v>73234026.565722287</v>
      </c>
      <c r="N134" s="90">
        <f t="shared" ca="1" si="28"/>
        <v>146468053.13144457</v>
      </c>
      <c r="O134" s="90">
        <f t="shared" ca="1" si="28"/>
        <v>219702079.69716686</v>
      </c>
      <c r="P134" s="90">
        <f t="shared" ca="1" si="28"/>
        <v>292936106.26288915</v>
      </c>
      <c r="Q134" s="90">
        <f t="shared" ca="1" si="28"/>
        <v>366170132.82861143</v>
      </c>
      <c r="R134" s="90">
        <f t="shared" ca="1" si="28"/>
        <v>439404159.39433372</v>
      </c>
      <c r="S134" s="90">
        <f t="shared" ca="1" si="28"/>
        <v>512638185.96005601</v>
      </c>
      <c r="T134" s="90">
        <f t="shared" ca="1" si="28"/>
        <v>585872212.52577829</v>
      </c>
      <c r="U134" s="90">
        <f t="shared" ca="1" si="28"/>
        <v>659106239.09150052</v>
      </c>
      <c r="V134" s="213">
        <f ca="1">IF('Chemicals 2030'!$A142="CP",INDIRECT("'Chemicals 2030'!"&amp;'Country Selector'!$B$3&amp;ROW($A142))*10^12,0)*'Process Emissions Multipliers'!$D$28</f>
        <v>732340265.65722287</v>
      </c>
      <c r="W134" s="90">
        <f t="shared" ca="1" si="26"/>
        <v>808649613.33048642</v>
      </c>
      <c r="X134" s="90">
        <f t="shared" ca="1" si="26"/>
        <v>884958961.00374997</v>
      </c>
      <c r="Y134" s="90">
        <f t="shared" ca="1" si="26"/>
        <v>961268308.67701364</v>
      </c>
      <c r="Z134" s="90">
        <f t="shared" ca="1" si="26"/>
        <v>1037577656.3502772</v>
      </c>
      <c r="AA134" s="90">
        <f t="shared" ca="1" si="26"/>
        <v>1113887004.0235407</v>
      </c>
      <c r="AB134" s="90">
        <f t="shared" ca="1" si="26"/>
        <v>1190196351.6968043</v>
      </c>
      <c r="AC134" s="90">
        <f t="shared" ca="1" si="26"/>
        <v>1266505699.3700678</v>
      </c>
      <c r="AD134" s="90">
        <f t="shared" ca="1" si="26"/>
        <v>1342815047.0433314</v>
      </c>
      <c r="AE134" s="90">
        <f t="shared" ca="1" si="26"/>
        <v>1419124394.7165949</v>
      </c>
      <c r="AF134" s="90">
        <f t="shared" ca="1" si="26"/>
        <v>1495433742.3898585</v>
      </c>
      <c r="AG134" s="90">
        <f t="shared" ca="1" si="26"/>
        <v>1571743090.0631218</v>
      </c>
      <c r="AH134" s="90">
        <f t="shared" ca="1" si="26"/>
        <v>1648052437.7363858</v>
      </c>
      <c r="AI134" s="90">
        <f t="shared" ca="1" si="26"/>
        <v>1724361785.4096491</v>
      </c>
      <c r="AJ134" s="90">
        <f t="shared" ca="1" si="26"/>
        <v>1800671133.0829129</v>
      </c>
      <c r="AK134" s="90">
        <f t="shared" ca="1" si="26"/>
        <v>1876980480.7561765</v>
      </c>
      <c r="AL134" s="90">
        <f t="shared" ca="1" si="26"/>
        <v>1953289828.42944</v>
      </c>
      <c r="AM134" s="90">
        <f t="shared" ca="1" si="25"/>
        <v>2029599176.1027038</v>
      </c>
      <c r="AN134" s="90">
        <f t="shared" ca="1" si="25"/>
        <v>2105908523.7759669</v>
      </c>
      <c r="AO134" s="90">
        <f t="shared" ca="1" si="25"/>
        <v>2182217871.4492307</v>
      </c>
      <c r="AP134" s="213">
        <f ca="1">V134*'Process Emissions Multipliers'!$E$28</f>
        <v>2258527219.1224942</v>
      </c>
    </row>
    <row r="135" spans="1:42">
      <c r="A135" s="74">
        <v>83</v>
      </c>
      <c r="B135" s="213">
        <f ca="1">IF('Chemicals 2010'!$A143="CP",INDIRECT("'Chemicals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 s="213">
        <f ca="1">IF('Chemicals 2020'!$A143="CP",INDIRECT("'Chemicals 2020'!"&amp;'Country Selector'!$B$3&amp;ROW($A143))*10^12,0)*'Process Emissions Multipliers'!$B$28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 s="213">
        <f ca="1">IF('Chemicals 2030'!$A143="CP",INDIRECT("'Chemicals 2030'!"&amp;'Country Selector'!$B$3&amp;ROW($A143))*10^12,0)*'Process Emissions Multipliers'!$D$28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 s="213">
        <f ca="1">V135*'Process Emissions Multipliers'!$E$28</f>
        <v>0</v>
      </c>
    </row>
    <row r="136" spans="1:42">
      <c r="A136" s="74">
        <v>84</v>
      </c>
      <c r="B136" s="213">
        <f ca="1">IF('Chemicals 2010'!$A144="CP",INDIRECT("'Chemicals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 s="213">
        <f ca="1">IF('Chemicals 2020'!$A144="CP",INDIRECT("'Chemicals 2020'!"&amp;'Country Selector'!$B$3&amp;ROW($A144))*10^12,0)*'Process Emissions Multipliers'!$B$28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 s="213">
        <f ca="1">IF('Chemicals 2030'!$A144="CP",INDIRECT("'Chemicals 2030'!"&amp;'Country Selector'!$B$3&amp;ROW($A144))*10^12,0)*'Process Emissions Multipliers'!$D$28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213">
        <f ca="1">V136*'Process Emissions Multipliers'!$E$28</f>
        <v>0</v>
      </c>
    </row>
    <row r="137" spans="1:42">
      <c r="A137" s="74">
        <v>85</v>
      </c>
      <c r="B137" s="213">
        <f ca="1">IF('Chemicals 2010'!$A145="CP",INDIRECT("'Chemicals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 s="213">
        <f ca="1">IF('Chemicals 2020'!$A145="CP",INDIRECT("'Chemicals 2020'!"&amp;'Country Selector'!$B$3&amp;ROW($A145))*10^12,0)*'Process Emissions Multipliers'!$B$28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 s="213">
        <f ca="1">IF('Chemicals 2030'!$A145="CP",INDIRECT("'Chemicals 2030'!"&amp;'Country Selector'!$B$3&amp;ROW($A145))*10^12,0)*'Process Emissions Multipliers'!$D$28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213">
        <f ca="1">V137*'Process Emissions Multipliers'!$E$28</f>
        <v>0</v>
      </c>
    </row>
    <row r="138" spans="1:42">
      <c r="A138" s="74">
        <v>86</v>
      </c>
      <c r="B138" s="213">
        <f ca="1">IF('Chemicals 2010'!$A146="CP",INDIRECT("'Chemicals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 s="213">
        <f ca="1">IF('Chemicals 2020'!$A146="CP",INDIRECT("'Chemicals 2020'!"&amp;'Country Selector'!$B$3&amp;ROW($A146))*10^12,0)*'Process Emissions Multipliers'!$B$28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 s="213">
        <f ca="1">IF('Chemicals 2030'!$A146="CP",INDIRECT("'Chemicals 2030'!"&amp;'Country Selector'!$B$3&amp;ROW($A146))*10^12,0)*'Process Emissions Multipliers'!$D$28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213">
        <f ca="1">V138*'Process Emissions Multipliers'!$E$28</f>
        <v>0</v>
      </c>
    </row>
    <row r="139" spans="1:42">
      <c r="A139" s="74">
        <v>87</v>
      </c>
      <c r="B139" s="213">
        <f ca="1">IF('Chemicals 2010'!$A147="CP",INDIRECT("'Chemicals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 s="213">
        <f ca="1">IF('Chemicals 2020'!$A147="CP",INDIRECT("'Chemicals 2020'!"&amp;'Country Selector'!$B$3&amp;ROW($A147))*10^12,0)*'Process Emissions Multipliers'!$B$28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 s="213">
        <f ca="1">IF('Chemicals 2030'!$A147="CP",INDIRECT("'Chemicals 2030'!"&amp;'Country Selector'!$B$3&amp;ROW($A147))*10^12,0)*'Process Emissions Multipliers'!$D$28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213">
        <f ca="1">V139*'Process Emissions Multipliers'!$E$28</f>
        <v>0</v>
      </c>
    </row>
    <row r="140" spans="1:42">
      <c r="A140" s="74">
        <v>88</v>
      </c>
      <c r="B140" s="213">
        <f ca="1">IF('Chemicals 2010'!$A148="CP",INDIRECT("'Chemicals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 s="213">
        <f ca="1">IF('Chemicals 2020'!$A148="CP",INDIRECT("'Chemicals 2020'!"&amp;'Country Selector'!$B$3&amp;ROW($A148))*10^12,0)*'Process Emissions Multipliers'!$B$28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 s="213">
        <f ca="1">IF('Chemicals 2030'!$A148="CP",INDIRECT("'Chemicals 2030'!"&amp;'Country Selector'!$B$3&amp;ROW($A148))*10^12,0)*'Process Emissions Multipliers'!$D$28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213">
        <f ca="1">V140*'Process Emissions Multipliers'!$E$28</f>
        <v>0</v>
      </c>
    </row>
    <row r="141" spans="1:42">
      <c r="A141" s="74">
        <v>89</v>
      </c>
      <c r="B141" s="213">
        <f ca="1">IF('Chemicals 2010'!$A149="CP",INDIRECT("'Chemicals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 s="213">
        <f ca="1">IF('Chemicals 2020'!$A149="CP",INDIRECT("'Chemicals 2020'!"&amp;'Country Selector'!$B$3&amp;ROW($A149))*10^12,0)*'Process Emissions Multipliers'!$B$28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 s="213">
        <f ca="1">IF('Chemicals 2030'!$A149="CP",INDIRECT("'Chemicals 2030'!"&amp;'Country Selector'!$B$3&amp;ROW($A149))*10^12,0)*'Process Emissions Multipliers'!$D$28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 s="213">
        <f ca="1">V141*'Process Emissions Multipliers'!$E$28</f>
        <v>0</v>
      </c>
    </row>
    <row r="142" spans="1:42">
      <c r="A142" s="74">
        <v>90</v>
      </c>
      <c r="B142" s="213">
        <f ca="1">IF('Chemicals 2010'!$A150="CP",INDIRECT("'Chemicals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 s="213">
        <f ca="1">IF('Chemicals 2020'!$A150="CP",INDIRECT("'Chemicals 2020'!"&amp;'Country Selector'!$B$3&amp;ROW($A150))*10^12,0)*'Process Emissions Multipliers'!$B$28</f>
        <v>0</v>
      </c>
      <c r="M142" s="90">
        <f t="shared" ca="1" si="28"/>
        <v>151206948428.1705</v>
      </c>
      <c r="N142" s="90">
        <f t="shared" ca="1" si="28"/>
        <v>302413896856.341</v>
      </c>
      <c r="O142" s="90">
        <f t="shared" ca="1" si="28"/>
        <v>453620845284.51154</v>
      </c>
      <c r="P142" s="90">
        <f t="shared" ca="1" si="28"/>
        <v>604827793712.68201</v>
      </c>
      <c r="Q142" s="90">
        <f t="shared" ca="1" si="28"/>
        <v>756034742140.85254</v>
      </c>
      <c r="R142" s="90">
        <f t="shared" ca="1" si="28"/>
        <v>907241690569.02307</v>
      </c>
      <c r="S142" s="90">
        <f t="shared" ca="1" si="28"/>
        <v>1058448638997.1936</v>
      </c>
      <c r="T142" s="90">
        <f t="shared" ca="1" si="28"/>
        <v>1209655587425.364</v>
      </c>
      <c r="U142" s="90">
        <f t="shared" ca="1" si="28"/>
        <v>1360862535853.5347</v>
      </c>
      <c r="V142" s="213">
        <f ca="1">IF('Chemicals 2030'!$A150="CP",INDIRECT("'Chemicals 2030'!"&amp;'Country Selector'!$B$3&amp;ROW($A150))*10^12,0)*'Process Emissions Multipliers'!$D$28</f>
        <v>1512069484281.7051</v>
      </c>
      <c r="W142" s="90">
        <f t="shared" ca="1" si="26"/>
        <v>1669626075654.7537</v>
      </c>
      <c r="X142" s="90">
        <f t="shared" ca="1" si="26"/>
        <v>1827182667027.8025</v>
      </c>
      <c r="Y142" s="90">
        <f t="shared" ca="1" si="26"/>
        <v>1984739258400.8508</v>
      </c>
      <c r="Z142" s="90">
        <f t="shared" ca="1" si="26"/>
        <v>2142295849773.8994</v>
      </c>
      <c r="AA142" s="90">
        <f t="shared" ca="1" si="26"/>
        <v>2299852441146.9482</v>
      </c>
      <c r="AB142" s="90">
        <f t="shared" ca="1" si="26"/>
        <v>2457409032519.9971</v>
      </c>
      <c r="AC142" s="90">
        <f t="shared" ca="1" si="26"/>
        <v>2614965623893.0449</v>
      </c>
      <c r="AD142" s="90">
        <f t="shared" ca="1" si="26"/>
        <v>2772522215266.0942</v>
      </c>
      <c r="AE142" s="90">
        <f t="shared" ca="1" si="26"/>
        <v>2930078806639.1426</v>
      </c>
      <c r="AF142" s="90">
        <f t="shared" ca="1" si="26"/>
        <v>3087635398012.1914</v>
      </c>
      <c r="AG142" s="90">
        <f t="shared" ca="1" si="26"/>
        <v>3245191989385.2402</v>
      </c>
      <c r="AH142" s="90">
        <f t="shared" ca="1" si="26"/>
        <v>3402748580758.2886</v>
      </c>
      <c r="AI142" s="90">
        <f t="shared" ca="1" si="26"/>
        <v>3560305172131.3374</v>
      </c>
      <c r="AJ142" s="90">
        <f t="shared" ca="1" si="26"/>
        <v>3717861763504.3857</v>
      </c>
      <c r="AK142" s="90">
        <f t="shared" ca="1" si="26"/>
        <v>3875418354877.4346</v>
      </c>
      <c r="AL142" s="90">
        <f t="shared" ref="AL142:AO157" ca="1" si="29">$V142*($AP$1-AL$1)/($AP$1-$V$1)+$AP142*(AL$1-$V$1)/($AP$1-$V$1)</f>
        <v>4032974946250.4829</v>
      </c>
      <c r="AM142" s="90">
        <f t="shared" ca="1" si="29"/>
        <v>4190531537623.5317</v>
      </c>
      <c r="AN142" s="90">
        <f t="shared" ca="1" si="29"/>
        <v>4348088128996.5806</v>
      </c>
      <c r="AO142" s="90">
        <f t="shared" ca="1" si="29"/>
        <v>4505644720369.6289</v>
      </c>
      <c r="AP142" s="213">
        <f ca="1">V142*'Process Emissions Multipliers'!$E$28</f>
        <v>4663201311742.6777</v>
      </c>
    </row>
    <row r="143" spans="1:42">
      <c r="A143" s="74">
        <v>91</v>
      </c>
      <c r="B143" s="213">
        <f ca="1">IF('Chemicals 2010'!$A151="CP",INDIRECT("'Chemicals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 s="213">
        <f ca="1">IF('Chemicals 2020'!$A151="CP",INDIRECT("'Chemicals 2020'!"&amp;'Country Selector'!$B$3&amp;ROW($A151))*10^12,0)*'Process Emissions Multipliers'!$B$28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 s="213">
        <f ca="1">IF('Chemicals 2030'!$A151="CP",INDIRECT("'Chemicals 2030'!"&amp;'Country Selector'!$B$3&amp;ROW($A151))*10^12,0)*'Process Emissions Multipliers'!$D$28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213">
        <f ca="1">V143*'Process Emissions Multipliers'!$E$28</f>
        <v>0</v>
      </c>
    </row>
    <row r="144" spans="1:42">
      <c r="A144" s="74">
        <v>92</v>
      </c>
      <c r="B144" s="213">
        <f ca="1">IF('Chemicals 2010'!$A152="CP",INDIRECT("'Chemicals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 s="213">
        <f ca="1">IF('Chemicals 2020'!$A152="CP",INDIRECT("'Chemicals 2020'!"&amp;'Country Selector'!$B$3&amp;ROW($A152))*10^12,0)*'Process Emissions Multipliers'!$B$28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 s="213">
        <f ca="1">IF('Chemicals 2030'!$A152="CP",INDIRECT("'Chemicals 2030'!"&amp;'Country Selector'!$B$3&amp;ROW($A152))*10^12,0)*'Process Emissions Multipliers'!$D$28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213">
        <f ca="1">V144*'Process Emissions Multipliers'!$E$28</f>
        <v>0</v>
      </c>
    </row>
    <row r="145" spans="1:42">
      <c r="A145" s="74">
        <v>93</v>
      </c>
      <c r="B145" s="213">
        <f ca="1">IF('Chemicals 2010'!$A153="CP",INDIRECT("'Chemicals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 s="213">
        <f ca="1">IF('Chemicals 2020'!$A153="CP",INDIRECT("'Chemicals 2020'!"&amp;'Country Selector'!$B$3&amp;ROW($A153))*10^12,0)*'Process Emissions Multipliers'!$B$28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 s="213">
        <f ca="1">IF('Chemicals 2030'!$A153="CP",INDIRECT("'Chemicals 2030'!"&amp;'Country Selector'!$B$3&amp;ROW($A153))*10^12,0)*'Process Emissions Multipliers'!$D$28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213">
        <f ca="1">V145*'Process Emissions Multipliers'!$E$28</f>
        <v>0</v>
      </c>
    </row>
    <row r="146" spans="1:42">
      <c r="A146" s="74">
        <v>94</v>
      </c>
      <c r="B146" s="213">
        <f ca="1">IF('Chemicals 2010'!$A154="CP",INDIRECT("'Chemicals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 s="213">
        <f ca="1">IF('Chemicals 2020'!$A154="CP",INDIRECT("'Chemicals 2020'!"&amp;'Country Selector'!$B$3&amp;ROW($A154))*10^12,0)*'Process Emissions Multipliers'!$B$28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 s="213">
        <f ca="1">IF('Chemicals 2030'!$A154="CP",INDIRECT("'Chemicals 2030'!"&amp;'Country Selector'!$B$3&amp;ROW($A154))*10^12,0)*'Process Emissions Multipliers'!$D$28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213">
        <f ca="1">V146*'Process Emissions Multipliers'!$E$28</f>
        <v>0</v>
      </c>
    </row>
    <row r="147" spans="1:42">
      <c r="A147" s="74">
        <v>95</v>
      </c>
      <c r="B147" s="213">
        <f ca="1">IF('Chemicals 2010'!$A155="CP",INDIRECT("'Chemicals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 s="213">
        <f ca="1">IF('Chemicals 2020'!$A155="CP",INDIRECT("'Chemicals 2020'!"&amp;'Country Selector'!$B$3&amp;ROW($A155))*10^12,0)*'Process Emissions Multipliers'!$B$28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 s="213">
        <f ca="1">IF('Chemicals 2030'!$A155="CP",INDIRECT("'Chemicals 2030'!"&amp;'Country Selector'!$B$3&amp;ROW($A155))*10^12,0)*'Process Emissions Multipliers'!$D$28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213">
        <f ca="1">V147*'Process Emissions Multipliers'!$E$28</f>
        <v>0</v>
      </c>
    </row>
    <row r="148" spans="1:42">
      <c r="A148" s="74">
        <v>96</v>
      </c>
      <c r="B148" s="213">
        <f ca="1">IF('Chemicals 2010'!$A156="CP",INDIRECT("'Chemicals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 s="213">
        <f ca="1">IF('Chemicals 2020'!$A156="CP",INDIRECT("'Chemicals 2020'!"&amp;'Country Selector'!$B$3&amp;ROW($A156))*10^12,0)*'Process Emissions Multipliers'!$B$28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 s="213">
        <f ca="1">IF('Chemicals 2030'!$A156="CP",INDIRECT("'Chemicals 2030'!"&amp;'Country Selector'!$B$3&amp;ROW($A156))*10^12,0)*'Process Emissions Multipliers'!$D$28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 s="213">
        <f ca="1">V148*'Process Emissions Multipliers'!$E$28</f>
        <v>0</v>
      </c>
    </row>
    <row r="149" spans="1:42">
      <c r="A149" s="74">
        <v>97</v>
      </c>
      <c r="B149" s="213">
        <f ca="1">IF('Chemicals 2010'!$A157="CP",INDIRECT("'Chemicals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 s="213">
        <f ca="1">IF('Chemicals 2020'!$A157="CP",INDIRECT("'Chemicals 2020'!"&amp;'Country Selector'!$B$3&amp;ROW($A157))*10^12,0)*'Process Emissions Multipliers'!$B$28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 s="213">
        <f ca="1">IF('Chemicals 2030'!$A157="CP",INDIRECT("'Chemicals 2030'!"&amp;'Country Selector'!$B$3&amp;ROW($A157))*10^12,0)*'Process Emissions Multipliers'!$D$28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213">
        <f ca="1">V149*'Process Emissions Multipliers'!$E$28</f>
        <v>0</v>
      </c>
    </row>
    <row r="150" spans="1:42">
      <c r="A150" s="74">
        <v>98</v>
      </c>
      <c r="B150" s="213">
        <f ca="1">IF('Chemicals 2010'!$A158="CP",INDIRECT("'Chemicals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 s="213">
        <f ca="1">IF('Chemicals 2020'!$A158="CP",INDIRECT("'Chemicals 2020'!"&amp;'Country Selector'!$B$3&amp;ROW($A158))*10^12,0)*'Process Emissions Multipliers'!$B$28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 s="213">
        <f ca="1">IF('Chemicals 2030'!$A158="CP",INDIRECT("'Chemicals 2030'!"&amp;'Country Selector'!$B$3&amp;ROW($A158))*10^12,0)*'Process Emissions Multipliers'!$D$28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213">
        <f ca="1">V150*'Process Emissions Multipliers'!$E$28</f>
        <v>0</v>
      </c>
    </row>
    <row r="151" spans="1:42">
      <c r="A151" s="74">
        <v>99</v>
      </c>
      <c r="B151" s="213">
        <f ca="1">IF('Chemicals 2010'!$A159="CP",INDIRECT("'Chemicals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 s="213">
        <f ca="1">IF('Chemicals 2020'!$A159="CP",INDIRECT("'Chemicals 2020'!"&amp;'Country Selector'!$B$3&amp;ROW($A159))*10^12,0)*'Process Emissions Multipliers'!$B$28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 s="213">
        <f ca="1">IF('Chemicals 2030'!$A159="CP",INDIRECT("'Chemicals 2030'!"&amp;'Country Selector'!$B$3&amp;ROW($A159))*10^12,0)*'Process Emissions Multipliers'!$D$28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213">
        <f ca="1">V151*'Process Emissions Multipliers'!$E$28</f>
        <v>0</v>
      </c>
    </row>
    <row r="152" spans="1:42">
      <c r="A152" s="74">
        <v>100</v>
      </c>
      <c r="B152" s="213">
        <f ca="1">IF('Chemicals 2010'!$A160="CP",INDIRECT("'Chemicals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 s="213">
        <f ca="1">IF('Chemicals 2020'!$A160="CP",INDIRECT("'Chemicals 2020'!"&amp;'Country Selector'!$B$3&amp;ROW($A160))*10^12,0)*'Process Emissions Multipliers'!$B$28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 s="213">
        <f ca="1">IF('Chemicals 2030'!$A160="CP",INDIRECT("'Chemicals 2030'!"&amp;'Country Selector'!$B$3&amp;ROW($A160))*10^12,0)*'Process Emissions Multipliers'!$D$28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213">
        <f ca="1">V152*'Process Emissions Multipliers'!$E$28</f>
        <v>0</v>
      </c>
    </row>
    <row r="153" spans="1:42">
      <c r="A153" s="74">
        <v>150</v>
      </c>
      <c r="B153" s="213">
        <f ca="1">IF('Chemicals 2010'!$A161="CP",INDIRECT("'Chemicals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 s="213">
        <f ca="1">IF('Chemicals 2020'!$A161="CP",INDIRECT("'Chemicals 2020'!"&amp;'Country Selector'!$B$3&amp;ROW($A161))*10^12,0)*'Process Emissions Multipliers'!$B$28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 s="213">
        <f ca="1">IF('Chemicals 2030'!$A161="CP",INDIRECT("'Chemicals 2030'!"&amp;'Country Selector'!$B$3&amp;ROW($A161))*10^12,0)*'Process Emissions Multipliers'!$D$28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 s="213">
        <f ca="1">V153*'Process Emissions Multipliers'!$E$28</f>
        <v>0</v>
      </c>
    </row>
    <row r="154" spans="1:42">
      <c r="A154" s="74">
        <v>200</v>
      </c>
      <c r="B154" s="213">
        <f ca="1">IF('Chemicals 2010'!$A162="CP",INDIRECT("'Chemicals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 s="213">
        <f ca="1">IF('Chemicals 2020'!$A162="CP",INDIRECT("'Chemicals 2020'!"&amp;'Country Selector'!$B$3&amp;ROW($A162))*10^12,0)*'Process Emissions Multipliers'!$B$28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 s="213">
        <f ca="1">IF('Chemicals 2030'!$A162="CP",INDIRECT("'Chemicals 2030'!"&amp;'Country Selector'!$B$3&amp;ROW($A162))*10^12,0)*'Process Emissions Multipliers'!$D$28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 s="213">
        <f ca="1">V154*'Process Emissions Multipliers'!$E$28</f>
        <v>0</v>
      </c>
    </row>
    <row r="155" spans="1:42">
      <c r="A155" s="74">
        <v>250</v>
      </c>
      <c r="B155" s="213">
        <f ca="1">IF('Chemicals 2010'!$A163="CP",INDIRECT("'Chemicals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 s="213">
        <f ca="1">IF('Chemicals 2020'!$A163="CP",INDIRECT("'Chemicals 2020'!"&amp;'Country Selector'!$B$3&amp;ROW($A163))*10^12,0)*'Process Emissions Multipliers'!$B$28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 s="213">
        <f ca="1">IF('Chemicals 2030'!$A163="CP",INDIRECT("'Chemicals 2030'!"&amp;'Country Selector'!$B$3&amp;ROW($A163))*10^12,0)*'Process Emissions Multipliers'!$D$28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 s="213">
        <f ca="1">V155*'Process Emissions Multipliers'!$E$28</f>
        <v>0</v>
      </c>
    </row>
    <row r="156" spans="1:42">
      <c r="A156" s="74">
        <v>300</v>
      </c>
      <c r="B156" s="213">
        <f ca="1">IF('Chemicals 2010'!$A164="CP",INDIRECT("'Chemicals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M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 s="213">
        <f ca="1">IF('Chemicals 2020'!$A164="CP",INDIRECT("'Chemicals 2020'!"&amp;'Country Selector'!$B$3&amp;ROW($A164))*10^12,0)*'Process Emissions Multipliers'!$B$28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W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 s="213">
        <f ca="1">IF('Chemicals 2030'!$A164="CP",INDIRECT("'Chemicals 2030'!"&amp;'Country Selector'!$B$3&amp;ROW($A164))*10^12,0)*'Process Emissions Multipliers'!$D$28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 s="213">
        <f ca="1">V156*'Process Emissions Multipliers'!$E$28</f>
        <v>0</v>
      </c>
    </row>
    <row r="157" spans="1:42">
      <c r="A157" s="74">
        <v>350</v>
      </c>
      <c r="B157" s="213">
        <f ca="1">IF('Chemicals 2010'!$A165="CP",INDIRECT("'Chemicals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 s="213">
        <f ca="1">IF('Chemicals 2020'!$A165="CP",INDIRECT("'Chemicals 2020'!"&amp;'Country Selector'!$B$3&amp;ROW($A165))*10^12,0)*'Process Emissions Multipliers'!$B$28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 s="213">
        <f ca="1">IF('Chemicals 2030'!$A165="CP",INDIRECT("'Chemicals 2030'!"&amp;'Country Selector'!$B$3&amp;ROW($A165))*10^12,0)*'Process Emissions Multipliers'!$D$28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 s="213">
        <f ca="1">V157*'Process Emissions Multipliers'!$E$28</f>
        <v>0</v>
      </c>
    </row>
    <row r="158" spans="1:42">
      <c r="A158" s="74">
        <v>400</v>
      </c>
      <c r="B158" s="213">
        <f ca="1">IF('Chemicals 2010'!$A166="CP",INDIRECT("'Chemicals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 s="213">
        <f ca="1">IF('Chemicals 2020'!$A166="CP",INDIRECT("'Chemicals 2020'!"&amp;'Country Selector'!$B$3&amp;ROW($A166))*10^12,0)*'Process Emissions Multipliers'!$B$28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 s="213">
        <f ca="1">IF('Chemicals 2030'!$A166="CP",INDIRECT("'Chemicals 2030'!"&amp;'Country Selector'!$B$3&amp;ROW($A166))*10^12,0)*'Process Emissions Multipliers'!$D$28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 s="213">
        <f ca="1">V158*'Process Emissions Multipliers'!$E$28</f>
        <v>0</v>
      </c>
    </row>
    <row r="159" spans="1:42">
      <c r="A159" s="74">
        <v>450</v>
      </c>
      <c r="B159" s="213">
        <f ca="1">IF('Chemicals 2010'!$A167="CP",INDIRECT("'Chemicals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 s="213">
        <f ca="1">IF('Chemicals 2020'!$A167="CP",INDIRECT("'Chemicals 2020'!"&amp;'Country Selector'!$B$3&amp;ROW($A167))*10^12,0)*'Process Emissions Multipliers'!$B$28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 s="213">
        <f ca="1">IF('Chemicals 2030'!$A167="CP",INDIRECT("'Chemicals 2030'!"&amp;'Country Selector'!$B$3&amp;ROW($A167))*10^12,0)*'Process Emissions Multipliers'!$D$28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 s="213">
        <f ca="1">V159*'Process Emissions Multipliers'!$E$28</f>
        <v>0</v>
      </c>
    </row>
    <row r="160" spans="1:42">
      <c r="A160" s="74">
        <v>500</v>
      </c>
      <c r="B160" s="213">
        <f ca="1">IF('Chemicals 2010'!$A168="CP",INDIRECT("'Chemicals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 s="213">
        <f ca="1">IF('Chemicals 2020'!$A168="CP",INDIRECT("'Chemicals 2020'!"&amp;'Country Selector'!$B$3&amp;ROW($A168))*10^12,0)*'Process Emissions Multipliers'!$B$28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 s="213">
        <f ca="1">IF('Chemicals 2030'!$A168="CP",INDIRECT("'Chemicals 2030'!"&amp;'Country Selector'!$B$3&amp;ROW($A168))*10^12,0)*'Process Emissions Multipliers'!$D$28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 s="213">
        <f ca="1">V160*'Process Emissions Multipliers'!$E$28</f>
        <v>0</v>
      </c>
    </row>
    <row r="161" spans="1:42">
      <c r="A161" s="74">
        <v>550</v>
      </c>
      <c r="B161" s="213">
        <f ca="1">IF('Chemicals 2010'!$A169="CP",INDIRECT("'Chemicals 2010'!"&amp;'Country Selector'!$B$3&amp;ROW($A169))*10^12,0)</f>
        <v>0</v>
      </c>
      <c r="C161" s="90">
        <f t="shared" ca="1" si="33"/>
        <v>43376782841.816406</v>
      </c>
      <c r="D161" s="90">
        <f t="shared" ca="1" si="31"/>
        <v>86753565683.632813</v>
      </c>
      <c r="E161" s="90">
        <f t="shared" ca="1" si="31"/>
        <v>130130348525.44922</v>
      </c>
      <c r="F161" s="90">
        <f t="shared" ca="1" si="31"/>
        <v>173507131367.26563</v>
      </c>
      <c r="G161" s="90">
        <f t="shared" ca="1" si="31"/>
        <v>216883914209.08203</v>
      </c>
      <c r="H161" s="90">
        <f t="shared" ca="1" si="31"/>
        <v>260260697050.89844</v>
      </c>
      <c r="I161" s="90">
        <f t="shared" ca="1" si="31"/>
        <v>303637479892.71484</v>
      </c>
      <c r="J161" s="90">
        <f t="shared" ca="1" si="31"/>
        <v>347014262734.53125</v>
      </c>
      <c r="K161" s="90">
        <f t="shared" ca="1" si="31"/>
        <v>390391045576.34766</v>
      </c>
      <c r="L161" s="213">
        <f ca="1">IF('Chemicals 2020'!$A169="CP",INDIRECT("'Chemicals 2020'!"&amp;'Country Selector'!$B$3&amp;ROW($A169))*10^12,0)*'Process Emissions Multipliers'!$B$28</f>
        <v>433767828418.16406</v>
      </c>
      <c r="M161" s="90">
        <f t="shared" ca="1" si="34"/>
        <v>514143524716.22656</v>
      </c>
      <c r="N161" s="90">
        <f t="shared" ca="1" si="32"/>
        <v>594519221014.28906</v>
      </c>
      <c r="O161" s="90">
        <f t="shared" ca="1" si="32"/>
        <v>674894917312.35144</v>
      </c>
      <c r="P161" s="90">
        <f t="shared" ca="1" si="32"/>
        <v>755270613610.41394</v>
      </c>
      <c r="Q161" s="90">
        <f t="shared" ca="1" si="32"/>
        <v>835646309908.47644</v>
      </c>
      <c r="R161" s="90">
        <f t="shared" ca="1" si="32"/>
        <v>916022006206.53882</v>
      </c>
      <c r="S161" s="90">
        <f t="shared" ca="1" si="32"/>
        <v>996397702504.60132</v>
      </c>
      <c r="T161" s="90">
        <f t="shared" ca="1" si="32"/>
        <v>1076773398802.6638</v>
      </c>
      <c r="U161" s="90">
        <f t="shared" ca="1" si="32"/>
        <v>1157149095100.7263</v>
      </c>
      <c r="V161" s="213">
        <f ca="1">IF('Chemicals 2030'!$A169="CP",INDIRECT("'Chemicals 2030'!"&amp;'Country Selector'!$B$3&amp;ROW($A169))*10^12,0)*'Process Emissions Multipliers'!$D$28</f>
        <v>1237524791398.7888</v>
      </c>
      <c r="W161" s="90">
        <f t="shared" ca="1" si="36"/>
        <v>1366474016219.0093</v>
      </c>
      <c r="X161" s="90">
        <f t="shared" ca="1" si="36"/>
        <v>1495423241039.2295</v>
      </c>
      <c r="Y161" s="90">
        <f t="shared" ca="1" si="36"/>
        <v>1624372465859.4497</v>
      </c>
      <c r="Z161" s="90">
        <f t="shared" ca="1" si="36"/>
        <v>1753321690679.6702</v>
      </c>
      <c r="AA161" s="90">
        <f t="shared" ca="1" si="36"/>
        <v>1882270915499.8906</v>
      </c>
      <c r="AB161" s="90">
        <f t="shared" ca="1" si="36"/>
        <v>2011220140320.1108</v>
      </c>
      <c r="AC161" s="90">
        <f t="shared" ca="1" si="36"/>
        <v>2140169365140.3313</v>
      </c>
      <c r="AD161" s="90">
        <f t="shared" ca="1" si="36"/>
        <v>2269118589960.5518</v>
      </c>
      <c r="AE161" s="90">
        <f t="shared" ca="1" si="36"/>
        <v>2398067814780.772</v>
      </c>
      <c r="AF161" s="90">
        <f t="shared" ca="1" si="36"/>
        <v>2527017039600.9927</v>
      </c>
      <c r="AG161" s="90">
        <f t="shared" ca="1" si="36"/>
        <v>2655966264421.2129</v>
      </c>
      <c r="AH161" s="90">
        <f t="shared" ca="1" si="36"/>
        <v>2784915489241.4331</v>
      </c>
      <c r="AI161" s="90">
        <f t="shared" ca="1" si="36"/>
        <v>2913864714061.6533</v>
      </c>
      <c r="AJ161" s="90">
        <f t="shared" ca="1" si="36"/>
        <v>3042813938881.874</v>
      </c>
      <c r="AK161" s="90">
        <f t="shared" ca="1" si="36"/>
        <v>3171763163702.0942</v>
      </c>
      <c r="AL161" s="90">
        <f t="shared" ca="1" si="36"/>
        <v>3300712388522.3145</v>
      </c>
      <c r="AM161" s="90">
        <f t="shared" ca="1" si="35"/>
        <v>3429661613342.5347</v>
      </c>
      <c r="AN161" s="90">
        <f t="shared" ca="1" si="35"/>
        <v>3558610838162.7549</v>
      </c>
      <c r="AO161" s="90">
        <f t="shared" ca="1" si="35"/>
        <v>3687560062982.9756</v>
      </c>
      <c r="AP161" s="213">
        <f ca="1">V161*'Process Emissions Multipliers'!$E$28</f>
        <v>3816509287803.1958</v>
      </c>
    </row>
    <row r="162" spans="1:42">
      <c r="A162" s="74">
        <v>600</v>
      </c>
      <c r="B162" s="213">
        <f ca="1">IF('Chemicals 2010'!$A170="CP",INDIRECT("'Chemicals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 s="213">
        <f ca="1">IF('Chemicals 2020'!$A170="CP",INDIRECT("'Chemicals 2020'!"&amp;'Country Selector'!$B$3&amp;ROW($A170))*10^12,0)*'Process Emissions Multipliers'!$B$28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 s="213">
        <f ca="1">IF('Chemicals 2030'!$A170="CP",INDIRECT("'Chemicals 2030'!"&amp;'Country Selector'!$B$3&amp;ROW($A170))*10^12,0)*'Process Emissions Multipliers'!$D$28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213">
        <f ca="1">V162*'Process Emissions Multipliers'!$E$28</f>
        <v>0</v>
      </c>
    </row>
    <row r="163" spans="1:42">
      <c r="A163" s="74">
        <v>650</v>
      </c>
      <c r="B163" s="213">
        <f ca="1">IF('Chemicals 2010'!$A171="CP",INDIRECT("'Chemicals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 s="213">
        <f ca="1">IF('Chemicals 2020'!$A171="CP",INDIRECT("'Chemicals 2020'!"&amp;'Country Selector'!$B$3&amp;ROW($A171))*10^12,0)*'Process Emissions Multipliers'!$B$28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 s="213">
        <f ca="1">IF('Chemicals 2030'!$A171="CP",INDIRECT("'Chemicals 2030'!"&amp;'Country Selector'!$B$3&amp;ROW($A171))*10^12,0)*'Process Emissions Multipliers'!$D$28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 s="213">
        <f ca="1">V163*'Process Emissions Multipliers'!$E$28</f>
        <v>0</v>
      </c>
    </row>
    <row r="164" spans="1:42">
      <c r="A164" s="74">
        <v>700</v>
      </c>
      <c r="B164" s="213">
        <f ca="1">IF('Chemicals 2010'!$A172="CP",INDIRECT("'Chemicals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 s="213">
        <f ca="1">IF('Chemicals 2020'!$A172="CP",INDIRECT("'Chemicals 2020'!"&amp;'Country Selector'!$B$3&amp;ROW($A172))*10^12,0)*'Process Emissions Multipliers'!$B$28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 s="213">
        <f ca="1">IF('Chemicals 2030'!$A172="CP",INDIRECT("'Chemicals 2030'!"&amp;'Country Selector'!$B$3&amp;ROW($A172))*10^12,0)*'Process Emissions Multipliers'!$D$28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 s="213">
        <f ca="1">V164*'Process Emissions Multipliers'!$E$28</f>
        <v>0</v>
      </c>
    </row>
    <row r="165" spans="1:42">
      <c r="A165" s="74">
        <v>750</v>
      </c>
      <c r="B165" s="213">
        <f ca="1">IF('Chemicals 2010'!$A173="CP",INDIRECT("'Chemicals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 s="213">
        <f ca="1">IF('Chemicals 2020'!$A173="CP",INDIRECT("'Chemicals 2020'!"&amp;'Country Selector'!$B$3&amp;ROW($A173))*10^12,0)*'Process Emissions Multipliers'!$B$28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 s="213">
        <f ca="1">IF('Chemicals 2030'!$A173="CP",INDIRECT("'Chemicals 2030'!"&amp;'Country Selector'!$B$3&amp;ROW($A173))*10^12,0)*'Process Emissions Multipliers'!$D$28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213">
        <f ca="1">V165*'Process Emissions Multipliers'!$E$28</f>
        <v>0</v>
      </c>
    </row>
    <row r="166" spans="1:42">
      <c r="A166" s="74">
        <v>800</v>
      </c>
      <c r="B166" s="213">
        <f ca="1">IF('Chemicals 2010'!$A174="CP",INDIRECT("'Chemicals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 s="213">
        <f ca="1">IF('Chemicals 2020'!$A174="CP",INDIRECT("'Chemicals 2020'!"&amp;'Country Selector'!$B$3&amp;ROW($A174))*10^12,0)*'Process Emissions Multipliers'!$B$28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 s="213">
        <f ca="1">IF('Chemicals 2030'!$A174="CP",INDIRECT("'Chemicals 2030'!"&amp;'Country Selector'!$B$3&amp;ROW($A174))*10^12,0)*'Process Emissions Multipliers'!$D$28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 s="213">
        <f ca="1">V166*'Process Emissions Multipliers'!$E$28</f>
        <v>0</v>
      </c>
    </row>
    <row r="167" spans="1:42">
      <c r="A167" s="74">
        <v>850</v>
      </c>
      <c r="B167" s="213">
        <f ca="1">IF('Chemicals 2010'!$A175="CP",INDIRECT("'Chemicals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 s="213">
        <f ca="1">IF('Chemicals 2020'!$A175="CP",INDIRECT("'Chemicals 2020'!"&amp;'Country Selector'!$B$3&amp;ROW($A175))*10^12,0)*'Process Emissions Multipliers'!$B$28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 s="213">
        <f ca="1">IF('Chemicals 2030'!$A175="CP",INDIRECT("'Chemicals 2030'!"&amp;'Country Selector'!$B$3&amp;ROW($A175))*10^12,0)*'Process Emissions Multipliers'!$D$28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213">
        <f ca="1">V167*'Process Emissions Multipliers'!$E$28</f>
        <v>0</v>
      </c>
    </row>
    <row r="168" spans="1:42">
      <c r="A168" s="74">
        <v>900</v>
      </c>
      <c r="B168" s="213">
        <f ca="1">IF('Chemicals 2010'!$A176="CP",INDIRECT("'Chemicals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 s="213">
        <f ca="1">IF('Chemicals 2020'!$A176="CP",INDIRECT("'Chemicals 2020'!"&amp;'Country Selector'!$B$3&amp;ROW($A176))*10^12,0)*'Process Emissions Multipliers'!$B$28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 s="213">
        <f ca="1">IF('Chemicals 2030'!$A176="CP",INDIRECT("'Chemicals 2030'!"&amp;'Country Selector'!$B$3&amp;ROW($A176))*10^12,0)*'Process Emissions Multipliers'!$D$28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213">
        <f ca="1">V168*'Process Emissions Multipliers'!$E$28</f>
        <v>0</v>
      </c>
    </row>
    <row r="169" spans="1:42">
      <c r="A169" s="74">
        <v>950</v>
      </c>
      <c r="B169" s="213">
        <f ca="1">IF('Chemicals 2010'!$A177="CP",INDIRECT("'Chemicals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 s="213">
        <f ca="1">IF('Chemicals 2020'!$A177="CP",INDIRECT("'Chemicals 2020'!"&amp;'Country Selector'!$B$3&amp;ROW($A177))*10^12,0)*'Process Emissions Multipliers'!$B$28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 s="213">
        <f ca="1">IF('Chemicals 2030'!$A177="CP",INDIRECT("'Chemicals 2030'!"&amp;'Country Selector'!$B$3&amp;ROW($A177))*10^12,0)*'Process Emissions Multipliers'!$D$28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213">
        <f ca="1">V169*'Process Emissions Multipliers'!$E$28</f>
        <v>0</v>
      </c>
    </row>
    <row r="170" spans="1:42">
      <c r="A170" s="74">
        <v>1000</v>
      </c>
      <c r="B170" s="213">
        <f ca="1">IF('Chemicals 2010'!$A178="CP",INDIRECT("'Chemicals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 s="213">
        <f ca="1">IF('Chemicals 2020'!$A178="CP",INDIRECT("'Chemicals 2020'!"&amp;'Country Selector'!$B$3&amp;ROW($A178))*10^12,0)*'Process Emissions Multipliers'!$B$28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 s="213">
        <f ca="1">IF('Chemicals 2030'!$A178="CP",INDIRECT("'Chemicals 2030'!"&amp;'Country Selector'!$B$3&amp;ROW($A178))*10^12,0)*'Process Emissions Multipliers'!$D$28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213">
        <f ca="1">V170*'Process Emissions Multipliers'!$E$28</f>
        <v>0</v>
      </c>
    </row>
    <row r="171" spans="1:42">
      <c r="A171" s="74">
        <v>1500</v>
      </c>
      <c r="B171" s="213">
        <f ca="1">IF('Chemicals 2010'!$A179="CP",INDIRECT("'Chemicals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 s="213">
        <f ca="1">IF('Chemicals 2020'!$A179="CP",INDIRECT("'Chemicals 2020'!"&amp;'Country Selector'!$B$3&amp;ROW($A179))*10^12,0)*'Process Emissions Multipliers'!$B$28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 s="213">
        <f ca="1">IF('Chemicals 2030'!$A179="CP",INDIRECT("'Chemicals 2030'!"&amp;'Country Selector'!$B$3&amp;ROW($A179))*10^12,0)*'Process Emissions Multipliers'!$D$28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 s="213">
        <f ca="1">V171*'Process Emissions Multipliers'!$E$28</f>
        <v>0</v>
      </c>
    </row>
    <row r="172" spans="1:42">
      <c r="A172" s="74">
        <v>2000</v>
      </c>
      <c r="B172" s="213">
        <f ca="1">IF('Chemicals 2010'!$A180="CP",INDIRECT("'Chemicals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 s="213">
        <f ca="1">IF('Chemicals 2020'!$A180="CP",INDIRECT("'Chemicals 2020'!"&amp;'Country Selector'!$B$3&amp;ROW($A180))*10^12,0)*'Process Emissions Multipliers'!$B$28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 s="213">
        <f ca="1">IF('Chemicals 2030'!$A180="CP",INDIRECT("'Chemicals 2030'!"&amp;'Country Selector'!$B$3&amp;ROW($A180))*10^12,0)*'Process Emissions Multipliers'!$D$28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213">
        <f ca="1">V172*'Process Emissions Multipliers'!$E$28</f>
        <v>0</v>
      </c>
    </row>
    <row r="173" spans="1:42">
      <c r="A173" s="74">
        <v>3000</v>
      </c>
      <c r="B173" s="213">
        <f ca="1">IF('Chemicals 2010'!$A181="CP",INDIRECT("'Chemicals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 s="213">
        <f ca="1">IF('Chemicals 2020'!$A181="CP",INDIRECT("'Chemicals 2020'!"&amp;'Country Selector'!$B$3&amp;ROW($A181))*10^12,0)*'Process Emissions Multipliers'!$B$28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 s="213">
        <f ca="1">IF('Chemicals 2030'!$A181="CP",INDIRECT("'Chemicals 2030'!"&amp;'Country Selector'!$B$3&amp;ROW($A181))*10^12,0)*'Process Emissions Multipliers'!$D$28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 s="213">
        <f ca="1">V173*'Process Emissions Multipliers'!$E$28</f>
        <v>0</v>
      </c>
    </row>
    <row r="174" spans="1:42">
      <c r="A174" s="74">
        <v>5000</v>
      </c>
      <c r="B174" s="213">
        <f ca="1">IF('Chemicals 2010'!$A182="CP",INDIRECT("'Chemicals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 s="213">
        <f ca="1">IF('Chemicals 2020'!$A182="CP",INDIRECT("'Chemicals 2020'!"&amp;'Country Selector'!$B$3&amp;ROW($A182))*10^12,0)*'Process Emissions Multipliers'!$B$28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 s="213">
        <f ca="1">IF('Chemicals 2030'!$A182="CP",INDIRECT("'Chemicals 2030'!"&amp;'Country Selector'!$B$3&amp;ROW($A182))*10^12,0)*'Process Emissions Multipliers'!$D$28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 s="213">
        <f ca="1">V174*'Process Emissions Multipliers'!$E$28</f>
        <v>0</v>
      </c>
    </row>
    <row r="175" spans="1:42">
      <c r="A175" s="74">
        <v>10000</v>
      </c>
      <c r="B175" s="213">
        <f ca="1">IF('Chemicals 2010'!$A183="CP",INDIRECT("'Chemicals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 s="213">
        <f ca="1">IF('Chemicals 2020'!$A183="CP",INDIRECT("'Chemicals 2020'!"&amp;'Country Selector'!$B$3&amp;ROW($A183))*10^12,0)*'Process Emissions Multipliers'!$B$28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 s="213">
        <f ca="1">IF('Chemicals 2030'!$A183="CP",INDIRECT("'Chemicals 2030'!"&amp;'Country Selector'!$B$3&amp;ROW($A183))*10^12,0)*'Process Emissions Multipliers'!$D$28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 s="213">
        <f ca="1">V175*'Process Emissions Multipliers'!$E$28</f>
        <v>0</v>
      </c>
    </row>
    <row r="176" spans="1:42">
      <c r="A176" s="74">
        <v>100000</v>
      </c>
      <c r="B176" s="213">
        <f ca="1">IF('Chemicals 2010'!$A184="CP",INDIRECT("'Chemicals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 s="213">
        <f ca="1">IF('Chemicals 2020'!$A184="CP",INDIRECT("'Chemicals 2020'!"&amp;'Country Selector'!$B$3&amp;ROW($A184))*10^12,0)*'Process Emissions Multipliers'!$B$28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 s="213">
        <f ca="1">IF('Chemicals 2030'!$A184="CP",INDIRECT("'Chemicals 2030'!"&amp;'Country Selector'!$B$3&amp;ROW($A184))*10^12,0)*'Process Emissions Multipliers'!$D$28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213">
        <f ca="1">V176*'Process Emissions Multipliers'!$E$28</f>
        <v>0</v>
      </c>
    </row>
    <row r="177" spans="1:42">
      <c r="A177" s="74">
        <v>1000000</v>
      </c>
      <c r="B177" s="213">
        <f ca="1">IF('Chemicals 2010'!$A185="CP",INDIRECT("'Chemicals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 s="213">
        <f ca="1">IF('Chemicals 2020'!$A185="CP",INDIRECT("'Chemicals 2020'!"&amp;'Country Selector'!$B$3&amp;ROW($A185))*10^12,0)*'Process Emissions Multipliers'!$B$28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 s="213">
        <f ca="1">IF('Chemicals 2030'!$A185="CP",INDIRECT("'Chemicals 2030'!"&amp;'Country Selector'!$B$3&amp;ROW($A185))*10^12,0)*'Process Emissions Multipliers'!$D$28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213">
        <f ca="1">V177*'Process Emissions Multipliers'!$E$28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77"/>
  <sheetViews>
    <sheetView topLeftCell="A4" workbookViewId="0">
      <selection activeCell="B5" sqref="B5"/>
    </sheetView>
  </sheetViews>
  <sheetFormatPr defaultRowHeight="15"/>
  <cols>
    <col min="1" max="1" width="28.85546875" style="213" customWidth="1"/>
    <col min="2" max="11" width="9.140625" style="213"/>
    <col min="12" max="12" width="9.140625" style="213" customWidth="1"/>
    <col min="13" max="21" width="9.140625" style="213"/>
    <col min="22" max="22" width="9.140625" style="213" customWidth="1"/>
    <col min="23" max="16384" width="9.140625" style="213"/>
  </cols>
  <sheetData>
    <row r="1" spans="1:42">
      <c r="A1" s="213" t="s">
        <v>234</v>
      </c>
      <c r="B1" s="213">
        <v>2010</v>
      </c>
      <c r="C1" s="213">
        <v>2011</v>
      </c>
      <c r="D1" s="213">
        <v>2012</v>
      </c>
      <c r="E1" s="213">
        <v>2013</v>
      </c>
      <c r="F1" s="213">
        <v>2014</v>
      </c>
      <c r="G1" s="213">
        <v>2015</v>
      </c>
      <c r="H1" s="213">
        <v>2016</v>
      </c>
      <c r="I1" s="213">
        <v>2017</v>
      </c>
      <c r="J1" s="213">
        <v>2018</v>
      </c>
      <c r="K1" s="213">
        <v>2019</v>
      </c>
      <c r="L1" s="213">
        <v>2020</v>
      </c>
      <c r="M1" s="213">
        <v>2021</v>
      </c>
      <c r="N1" s="213">
        <v>2022</v>
      </c>
      <c r="O1" s="213">
        <v>2023</v>
      </c>
      <c r="P1" s="213">
        <v>2024</v>
      </c>
      <c r="Q1" s="213">
        <v>2025</v>
      </c>
      <c r="R1" s="213">
        <v>2026</v>
      </c>
      <c r="S1" s="213">
        <v>2027</v>
      </c>
      <c r="T1" s="213">
        <v>2028</v>
      </c>
      <c r="U1" s="213">
        <v>2029</v>
      </c>
      <c r="V1" s="213">
        <v>2030</v>
      </c>
      <c r="W1" s="213">
        <v>2031</v>
      </c>
      <c r="X1" s="213">
        <v>2032</v>
      </c>
      <c r="Y1" s="213">
        <v>2033</v>
      </c>
      <c r="Z1" s="213">
        <v>2034</v>
      </c>
      <c r="AA1" s="213">
        <v>2035</v>
      </c>
      <c r="AB1" s="213">
        <v>2036</v>
      </c>
      <c r="AC1" s="213">
        <v>2037</v>
      </c>
      <c r="AD1" s="213">
        <v>2038</v>
      </c>
      <c r="AE1" s="213">
        <v>2039</v>
      </c>
      <c r="AF1" s="213">
        <v>2040</v>
      </c>
      <c r="AG1" s="213">
        <v>2041</v>
      </c>
      <c r="AH1" s="213">
        <v>2042</v>
      </c>
      <c r="AI1" s="213">
        <v>2043</v>
      </c>
      <c r="AJ1" s="213">
        <v>2044</v>
      </c>
      <c r="AK1" s="213">
        <v>2045</v>
      </c>
      <c r="AL1" s="213">
        <v>2046</v>
      </c>
      <c r="AM1" s="213">
        <v>2047</v>
      </c>
      <c r="AN1" s="213">
        <v>2048</v>
      </c>
      <c r="AO1" s="213">
        <v>2049</v>
      </c>
      <c r="AP1" s="213">
        <v>2050</v>
      </c>
    </row>
    <row r="2" spans="1:42">
      <c r="A2" s="74">
        <v>-50</v>
      </c>
      <c r="B2" s="213">
        <f ca="1">IF('Other 2010'!$A10="CP",INDIRECT("'Other 2010'!"&amp;'Country Selector'!$B$3&amp;ROW($A10))*10^12,0)</f>
        <v>0</v>
      </c>
      <c r="C2" s="213">
        <f ca="1">$B2*($L$1-C$1)/($L$1-$B$1)+$L2*(C$1-$B$1)/($L$1-$B$1)</f>
        <v>0</v>
      </c>
      <c r="D2" s="213">
        <f t="shared" ref="D2:K17" ca="1" si="0">$B2*($L$1-D$1)/($L$1-$B$1)+$L2*(D$1-$B$1)/($L$1-$B$1)</f>
        <v>0</v>
      </c>
      <c r="E2" s="213">
        <f t="shared" ca="1" si="0"/>
        <v>0</v>
      </c>
      <c r="F2" s="213">
        <f t="shared" ca="1" si="0"/>
        <v>0</v>
      </c>
      <c r="G2" s="213">
        <f t="shared" ca="1" si="0"/>
        <v>0</v>
      </c>
      <c r="H2" s="213">
        <f t="shared" ca="1" si="0"/>
        <v>0</v>
      </c>
      <c r="I2" s="213">
        <f t="shared" ca="1" si="0"/>
        <v>0</v>
      </c>
      <c r="J2" s="213">
        <f t="shared" ca="1" si="0"/>
        <v>0</v>
      </c>
      <c r="K2" s="213">
        <f t="shared" ca="1" si="0"/>
        <v>0</v>
      </c>
      <c r="L2" s="213">
        <f ca="1">IF('Other 2020'!$A10="CP",INDIRECT("'Other 2020'!"&amp;'Country Selector'!$B$3&amp;ROW($A10))*10^12,0)*'Process Emissions Multipliers'!$B$31</f>
        <v>0</v>
      </c>
      <c r="M2" s="213">
        <f ca="1">$L2*($V$1-M$1)/($V$1-$L$1)+$V2*(M$1-$L$1)/($V$1-$L$1)</f>
        <v>0</v>
      </c>
      <c r="N2" s="213">
        <f t="shared" ref="N2:U17" ca="1" si="1">$L2*($V$1-N$1)/($V$1-$L$1)+$V2*(N$1-$L$1)/($V$1-$L$1)</f>
        <v>0</v>
      </c>
      <c r="O2" s="213">
        <f t="shared" ca="1" si="1"/>
        <v>0</v>
      </c>
      <c r="P2" s="213">
        <f t="shared" ca="1" si="1"/>
        <v>0</v>
      </c>
      <c r="Q2" s="213">
        <f t="shared" ca="1" si="1"/>
        <v>0</v>
      </c>
      <c r="R2" s="213">
        <f t="shared" ca="1" si="1"/>
        <v>0</v>
      </c>
      <c r="S2" s="213">
        <f t="shared" ca="1" si="1"/>
        <v>0</v>
      </c>
      <c r="T2" s="213">
        <f t="shared" ca="1" si="1"/>
        <v>0</v>
      </c>
      <c r="U2" s="213">
        <f t="shared" ca="1" si="1"/>
        <v>0</v>
      </c>
      <c r="V2" s="213">
        <f ca="1">IF('Other 2030'!$A10="CP",INDIRECT("'Other 2030'!"&amp;'Country Selector'!$B$3&amp;ROW($A10))*10^12,0)*'Process Emissions Multipliers'!$D$31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 s="213">
        <f ca="1">V2*'Process Emissions Multipliers'!$E$31</f>
        <v>0</v>
      </c>
    </row>
    <row r="3" spans="1:42">
      <c r="A3" s="74">
        <v>-49</v>
      </c>
      <c r="B3" s="213">
        <f ca="1">IF('Other 2010'!$A11="CP",INDIRECT("'Other 2010'!"&amp;'Country Selector'!$B$3&amp;ROW($A11))*10^12,0)</f>
        <v>0</v>
      </c>
      <c r="C3" s="213">
        <f t="shared" ref="C3:K34" ca="1" si="3">$B3*($L$1-C$1)/($L$1-$B$1)+$L3*(C$1-$B$1)/($L$1-$B$1)</f>
        <v>0</v>
      </c>
      <c r="D3" s="213">
        <f t="shared" ca="1" si="0"/>
        <v>0</v>
      </c>
      <c r="E3" s="213">
        <f t="shared" ca="1" si="0"/>
        <v>0</v>
      </c>
      <c r="F3" s="213">
        <f t="shared" ca="1" si="0"/>
        <v>0</v>
      </c>
      <c r="G3" s="213">
        <f t="shared" ca="1" si="0"/>
        <v>0</v>
      </c>
      <c r="H3" s="213">
        <f t="shared" ca="1" si="0"/>
        <v>0</v>
      </c>
      <c r="I3" s="213">
        <f t="shared" ca="1" si="0"/>
        <v>0</v>
      </c>
      <c r="J3" s="213">
        <f t="shared" ca="1" si="0"/>
        <v>0</v>
      </c>
      <c r="K3" s="213">
        <f t="shared" ca="1" si="0"/>
        <v>0</v>
      </c>
      <c r="L3" s="213">
        <f ca="1">IF('Other 2020'!$A11="CP",INDIRECT("'Other 2020'!"&amp;'Country Selector'!$B$3&amp;ROW($A11))*10^12,0)*'Process Emissions Multipliers'!$B$31</f>
        <v>0</v>
      </c>
      <c r="M3" s="213">
        <f t="shared" ref="M3:U34" ca="1" si="4">$L3*($V$1-M$1)/($V$1-$L$1)+$V3*(M$1-$L$1)/($V$1-$L$1)</f>
        <v>0</v>
      </c>
      <c r="N3" s="213">
        <f t="shared" ca="1" si="1"/>
        <v>0</v>
      </c>
      <c r="O3" s="213">
        <f t="shared" ca="1" si="1"/>
        <v>0</v>
      </c>
      <c r="P3" s="213">
        <f t="shared" ca="1" si="1"/>
        <v>0</v>
      </c>
      <c r="Q3" s="213">
        <f t="shared" ca="1" si="1"/>
        <v>0</v>
      </c>
      <c r="R3" s="213">
        <f t="shared" ca="1" si="1"/>
        <v>0</v>
      </c>
      <c r="S3" s="213">
        <f t="shared" ca="1" si="1"/>
        <v>0</v>
      </c>
      <c r="T3" s="213">
        <f t="shared" ca="1" si="1"/>
        <v>0</v>
      </c>
      <c r="U3" s="213">
        <f t="shared" ca="1" si="1"/>
        <v>0</v>
      </c>
      <c r="V3" s="213">
        <f ca="1">IF('Other 2030'!$A11="CP",INDIRECT("'Other 2030'!"&amp;'Country Selector'!$B$3&amp;ROW($A11))*10^12,0)*'Process Emissions Multipliers'!$D$31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213">
        <f ca="1">V3*'Process Emissions Multipliers'!$E$31</f>
        <v>0</v>
      </c>
    </row>
    <row r="4" spans="1:42">
      <c r="A4" s="74">
        <v>-48</v>
      </c>
      <c r="B4" s="213">
        <f ca="1">IF('Other 2010'!$A12="CP",INDIRECT("'Other 2010'!"&amp;'Country Selector'!$B$3&amp;ROW($A12))*10^12,0)</f>
        <v>0</v>
      </c>
      <c r="C4" s="213">
        <f t="shared" ca="1" si="3"/>
        <v>0</v>
      </c>
      <c r="D4" s="213">
        <f t="shared" ca="1" si="0"/>
        <v>0</v>
      </c>
      <c r="E4" s="213">
        <f t="shared" ca="1" si="0"/>
        <v>0</v>
      </c>
      <c r="F4" s="213">
        <f t="shared" ca="1" si="0"/>
        <v>0</v>
      </c>
      <c r="G4" s="213">
        <f t="shared" ca="1" si="0"/>
        <v>0</v>
      </c>
      <c r="H4" s="213">
        <f t="shared" ca="1" si="0"/>
        <v>0</v>
      </c>
      <c r="I4" s="213">
        <f t="shared" ca="1" si="0"/>
        <v>0</v>
      </c>
      <c r="J4" s="213">
        <f t="shared" ca="1" si="0"/>
        <v>0</v>
      </c>
      <c r="K4" s="213">
        <f t="shared" ca="1" si="0"/>
        <v>0</v>
      </c>
      <c r="L4" s="213">
        <f ca="1">IF('Other 2020'!$A12="CP",INDIRECT("'Other 2020'!"&amp;'Country Selector'!$B$3&amp;ROW($A12))*10^12,0)*'Process Emissions Multipliers'!$B$31</f>
        <v>0</v>
      </c>
      <c r="M4" s="213">
        <f t="shared" ca="1" si="4"/>
        <v>0</v>
      </c>
      <c r="N4" s="213">
        <f t="shared" ca="1" si="1"/>
        <v>0</v>
      </c>
      <c r="O4" s="213">
        <f t="shared" ca="1" si="1"/>
        <v>0</v>
      </c>
      <c r="P4" s="213">
        <f t="shared" ca="1" si="1"/>
        <v>0</v>
      </c>
      <c r="Q4" s="213">
        <f t="shared" ca="1" si="1"/>
        <v>0</v>
      </c>
      <c r="R4" s="213">
        <f t="shared" ca="1" si="1"/>
        <v>0</v>
      </c>
      <c r="S4" s="213">
        <f t="shared" ca="1" si="1"/>
        <v>0</v>
      </c>
      <c r="T4" s="213">
        <f t="shared" ca="1" si="1"/>
        <v>0</v>
      </c>
      <c r="U4" s="213">
        <f t="shared" ca="1" si="1"/>
        <v>0</v>
      </c>
      <c r="V4" s="213">
        <f ca="1">IF('Other 2030'!$A12="CP",INDIRECT("'Other 2030'!"&amp;'Country Selector'!$B$3&amp;ROW($A12))*10^12,0)*'Process Emissions Multipliers'!$D$31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213">
        <f ca="1">V4*'Process Emissions Multipliers'!$E$31</f>
        <v>0</v>
      </c>
    </row>
    <row r="5" spans="1:42">
      <c r="A5" s="74">
        <v>-47</v>
      </c>
      <c r="B5" s="213">
        <f ca="1">IF('Other 2010'!$A13="CP",INDIRECT("'Other 2010'!"&amp;'Country Selector'!$B$3&amp;ROW($A13))*10^12,0)</f>
        <v>0</v>
      </c>
      <c r="C5" s="213">
        <f t="shared" ca="1" si="3"/>
        <v>0</v>
      </c>
      <c r="D5" s="213">
        <f t="shared" ca="1" si="0"/>
        <v>0</v>
      </c>
      <c r="E5" s="213">
        <f t="shared" ca="1" si="0"/>
        <v>0</v>
      </c>
      <c r="F5" s="213">
        <f t="shared" ca="1" si="0"/>
        <v>0</v>
      </c>
      <c r="G5" s="213">
        <f t="shared" ca="1" si="0"/>
        <v>0</v>
      </c>
      <c r="H5" s="213">
        <f t="shared" ca="1" si="0"/>
        <v>0</v>
      </c>
      <c r="I5" s="213">
        <f t="shared" ca="1" si="0"/>
        <v>0</v>
      </c>
      <c r="J5" s="213">
        <f t="shared" ca="1" si="0"/>
        <v>0</v>
      </c>
      <c r="K5" s="213">
        <f t="shared" ca="1" si="0"/>
        <v>0</v>
      </c>
      <c r="L5" s="213">
        <f ca="1">IF('Other 2020'!$A13="CP",INDIRECT("'Other 2020'!"&amp;'Country Selector'!$B$3&amp;ROW($A13))*10^12,0)*'Process Emissions Multipliers'!$B$31</f>
        <v>0</v>
      </c>
      <c r="M5" s="213">
        <f t="shared" ca="1" si="4"/>
        <v>0</v>
      </c>
      <c r="N5" s="213">
        <f t="shared" ca="1" si="1"/>
        <v>0</v>
      </c>
      <c r="O5" s="213">
        <f t="shared" ca="1" si="1"/>
        <v>0</v>
      </c>
      <c r="P5" s="213">
        <f t="shared" ca="1" si="1"/>
        <v>0</v>
      </c>
      <c r="Q5" s="213">
        <f t="shared" ca="1" si="1"/>
        <v>0</v>
      </c>
      <c r="R5" s="213">
        <f t="shared" ca="1" si="1"/>
        <v>0</v>
      </c>
      <c r="S5" s="213">
        <f t="shared" ca="1" si="1"/>
        <v>0</v>
      </c>
      <c r="T5" s="213">
        <f t="shared" ca="1" si="1"/>
        <v>0</v>
      </c>
      <c r="U5" s="213">
        <f t="shared" ca="1" si="1"/>
        <v>0</v>
      </c>
      <c r="V5" s="213">
        <f ca="1">IF('Other 2030'!$A13="CP",INDIRECT("'Other 2030'!"&amp;'Country Selector'!$B$3&amp;ROW($A13))*10^12,0)*'Process Emissions Multipliers'!$D$31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213">
        <f ca="1">V5*'Process Emissions Multipliers'!$E$31</f>
        <v>0</v>
      </c>
    </row>
    <row r="6" spans="1:42">
      <c r="A6" s="74">
        <v>-46</v>
      </c>
      <c r="B6" s="213">
        <f ca="1">IF('Other 2010'!$A14="CP",INDIRECT("'Other 2010'!"&amp;'Country Selector'!$B$3&amp;ROW($A14))*10^12,0)</f>
        <v>0</v>
      </c>
      <c r="C6" s="213">
        <f t="shared" ca="1" si="3"/>
        <v>0</v>
      </c>
      <c r="D6" s="213">
        <f t="shared" ca="1" si="0"/>
        <v>0</v>
      </c>
      <c r="E6" s="213">
        <f t="shared" ca="1" si="0"/>
        <v>0</v>
      </c>
      <c r="F6" s="213">
        <f t="shared" ca="1" si="0"/>
        <v>0</v>
      </c>
      <c r="G6" s="213">
        <f t="shared" ca="1" si="0"/>
        <v>0</v>
      </c>
      <c r="H6" s="213">
        <f t="shared" ca="1" si="0"/>
        <v>0</v>
      </c>
      <c r="I6" s="213">
        <f t="shared" ca="1" si="0"/>
        <v>0</v>
      </c>
      <c r="J6" s="213">
        <f t="shared" ca="1" si="0"/>
        <v>0</v>
      </c>
      <c r="K6" s="213">
        <f t="shared" ca="1" si="0"/>
        <v>0</v>
      </c>
      <c r="L6" s="213">
        <f ca="1">IF('Other 2020'!$A14="CP",INDIRECT("'Other 2020'!"&amp;'Country Selector'!$B$3&amp;ROW($A14))*10^12,0)*'Process Emissions Multipliers'!$B$31</f>
        <v>0</v>
      </c>
      <c r="M6" s="213">
        <f t="shared" ca="1" si="4"/>
        <v>0</v>
      </c>
      <c r="N6" s="213">
        <f t="shared" ca="1" si="1"/>
        <v>0</v>
      </c>
      <c r="O6" s="213">
        <f t="shared" ca="1" si="1"/>
        <v>0</v>
      </c>
      <c r="P6" s="213">
        <f t="shared" ca="1" si="1"/>
        <v>0</v>
      </c>
      <c r="Q6" s="213">
        <f t="shared" ca="1" si="1"/>
        <v>0</v>
      </c>
      <c r="R6" s="213">
        <f t="shared" ca="1" si="1"/>
        <v>0</v>
      </c>
      <c r="S6" s="213">
        <f t="shared" ca="1" si="1"/>
        <v>0</v>
      </c>
      <c r="T6" s="213">
        <f t="shared" ca="1" si="1"/>
        <v>0</v>
      </c>
      <c r="U6" s="213">
        <f t="shared" ca="1" si="1"/>
        <v>0</v>
      </c>
      <c r="V6" s="213">
        <f ca="1">IF('Other 2030'!$A14="CP",INDIRECT("'Other 2030'!"&amp;'Country Selector'!$B$3&amp;ROW($A14))*10^12,0)*'Process Emissions Multipliers'!$D$31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213">
        <f ca="1">V6*'Process Emissions Multipliers'!$E$31</f>
        <v>0</v>
      </c>
    </row>
    <row r="7" spans="1:42">
      <c r="A7" s="74">
        <v>-45</v>
      </c>
      <c r="B7" s="213">
        <f ca="1">IF('Other 2010'!$A15="CP",INDIRECT("'Other 2010'!"&amp;'Country Selector'!$B$3&amp;ROW($A15))*10^12,0)</f>
        <v>0</v>
      </c>
      <c r="C7" s="213">
        <f t="shared" ca="1" si="3"/>
        <v>0</v>
      </c>
      <c r="D7" s="213">
        <f t="shared" ca="1" si="0"/>
        <v>0</v>
      </c>
      <c r="E7" s="213">
        <f t="shared" ca="1" si="0"/>
        <v>0</v>
      </c>
      <c r="F7" s="213">
        <f t="shared" ca="1" si="0"/>
        <v>0</v>
      </c>
      <c r="G7" s="213">
        <f t="shared" ca="1" si="0"/>
        <v>0</v>
      </c>
      <c r="H7" s="213">
        <f t="shared" ca="1" si="0"/>
        <v>0</v>
      </c>
      <c r="I7" s="213">
        <f t="shared" ca="1" si="0"/>
        <v>0</v>
      </c>
      <c r="J7" s="213">
        <f t="shared" ca="1" si="0"/>
        <v>0</v>
      </c>
      <c r="K7" s="213">
        <f t="shared" ca="1" si="0"/>
        <v>0</v>
      </c>
      <c r="L7" s="213">
        <f ca="1">IF('Other 2020'!$A15="CP",INDIRECT("'Other 2020'!"&amp;'Country Selector'!$B$3&amp;ROW($A15))*10^12,0)*'Process Emissions Multipliers'!$B$31</f>
        <v>0</v>
      </c>
      <c r="M7" s="213">
        <f t="shared" ca="1" si="4"/>
        <v>0</v>
      </c>
      <c r="N7" s="213">
        <f t="shared" ca="1" si="1"/>
        <v>0</v>
      </c>
      <c r="O7" s="213">
        <f t="shared" ca="1" si="1"/>
        <v>0</v>
      </c>
      <c r="P7" s="213">
        <f t="shared" ca="1" si="1"/>
        <v>0</v>
      </c>
      <c r="Q7" s="213">
        <f t="shared" ca="1" si="1"/>
        <v>0</v>
      </c>
      <c r="R7" s="213">
        <f t="shared" ca="1" si="1"/>
        <v>0</v>
      </c>
      <c r="S7" s="213">
        <f t="shared" ca="1" si="1"/>
        <v>0</v>
      </c>
      <c r="T7" s="213">
        <f t="shared" ca="1" si="1"/>
        <v>0</v>
      </c>
      <c r="U7" s="213">
        <f t="shared" ca="1" si="1"/>
        <v>0</v>
      </c>
      <c r="V7" s="213">
        <f ca="1">IF('Other 2030'!$A15="CP",INDIRECT("'Other 2030'!"&amp;'Country Selector'!$B$3&amp;ROW($A15))*10^12,0)*'Process Emissions Multipliers'!$D$31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213">
        <f ca="1">V7*'Process Emissions Multipliers'!$E$31</f>
        <v>0</v>
      </c>
    </row>
    <row r="8" spans="1:42">
      <c r="A8" s="74">
        <v>-44</v>
      </c>
      <c r="B8" s="213">
        <f ca="1">IF('Other 2010'!$A16="CP",INDIRECT("'Other 2010'!"&amp;'Country Selector'!$B$3&amp;ROW($A16))*10^12,0)</f>
        <v>0</v>
      </c>
      <c r="C8" s="213">
        <f t="shared" ca="1" si="3"/>
        <v>0</v>
      </c>
      <c r="D8" s="213">
        <f t="shared" ca="1" si="0"/>
        <v>0</v>
      </c>
      <c r="E8" s="213">
        <f t="shared" ca="1" si="0"/>
        <v>0</v>
      </c>
      <c r="F8" s="213">
        <f t="shared" ca="1" si="0"/>
        <v>0</v>
      </c>
      <c r="G8" s="213">
        <f t="shared" ca="1" si="0"/>
        <v>0</v>
      </c>
      <c r="H8" s="213">
        <f t="shared" ca="1" si="0"/>
        <v>0</v>
      </c>
      <c r="I8" s="213">
        <f t="shared" ca="1" si="0"/>
        <v>0</v>
      </c>
      <c r="J8" s="213">
        <f t="shared" ca="1" si="0"/>
        <v>0</v>
      </c>
      <c r="K8" s="213">
        <f t="shared" ca="1" si="0"/>
        <v>0</v>
      </c>
      <c r="L8" s="213">
        <f ca="1">IF('Other 2020'!$A16="CP",INDIRECT("'Other 2020'!"&amp;'Country Selector'!$B$3&amp;ROW($A16))*10^12,0)*'Process Emissions Multipliers'!$B$31</f>
        <v>0</v>
      </c>
      <c r="M8" s="213">
        <f t="shared" ca="1" si="4"/>
        <v>0</v>
      </c>
      <c r="N8" s="213">
        <f t="shared" ca="1" si="1"/>
        <v>0</v>
      </c>
      <c r="O8" s="213">
        <f t="shared" ca="1" si="1"/>
        <v>0</v>
      </c>
      <c r="P8" s="213">
        <f t="shared" ca="1" si="1"/>
        <v>0</v>
      </c>
      <c r="Q8" s="213">
        <f t="shared" ca="1" si="1"/>
        <v>0</v>
      </c>
      <c r="R8" s="213">
        <f t="shared" ca="1" si="1"/>
        <v>0</v>
      </c>
      <c r="S8" s="213">
        <f t="shared" ca="1" si="1"/>
        <v>0</v>
      </c>
      <c r="T8" s="213">
        <f t="shared" ca="1" si="1"/>
        <v>0</v>
      </c>
      <c r="U8" s="213">
        <f t="shared" ca="1" si="1"/>
        <v>0</v>
      </c>
      <c r="V8" s="213">
        <f ca="1">IF('Other 2030'!$A16="CP",INDIRECT("'Other 2030'!"&amp;'Country Selector'!$B$3&amp;ROW($A16))*10^12,0)*'Process Emissions Multipliers'!$D$31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213">
        <f ca="1">V8*'Process Emissions Multipliers'!$E$31</f>
        <v>0</v>
      </c>
    </row>
    <row r="9" spans="1:42">
      <c r="A9" s="74">
        <v>-43</v>
      </c>
      <c r="B9" s="213">
        <f ca="1">IF('Other 2010'!$A17="CP",INDIRECT("'Other 2010'!"&amp;'Country Selector'!$B$3&amp;ROW($A17))*10^12,0)</f>
        <v>0</v>
      </c>
      <c r="C9" s="213">
        <f t="shared" ca="1" si="3"/>
        <v>0</v>
      </c>
      <c r="D9" s="213">
        <f t="shared" ca="1" si="0"/>
        <v>0</v>
      </c>
      <c r="E9" s="213">
        <f t="shared" ca="1" si="0"/>
        <v>0</v>
      </c>
      <c r="F9" s="213">
        <f t="shared" ca="1" si="0"/>
        <v>0</v>
      </c>
      <c r="G9" s="213">
        <f t="shared" ca="1" si="0"/>
        <v>0</v>
      </c>
      <c r="H9" s="213">
        <f t="shared" ca="1" si="0"/>
        <v>0</v>
      </c>
      <c r="I9" s="213">
        <f t="shared" ca="1" si="0"/>
        <v>0</v>
      </c>
      <c r="J9" s="213">
        <f t="shared" ca="1" si="0"/>
        <v>0</v>
      </c>
      <c r="K9" s="213">
        <f t="shared" ca="1" si="0"/>
        <v>0</v>
      </c>
      <c r="L9" s="213">
        <f ca="1">IF('Other 2020'!$A17="CP",INDIRECT("'Other 2020'!"&amp;'Country Selector'!$B$3&amp;ROW($A17))*10^12,0)*'Process Emissions Multipliers'!$B$31</f>
        <v>0</v>
      </c>
      <c r="M9" s="213">
        <f t="shared" ca="1" si="4"/>
        <v>0</v>
      </c>
      <c r="N9" s="213">
        <f t="shared" ca="1" si="1"/>
        <v>0</v>
      </c>
      <c r="O9" s="213">
        <f t="shared" ca="1" si="1"/>
        <v>0</v>
      </c>
      <c r="P9" s="213">
        <f t="shared" ca="1" si="1"/>
        <v>0</v>
      </c>
      <c r="Q9" s="213">
        <f t="shared" ca="1" si="1"/>
        <v>0</v>
      </c>
      <c r="R9" s="213">
        <f t="shared" ca="1" si="1"/>
        <v>0</v>
      </c>
      <c r="S9" s="213">
        <f t="shared" ca="1" si="1"/>
        <v>0</v>
      </c>
      <c r="T9" s="213">
        <f t="shared" ca="1" si="1"/>
        <v>0</v>
      </c>
      <c r="U9" s="213">
        <f t="shared" ca="1" si="1"/>
        <v>0</v>
      </c>
      <c r="V9" s="213">
        <f ca="1">IF('Other 2030'!$A17="CP",INDIRECT("'Other 2030'!"&amp;'Country Selector'!$B$3&amp;ROW($A17))*10^12,0)*'Process Emissions Multipliers'!$D$31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213">
        <f ca="1">V9*'Process Emissions Multipliers'!$E$31</f>
        <v>0</v>
      </c>
    </row>
    <row r="10" spans="1:42">
      <c r="A10" s="74">
        <v>-42</v>
      </c>
      <c r="B10" s="213">
        <f ca="1">IF('Other 2010'!$A18="CP",INDIRECT("'Other 2010'!"&amp;'Country Selector'!$B$3&amp;ROW($A18))*10^12,0)</f>
        <v>0</v>
      </c>
      <c r="C10" s="213">
        <f t="shared" ca="1" si="3"/>
        <v>0</v>
      </c>
      <c r="D10" s="213">
        <f t="shared" ca="1" si="0"/>
        <v>0</v>
      </c>
      <c r="E10" s="213">
        <f t="shared" ca="1" si="0"/>
        <v>0</v>
      </c>
      <c r="F10" s="213">
        <f t="shared" ca="1" si="0"/>
        <v>0</v>
      </c>
      <c r="G10" s="213">
        <f t="shared" ca="1" si="0"/>
        <v>0</v>
      </c>
      <c r="H10" s="213">
        <f t="shared" ca="1" si="0"/>
        <v>0</v>
      </c>
      <c r="I10" s="213">
        <f t="shared" ca="1" si="0"/>
        <v>0</v>
      </c>
      <c r="J10" s="213">
        <f t="shared" ca="1" si="0"/>
        <v>0</v>
      </c>
      <c r="K10" s="213">
        <f t="shared" ca="1" si="0"/>
        <v>0</v>
      </c>
      <c r="L10" s="213">
        <f ca="1">IF('Other 2020'!$A18="CP",INDIRECT("'Other 2020'!"&amp;'Country Selector'!$B$3&amp;ROW($A18))*10^12,0)*'Process Emissions Multipliers'!$B$31</f>
        <v>0</v>
      </c>
      <c r="M10" s="213">
        <f t="shared" ca="1" si="4"/>
        <v>0</v>
      </c>
      <c r="N10" s="213">
        <f t="shared" ca="1" si="1"/>
        <v>0</v>
      </c>
      <c r="O10" s="213">
        <f t="shared" ca="1" si="1"/>
        <v>0</v>
      </c>
      <c r="P10" s="213">
        <f t="shared" ca="1" si="1"/>
        <v>0</v>
      </c>
      <c r="Q10" s="213">
        <f t="shared" ca="1" si="1"/>
        <v>0</v>
      </c>
      <c r="R10" s="213">
        <f t="shared" ca="1" si="1"/>
        <v>0</v>
      </c>
      <c r="S10" s="213">
        <f t="shared" ca="1" si="1"/>
        <v>0</v>
      </c>
      <c r="T10" s="213">
        <f t="shared" ca="1" si="1"/>
        <v>0</v>
      </c>
      <c r="U10" s="213">
        <f t="shared" ca="1" si="1"/>
        <v>0</v>
      </c>
      <c r="V10" s="213">
        <f ca="1">IF('Other 2030'!$A18="CP",INDIRECT("'Other 2030'!"&amp;'Country Selector'!$B$3&amp;ROW($A18))*10^12,0)*'Process Emissions Multipliers'!$D$31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213">
        <f ca="1">V10*'Process Emissions Multipliers'!$E$31</f>
        <v>0</v>
      </c>
    </row>
    <row r="11" spans="1:42">
      <c r="A11" s="74">
        <v>-41</v>
      </c>
      <c r="B11" s="213">
        <f ca="1">IF('Other 2010'!$A19="CP",INDIRECT("'Other 2010'!"&amp;'Country Selector'!$B$3&amp;ROW($A19))*10^12,0)</f>
        <v>0</v>
      </c>
      <c r="C11" s="213">
        <f t="shared" ca="1" si="3"/>
        <v>0</v>
      </c>
      <c r="D11" s="213">
        <f t="shared" ca="1" si="0"/>
        <v>0</v>
      </c>
      <c r="E11" s="213">
        <f t="shared" ca="1" si="0"/>
        <v>0</v>
      </c>
      <c r="F11" s="213">
        <f t="shared" ca="1" si="0"/>
        <v>0</v>
      </c>
      <c r="G11" s="213">
        <f t="shared" ca="1" si="0"/>
        <v>0</v>
      </c>
      <c r="H11" s="213">
        <f t="shared" ca="1" si="0"/>
        <v>0</v>
      </c>
      <c r="I11" s="213">
        <f t="shared" ca="1" si="0"/>
        <v>0</v>
      </c>
      <c r="J11" s="213">
        <f t="shared" ca="1" si="0"/>
        <v>0</v>
      </c>
      <c r="K11" s="213">
        <f t="shared" ca="1" si="0"/>
        <v>0</v>
      </c>
      <c r="L11" s="213">
        <f ca="1">IF('Other 2020'!$A19="CP",INDIRECT("'Other 2020'!"&amp;'Country Selector'!$B$3&amp;ROW($A19))*10^12,0)*'Process Emissions Multipliers'!$B$31</f>
        <v>0</v>
      </c>
      <c r="M11" s="213">
        <f t="shared" ca="1" si="4"/>
        <v>0</v>
      </c>
      <c r="N11" s="213">
        <f t="shared" ca="1" si="1"/>
        <v>0</v>
      </c>
      <c r="O11" s="213">
        <f t="shared" ca="1" si="1"/>
        <v>0</v>
      </c>
      <c r="P11" s="213">
        <f t="shared" ca="1" si="1"/>
        <v>0</v>
      </c>
      <c r="Q11" s="213">
        <f t="shared" ca="1" si="1"/>
        <v>0</v>
      </c>
      <c r="R11" s="213">
        <f t="shared" ca="1" si="1"/>
        <v>0</v>
      </c>
      <c r="S11" s="213">
        <f t="shared" ca="1" si="1"/>
        <v>0</v>
      </c>
      <c r="T11" s="213">
        <f t="shared" ca="1" si="1"/>
        <v>0</v>
      </c>
      <c r="U11" s="213">
        <f t="shared" ca="1" si="1"/>
        <v>0</v>
      </c>
      <c r="V11" s="213">
        <f ca="1">IF('Other 2030'!$A19="CP",INDIRECT("'Other 2030'!"&amp;'Country Selector'!$B$3&amp;ROW($A19))*10^12,0)*'Process Emissions Multipliers'!$D$31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213">
        <f ca="1">V11*'Process Emissions Multipliers'!$E$31</f>
        <v>0</v>
      </c>
    </row>
    <row r="12" spans="1:42">
      <c r="A12" s="74">
        <v>-40</v>
      </c>
      <c r="B12" s="213">
        <f ca="1">IF('Other 2010'!$A20="CP",INDIRECT("'Other 2010'!"&amp;'Country Selector'!$B$3&amp;ROW($A20))*10^12,0)</f>
        <v>0</v>
      </c>
      <c r="C12" s="213">
        <f t="shared" ca="1" si="3"/>
        <v>0</v>
      </c>
      <c r="D12" s="213">
        <f t="shared" ca="1" si="0"/>
        <v>0</v>
      </c>
      <c r="E12" s="213">
        <f t="shared" ca="1" si="0"/>
        <v>0</v>
      </c>
      <c r="F12" s="213">
        <f t="shared" ca="1" si="0"/>
        <v>0</v>
      </c>
      <c r="G12" s="213">
        <f t="shared" ca="1" si="0"/>
        <v>0</v>
      </c>
      <c r="H12" s="213">
        <f t="shared" ca="1" si="0"/>
        <v>0</v>
      </c>
      <c r="I12" s="213">
        <f t="shared" ca="1" si="0"/>
        <v>0</v>
      </c>
      <c r="J12" s="213">
        <f t="shared" ca="1" si="0"/>
        <v>0</v>
      </c>
      <c r="K12" s="213">
        <f t="shared" ca="1" si="0"/>
        <v>0</v>
      </c>
      <c r="L12" s="213">
        <f ca="1">IF('Other 2020'!$A20="CP",INDIRECT("'Other 2020'!"&amp;'Country Selector'!$B$3&amp;ROW($A20))*10^12,0)*'Process Emissions Multipliers'!$B$31</f>
        <v>0</v>
      </c>
      <c r="M12" s="213">
        <f t="shared" ca="1" si="4"/>
        <v>0</v>
      </c>
      <c r="N12" s="213">
        <f t="shared" ca="1" si="1"/>
        <v>0</v>
      </c>
      <c r="O12" s="213">
        <f t="shared" ca="1" si="1"/>
        <v>0</v>
      </c>
      <c r="P12" s="213">
        <f t="shared" ca="1" si="1"/>
        <v>0</v>
      </c>
      <c r="Q12" s="213">
        <f t="shared" ca="1" si="1"/>
        <v>0</v>
      </c>
      <c r="R12" s="213">
        <f t="shared" ca="1" si="1"/>
        <v>0</v>
      </c>
      <c r="S12" s="213">
        <f t="shared" ca="1" si="1"/>
        <v>0</v>
      </c>
      <c r="T12" s="213">
        <f t="shared" ca="1" si="1"/>
        <v>0</v>
      </c>
      <c r="U12" s="213">
        <f t="shared" ca="1" si="1"/>
        <v>0</v>
      </c>
      <c r="V12" s="213">
        <f ca="1">IF('Other 2030'!$A20="CP",INDIRECT("'Other 2030'!"&amp;'Country Selector'!$B$3&amp;ROW($A20))*10^12,0)*'Process Emissions Multipliers'!$D$31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213">
        <f ca="1">V12*'Process Emissions Multipliers'!$E$31</f>
        <v>0</v>
      </c>
    </row>
    <row r="13" spans="1:42">
      <c r="A13" s="74">
        <v>-39</v>
      </c>
      <c r="B13" s="213">
        <f ca="1">IF('Other 2010'!$A21="CP",INDIRECT("'Other 2010'!"&amp;'Country Selector'!$B$3&amp;ROW($A21))*10^12,0)</f>
        <v>0</v>
      </c>
      <c r="C13" s="213">
        <f t="shared" ca="1" si="3"/>
        <v>0</v>
      </c>
      <c r="D13" s="213">
        <f t="shared" ca="1" si="0"/>
        <v>0</v>
      </c>
      <c r="E13" s="213">
        <f t="shared" ca="1" si="0"/>
        <v>0</v>
      </c>
      <c r="F13" s="213">
        <f t="shared" ca="1" si="0"/>
        <v>0</v>
      </c>
      <c r="G13" s="213">
        <f t="shared" ca="1" si="0"/>
        <v>0</v>
      </c>
      <c r="H13" s="213">
        <f t="shared" ca="1" si="0"/>
        <v>0</v>
      </c>
      <c r="I13" s="213">
        <f t="shared" ca="1" si="0"/>
        <v>0</v>
      </c>
      <c r="J13" s="213">
        <f t="shared" ca="1" si="0"/>
        <v>0</v>
      </c>
      <c r="K13" s="213">
        <f t="shared" ca="1" si="0"/>
        <v>0</v>
      </c>
      <c r="L13" s="213">
        <f ca="1">IF('Other 2020'!$A21="CP",INDIRECT("'Other 2020'!"&amp;'Country Selector'!$B$3&amp;ROW($A21))*10^12,0)*'Process Emissions Multipliers'!$B$31</f>
        <v>0</v>
      </c>
      <c r="M13" s="213">
        <f t="shared" ca="1" si="4"/>
        <v>0</v>
      </c>
      <c r="N13" s="213">
        <f t="shared" ca="1" si="1"/>
        <v>0</v>
      </c>
      <c r="O13" s="213">
        <f t="shared" ca="1" si="1"/>
        <v>0</v>
      </c>
      <c r="P13" s="213">
        <f t="shared" ca="1" si="1"/>
        <v>0</v>
      </c>
      <c r="Q13" s="213">
        <f t="shared" ca="1" si="1"/>
        <v>0</v>
      </c>
      <c r="R13" s="213">
        <f t="shared" ca="1" si="1"/>
        <v>0</v>
      </c>
      <c r="S13" s="213">
        <f t="shared" ca="1" si="1"/>
        <v>0</v>
      </c>
      <c r="T13" s="213">
        <f t="shared" ca="1" si="1"/>
        <v>0</v>
      </c>
      <c r="U13" s="213">
        <f t="shared" ca="1" si="1"/>
        <v>0</v>
      </c>
      <c r="V13" s="213">
        <f ca="1">IF('Other 2030'!$A21="CP",INDIRECT("'Other 2030'!"&amp;'Country Selector'!$B$3&amp;ROW($A21))*10^12,0)*'Process Emissions Multipliers'!$D$31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213">
        <f ca="1">V13*'Process Emissions Multipliers'!$E$31</f>
        <v>0</v>
      </c>
    </row>
    <row r="14" spans="1:42">
      <c r="A14" s="74">
        <v>-38</v>
      </c>
      <c r="B14" s="213">
        <f ca="1">IF('Other 2010'!$A22="CP",INDIRECT("'Other 2010'!"&amp;'Country Selector'!$B$3&amp;ROW($A22))*10^12,0)</f>
        <v>0</v>
      </c>
      <c r="C14" s="213">
        <f t="shared" ca="1" si="3"/>
        <v>0</v>
      </c>
      <c r="D14" s="213">
        <f t="shared" ca="1" si="0"/>
        <v>0</v>
      </c>
      <c r="E14" s="213">
        <f t="shared" ca="1" si="0"/>
        <v>0</v>
      </c>
      <c r="F14" s="213">
        <f t="shared" ca="1" si="0"/>
        <v>0</v>
      </c>
      <c r="G14" s="213">
        <f t="shared" ca="1" si="0"/>
        <v>0</v>
      </c>
      <c r="H14" s="213">
        <f t="shared" ca="1" si="0"/>
        <v>0</v>
      </c>
      <c r="I14" s="213">
        <f t="shared" ca="1" si="0"/>
        <v>0</v>
      </c>
      <c r="J14" s="213">
        <f t="shared" ca="1" si="0"/>
        <v>0</v>
      </c>
      <c r="K14" s="213">
        <f t="shared" ca="1" si="0"/>
        <v>0</v>
      </c>
      <c r="L14" s="213">
        <f ca="1">IF('Other 2020'!$A22="CP",INDIRECT("'Other 2020'!"&amp;'Country Selector'!$B$3&amp;ROW($A22))*10^12,0)*'Process Emissions Multipliers'!$B$31</f>
        <v>0</v>
      </c>
      <c r="M14" s="213">
        <f t="shared" ca="1" si="4"/>
        <v>0</v>
      </c>
      <c r="N14" s="213">
        <f t="shared" ca="1" si="1"/>
        <v>0</v>
      </c>
      <c r="O14" s="213">
        <f t="shared" ca="1" si="1"/>
        <v>0</v>
      </c>
      <c r="P14" s="213">
        <f t="shared" ca="1" si="1"/>
        <v>0</v>
      </c>
      <c r="Q14" s="213">
        <f t="shared" ca="1" si="1"/>
        <v>0</v>
      </c>
      <c r="R14" s="213">
        <f t="shared" ca="1" si="1"/>
        <v>0</v>
      </c>
      <c r="S14" s="213">
        <f t="shared" ca="1" si="1"/>
        <v>0</v>
      </c>
      <c r="T14" s="213">
        <f t="shared" ca="1" si="1"/>
        <v>0</v>
      </c>
      <c r="U14" s="213">
        <f t="shared" ca="1" si="1"/>
        <v>0</v>
      </c>
      <c r="V14" s="213">
        <f ca="1">IF('Other 2030'!$A22="CP",INDIRECT("'Other 2030'!"&amp;'Country Selector'!$B$3&amp;ROW($A22))*10^12,0)*'Process Emissions Multipliers'!$D$31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213">
        <f ca="1">V14*'Process Emissions Multipliers'!$E$31</f>
        <v>0</v>
      </c>
    </row>
    <row r="15" spans="1:42">
      <c r="A15" s="74">
        <v>-37</v>
      </c>
      <c r="B15" s="213">
        <f ca="1">IF('Other 2010'!$A23="CP",INDIRECT("'Other 2010'!"&amp;'Country Selector'!$B$3&amp;ROW($A23))*10^12,0)</f>
        <v>0</v>
      </c>
      <c r="C15" s="213">
        <f t="shared" ca="1" si="3"/>
        <v>0</v>
      </c>
      <c r="D15" s="213">
        <f t="shared" ca="1" si="0"/>
        <v>0</v>
      </c>
      <c r="E15" s="213">
        <f t="shared" ca="1" si="0"/>
        <v>0</v>
      </c>
      <c r="F15" s="213">
        <f t="shared" ca="1" si="0"/>
        <v>0</v>
      </c>
      <c r="G15" s="213">
        <f t="shared" ca="1" si="0"/>
        <v>0</v>
      </c>
      <c r="H15" s="213">
        <f t="shared" ca="1" si="0"/>
        <v>0</v>
      </c>
      <c r="I15" s="213">
        <f t="shared" ca="1" si="0"/>
        <v>0</v>
      </c>
      <c r="J15" s="213">
        <f t="shared" ca="1" si="0"/>
        <v>0</v>
      </c>
      <c r="K15" s="213">
        <f t="shared" ca="1" si="0"/>
        <v>0</v>
      </c>
      <c r="L15" s="213">
        <f ca="1">IF('Other 2020'!$A23="CP",INDIRECT("'Other 2020'!"&amp;'Country Selector'!$B$3&amp;ROW($A23))*10^12,0)*'Process Emissions Multipliers'!$B$31</f>
        <v>0</v>
      </c>
      <c r="M15" s="213">
        <f t="shared" ca="1" si="4"/>
        <v>0</v>
      </c>
      <c r="N15" s="213">
        <f t="shared" ca="1" si="1"/>
        <v>0</v>
      </c>
      <c r="O15" s="213">
        <f t="shared" ca="1" si="1"/>
        <v>0</v>
      </c>
      <c r="P15" s="213">
        <f t="shared" ca="1" si="1"/>
        <v>0</v>
      </c>
      <c r="Q15" s="213">
        <f t="shared" ca="1" si="1"/>
        <v>0</v>
      </c>
      <c r="R15" s="213">
        <f t="shared" ca="1" si="1"/>
        <v>0</v>
      </c>
      <c r="S15" s="213">
        <f t="shared" ca="1" si="1"/>
        <v>0</v>
      </c>
      <c r="T15" s="213">
        <f t="shared" ca="1" si="1"/>
        <v>0</v>
      </c>
      <c r="U15" s="213">
        <f t="shared" ca="1" si="1"/>
        <v>0</v>
      </c>
      <c r="V15" s="213">
        <f ca="1">IF('Other 2030'!$A23="CP",INDIRECT("'Other 2030'!"&amp;'Country Selector'!$B$3&amp;ROW($A23))*10^12,0)*'Process Emissions Multipliers'!$D$31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213">
        <f ca="1">V15*'Process Emissions Multipliers'!$E$31</f>
        <v>0</v>
      </c>
    </row>
    <row r="16" spans="1:42">
      <c r="A16" s="74">
        <v>-36</v>
      </c>
      <c r="B16" s="213">
        <f ca="1">IF('Other 2010'!$A24="CP",INDIRECT("'Other 2010'!"&amp;'Country Selector'!$B$3&amp;ROW($A24))*10^12,0)</f>
        <v>0</v>
      </c>
      <c r="C16" s="213">
        <f t="shared" ca="1" si="3"/>
        <v>0</v>
      </c>
      <c r="D16" s="213">
        <f t="shared" ca="1" si="0"/>
        <v>0</v>
      </c>
      <c r="E16" s="213">
        <f t="shared" ca="1" si="0"/>
        <v>0</v>
      </c>
      <c r="F16" s="213">
        <f t="shared" ca="1" si="0"/>
        <v>0</v>
      </c>
      <c r="G16" s="213">
        <f t="shared" ca="1" si="0"/>
        <v>0</v>
      </c>
      <c r="H16" s="213">
        <f t="shared" ca="1" si="0"/>
        <v>0</v>
      </c>
      <c r="I16" s="213">
        <f t="shared" ca="1" si="0"/>
        <v>0</v>
      </c>
      <c r="J16" s="213">
        <f t="shared" ca="1" si="0"/>
        <v>0</v>
      </c>
      <c r="K16" s="213">
        <f t="shared" ca="1" si="0"/>
        <v>0</v>
      </c>
      <c r="L16" s="213">
        <f ca="1">IF('Other 2020'!$A24="CP",INDIRECT("'Other 2020'!"&amp;'Country Selector'!$B$3&amp;ROW($A24))*10^12,0)*'Process Emissions Multipliers'!$B$31</f>
        <v>0</v>
      </c>
      <c r="M16" s="213">
        <f t="shared" ca="1" si="4"/>
        <v>0</v>
      </c>
      <c r="N16" s="213">
        <f t="shared" ca="1" si="1"/>
        <v>0</v>
      </c>
      <c r="O16" s="213">
        <f t="shared" ca="1" si="1"/>
        <v>0</v>
      </c>
      <c r="P16" s="213">
        <f t="shared" ca="1" si="1"/>
        <v>0</v>
      </c>
      <c r="Q16" s="213">
        <f t="shared" ca="1" si="1"/>
        <v>0</v>
      </c>
      <c r="R16" s="213">
        <f t="shared" ca="1" si="1"/>
        <v>0</v>
      </c>
      <c r="S16" s="213">
        <f t="shared" ca="1" si="1"/>
        <v>0</v>
      </c>
      <c r="T16" s="213">
        <f t="shared" ca="1" si="1"/>
        <v>0</v>
      </c>
      <c r="U16" s="213">
        <f t="shared" ca="1" si="1"/>
        <v>0</v>
      </c>
      <c r="V16" s="213">
        <f ca="1">IF('Other 2030'!$A24="CP",INDIRECT("'Other 2030'!"&amp;'Country Selector'!$B$3&amp;ROW($A24))*10^12,0)*'Process Emissions Multipliers'!$D$31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213">
        <f ca="1">V16*'Process Emissions Multipliers'!$E$31</f>
        <v>0</v>
      </c>
    </row>
    <row r="17" spans="1:42">
      <c r="A17" s="74">
        <v>-35</v>
      </c>
      <c r="B17" s="213">
        <f ca="1">IF('Other 2010'!$A25="CP",INDIRECT("'Other 2010'!"&amp;'Country Selector'!$B$3&amp;ROW($A25))*10^12,0)</f>
        <v>0</v>
      </c>
      <c r="C17" s="213">
        <f t="shared" ca="1" si="3"/>
        <v>0</v>
      </c>
      <c r="D17" s="213">
        <f t="shared" ca="1" si="0"/>
        <v>0</v>
      </c>
      <c r="E17" s="213">
        <f t="shared" ca="1" si="0"/>
        <v>0</v>
      </c>
      <c r="F17" s="213">
        <f t="shared" ca="1" si="0"/>
        <v>0</v>
      </c>
      <c r="G17" s="213">
        <f t="shared" ca="1" si="0"/>
        <v>0</v>
      </c>
      <c r="H17" s="213">
        <f t="shared" ca="1" si="0"/>
        <v>0</v>
      </c>
      <c r="I17" s="213">
        <f t="shared" ca="1" si="0"/>
        <v>0</v>
      </c>
      <c r="J17" s="213">
        <f t="shared" ca="1" si="0"/>
        <v>0</v>
      </c>
      <c r="K17" s="213">
        <f t="shared" ca="1" si="0"/>
        <v>0</v>
      </c>
      <c r="L17" s="213">
        <f ca="1">IF('Other 2020'!$A25="CP",INDIRECT("'Other 2020'!"&amp;'Country Selector'!$B$3&amp;ROW($A25))*10^12,0)*'Process Emissions Multipliers'!$B$31</f>
        <v>0</v>
      </c>
      <c r="M17" s="213">
        <f t="shared" ca="1" si="4"/>
        <v>0</v>
      </c>
      <c r="N17" s="213">
        <f t="shared" ca="1" si="1"/>
        <v>0</v>
      </c>
      <c r="O17" s="213">
        <f t="shared" ca="1" si="1"/>
        <v>0</v>
      </c>
      <c r="P17" s="213">
        <f t="shared" ca="1" si="1"/>
        <v>0</v>
      </c>
      <c r="Q17" s="213">
        <f t="shared" ca="1" si="1"/>
        <v>0</v>
      </c>
      <c r="R17" s="213">
        <f t="shared" ca="1" si="1"/>
        <v>0</v>
      </c>
      <c r="S17" s="213">
        <f t="shared" ca="1" si="1"/>
        <v>0</v>
      </c>
      <c r="T17" s="213">
        <f t="shared" ca="1" si="1"/>
        <v>0</v>
      </c>
      <c r="U17" s="213">
        <f t="shared" ca="1" si="1"/>
        <v>0</v>
      </c>
      <c r="V17" s="213">
        <f ca="1">IF('Other 2030'!$A25="CP",INDIRECT("'Other 2030'!"&amp;'Country Selector'!$B$3&amp;ROW($A25))*10^12,0)*'Process Emissions Multipliers'!$D$31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213">
        <f ca="1">V17*'Process Emissions Multipliers'!$E$31</f>
        <v>0</v>
      </c>
    </row>
    <row r="18" spans="1:42">
      <c r="A18" s="74">
        <v>-34</v>
      </c>
      <c r="B18" s="213">
        <f ca="1">IF('Other 2010'!$A26="CP",INDIRECT("'Other 2010'!"&amp;'Country Selector'!$B$3&amp;ROW($A26))*10^12,0)</f>
        <v>0</v>
      </c>
      <c r="C18" s="213">
        <f t="shared" ca="1" si="3"/>
        <v>0</v>
      </c>
      <c r="D18" s="213">
        <f t="shared" ca="1" si="3"/>
        <v>0</v>
      </c>
      <c r="E18" s="213">
        <f t="shared" ca="1" si="3"/>
        <v>0</v>
      </c>
      <c r="F18" s="213">
        <f t="shared" ca="1" si="3"/>
        <v>0</v>
      </c>
      <c r="G18" s="213">
        <f t="shared" ca="1" si="3"/>
        <v>0</v>
      </c>
      <c r="H18" s="213">
        <f t="shared" ca="1" si="3"/>
        <v>0</v>
      </c>
      <c r="I18" s="213">
        <f t="shared" ca="1" si="3"/>
        <v>0</v>
      </c>
      <c r="J18" s="213">
        <f t="shared" ca="1" si="3"/>
        <v>0</v>
      </c>
      <c r="K18" s="213">
        <f t="shared" ca="1" si="3"/>
        <v>0</v>
      </c>
      <c r="L18" s="213">
        <f ca="1">IF('Other 2020'!$A26="CP",INDIRECT("'Other 2020'!"&amp;'Country Selector'!$B$3&amp;ROW($A26))*10^12,0)*'Process Emissions Multipliers'!$B$31</f>
        <v>0</v>
      </c>
      <c r="M18" s="213">
        <f t="shared" ca="1" si="4"/>
        <v>0</v>
      </c>
      <c r="N18" s="213">
        <f t="shared" ca="1" si="4"/>
        <v>0</v>
      </c>
      <c r="O18" s="213">
        <f t="shared" ca="1" si="4"/>
        <v>0</v>
      </c>
      <c r="P18" s="213">
        <f t="shared" ca="1" si="4"/>
        <v>0</v>
      </c>
      <c r="Q18" s="213">
        <f t="shared" ca="1" si="4"/>
        <v>0</v>
      </c>
      <c r="R18" s="213">
        <f t="shared" ca="1" si="4"/>
        <v>0</v>
      </c>
      <c r="S18" s="213">
        <f t="shared" ca="1" si="4"/>
        <v>0</v>
      </c>
      <c r="T18" s="213">
        <f t="shared" ca="1" si="4"/>
        <v>0</v>
      </c>
      <c r="U18" s="213">
        <f t="shared" ca="1" si="4"/>
        <v>0</v>
      </c>
      <c r="V18" s="213">
        <f ca="1">IF('Other 2030'!$A26="CP",INDIRECT("'Other 2030'!"&amp;'Country Selector'!$B$3&amp;ROW($A26))*10^12,0)*'Process Emissions Multipliers'!$D$31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213">
        <f ca="1">V18*'Process Emissions Multipliers'!$E$31</f>
        <v>0</v>
      </c>
    </row>
    <row r="19" spans="1:42">
      <c r="A19" s="74">
        <v>-33</v>
      </c>
      <c r="B19" s="213">
        <f ca="1">IF('Other 2010'!$A27="CP",INDIRECT("'Other 2010'!"&amp;'Country Selector'!$B$3&amp;ROW($A27))*10^12,0)</f>
        <v>0</v>
      </c>
      <c r="C19" s="213">
        <f t="shared" ca="1" si="3"/>
        <v>0</v>
      </c>
      <c r="D19" s="213">
        <f t="shared" ca="1" si="3"/>
        <v>0</v>
      </c>
      <c r="E19" s="213">
        <f t="shared" ca="1" si="3"/>
        <v>0</v>
      </c>
      <c r="F19" s="213">
        <f t="shared" ca="1" si="3"/>
        <v>0</v>
      </c>
      <c r="G19" s="213">
        <f t="shared" ca="1" si="3"/>
        <v>0</v>
      </c>
      <c r="H19" s="213">
        <f t="shared" ca="1" si="3"/>
        <v>0</v>
      </c>
      <c r="I19" s="213">
        <f t="shared" ca="1" si="3"/>
        <v>0</v>
      </c>
      <c r="J19" s="213">
        <f t="shared" ca="1" si="3"/>
        <v>0</v>
      </c>
      <c r="K19" s="213">
        <f t="shared" ca="1" si="3"/>
        <v>0</v>
      </c>
      <c r="L19" s="213">
        <f ca="1">IF('Other 2020'!$A27="CP",INDIRECT("'Other 2020'!"&amp;'Country Selector'!$B$3&amp;ROW($A27))*10^12,0)*'Process Emissions Multipliers'!$B$31</f>
        <v>0</v>
      </c>
      <c r="M19" s="213">
        <f t="shared" ca="1" si="4"/>
        <v>0</v>
      </c>
      <c r="N19" s="213">
        <f t="shared" ca="1" si="4"/>
        <v>0</v>
      </c>
      <c r="O19" s="213">
        <f t="shared" ca="1" si="4"/>
        <v>0</v>
      </c>
      <c r="P19" s="213">
        <f t="shared" ca="1" si="4"/>
        <v>0</v>
      </c>
      <c r="Q19" s="213">
        <f t="shared" ca="1" si="4"/>
        <v>0</v>
      </c>
      <c r="R19" s="213">
        <f t="shared" ca="1" si="4"/>
        <v>0</v>
      </c>
      <c r="S19" s="213">
        <f t="shared" ca="1" si="4"/>
        <v>0</v>
      </c>
      <c r="T19" s="213">
        <f t="shared" ca="1" si="4"/>
        <v>0</v>
      </c>
      <c r="U19" s="213">
        <f t="shared" ca="1" si="4"/>
        <v>0</v>
      </c>
      <c r="V19" s="213">
        <f ca="1">IF('Other 2030'!$A27="CP",INDIRECT("'Other 2030'!"&amp;'Country Selector'!$B$3&amp;ROW($A27))*10^12,0)*'Process Emissions Multipliers'!$D$31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213">
        <f ca="1">V19*'Process Emissions Multipliers'!$E$31</f>
        <v>0</v>
      </c>
    </row>
    <row r="20" spans="1:42">
      <c r="A20" s="74">
        <v>-32</v>
      </c>
      <c r="B20" s="213">
        <f ca="1">IF('Other 2010'!$A28="CP",INDIRECT("'Other 2010'!"&amp;'Country Selector'!$B$3&amp;ROW($A28))*10^12,0)</f>
        <v>0</v>
      </c>
      <c r="C20" s="213">
        <f t="shared" ca="1" si="3"/>
        <v>0</v>
      </c>
      <c r="D20" s="213">
        <f t="shared" ca="1" si="3"/>
        <v>0</v>
      </c>
      <c r="E20" s="213">
        <f t="shared" ca="1" si="3"/>
        <v>0</v>
      </c>
      <c r="F20" s="213">
        <f t="shared" ca="1" si="3"/>
        <v>0</v>
      </c>
      <c r="G20" s="213">
        <f t="shared" ca="1" si="3"/>
        <v>0</v>
      </c>
      <c r="H20" s="213">
        <f t="shared" ca="1" si="3"/>
        <v>0</v>
      </c>
      <c r="I20" s="213">
        <f t="shared" ca="1" si="3"/>
        <v>0</v>
      </c>
      <c r="J20" s="213">
        <f t="shared" ca="1" si="3"/>
        <v>0</v>
      </c>
      <c r="K20" s="213">
        <f t="shared" ca="1" si="3"/>
        <v>0</v>
      </c>
      <c r="L20" s="213">
        <f ca="1">IF('Other 2020'!$A28="CP",INDIRECT("'Other 2020'!"&amp;'Country Selector'!$B$3&amp;ROW($A28))*10^12,0)*'Process Emissions Multipliers'!$B$31</f>
        <v>0</v>
      </c>
      <c r="M20" s="213">
        <f t="shared" ca="1" si="4"/>
        <v>0</v>
      </c>
      <c r="N20" s="213">
        <f t="shared" ca="1" si="4"/>
        <v>0</v>
      </c>
      <c r="O20" s="213">
        <f t="shared" ca="1" si="4"/>
        <v>0</v>
      </c>
      <c r="P20" s="213">
        <f t="shared" ca="1" si="4"/>
        <v>0</v>
      </c>
      <c r="Q20" s="213">
        <f t="shared" ca="1" si="4"/>
        <v>0</v>
      </c>
      <c r="R20" s="213">
        <f t="shared" ca="1" si="4"/>
        <v>0</v>
      </c>
      <c r="S20" s="213">
        <f t="shared" ca="1" si="4"/>
        <v>0</v>
      </c>
      <c r="T20" s="213">
        <f t="shared" ca="1" si="4"/>
        <v>0</v>
      </c>
      <c r="U20" s="213">
        <f t="shared" ca="1" si="4"/>
        <v>0</v>
      </c>
      <c r="V20" s="213">
        <f ca="1">IF('Other 2030'!$A28="CP",INDIRECT("'Other 2030'!"&amp;'Country Selector'!$B$3&amp;ROW($A28))*10^12,0)*'Process Emissions Multipliers'!$D$31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213">
        <f ca="1">V20*'Process Emissions Multipliers'!$E$31</f>
        <v>0</v>
      </c>
    </row>
    <row r="21" spans="1:42">
      <c r="A21" s="74">
        <v>-31</v>
      </c>
      <c r="B21" s="213">
        <f ca="1">IF('Other 2010'!$A29="CP",INDIRECT("'Other 2010'!"&amp;'Country Selector'!$B$3&amp;ROW($A29))*10^12,0)</f>
        <v>0</v>
      </c>
      <c r="C21" s="213">
        <f t="shared" ca="1" si="3"/>
        <v>0</v>
      </c>
      <c r="D21" s="213">
        <f t="shared" ca="1" si="3"/>
        <v>0</v>
      </c>
      <c r="E21" s="213">
        <f t="shared" ca="1" si="3"/>
        <v>0</v>
      </c>
      <c r="F21" s="213">
        <f t="shared" ca="1" si="3"/>
        <v>0</v>
      </c>
      <c r="G21" s="213">
        <f t="shared" ca="1" si="3"/>
        <v>0</v>
      </c>
      <c r="H21" s="213">
        <f t="shared" ca="1" si="3"/>
        <v>0</v>
      </c>
      <c r="I21" s="213">
        <f t="shared" ca="1" si="3"/>
        <v>0</v>
      </c>
      <c r="J21" s="213">
        <f t="shared" ca="1" si="3"/>
        <v>0</v>
      </c>
      <c r="K21" s="213">
        <f t="shared" ca="1" si="3"/>
        <v>0</v>
      </c>
      <c r="L21" s="213">
        <f ca="1">IF('Other 2020'!$A29="CP",INDIRECT("'Other 2020'!"&amp;'Country Selector'!$B$3&amp;ROW($A29))*10^12,0)*'Process Emissions Multipliers'!$B$31</f>
        <v>0</v>
      </c>
      <c r="M21" s="213">
        <f t="shared" ca="1" si="4"/>
        <v>0</v>
      </c>
      <c r="N21" s="213">
        <f t="shared" ca="1" si="4"/>
        <v>0</v>
      </c>
      <c r="O21" s="213">
        <f t="shared" ca="1" si="4"/>
        <v>0</v>
      </c>
      <c r="P21" s="213">
        <f t="shared" ca="1" si="4"/>
        <v>0</v>
      </c>
      <c r="Q21" s="213">
        <f t="shared" ca="1" si="4"/>
        <v>0</v>
      </c>
      <c r="R21" s="213">
        <f t="shared" ca="1" si="4"/>
        <v>0</v>
      </c>
      <c r="S21" s="213">
        <f t="shared" ca="1" si="4"/>
        <v>0</v>
      </c>
      <c r="T21" s="213">
        <f t="shared" ca="1" si="4"/>
        <v>0</v>
      </c>
      <c r="U21" s="213">
        <f t="shared" ca="1" si="4"/>
        <v>0</v>
      </c>
      <c r="V21" s="213">
        <f ca="1">IF('Other 2030'!$A29="CP",INDIRECT("'Other 2030'!"&amp;'Country Selector'!$B$3&amp;ROW($A29))*10^12,0)*'Process Emissions Multipliers'!$D$31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213">
        <f ca="1">V21*'Process Emissions Multipliers'!$E$31</f>
        <v>0</v>
      </c>
    </row>
    <row r="22" spans="1:42">
      <c r="A22" s="74">
        <v>-30</v>
      </c>
      <c r="B22" s="213">
        <f ca="1">IF('Other 2010'!$A30="CP",INDIRECT("'Other 2010'!"&amp;'Country Selector'!$B$3&amp;ROW($A30))*10^12,0)</f>
        <v>0</v>
      </c>
      <c r="C22" s="213">
        <f t="shared" ca="1" si="3"/>
        <v>0</v>
      </c>
      <c r="D22" s="213">
        <f t="shared" ca="1" si="3"/>
        <v>0</v>
      </c>
      <c r="E22" s="213">
        <f t="shared" ca="1" si="3"/>
        <v>0</v>
      </c>
      <c r="F22" s="213">
        <f t="shared" ca="1" si="3"/>
        <v>0</v>
      </c>
      <c r="G22" s="213">
        <f t="shared" ca="1" si="3"/>
        <v>0</v>
      </c>
      <c r="H22" s="213">
        <f t="shared" ca="1" si="3"/>
        <v>0</v>
      </c>
      <c r="I22" s="213">
        <f t="shared" ca="1" si="3"/>
        <v>0</v>
      </c>
      <c r="J22" s="213">
        <f t="shared" ca="1" si="3"/>
        <v>0</v>
      </c>
      <c r="K22" s="213">
        <f t="shared" ca="1" si="3"/>
        <v>0</v>
      </c>
      <c r="L22" s="213">
        <f ca="1">IF('Other 2020'!$A30="CP",INDIRECT("'Other 2020'!"&amp;'Country Selector'!$B$3&amp;ROW($A30))*10^12,0)*'Process Emissions Multipliers'!$B$31</f>
        <v>0</v>
      </c>
      <c r="M22" s="213">
        <f t="shared" ca="1" si="4"/>
        <v>0</v>
      </c>
      <c r="N22" s="213">
        <f t="shared" ca="1" si="4"/>
        <v>0</v>
      </c>
      <c r="O22" s="213">
        <f t="shared" ca="1" si="4"/>
        <v>0</v>
      </c>
      <c r="P22" s="213">
        <f t="shared" ca="1" si="4"/>
        <v>0</v>
      </c>
      <c r="Q22" s="213">
        <f t="shared" ca="1" si="4"/>
        <v>0</v>
      </c>
      <c r="R22" s="213">
        <f t="shared" ca="1" si="4"/>
        <v>0</v>
      </c>
      <c r="S22" s="213">
        <f t="shared" ca="1" si="4"/>
        <v>0</v>
      </c>
      <c r="T22" s="213">
        <f t="shared" ca="1" si="4"/>
        <v>0</v>
      </c>
      <c r="U22" s="213">
        <f t="shared" ca="1" si="4"/>
        <v>0</v>
      </c>
      <c r="V22" s="213">
        <f ca="1">IF('Other 2030'!$A30="CP",INDIRECT("'Other 2030'!"&amp;'Country Selector'!$B$3&amp;ROW($A30))*10^12,0)*'Process Emissions Multipliers'!$D$31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213">
        <f ca="1">V22*'Process Emissions Multipliers'!$E$31</f>
        <v>0</v>
      </c>
    </row>
    <row r="23" spans="1:42">
      <c r="A23" s="74">
        <v>-29</v>
      </c>
      <c r="B23" s="213">
        <f ca="1">IF('Other 2010'!$A31="CP",INDIRECT("'Other 2010'!"&amp;'Country Selector'!$B$3&amp;ROW($A31))*10^12,0)</f>
        <v>0</v>
      </c>
      <c r="C23" s="213">
        <f t="shared" ca="1" si="3"/>
        <v>0</v>
      </c>
      <c r="D23" s="213">
        <f t="shared" ca="1" si="3"/>
        <v>0</v>
      </c>
      <c r="E23" s="213">
        <f t="shared" ca="1" si="3"/>
        <v>0</v>
      </c>
      <c r="F23" s="213">
        <f t="shared" ca="1" si="3"/>
        <v>0</v>
      </c>
      <c r="G23" s="213">
        <f t="shared" ca="1" si="3"/>
        <v>0</v>
      </c>
      <c r="H23" s="213">
        <f t="shared" ca="1" si="3"/>
        <v>0</v>
      </c>
      <c r="I23" s="213">
        <f t="shared" ca="1" si="3"/>
        <v>0</v>
      </c>
      <c r="J23" s="213">
        <f t="shared" ca="1" si="3"/>
        <v>0</v>
      </c>
      <c r="K23" s="213">
        <f t="shared" ca="1" si="3"/>
        <v>0</v>
      </c>
      <c r="L23" s="213">
        <f ca="1">IF('Other 2020'!$A31="CP",INDIRECT("'Other 2020'!"&amp;'Country Selector'!$B$3&amp;ROW($A31))*10^12,0)*'Process Emissions Multipliers'!$B$31</f>
        <v>0</v>
      </c>
      <c r="M23" s="213">
        <f t="shared" ca="1" si="4"/>
        <v>0</v>
      </c>
      <c r="N23" s="213">
        <f t="shared" ca="1" si="4"/>
        <v>0</v>
      </c>
      <c r="O23" s="213">
        <f t="shared" ca="1" si="4"/>
        <v>0</v>
      </c>
      <c r="P23" s="213">
        <f t="shared" ca="1" si="4"/>
        <v>0</v>
      </c>
      <c r="Q23" s="213">
        <f t="shared" ca="1" si="4"/>
        <v>0</v>
      </c>
      <c r="R23" s="213">
        <f t="shared" ca="1" si="4"/>
        <v>0</v>
      </c>
      <c r="S23" s="213">
        <f t="shared" ca="1" si="4"/>
        <v>0</v>
      </c>
      <c r="T23" s="213">
        <f t="shared" ca="1" si="4"/>
        <v>0</v>
      </c>
      <c r="U23" s="213">
        <f t="shared" ca="1" si="4"/>
        <v>0</v>
      </c>
      <c r="V23" s="213">
        <f ca="1">IF('Other 2030'!$A31="CP",INDIRECT("'Other 2030'!"&amp;'Country Selector'!$B$3&amp;ROW($A31))*10^12,0)*'Process Emissions Multipliers'!$D$31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213">
        <f ca="1">V23*'Process Emissions Multipliers'!$E$31</f>
        <v>0</v>
      </c>
    </row>
    <row r="24" spans="1:42">
      <c r="A24" s="74">
        <v>-28</v>
      </c>
      <c r="B24" s="213">
        <f ca="1">IF('Other 2010'!$A32="CP",INDIRECT("'Other 2010'!"&amp;'Country Selector'!$B$3&amp;ROW($A32))*10^12,0)</f>
        <v>0</v>
      </c>
      <c r="C24" s="213">
        <f t="shared" ca="1" si="3"/>
        <v>0</v>
      </c>
      <c r="D24" s="213">
        <f t="shared" ca="1" si="3"/>
        <v>0</v>
      </c>
      <c r="E24" s="213">
        <f t="shared" ca="1" si="3"/>
        <v>0</v>
      </c>
      <c r="F24" s="213">
        <f t="shared" ca="1" si="3"/>
        <v>0</v>
      </c>
      <c r="G24" s="213">
        <f t="shared" ca="1" si="3"/>
        <v>0</v>
      </c>
      <c r="H24" s="213">
        <f t="shared" ca="1" si="3"/>
        <v>0</v>
      </c>
      <c r="I24" s="213">
        <f t="shared" ca="1" si="3"/>
        <v>0</v>
      </c>
      <c r="J24" s="213">
        <f t="shared" ca="1" si="3"/>
        <v>0</v>
      </c>
      <c r="K24" s="213">
        <f t="shared" ca="1" si="3"/>
        <v>0</v>
      </c>
      <c r="L24" s="213">
        <f ca="1">IF('Other 2020'!$A32="CP",INDIRECT("'Other 2020'!"&amp;'Country Selector'!$B$3&amp;ROW($A32))*10^12,0)*'Process Emissions Multipliers'!$B$31</f>
        <v>0</v>
      </c>
      <c r="M24" s="213">
        <f t="shared" ca="1" si="4"/>
        <v>0</v>
      </c>
      <c r="N24" s="213">
        <f t="shared" ca="1" si="4"/>
        <v>0</v>
      </c>
      <c r="O24" s="213">
        <f t="shared" ca="1" si="4"/>
        <v>0</v>
      </c>
      <c r="P24" s="213">
        <f t="shared" ca="1" si="4"/>
        <v>0</v>
      </c>
      <c r="Q24" s="213">
        <f t="shared" ca="1" si="4"/>
        <v>0</v>
      </c>
      <c r="R24" s="213">
        <f t="shared" ca="1" si="4"/>
        <v>0</v>
      </c>
      <c r="S24" s="213">
        <f t="shared" ca="1" si="4"/>
        <v>0</v>
      </c>
      <c r="T24" s="213">
        <f t="shared" ca="1" si="4"/>
        <v>0</v>
      </c>
      <c r="U24" s="213">
        <f t="shared" ca="1" si="4"/>
        <v>0</v>
      </c>
      <c r="V24" s="213">
        <f ca="1">IF('Other 2030'!$A32="CP",INDIRECT("'Other 2030'!"&amp;'Country Selector'!$B$3&amp;ROW($A32))*10^12,0)*'Process Emissions Multipliers'!$D$31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213">
        <f ca="1">V24*'Process Emissions Multipliers'!$E$31</f>
        <v>0</v>
      </c>
    </row>
    <row r="25" spans="1:42">
      <c r="A25" s="74">
        <v>-27</v>
      </c>
      <c r="B25" s="213">
        <f ca="1">IF('Other 2010'!$A33="CP",INDIRECT("'Other 2010'!"&amp;'Country Selector'!$B$3&amp;ROW($A33))*10^12,0)</f>
        <v>0</v>
      </c>
      <c r="C25" s="213">
        <f t="shared" ca="1" si="3"/>
        <v>0</v>
      </c>
      <c r="D25" s="213">
        <f t="shared" ca="1" si="3"/>
        <v>0</v>
      </c>
      <c r="E25" s="213">
        <f t="shared" ca="1" si="3"/>
        <v>0</v>
      </c>
      <c r="F25" s="213">
        <f t="shared" ca="1" si="3"/>
        <v>0</v>
      </c>
      <c r="G25" s="213">
        <f t="shared" ca="1" si="3"/>
        <v>0</v>
      </c>
      <c r="H25" s="213">
        <f t="shared" ca="1" si="3"/>
        <v>0</v>
      </c>
      <c r="I25" s="213">
        <f t="shared" ca="1" si="3"/>
        <v>0</v>
      </c>
      <c r="J25" s="213">
        <f t="shared" ca="1" si="3"/>
        <v>0</v>
      </c>
      <c r="K25" s="213">
        <f t="shared" ca="1" si="3"/>
        <v>0</v>
      </c>
      <c r="L25" s="213">
        <f ca="1">IF('Other 2020'!$A33="CP",INDIRECT("'Other 2020'!"&amp;'Country Selector'!$B$3&amp;ROW($A33))*10^12,0)*'Process Emissions Multipliers'!$B$31</f>
        <v>0</v>
      </c>
      <c r="M25" s="213">
        <f t="shared" ca="1" si="4"/>
        <v>0</v>
      </c>
      <c r="N25" s="213">
        <f t="shared" ca="1" si="4"/>
        <v>0</v>
      </c>
      <c r="O25" s="213">
        <f t="shared" ca="1" si="4"/>
        <v>0</v>
      </c>
      <c r="P25" s="213">
        <f t="shared" ca="1" si="4"/>
        <v>0</v>
      </c>
      <c r="Q25" s="213">
        <f t="shared" ca="1" si="4"/>
        <v>0</v>
      </c>
      <c r="R25" s="213">
        <f t="shared" ca="1" si="4"/>
        <v>0</v>
      </c>
      <c r="S25" s="213">
        <f t="shared" ca="1" si="4"/>
        <v>0</v>
      </c>
      <c r="T25" s="213">
        <f t="shared" ca="1" si="4"/>
        <v>0</v>
      </c>
      <c r="U25" s="213">
        <f t="shared" ca="1" si="4"/>
        <v>0</v>
      </c>
      <c r="V25" s="213">
        <f ca="1">IF('Other 2030'!$A33="CP",INDIRECT("'Other 2030'!"&amp;'Country Selector'!$B$3&amp;ROW($A33))*10^12,0)*'Process Emissions Multipliers'!$D$31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213">
        <f ca="1">V25*'Process Emissions Multipliers'!$E$31</f>
        <v>0</v>
      </c>
    </row>
    <row r="26" spans="1:42">
      <c r="A26" s="74">
        <v>-26</v>
      </c>
      <c r="B26" s="213">
        <f ca="1">IF('Other 2010'!$A34="CP",INDIRECT("'Other 2010'!"&amp;'Country Selector'!$B$3&amp;ROW($A34))*10^12,0)</f>
        <v>0</v>
      </c>
      <c r="C26" s="213">
        <f t="shared" ca="1" si="3"/>
        <v>0</v>
      </c>
      <c r="D26" s="213">
        <f t="shared" ca="1" si="3"/>
        <v>0</v>
      </c>
      <c r="E26" s="213">
        <f t="shared" ca="1" si="3"/>
        <v>0</v>
      </c>
      <c r="F26" s="213">
        <f t="shared" ca="1" si="3"/>
        <v>0</v>
      </c>
      <c r="G26" s="213">
        <f t="shared" ca="1" si="3"/>
        <v>0</v>
      </c>
      <c r="H26" s="213">
        <f t="shared" ca="1" si="3"/>
        <v>0</v>
      </c>
      <c r="I26" s="213">
        <f t="shared" ca="1" si="3"/>
        <v>0</v>
      </c>
      <c r="J26" s="213">
        <f t="shared" ca="1" si="3"/>
        <v>0</v>
      </c>
      <c r="K26" s="213">
        <f t="shared" ca="1" si="3"/>
        <v>0</v>
      </c>
      <c r="L26" s="213">
        <f ca="1">IF('Other 2020'!$A34="CP",INDIRECT("'Other 2020'!"&amp;'Country Selector'!$B$3&amp;ROW($A34))*10^12,0)*'Process Emissions Multipliers'!$B$31</f>
        <v>0</v>
      </c>
      <c r="M26" s="213">
        <f t="shared" ca="1" si="4"/>
        <v>0</v>
      </c>
      <c r="N26" s="213">
        <f t="shared" ca="1" si="4"/>
        <v>0</v>
      </c>
      <c r="O26" s="213">
        <f t="shared" ca="1" si="4"/>
        <v>0</v>
      </c>
      <c r="P26" s="213">
        <f t="shared" ca="1" si="4"/>
        <v>0</v>
      </c>
      <c r="Q26" s="213">
        <f t="shared" ca="1" si="4"/>
        <v>0</v>
      </c>
      <c r="R26" s="213">
        <f t="shared" ca="1" si="4"/>
        <v>0</v>
      </c>
      <c r="S26" s="213">
        <f t="shared" ca="1" si="4"/>
        <v>0</v>
      </c>
      <c r="T26" s="213">
        <f t="shared" ca="1" si="4"/>
        <v>0</v>
      </c>
      <c r="U26" s="213">
        <f t="shared" ca="1" si="4"/>
        <v>0</v>
      </c>
      <c r="V26" s="213">
        <f ca="1">IF('Other 2030'!$A34="CP",INDIRECT("'Other 2030'!"&amp;'Country Selector'!$B$3&amp;ROW($A34))*10^12,0)*'Process Emissions Multipliers'!$D$31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213">
        <f ca="1">V26*'Process Emissions Multipliers'!$E$31</f>
        <v>0</v>
      </c>
    </row>
    <row r="27" spans="1:42">
      <c r="A27" s="74">
        <v>-25</v>
      </c>
      <c r="B27" s="213">
        <f ca="1">IF('Other 2010'!$A35="CP",INDIRECT("'Other 2010'!"&amp;'Country Selector'!$B$3&amp;ROW($A35))*10^12,0)</f>
        <v>0</v>
      </c>
      <c r="C27" s="213">
        <f t="shared" ca="1" si="3"/>
        <v>0</v>
      </c>
      <c r="D27" s="213">
        <f t="shared" ca="1" si="3"/>
        <v>0</v>
      </c>
      <c r="E27" s="213">
        <f t="shared" ca="1" si="3"/>
        <v>0</v>
      </c>
      <c r="F27" s="213">
        <f t="shared" ca="1" si="3"/>
        <v>0</v>
      </c>
      <c r="G27" s="213">
        <f t="shared" ca="1" si="3"/>
        <v>0</v>
      </c>
      <c r="H27" s="213">
        <f t="shared" ca="1" si="3"/>
        <v>0</v>
      </c>
      <c r="I27" s="213">
        <f t="shared" ca="1" si="3"/>
        <v>0</v>
      </c>
      <c r="J27" s="213">
        <f t="shared" ca="1" si="3"/>
        <v>0</v>
      </c>
      <c r="K27" s="213">
        <f t="shared" ca="1" si="3"/>
        <v>0</v>
      </c>
      <c r="L27" s="213">
        <f ca="1">IF('Other 2020'!$A35="CP",INDIRECT("'Other 2020'!"&amp;'Country Selector'!$B$3&amp;ROW($A35))*10^12,0)*'Process Emissions Multipliers'!$B$31</f>
        <v>0</v>
      </c>
      <c r="M27" s="213">
        <f t="shared" ca="1" si="4"/>
        <v>0</v>
      </c>
      <c r="N27" s="213">
        <f t="shared" ca="1" si="4"/>
        <v>0</v>
      </c>
      <c r="O27" s="213">
        <f t="shared" ca="1" si="4"/>
        <v>0</v>
      </c>
      <c r="P27" s="213">
        <f t="shared" ca="1" si="4"/>
        <v>0</v>
      </c>
      <c r="Q27" s="213">
        <f t="shared" ca="1" si="4"/>
        <v>0</v>
      </c>
      <c r="R27" s="213">
        <f t="shared" ca="1" si="4"/>
        <v>0</v>
      </c>
      <c r="S27" s="213">
        <f t="shared" ca="1" si="4"/>
        <v>0</v>
      </c>
      <c r="T27" s="213">
        <f t="shared" ca="1" si="4"/>
        <v>0</v>
      </c>
      <c r="U27" s="213">
        <f t="shared" ca="1" si="4"/>
        <v>0</v>
      </c>
      <c r="V27" s="213">
        <f ca="1">IF('Other 2030'!$A35="CP",INDIRECT("'Other 2030'!"&amp;'Country Selector'!$B$3&amp;ROW($A35))*10^12,0)*'Process Emissions Multipliers'!$D$31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213">
        <f ca="1">V27*'Process Emissions Multipliers'!$E$31</f>
        <v>0</v>
      </c>
    </row>
    <row r="28" spans="1:42">
      <c r="A28" s="74">
        <v>-24</v>
      </c>
      <c r="B28" s="213">
        <f ca="1">IF('Other 2010'!$A36="CP",INDIRECT("'Other 2010'!"&amp;'Country Selector'!$B$3&amp;ROW($A36))*10^12,0)</f>
        <v>0</v>
      </c>
      <c r="C28" s="213">
        <f t="shared" ca="1" si="3"/>
        <v>0</v>
      </c>
      <c r="D28" s="213">
        <f t="shared" ca="1" si="3"/>
        <v>0</v>
      </c>
      <c r="E28" s="213">
        <f t="shared" ca="1" si="3"/>
        <v>0</v>
      </c>
      <c r="F28" s="213">
        <f t="shared" ca="1" si="3"/>
        <v>0</v>
      </c>
      <c r="G28" s="213">
        <f t="shared" ca="1" si="3"/>
        <v>0</v>
      </c>
      <c r="H28" s="213">
        <f t="shared" ca="1" si="3"/>
        <v>0</v>
      </c>
      <c r="I28" s="213">
        <f t="shared" ca="1" si="3"/>
        <v>0</v>
      </c>
      <c r="J28" s="213">
        <f t="shared" ca="1" si="3"/>
        <v>0</v>
      </c>
      <c r="K28" s="213">
        <f t="shared" ca="1" si="3"/>
        <v>0</v>
      </c>
      <c r="L28" s="213">
        <f ca="1">IF('Other 2020'!$A36="CP",INDIRECT("'Other 2020'!"&amp;'Country Selector'!$B$3&amp;ROW($A36))*10^12,0)*'Process Emissions Multipliers'!$B$31</f>
        <v>0</v>
      </c>
      <c r="M28" s="213">
        <f t="shared" ca="1" si="4"/>
        <v>0</v>
      </c>
      <c r="N28" s="213">
        <f t="shared" ca="1" si="4"/>
        <v>0</v>
      </c>
      <c r="O28" s="213">
        <f t="shared" ca="1" si="4"/>
        <v>0</v>
      </c>
      <c r="P28" s="213">
        <f t="shared" ca="1" si="4"/>
        <v>0</v>
      </c>
      <c r="Q28" s="213">
        <f t="shared" ca="1" si="4"/>
        <v>0</v>
      </c>
      <c r="R28" s="213">
        <f t="shared" ca="1" si="4"/>
        <v>0</v>
      </c>
      <c r="S28" s="213">
        <f t="shared" ca="1" si="4"/>
        <v>0</v>
      </c>
      <c r="T28" s="213">
        <f t="shared" ca="1" si="4"/>
        <v>0</v>
      </c>
      <c r="U28" s="213">
        <f t="shared" ca="1" si="4"/>
        <v>0</v>
      </c>
      <c r="V28" s="213">
        <f ca="1">IF('Other 2030'!$A36="CP",INDIRECT("'Other 2030'!"&amp;'Country Selector'!$B$3&amp;ROW($A36))*10^12,0)*'Process Emissions Multipliers'!$D$31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213">
        <f ca="1">V28*'Process Emissions Multipliers'!$E$31</f>
        <v>0</v>
      </c>
    </row>
    <row r="29" spans="1:42">
      <c r="A29" s="74">
        <v>-23</v>
      </c>
      <c r="B29" s="213">
        <f ca="1">IF('Other 2010'!$A37="CP",INDIRECT("'Other 2010'!"&amp;'Country Selector'!$B$3&amp;ROW($A37))*10^12,0)</f>
        <v>0</v>
      </c>
      <c r="C29" s="213">
        <f t="shared" ca="1" si="3"/>
        <v>0</v>
      </c>
      <c r="D29" s="213">
        <f t="shared" ca="1" si="3"/>
        <v>0</v>
      </c>
      <c r="E29" s="213">
        <f t="shared" ca="1" si="3"/>
        <v>0</v>
      </c>
      <c r="F29" s="213">
        <f t="shared" ca="1" si="3"/>
        <v>0</v>
      </c>
      <c r="G29" s="213">
        <f t="shared" ca="1" si="3"/>
        <v>0</v>
      </c>
      <c r="H29" s="213">
        <f t="shared" ca="1" si="3"/>
        <v>0</v>
      </c>
      <c r="I29" s="213">
        <f t="shared" ca="1" si="3"/>
        <v>0</v>
      </c>
      <c r="J29" s="213">
        <f t="shared" ca="1" si="3"/>
        <v>0</v>
      </c>
      <c r="K29" s="213">
        <f t="shared" ca="1" si="3"/>
        <v>0</v>
      </c>
      <c r="L29" s="213">
        <f ca="1">IF('Other 2020'!$A37="CP",INDIRECT("'Other 2020'!"&amp;'Country Selector'!$B$3&amp;ROW($A37))*10^12,0)*'Process Emissions Multipliers'!$B$31</f>
        <v>0</v>
      </c>
      <c r="M29" s="213">
        <f t="shared" ca="1" si="4"/>
        <v>0</v>
      </c>
      <c r="N29" s="213">
        <f t="shared" ca="1" si="4"/>
        <v>0</v>
      </c>
      <c r="O29" s="213">
        <f t="shared" ca="1" si="4"/>
        <v>0</v>
      </c>
      <c r="P29" s="213">
        <f t="shared" ca="1" si="4"/>
        <v>0</v>
      </c>
      <c r="Q29" s="213">
        <f t="shared" ca="1" si="4"/>
        <v>0</v>
      </c>
      <c r="R29" s="213">
        <f t="shared" ca="1" si="4"/>
        <v>0</v>
      </c>
      <c r="S29" s="213">
        <f t="shared" ca="1" si="4"/>
        <v>0</v>
      </c>
      <c r="T29" s="213">
        <f t="shared" ca="1" si="4"/>
        <v>0</v>
      </c>
      <c r="U29" s="213">
        <f t="shared" ca="1" si="4"/>
        <v>0</v>
      </c>
      <c r="V29" s="213">
        <f ca="1">IF('Other 2030'!$A37="CP",INDIRECT("'Other 2030'!"&amp;'Country Selector'!$B$3&amp;ROW($A37))*10^12,0)*'Process Emissions Multipliers'!$D$31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213">
        <f ca="1">V29*'Process Emissions Multipliers'!$E$31</f>
        <v>0</v>
      </c>
    </row>
    <row r="30" spans="1:42">
      <c r="A30" s="74">
        <v>-22</v>
      </c>
      <c r="B30" s="213">
        <f ca="1">IF('Other 2010'!$A38="CP",INDIRECT("'Other 2010'!"&amp;'Country Selector'!$B$3&amp;ROW($A38))*10^12,0)</f>
        <v>0</v>
      </c>
      <c r="C30" s="213">
        <f t="shared" ca="1" si="3"/>
        <v>0</v>
      </c>
      <c r="D30" s="213">
        <f t="shared" ca="1" si="3"/>
        <v>0</v>
      </c>
      <c r="E30" s="213">
        <f t="shared" ca="1" si="3"/>
        <v>0</v>
      </c>
      <c r="F30" s="213">
        <f t="shared" ca="1" si="3"/>
        <v>0</v>
      </c>
      <c r="G30" s="213">
        <f t="shared" ca="1" si="3"/>
        <v>0</v>
      </c>
      <c r="H30" s="213">
        <f t="shared" ca="1" si="3"/>
        <v>0</v>
      </c>
      <c r="I30" s="213">
        <f t="shared" ca="1" si="3"/>
        <v>0</v>
      </c>
      <c r="J30" s="213">
        <f t="shared" ca="1" si="3"/>
        <v>0</v>
      </c>
      <c r="K30" s="213">
        <f t="shared" ca="1" si="3"/>
        <v>0</v>
      </c>
      <c r="L30" s="213">
        <f ca="1">IF('Other 2020'!$A38="CP",INDIRECT("'Other 2020'!"&amp;'Country Selector'!$B$3&amp;ROW($A38))*10^12,0)*'Process Emissions Multipliers'!$B$31</f>
        <v>0</v>
      </c>
      <c r="M30" s="213">
        <f t="shared" ca="1" si="4"/>
        <v>0</v>
      </c>
      <c r="N30" s="213">
        <f t="shared" ca="1" si="4"/>
        <v>0</v>
      </c>
      <c r="O30" s="213">
        <f t="shared" ca="1" si="4"/>
        <v>0</v>
      </c>
      <c r="P30" s="213">
        <f t="shared" ca="1" si="4"/>
        <v>0</v>
      </c>
      <c r="Q30" s="213">
        <f t="shared" ca="1" si="4"/>
        <v>0</v>
      </c>
      <c r="R30" s="213">
        <f t="shared" ca="1" si="4"/>
        <v>0</v>
      </c>
      <c r="S30" s="213">
        <f t="shared" ca="1" si="4"/>
        <v>0</v>
      </c>
      <c r="T30" s="213">
        <f t="shared" ca="1" si="4"/>
        <v>0</v>
      </c>
      <c r="U30" s="213">
        <f t="shared" ca="1" si="4"/>
        <v>0</v>
      </c>
      <c r="V30" s="213">
        <f ca="1">IF('Other 2030'!$A38="CP",INDIRECT("'Other 2030'!"&amp;'Country Selector'!$B$3&amp;ROW($A38))*10^12,0)*'Process Emissions Multipliers'!$D$31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 s="213">
        <f ca="1">V30*'Process Emissions Multipliers'!$E$31</f>
        <v>0</v>
      </c>
    </row>
    <row r="31" spans="1:42">
      <c r="A31" s="74">
        <v>-21</v>
      </c>
      <c r="B31" s="213">
        <f ca="1">IF('Other 2010'!$A39="CP",INDIRECT("'Other 2010'!"&amp;'Country Selector'!$B$3&amp;ROW($A39))*10^12,0)</f>
        <v>0</v>
      </c>
      <c r="C31" s="213">
        <f t="shared" ca="1" si="3"/>
        <v>0</v>
      </c>
      <c r="D31" s="213">
        <f t="shared" ca="1" si="3"/>
        <v>0</v>
      </c>
      <c r="E31" s="213">
        <f t="shared" ca="1" si="3"/>
        <v>0</v>
      </c>
      <c r="F31" s="213">
        <f t="shared" ca="1" si="3"/>
        <v>0</v>
      </c>
      <c r="G31" s="213">
        <f t="shared" ca="1" si="3"/>
        <v>0</v>
      </c>
      <c r="H31" s="213">
        <f t="shared" ca="1" si="3"/>
        <v>0</v>
      </c>
      <c r="I31" s="213">
        <f t="shared" ca="1" si="3"/>
        <v>0</v>
      </c>
      <c r="J31" s="213">
        <f t="shared" ca="1" si="3"/>
        <v>0</v>
      </c>
      <c r="K31" s="213">
        <f t="shared" ca="1" si="3"/>
        <v>0</v>
      </c>
      <c r="L31" s="213">
        <f ca="1">IF('Other 2020'!$A39="CP",INDIRECT("'Other 2020'!"&amp;'Country Selector'!$B$3&amp;ROW($A39))*10^12,0)*'Process Emissions Multipliers'!$B$31</f>
        <v>0</v>
      </c>
      <c r="M31" s="213">
        <f t="shared" ca="1" si="4"/>
        <v>0</v>
      </c>
      <c r="N31" s="213">
        <f t="shared" ca="1" si="4"/>
        <v>0</v>
      </c>
      <c r="O31" s="213">
        <f t="shared" ca="1" si="4"/>
        <v>0</v>
      </c>
      <c r="P31" s="213">
        <f t="shared" ca="1" si="4"/>
        <v>0</v>
      </c>
      <c r="Q31" s="213">
        <f t="shared" ca="1" si="4"/>
        <v>0</v>
      </c>
      <c r="R31" s="213">
        <f t="shared" ca="1" si="4"/>
        <v>0</v>
      </c>
      <c r="S31" s="213">
        <f t="shared" ca="1" si="4"/>
        <v>0</v>
      </c>
      <c r="T31" s="213">
        <f t="shared" ca="1" si="4"/>
        <v>0</v>
      </c>
      <c r="U31" s="213">
        <f t="shared" ca="1" si="4"/>
        <v>0</v>
      </c>
      <c r="V31" s="213">
        <f ca="1">IF('Other 2030'!$A39="CP",INDIRECT("'Other 2030'!"&amp;'Country Selector'!$B$3&amp;ROW($A39))*10^12,0)*'Process Emissions Multipliers'!$D$31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 s="213">
        <f ca="1">V31*'Process Emissions Multipliers'!$E$31</f>
        <v>0</v>
      </c>
    </row>
    <row r="32" spans="1:42">
      <c r="A32" s="74">
        <v>-20</v>
      </c>
      <c r="B32" s="213">
        <f ca="1">IF('Other 2010'!$A40="CP",INDIRECT("'Other 2010'!"&amp;'Country Selector'!$B$3&amp;ROW($A40))*10^12,0)</f>
        <v>0</v>
      </c>
      <c r="C32" s="213">
        <f t="shared" ca="1" si="3"/>
        <v>0</v>
      </c>
      <c r="D32" s="213">
        <f t="shared" ca="1" si="3"/>
        <v>0</v>
      </c>
      <c r="E32" s="213">
        <f t="shared" ca="1" si="3"/>
        <v>0</v>
      </c>
      <c r="F32" s="213">
        <f t="shared" ca="1" si="3"/>
        <v>0</v>
      </c>
      <c r="G32" s="213">
        <f t="shared" ca="1" si="3"/>
        <v>0</v>
      </c>
      <c r="H32" s="213">
        <f t="shared" ca="1" si="3"/>
        <v>0</v>
      </c>
      <c r="I32" s="213">
        <f t="shared" ca="1" si="3"/>
        <v>0</v>
      </c>
      <c r="J32" s="213">
        <f t="shared" ca="1" si="3"/>
        <v>0</v>
      </c>
      <c r="K32" s="213">
        <f t="shared" ca="1" si="3"/>
        <v>0</v>
      </c>
      <c r="L32" s="213">
        <f ca="1">IF('Other 2020'!$A40="CP",INDIRECT("'Other 2020'!"&amp;'Country Selector'!$B$3&amp;ROW($A40))*10^12,0)*'Process Emissions Multipliers'!$B$31</f>
        <v>0</v>
      </c>
      <c r="M32" s="213">
        <f t="shared" ca="1" si="4"/>
        <v>0</v>
      </c>
      <c r="N32" s="213">
        <f t="shared" ca="1" si="4"/>
        <v>0</v>
      </c>
      <c r="O32" s="213">
        <f t="shared" ca="1" si="4"/>
        <v>0</v>
      </c>
      <c r="P32" s="213">
        <f t="shared" ca="1" si="4"/>
        <v>0</v>
      </c>
      <c r="Q32" s="213">
        <f t="shared" ca="1" si="4"/>
        <v>0</v>
      </c>
      <c r="R32" s="213">
        <f t="shared" ca="1" si="4"/>
        <v>0</v>
      </c>
      <c r="S32" s="213">
        <f t="shared" ca="1" si="4"/>
        <v>0</v>
      </c>
      <c r="T32" s="213">
        <f t="shared" ca="1" si="4"/>
        <v>0</v>
      </c>
      <c r="U32" s="213">
        <f t="shared" ca="1" si="4"/>
        <v>0</v>
      </c>
      <c r="V32" s="213">
        <f ca="1">IF('Other 2030'!$A40="CP",INDIRECT("'Other 2030'!"&amp;'Country Selector'!$B$3&amp;ROW($A40))*10^12,0)*'Process Emissions Multipliers'!$D$31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213">
        <f ca="1">V32*'Process Emissions Multipliers'!$E$31</f>
        <v>0</v>
      </c>
    </row>
    <row r="33" spans="1:42">
      <c r="A33" s="74">
        <v>-19</v>
      </c>
      <c r="B33" s="213">
        <f ca="1">IF('Other 2010'!$A41="CP",INDIRECT("'Other 2010'!"&amp;'Country Selector'!$B$3&amp;ROW($A41))*10^12,0)</f>
        <v>0</v>
      </c>
      <c r="C33" s="213">
        <f t="shared" ca="1" si="3"/>
        <v>0</v>
      </c>
      <c r="D33" s="213">
        <f t="shared" ca="1" si="3"/>
        <v>0</v>
      </c>
      <c r="E33" s="213">
        <f t="shared" ca="1" si="3"/>
        <v>0</v>
      </c>
      <c r="F33" s="213">
        <f t="shared" ca="1" si="3"/>
        <v>0</v>
      </c>
      <c r="G33" s="213">
        <f t="shared" ca="1" si="3"/>
        <v>0</v>
      </c>
      <c r="H33" s="213">
        <f t="shared" ca="1" si="3"/>
        <v>0</v>
      </c>
      <c r="I33" s="213">
        <f t="shared" ca="1" si="3"/>
        <v>0</v>
      </c>
      <c r="J33" s="213">
        <f t="shared" ca="1" si="3"/>
        <v>0</v>
      </c>
      <c r="K33" s="213">
        <f t="shared" ca="1" si="3"/>
        <v>0</v>
      </c>
      <c r="L33" s="213">
        <f ca="1">IF('Other 2020'!$A41="CP",INDIRECT("'Other 2020'!"&amp;'Country Selector'!$B$3&amp;ROW($A41))*10^12,0)*'Process Emissions Multipliers'!$B$31</f>
        <v>0</v>
      </c>
      <c r="M33" s="213">
        <f t="shared" ca="1" si="4"/>
        <v>0</v>
      </c>
      <c r="N33" s="213">
        <f t="shared" ca="1" si="4"/>
        <v>0</v>
      </c>
      <c r="O33" s="213">
        <f t="shared" ca="1" si="4"/>
        <v>0</v>
      </c>
      <c r="P33" s="213">
        <f t="shared" ca="1" si="4"/>
        <v>0</v>
      </c>
      <c r="Q33" s="213">
        <f t="shared" ca="1" si="4"/>
        <v>0</v>
      </c>
      <c r="R33" s="213">
        <f t="shared" ca="1" si="4"/>
        <v>0</v>
      </c>
      <c r="S33" s="213">
        <f t="shared" ca="1" si="4"/>
        <v>0</v>
      </c>
      <c r="T33" s="213">
        <f t="shared" ca="1" si="4"/>
        <v>0</v>
      </c>
      <c r="U33" s="213">
        <f t="shared" ca="1" si="4"/>
        <v>0</v>
      </c>
      <c r="V33" s="213">
        <f ca="1">IF('Other 2030'!$A41="CP",INDIRECT("'Other 2030'!"&amp;'Country Selector'!$B$3&amp;ROW($A41))*10^12,0)*'Process Emissions Multipliers'!$D$31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213">
        <f ca="1">V33*'Process Emissions Multipliers'!$E$31</f>
        <v>0</v>
      </c>
    </row>
    <row r="34" spans="1:42">
      <c r="A34" s="74">
        <v>-18</v>
      </c>
      <c r="B34" s="213">
        <f ca="1">IF('Other 2010'!$A42="CP",INDIRECT("'Other 2010'!"&amp;'Country Selector'!$B$3&amp;ROW($A42))*10^12,0)</f>
        <v>0</v>
      </c>
      <c r="C34" s="213">
        <f t="shared" ca="1" si="3"/>
        <v>0</v>
      </c>
      <c r="D34" s="213">
        <f t="shared" ca="1" si="3"/>
        <v>0</v>
      </c>
      <c r="E34" s="213">
        <f t="shared" ca="1" si="3"/>
        <v>0</v>
      </c>
      <c r="F34" s="213">
        <f t="shared" ca="1" si="3"/>
        <v>0</v>
      </c>
      <c r="G34" s="213">
        <f t="shared" ca="1" si="3"/>
        <v>0</v>
      </c>
      <c r="H34" s="213">
        <f t="shared" ca="1" si="3"/>
        <v>0</v>
      </c>
      <c r="I34" s="213">
        <f t="shared" ca="1" si="3"/>
        <v>0</v>
      </c>
      <c r="J34" s="213">
        <f t="shared" ca="1" si="3"/>
        <v>0</v>
      </c>
      <c r="K34" s="213">
        <f t="shared" ca="1" si="3"/>
        <v>0</v>
      </c>
      <c r="L34" s="213">
        <f ca="1">IF('Other 2020'!$A42="CP",INDIRECT("'Other 2020'!"&amp;'Country Selector'!$B$3&amp;ROW($A42))*10^12,0)*'Process Emissions Multipliers'!$B$31</f>
        <v>0</v>
      </c>
      <c r="M34" s="213">
        <f t="shared" ca="1" si="4"/>
        <v>0</v>
      </c>
      <c r="N34" s="213">
        <f t="shared" ca="1" si="4"/>
        <v>0</v>
      </c>
      <c r="O34" s="213">
        <f t="shared" ca="1" si="4"/>
        <v>0</v>
      </c>
      <c r="P34" s="213">
        <f t="shared" ca="1" si="4"/>
        <v>0</v>
      </c>
      <c r="Q34" s="213">
        <f t="shared" ca="1" si="4"/>
        <v>0</v>
      </c>
      <c r="R34" s="213">
        <f t="shared" ca="1" si="4"/>
        <v>0</v>
      </c>
      <c r="S34" s="213">
        <f t="shared" ca="1" si="4"/>
        <v>0</v>
      </c>
      <c r="T34" s="213">
        <f t="shared" ca="1" si="4"/>
        <v>0</v>
      </c>
      <c r="U34" s="213">
        <f t="shared" ca="1" si="4"/>
        <v>0</v>
      </c>
      <c r="V34" s="213">
        <f ca="1">IF('Other 2030'!$A42="CP",INDIRECT("'Other 2030'!"&amp;'Country Selector'!$B$3&amp;ROW($A42))*10^12,0)*'Process Emissions Multipliers'!$D$31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213">
        <f ca="1">V34*'Process Emissions Multipliers'!$E$31</f>
        <v>0</v>
      </c>
    </row>
    <row r="35" spans="1:42">
      <c r="A35" s="74">
        <v>-17</v>
      </c>
      <c r="B35" s="213">
        <f ca="1">IF('Other 2010'!$A43="CP",INDIRECT("'Other 2010'!"&amp;'Country Selector'!$B$3&amp;ROW($A43))*10^12,0)</f>
        <v>0</v>
      </c>
      <c r="C35" s="213">
        <f t="shared" ref="C35:K63" ca="1" si="9">$B35*($L$1-C$1)/($L$1-$B$1)+$L35*(C$1-$B$1)/($L$1-$B$1)</f>
        <v>0</v>
      </c>
      <c r="D35" s="213">
        <f t="shared" ca="1" si="9"/>
        <v>0</v>
      </c>
      <c r="E35" s="213">
        <f t="shared" ca="1" si="9"/>
        <v>0</v>
      </c>
      <c r="F35" s="213">
        <f t="shared" ca="1" si="9"/>
        <v>0</v>
      </c>
      <c r="G35" s="213">
        <f t="shared" ca="1" si="9"/>
        <v>0</v>
      </c>
      <c r="H35" s="213">
        <f t="shared" ca="1" si="9"/>
        <v>0</v>
      </c>
      <c r="I35" s="213">
        <f t="shared" ca="1" si="9"/>
        <v>0</v>
      </c>
      <c r="J35" s="213">
        <f t="shared" ca="1" si="9"/>
        <v>0</v>
      </c>
      <c r="K35" s="213">
        <f t="shared" ca="1" si="9"/>
        <v>0</v>
      </c>
      <c r="L35" s="213">
        <f ca="1">IF('Other 2020'!$A43="CP",INDIRECT("'Other 2020'!"&amp;'Country Selector'!$B$3&amp;ROW($A43))*10^12,0)*'Process Emissions Multipliers'!$B$31</f>
        <v>0</v>
      </c>
      <c r="M35" s="213">
        <f t="shared" ref="M35:U63" ca="1" si="10">$L35*($V$1-M$1)/($V$1-$L$1)+$V35*(M$1-$L$1)/($V$1-$L$1)</f>
        <v>0</v>
      </c>
      <c r="N35" s="213">
        <f t="shared" ca="1" si="10"/>
        <v>0</v>
      </c>
      <c r="O35" s="213">
        <f t="shared" ca="1" si="10"/>
        <v>0</v>
      </c>
      <c r="P35" s="213">
        <f t="shared" ca="1" si="10"/>
        <v>0</v>
      </c>
      <c r="Q35" s="213">
        <f t="shared" ca="1" si="10"/>
        <v>0</v>
      </c>
      <c r="R35" s="213">
        <f t="shared" ca="1" si="10"/>
        <v>0</v>
      </c>
      <c r="S35" s="213">
        <f t="shared" ca="1" si="10"/>
        <v>0</v>
      </c>
      <c r="T35" s="213">
        <f t="shared" ca="1" si="10"/>
        <v>0</v>
      </c>
      <c r="U35" s="213">
        <f t="shared" ca="1" si="10"/>
        <v>0</v>
      </c>
      <c r="V35" s="213">
        <f ca="1">IF('Other 2030'!$A43="CP",INDIRECT("'Other 2030'!"&amp;'Country Selector'!$B$3&amp;ROW($A43))*10^12,0)*'Process Emissions Multipliers'!$D$31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 s="213">
        <f ca="1">V35*'Process Emissions Multipliers'!$E$31</f>
        <v>0</v>
      </c>
    </row>
    <row r="36" spans="1:42">
      <c r="A36" s="74">
        <v>-16</v>
      </c>
      <c r="B36" s="213">
        <f ca="1">IF('Other 2010'!$A44="CP",INDIRECT("'Other 2010'!"&amp;'Country Selector'!$B$3&amp;ROW($A44))*10^12,0)</f>
        <v>0</v>
      </c>
      <c r="C36" s="213">
        <f t="shared" ca="1" si="9"/>
        <v>0</v>
      </c>
      <c r="D36" s="213">
        <f t="shared" ca="1" si="9"/>
        <v>0</v>
      </c>
      <c r="E36" s="213">
        <f t="shared" ca="1" si="9"/>
        <v>0</v>
      </c>
      <c r="F36" s="213">
        <f t="shared" ca="1" si="9"/>
        <v>0</v>
      </c>
      <c r="G36" s="213">
        <f t="shared" ca="1" si="9"/>
        <v>0</v>
      </c>
      <c r="H36" s="213">
        <f t="shared" ca="1" si="9"/>
        <v>0</v>
      </c>
      <c r="I36" s="213">
        <f t="shared" ca="1" si="9"/>
        <v>0</v>
      </c>
      <c r="J36" s="213">
        <f t="shared" ca="1" si="9"/>
        <v>0</v>
      </c>
      <c r="K36" s="213">
        <f t="shared" ca="1" si="9"/>
        <v>0</v>
      </c>
      <c r="L36" s="213">
        <f ca="1">IF('Other 2020'!$A44="CP",INDIRECT("'Other 2020'!"&amp;'Country Selector'!$B$3&amp;ROW($A44))*10^12,0)*'Process Emissions Multipliers'!$B$31</f>
        <v>0</v>
      </c>
      <c r="M36" s="213">
        <f t="shared" ca="1" si="10"/>
        <v>0</v>
      </c>
      <c r="N36" s="213">
        <f t="shared" ca="1" si="10"/>
        <v>0</v>
      </c>
      <c r="O36" s="213">
        <f t="shared" ca="1" si="10"/>
        <v>0</v>
      </c>
      <c r="P36" s="213">
        <f t="shared" ca="1" si="10"/>
        <v>0</v>
      </c>
      <c r="Q36" s="213">
        <f t="shared" ca="1" si="10"/>
        <v>0</v>
      </c>
      <c r="R36" s="213">
        <f t="shared" ca="1" si="10"/>
        <v>0</v>
      </c>
      <c r="S36" s="213">
        <f t="shared" ca="1" si="10"/>
        <v>0</v>
      </c>
      <c r="T36" s="213">
        <f t="shared" ca="1" si="10"/>
        <v>0</v>
      </c>
      <c r="U36" s="213">
        <f t="shared" ca="1" si="10"/>
        <v>0</v>
      </c>
      <c r="V36" s="213">
        <f ca="1">IF('Other 2030'!$A44="CP",INDIRECT("'Other 2030'!"&amp;'Country Selector'!$B$3&amp;ROW($A44))*10^12,0)*'Process Emissions Multipliers'!$D$31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213">
        <f ca="1">V36*'Process Emissions Multipliers'!$E$31</f>
        <v>0</v>
      </c>
    </row>
    <row r="37" spans="1:42">
      <c r="A37" s="74">
        <v>-15</v>
      </c>
      <c r="B37" s="213">
        <f ca="1">IF('Other 2010'!$A45="CP",INDIRECT("'Other 2010'!"&amp;'Country Selector'!$B$3&amp;ROW($A45))*10^12,0)</f>
        <v>0</v>
      </c>
      <c r="C37" s="213">
        <f t="shared" ca="1" si="9"/>
        <v>0</v>
      </c>
      <c r="D37" s="213">
        <f t="shared" ca="1" si="9"/>
        <v>0</v>
      </c>
      <c r="E37" s="213">
        <f t="shared" ca="1" si="9"/>
        <v>0</v>
      </c>
      <c r="F37" s="213">
        <f t="shared" ca="1" si="9"/>
        <v>0</v>
      </c>
      <c r="G37" s="213">
        <f t="shared" ca="1" si="9"/>
        <v>0</v>
      </c>
      <c r="H37" s="213">
        <f t="shared" ca="1" si="9"/>
        <v>0</v>
      </c>
      <c r="I37" s="213">
        <f t="shared" ca="1" si="9"/>
        <v>0</v>
      </c>
      <c r="J37" s="213">
        <f t="shared" ca="1" si="9"/>
        <v>0</v>
      </c>
      <c r="K37" s="213">
        <f t="shared" ca="1" si="9"/>
        <v>0</v>
      </c>
      <c r="L37" s="213">
        <f ca="1">IF('Other 2020'!$A45="CP",INDIRECT("'Other 2020'!"&amp;'Country Selector'!$B$3&amp;ROW($A45))*10^12,0)*'Process Emissions Multipliers'!$B$31</f>
        <v>0</v>
      </c>
      <c r="M37" s="213">
        <f t="shared" ca="1" si="10"/>
        <v>0</v>
      </c>
      <c r="N37" s="213">
        <f t="shared" ca="1" si="10"/>
        <v>0</v>
      </c>
      <c r="O37" s="213">
        <f t="shared" ca="1" si="10"/>
        <v>0</v>
      </c>
      <c r="P37" s="213">
        <f t="shared" ca="1" si="10"/>
        <v>0</v>
      </c>
      <c r="Q37" s="213">
        <f t="shared" ca="1" si="10"/>
        <v>0</v>
      </c>
      <c r="R37" s="213">
        <f t="shared" ca="1" si="10"/>
        <v>0</v>
      </c>
      <c r="S37" s="213">
        <f t="shared" ca="1" si="10"/>
        <v>0</v>
      </c>
      <c r="T37" s="213">
        <f t="shared" ca="1" si="10"/>
        <v>0</v>
      </c>
      <c r="U37" s="213">
        <f t="shared" ca="1" si="10"/>
        <v>0</v>
      </c>
      <c r="V37" s="213">
        <f ca="1">IF('Other 2030'!$A45="CP",INDIRECT("'Other 2030'!"&amp;'Country Selector'!$B$3&amp;ROW($A45))*10^12,0)*'Process Emissions Multipliers'!$D$31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213">
        <f ca="1">V37*'Process Emissions Multipliers'!$E$31</f>
        <v>0</v>
      </c>
    </row>
    <row r="38" spans="1:42">
      <c r="A38" s="74">
        <v>-14</v>
      </c>
      <c r="B38" s="213">
        <f ca="1">IF('Other 2010'!$A46="CP",INDIRECT("'Other 2010'!"&amp;'Country Selector'!$B$3&amp;ROW($A46))*10^12,0)</f>
        <v>0</v>
      </c>
      <c r="C38" s="213">
        <f t="shared" ca="1" si="9"/>
        <v>0</v>
      </c>
      <c r="D38" s="213">
        <f t="shared" ca="1" si="9"/>
        <v>0</v>
      </c>
      <c r="E38" s="213">
        <f t="shared" ca="1" si="9"/>
        <v>0</v>
      </c>
      <c r="F38" s="213">
        <f t="shared" ca="1" si="9"/>
        <v>0</v>
      </c>
      <c r="G38" s="213">
        <f t="shared" ca="1" si="9"/>
        <v>0</v>
      </c>
      <c r="H38" s="213">
        <f t="shared" ca="1" si="9"/>
        <v>0</v>
      </c>
      <c r="I38" s="213">
        <f t="shared" ca="1" si="9"/>
        <v>0</v>
      </c>
      <c r="J38" s="213">
        <f t="shared" ca="1" si="9"/>
        <v>0</v>
      </c>
      <c r="K38" s="213">
        <f t="shared" ca="1" si="9"/>
        <v>0</v>
      </c>
      <c r="L38" s="213">
        <f ca="1">IF('Other 2020'!$A46="CP",INDIRECT("'Other 2020'!"&amp;'Country Selector'!$B$3&amp;ROW($A46))*10^12,0)*'Process Emissions Multipliers'!$B$31</f>
        <v>0</v>
      </c>
      <c r="M38" s="213">
        <f t="shared" ca="1" si="10"/>
        <v>0</v>
      </c>
      <c r="N38" s="213">
        <f t="shared" ca="1" si="10"/>
        <v>0</v>
      </c>
      <c r="O38" s="213">
        <f t="shared" ca="1" si="10"/>
        <v>0</v>
      </c>
      <c r="P38" s="213">
        <f t="shared" ca="1" si="10"/>
        <v>0</v>
      </c>
      <c r="Q38" s="213">
        <f t="shared" ca="1" si="10"/>
        <v>0</v>
      </c>
      <c r="R38" s="213">
        <f t="shared" ca="1" si="10"/>
        <v>0</v>
      </c>
      <c r="S38" s="213">
        <f t="shared" ca="1" si="10"/>
        <v>0</v>
      </c>
      <c r="T38" s="213">
        <f t="shared" ca="1" si="10"/>
        <v>0</v>
      </c>
      <c r="U38" s="213">
        <f t="shared" ca="1" si="10"/>
        <v>0</v>
      </c>
      <c r="V38" s="213">
        <f ca="1">IF('Other 2030'!$A46="CP",INDIRECT("'Other 2030'!"&amp;'Country Selector'!$B$3&amp;ROW($A46))*10^12,0)*'Process Emissions Multipliers'!$D$31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213">
        <f ca="1">V38*'Process Emissions Multipliers'!$E$31</f>
        <v>0</v>
      </c>
    </row>
    <row r="39" spans="1:42">
      <c r="A39" s="74">
        <v>-13</v>
      </c>
      <c r="B39" s="213">
        <f ca="1">IF('Other 2010'!$A47="CP",INDIRECT("'Other 2010'!"&amp;'Country Selector'!$B$3&amp;ROW($A47))*10^12,0)</f>
        <v>0</v>
      </c>
      <c r="C39" s="213">
        <f t="shared" ca="1" si="9"/>
        <v>0</v>
      </c>
      <c r="D39" s="213">
        <f t="shared" ca="1" si="9"/>
        <v>0</v>
      </c>
      <c r="E39" s="213">
        <f t="shared" ca="1" si="9"/>
        <v>0</v>
      </c>
      <c r="F39" s="213">
        <f t="shared" ca="1" si="9"/>
        <v>0</v>
      </c>
      <c r="G39" s="213">
        <f t="shared" ca="1" si="9"/>
        <v>0</v>
      </c>
      <c r="H39" s="213">
        <f t="shared" ca="1" si="9"/>
        <v>0</v>
      </c>
      <c r="I39" s="213">
        <f t="shared" ca="1" si="9"/>
        <v>0</v>
      </c>
      <c r="J39" s="213">
        <f t="shared" ca="1" si="9"/>
        <v>0</v>
      </c>
      <c r="K39" s="213">
        <f t="shared" ca="1" si="9"/>
        <v>0</v>
      </c>
      <c r="L39" s="213">
        <f ca="1">IF('Other 2020'!$A47="CP",INDIRECT("'Other 2020'!"&amp;'Country Selector'!$B$3&amp;ROW($A47))*10^12,0)*'Process Emissions Multipliers'!$B$31</f>
        <v>0</v>
      </c>
      <c r="M39" s="213">
        <f t="shared" ca="1" si="10"/>
        <v>0</v>
      </c>
      <c r="N39" s="213">
        <f t="shared" ca="1" si="10"/>
        <v>0</v>
      </c>
      <c r="O39" s="213">
        <f t="shared" ca="1" si="10"/>
        <v>0</v>
      </c>
      <c r="P39" s="213">
        <f t="shared" ca="1" si="10"/>
        <v>0</v>
      </c>
      <c r="Q39" s="213">
        <f t="shared" ca="1" si="10"/>
        <v>0</v>
      </c>
      <c r="R39" s="213">
        <f t="shared" ca="1" si="10"/>
        <v>0</v>
      </c>
      <c r="S39" s="213">
        <f t="shared" ca="1" si="10"/>
        <v>0</v>
      </c>
      <c r="T39" s="213">
        <f t="shared" ca="1" si="10"/>
        <v>0</v>
      </c>
      <c r="U39" s="213">
        <f t="shared" ca="1" si="10"/>
        <v>0</v>
      </c>
      <c r="V39" s="213">
        <f ca="1">IF('Other 2030'!$A47="CP",INDIRECT("'Other 2030'!"&amp;'Country Selector'!$B$3&amp;ROW($A47))*10^12,0)*'Process Emissions Multipliers'!$D$31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213">
        <f ca="1">V39*'Process Emissions Multipliers'!$E$31</f>
        <v>0</v>
      </c>
    </row>
    <row r="40" spans="1:42">
      <c r="A40" s="74">
        <v>-12</v>
      </c>
      <c r="B40" s="213">
        <f ca="1">IF('Other 2010'!$A48="CP",INDIRECT("'Other 2010'!"&amp;'Country Selector'!$B$3&amp;ROW($A48))*10^12,0)</f>
        <v>0</v>
      </c>
      <c r="C40" s="213">
        <f t="shared" ca="1" si="9"/>
        <v>0</v>
      </c>
      <c r="D40" s="213">
        <f t="shared" ca="1" si="9"/>
        <v>0</v>
      </c>
      <c r="E40" s="213">
        <f t="shared" ca="1" si="9"/>
        <v>0</v>
      </c>
      <c r="F40" s="213">
        <f t="shared" ca="1" si="9"/>
        <v>0</v>
      </c>
      <c r="G40" s="213">
        <f t="shared" ca="1" si="9"/>
        <v>0</v>
      </c>
      <c r="H40" s="213">
        <f t="shared" ca="1" si="9"/>
        <v>0</v>
      </c>
      <c r="I40" s="213">
        <f t="shared" ca="1" si="9"/>
        <v>0</v>
      </c>
      <c r="J40" s="213">
        <f t="shared" ca="1" si="9"/>
        <v>0</v>
      </c>
      <c r="K40" s="213">
        <f t="shared" ca="1" si="9"/>
        <v>0</v>
      </c>
      <c r="L40" s="213">
        <f ca="1">IF('Other 2020'!$A48="CP",INDIRECT("'Other 2020'!"&amp;'Country Selector'!$B$3&amp;ROW($A48))*10^12,0)*'Process Emissions Multipliers'!$B$31</f>
        <v>0</v>
      </c>
      <c r="M40" s="213">
        <f t="shared" ca="1" si="10"/>
        <v>0</v>
      </c>
      <c r="N40" s="213">
        <f t="shared" ca="1" si="10"/>
        <v>0</v>
      </c>
      <c r="O40" s="213">
        <f t="shared" ca="1" si="10"/>
        <v>0</v>
      </c>
      <c r="P40" s="213">
        <f t="shared" ca="1" si="10"/>
        <v>0</v>
      </c>
      <c r="Q40" s="213">
        <f t="shared" ca="1" si="10"/>
        <v>0</v>
      </c>
      <c r="R40" s="213">
        <f t="shared" ca="1" si="10"/>
        <v>0</v>
      </c>
      <c r="S40" s="213">
        <f t="shared" ca="1" si="10"/>
        <v>0</v>
      </c>
      <c r="T40" s="213">
        <f t="shared" ca="1" si="10"/>
        <v>0</v>
      </c>
      <c r="U40" s="213">
        <f t="shared" ca="1" si="10"/>
        <v>0</v>
      </c>
      <c r="V40" s="213">
        <f ca="1">IF('Other 2030'!$A48="CP",INDIRECT("'Other 2030'!"&amp;'Country Selector'!$B$3&amp;ROW($A48))*10^12,0)*'Process Emissions Multipliers'!$D$31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 s="213">
        <f ca="1">V40*'Process Emissions Multipliers'!$E$31</f>
        <v>0</v>
      </c>
    </row>
    <row r="41" spans="1:42">
      <c r="A41" s="74">
        <v>-11</v>
      </c>
      <c r="B41" s="213">
        <f ca="1">IF('Other 2010'!$A49="CP",INDIRECT("'Other 2010'!"&amp;'Country Selector'!$B$3&amp;ROW($A49))*10^12,0)</f>
        <v>0</v>
      </c>
      <c r="C41" s="213">
        <f t="shared" ca="1" si="9"/>
        <v>0</v>
      </c>
      <c r="D41" s="213">
        <f t="shared" ca="1" si="9"/>
        <v>0</v>
      </c>
      <c r="E41" s="213">
        <f t="shared" ca="1" si="9"/>
        <v>0</v>
      </c>
      <c r="F41" s="213">
        <f t="shared" ca="1" si="9"/>
        <v>0</v>
      </c>
      <c r="G41" s="213">
        <f t="shared" ca="1" si="9"/>
        <v>0</v>
      </c>
      <c r="H41" s="213">
        <f t="shared" ca="1" si="9"/>
        <v>0</v>
      </c>
      <c r="I41" s="213">
        <f t="shared" ca="1" si="9"/>
        <v>0</v>
      </c>
      <c r="J41" s="213">
        <f t="shared" ca="1" si="9"/>
        <v>0</v>
      </c>
      <c r="K41" s="213">
        <f t="shared" ca="1" si="9"/>
        <v>0</v>
      </c>
      <c r="L41" s="213">
        <f ca="1">IF('Other 2020'!$A49="CP",INDIRECT("'Other 2020'!"&amp;'Country Selector'!$B$3&amp;ROW($A49))*10^12,0)*'Process Emissions Multipliers'!$B$31</f>
        <v>0</v>
      </c>
      <c r="M41" s="213">
        <f t="shared" ca="1" si="10"/>
        <v>0</v>
      </c>
      <c r="N41" s="213">
        <f t="shared" ca="1" si="10"/>
        <v>0</v>
      </c>
      <c r="O41" s="213">
        <f t="shared" ca="1" si="10"/>
        <v>0</v>
      </c>
      <c r="P41" s="213">
        <f t="shared" ca="1" si="10"/>
        <v>0</v>
      </c>
      <c r="Q41" s="213">
        <f t="shared" ca="1" si="10"/>
        <v>0</v>
      </c>
      <c r="R41" s="213">
        <f t="shared" ca="1" si="10"/>
        <v>0</v>
      </c>
      <c r="S41" s="213">
        <f t="shared" ca="1" si="10"/>
        <v>0</v>
      </c>
      <c r="T41" s="213">
        <f t="shared" ca="1" si="10"/>
        <v>0</v>
      </c>
      <c r="U41" s="213">
        <f t="shared" ca="1" si="10"/>
        <v>0</v>
      </c>
      <c r="V41" s="213">
        <f ca="1">IF('Other 2030'!$A49="CP",INDIRECT("'Other 2030'!"&amp;'Country Selector'!$B$3&amp;ROW($A49))*10^12,0)*'Process Emissions Multipliers'!$D$31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213">
        <f ca="1">V41*'Process Emissions Multipliers'!$E$31</f>
        <v>0</v>
      </c>
    </row>
    <row r="42" spans="1:42">
      <c r="A42" s="74">
        <v>-10</v>
      </c>
      <c r="B42" s="213">
        <f ca="1">IF('Other 2010'!$A50="CP",INDIRECT("'Other 2010'!"&amp;'Country Selector'!$B$3&amp;ROW($A50))*10^12,0)</f>
        <v>0</v>
      </c>
      <c r="C42" s="213">
        <f t="shared" ca="1" si="9"/>
        <v>0</v>
      </c>
      <c r="D42" s="213">
        <f t="shared" ca="1" si="9"/>
        <v>0</v>
      </c>
      <c r="E42" s="213">
        <f t="shared" ca="1" si="9"/>
        <v>0</v>
      </c>
      <c r="F42" s="213">
        <f t="shared" ca="1" si="9"/>
        <v>0</v>
      </c>
      <c r="G42" s="213">
        <f t="shared" ca="1" si="9"/>
        <v>0</v>
      </c>
      <c r="H42" s="213">
        <f t="shared" ca="1" si="9"/>
        <v>0</v>
      </c>
      <c r="I42" s="213">
        <f t="shared" ca="1" si="9"/>
        <v>0</v>
      </c>
      <c r="J42" s="213">
        <f t="shared" ca="1" si="9"/>
        <v>0</v>
      </c>
      <c r="K42" s="213">
        <f t="shared" ca="1" si="9"/>
        <v>0</v>
      </c>
      <c r="L42" s="213">
        <f ca="1">IF('Other 2020'!$A50="CP",INDIRECT("'Other 2020'!"&amp;'Country Selector'!$B$3&amp;ROW($A50))*10^12,0)*'Process Emissions Multipliers'!$B$31</f>
        <v>0</v>
      </c>
      <c r="M42" s="213">
        <f t="shared" ca="1" si="10"/>
        <v>0</v>
      </c>
      <c r="N42" s="213">
        <f t="shared" ca="1" si="10"/>
        <v>0</v>
      </c>
      <c r="O42" s="213">
        <f t="shared" ca="1" si="10"/>
        <v>0</v>
      </c>
      <c r="P42" s="213">
        <f t="shared" ca="1" si="10"/>
        <v>0</v>
      </c>
      <c r="Q42" s="213">
        <f t="shared" ca="1" si="10"/>
        <v>0</v>
      </c>
      <c r="R42" s="213">
        <f t="shared" ca="1" si="10"/>
        <v>0</v>
      </c>
      <c r="S42" s="213">
        <f t="shared" ca="1" si="10"/>
        <v>0</v>
      </c>
      <c r="T42" s="213">
        <f t="shared" ca="1" si="10"/>
        <v>0</v>
      </c>
      <c r="U42" s="213">
        <f t="shared" ca="1" si="10"/>
        <v>0</v>
      </c>
      <c r="V42" s="213">
        <f ca="1">IF('Other 2030'!$A50="CP",INDIRECT("'Other 2030'!"&amp;'Country Selector'!$B$3&amp;ROW($A50))*10^12,0)*'Process Emissions Multipliers'!$D$31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 s="213">
        <f ca="1">V42*'Process Emissions Multipliers'!$E$31</f>
        <v>0</v>
      </c>
    </row>
    <row r="43" spans="1:42">
      <c r="A43" s="74">
        <v>-9</v>
      </c>
      <c r="B43" s="213">
        <f ca="1">IF('Other 2010'!$A51="CP",INDIRECT("'Other 2010'!"&amp;'Country Selector'!$B$3&amp;ROW($A51))*10^12,0)</f>
        <v>0</v>
      </c>
      <c r="C43" s="213">
        <f t="shared" ca="1" si="9"/>
        <v>0</v>
      </c>
      <c r="D43" s="213">
        <f t="shared" ca="1" si="9"/>
        <v>0</v>
      </c>
      <c r="E43" s="213">
        <f t="shared" ca="1" si="9"/>
        <v>0</v>
      </c>
      <c r="F43" s="213">
        <f t="shared" ca="1" si="9"/>
        <v>0</v>
      </c>
      <c r="G43" s="213">
        <f t="shared" ca="1" si="9"/>
        <v>0</v>
      </c>
      <c r="H43" s="213">
        <f t="shared" ca="1" si="9"/>
        <v>0</v>
      </c>
      <c r="I43" s="213">
        <f t="shared" ca="1" si="9"/>
        <v>0</v>
      </c>
      <c r="J43" s="213">
        <f t="shared" ca="1" si="9"/>
        <v>0</v>
      </c>
      <c r="K43" s="213">
        <f t="shared" ca="1" si="9"/>
        <v>0</v>
      </c>
      <c r="L43" s="213">
        <f ca="1">IF('Other 2020'!$A51="CP",INDIRECT("'Other 2020'!"&amp;'Country Selector'!$B$3&amp;ROW($A51))*10^12,0)*'Process Emissions Multipliers'!$B$31</f>
        <v>0</v>
      </c>
      <c r="M43" s="213">
        <f t="shared" ca="1" si="10"/>
        <v>0</v>
      </c>
      <c r="N43" s="213">
        <f t="shared" ca="1" si="10"/>
        <v>0</v>
      </c>
      <c r="O43" s="213">
        <f t="shared" ca="1" si="10"/>
        <v>0</v>
      </c>
      <c r="P43" s="213">
        <f t="shared" ca="1" si="10"/>
        <v>0</v>
      </c>
      <c r="Q43" s="213">
        <f t="shared" ca="1" si="10"/>
        <v>0</v>
      </c>
      <c r="R43" s="213">
        <f t="shared" ca="1" si="10"/>
        <v>0</v>
      </c>
      <c r="S43" s="213">
        <f t="shared" ca="1" si="10"/>
        <v>0</v>
      </c>
      <c r="T43" s="213">
        <f t="shared" ca="1" si="10"/>
        <v>0</v>
      </c>
      <c r="U43" s="213">
        <f t="shared" ca="1" si="10"/>
        <v>0</v>
      </c>
      <c r="V43" s="213">
        <f ca="1">IF('Other 2030'!$A51="CP",INDIRECT("'Other 2030'!"&amp;'Country Selector'!$B$3&amp;ROW($A51))*10^12,0)*'Process Emissions Multipliers'!$D$31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 s="213">
        <f ca="1">V43*'Process Emissions Multipliers'!$E$31</f>
        <v>0</v>
      </c>
    </row>
    <row r="44" spans="1:42">
      <c r="A44" s="74">
        <v>-8</v>
      </c>
      <c r="B44" s="213">
        <f ca="1">IF('Other 2010'!$A52="CP",INDIRECT("'Other 2010'!"&amp;'Country Selector'!$B$3&amp;ROW($A52))*10^12,0)</f>
        <v>0</v>
      </c>
      <c r="C44" s="213">
        <f t="shared" ca="1" si="9"/>
        <v>0</v>
      </c>
      <c r="D44" s="213">
        <f t="shared" ca="1" si="9"/>
        <v>0</v>
      </c>
      <c r="E44" s="213">
        <f t="shared" ca="1" si="9"/>
        <v>0</v>
      </c>
      <c r="F44" s="213">
        <f t="shared" ca="1" si="9"/>
        <v>0</v>
      </c>
      <c r="G44" s="213">
        <f t="shared" ca="1" si="9"/>
        <v>0</v>
      </c>
      <c r="H44" s="213">
        <f t="shared" ca="1" si="9"/>
        <v>0</v>
      </c>
      <c r="I44" s="213">
        <f t="shared" ca="1" si="9"/>
        <v>0</v>
      </c>
      <c r="J44" s="213">
        <f t="shared" ca="1" si="9"/>
        <v>0</v>
      </c>
      <c r="K44" s="213">
        <f t="shared" ca="1" si="9"/>
        <v>0</v>
      </c>
      <c r="L44" s="213">
        <f ca="1">IF('Other 2020'!$A52="CP",INDIRECT("'Other 2020'!"&amp;'Country Selector'!$B$3&amp;ROW($A52))*10^12,0)*'Process Emissions Multipliers'!$B$31</f>
        <v>0</v>
      </c>
      <c r="M44" s="213">
        <f t="shared" ca="1" si="10"/>
        <v>0</v>
      </c>
      <c r="N44" s="213">
        <f t="shared" ca="1" si="10"/>
        <v>0</v>
      </c>
      <c r="O44" s="213">
        <f t="shared" ca="1" si="10"/>
        <v>0</v>
      </c>
      <c r="P44" s="213">
        <f t="shared" ca="1" si="10"/>
        <v>0</v>
      </c>
      <c r="Q44" s="213">
        <f t="shared" ca="1" si="10"/>
        <v>0</v>
      </c>
      <c r="R44" s="213">
        <f t="shared" ca="1" si="10"/>
        <v>0</v>
      </c>
      <c r="S44" s="213">
        <f t="shared" ca="1" si="10"/>
        <v>0</v>
      </c>
      <c r="T44" s="213">
        <f t="shared" ca="1" si="10"/>
        <v>0</v>
      </c>
      <c r="U44" s="213">
        <f t="shared" ca="1" si="10"/>
        <v>0</v>
      </c>
      <c r="V44" s="213">
        <f ca="1">IF('Other 2030'!$A52="CP",INDIRECT("'Other 2030'!"&amp;'Country Selector'!$B$3&amp;ROW($A52))*10^12,0)*'Process Emissions Multipliers'!$D$31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 s="213">
        <f ca="1">V44*'Process Emissions Multipliers'!$E$31</f>
        <v>0</v>
      </c>
    </row>
    <row r="45" spans="1:42">
      <c r="A45" s="74">
        <v>-7</v>
      </c>
      <c r="B45" s="213">
        <f ca="1">IF('Other 2010'!$A53="CP",INDIRECT("'Other 2010'!"&amp;'Country Selector'!$B$3&amp;ROW($A53))*10^12,0)</f>
        <v>0</v>
      </c>
      <c r="C45" s="213">
        <f t="shared" ca="1" si="9"/>
        <v>0</v>
      </c>
      <c r="D45" s="213">
        <f t="shared" ca="1" si="9"/>
        <v>0</v>
      </c>
      <c r="E45" s="213">
        <f t="shared" ca="1" si="9"/>
        <v>0</v>
      </c>
      <c r="F45" s="213">
        <f t="shared" ca="1" si="9"/>
        <v>0</v>
      </c>
      <c r="G45" s="213">
        <f t="shared" ca="1" si="9"/>
        <v>0</v>
      </c>
      <c r="H45" s="213">
        <f t="shared" ca="1" si="9"/>
        <v>0</v>
      </c>
      <c r="I45" s="213">
        <f t="shared" ca="1" si="9"/>
        <v>0</v>
      </c>
      <c r="J45" s="213">
        <f t="shared" ca="1" si="9"/>
        <v>0</v>
      </c>
      <c r="K45" s="213">
        <f t="shared" ca="1" si="9"/>
        <v>0</v>
      </c>
      <c r="L45" s="213">
        <f ca="1">IF('Other 2020'!$A53="CP",INDIRECT("'Other 2020'!"&amp;'Country Selector'!$B$3&amp;ROW($A53))*10^12,0)*'Process Emissions Multipliers'!$B$31</f>
        <v>0</v>
      </c>
      <c r="M45" s="213">
        <f t="shared" ca="1" si="10"/>
        <v>0</v>
      </c>
      <c r="N45" s="213">
        <f t="shared" ca="1" si="10"/>
        <v>0</v>
      </c>
      <c r="O45" s="213">
        <f t="shared" ca="1" si="10"/>
        <v>0</v>
      </c>
      <c r="P45" s="213">
        <f t="shared" ca="1" si="10"/>
        <v>0</v>
      </c>
      <c r="Q45" s="213">
        <f t="shared" ca="1" si="10"/>
        <v>0</v>
      </c>
      <c r="R45" s="213">
        <f t="shared" ca="1" si="10"/>
        <v>0</v>
      </c>
      <c r="S45" s="213">
        <f t="shared" ca="1" si="10"/>
        <v>0</v>
      </c>
      <c r="T45" s="213">
        <f t="shared" ca="1" si="10"/>
        <v>0</v>
      </c>
      <c r="U45" s="213">
        <f t="shared" ca="1" si="10"/>
        <v>0</v>
      </c>
      <c r="V45" s="213">
        <f ca="1">IF('Other 2030'!$A53="CP",INDIRECT("'Other 2030'!"&amp;'Country Selector'!$B$3&amp;ROW($A53))*10^12,0)*'Process Emissions Multipliers'!$D$31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213">
        <f ca="1">V45*'Process Emissions Multipliers'!$E$31</f>
        <v>0</v>
      </c>
    </row>
    <row r="46" spans="1:42">
      <c r="A46" s="74">
        <v>-6</v>
      </c>
      <c r="B46" s="213">
        <f ca="1">IF('Other 2010'!$A54="CP",INDIRECT("'Other 2010'!"&amp;'Country Selector'!$B$3&amp;ROW($A54))*10^12,0)</f>
        <v>0</v>
      </c>
      <c r="C46" s="213">
        <f t="shared" ca="1" si="9"/>
        <v>0</v>
      </c>
      <c r="D46" s="213">
        <f t="shared" ca="1" si="9"/>
        <v>0</v>
      </c>
      <c r="E46" s="213">
        <f t="shared" ca="1" si="9"/>
        <v>0</v>
      </c>
      <c r="F46" s="213">
        <f t="shared" ca="1" si="9"/>
        <v>0</v>
      </c>
      <c r="G46" s="213">
        <f t="shared" ca="1" si="9"/>
        <v>0</v>
      </c>
      <c r="H46" s="213">
        <f t="shared" ca="1" si="9"/>
        <v>0</v>
      </c>
      <c r="I46" s="213">
        <f t="shared" ca="1" si="9"/>
        <v>0</v>
      </c>
      <c r="J46" s="213">
        <f t="shared" ca="1" si="9"/>
        <v>0</v>
      </c>
      <c r="K46" s="213">
        <f t="shared" ca="1" si="9"/>
        <v>0</v>
      </c>
      <c r="L46" s="213">
        <f ca="1">IF('Other 2020'!$A54="CP",INDIRECT("'Other 2020'!"&amp;'Country Selector'!$B$3&amp;ROW($A54))*10^12,0)*'Process Emissions Multipliers'!$B$31</f>
        <v>0</v>
      </c>
      <c r="M46" s="213">
        <f t="shared" ca="1" si="10"/>
        <v>0</v>
      </c>
      <c r="N46" s="213">
        <f t="shared" ca="1" si="10"/>
        <v>0</v>
      </c>
      <c r="O46" s="213">
        <f t="shared" ca="1" si="10"/>
        <v>0</v>
      </c>
      <c r="P46" s="213">
        <f t="shared" ca="1" si="10"/>
        <v>0</v>
      </c>
      <c r="Q46" s="213">
        <f t="shared" ca="1" si="10"/>
        <v>0</v>
      </c>
      <c r="R46" s="213">
        <f t="shared" ca="1" si="10"/>
        <v>0</v>
      </c>
      <c r="S46" s="213">
        <f t="shared" ca="1" si="10"/>
        <v>0</v>
      </c>
      <c r="T46" s="213">
        <f t="shared" ca="1" si="10"/>
        <v>0</v>
      </c>
      <c r="U46" s="213">
        <f t="shared" ca="1" si="10"/>
        <v>0</v>
      </c>
      <c r="V46" s="213">
        <f ca="1">IF('Other 2030'!$A54="CP",INDIRECT("'Other 2030'!"&amp;'Country Selector'!$B$3&amp;ROW($A54))*10^12,0)*'Process Emissions Multipliers'!$D$31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 s="213">
        <f ca="1">V46*'Process Emissions Multipliers'!$E$31</f>
        <v>0</v>
      </c>
    </row>
    <row r="47" spans="1:42">
      <c r="A47" s="74">
        <v>-5</v>
      </c>
      <c r="B47" s="213">
        <f ca="1">IF('Other 2010'!$A55="CP",INDIRECT("'Other 2010'!"&amp;'Country Selector'!$B$3&amp;ROW($A55))*10^12,0)</f>
        <v>15663163977.1854</v>
      </c>
      <c r="C47" s="213">
        <f t="shared" ca="1" si="9"/>
        <v>14096847579.466862</v>
      </c>
      <c r="D47" s="213">
        <f t="shared" ca="1" si="9"/>
        <v>12530531181.74832</v>
      </c>
      <c r="E47" s="213">
        <f t="shared" ca="1" si="9"/>
        <v>10964214784.029781</v>
      </c>
      <c r="F47" s="213">
        <f t="shared" ca="1" si="9"/>
        <v>9397898386.3112392</v>
      </c>
      <c r="G47" s="213">
        <f t="shared" ca="1" si="9"/>
        <v>7831581988.5927</v>
      </c>
      <c r="H47" s="213">
        <f t="shared" ca="1" si="9"/>
        <v>6265265590.8741598</v>
      </c>
      <c r="I47" s="213">
        <f t="shared" ca="1" si="9"/>
        <v>4698949193.1556196</v>
      </c>
      <c r="J47" s="213">
        <f t="shared" ca="1" si="9"/>
        <v>3132632795.4370799</v>
      </c>
      <c r="K47" s="213">
        <f t="shared" ca="1" si="9"/>
        <v>1566316397.71854</v>
      </c>
      <c r="L47" s="213">
        <f ca="1">IF('Other 2020'!$A55="CP",INDIRECT("'Other 2020'!"&amp;'Country Selector'!$B$3&amp;ROW($A55))*10^12,0)*'Process Emissions Multipliers'!$B$31</f>
        <v>0</v>
      </c>
      <c r="M47" s="213">
        <f t="shared" ca="1" si="10"/>
        <v>0</v>
      </c>
      <c r="N47" s="213">
        <f t="shared" ca="1" si="10"/>
        <v>0</v>
      </c>
      <c r="O47" s="213">
        <f t="shared" ca="1" si="10"/>
        <v>0</v>
      </c>
      <c r="P47" s="213">
        <f t="shared" ca="1" si="10"/>
        <v>0</v>
      </c>
      <c r="Q47" s="213">
        <f t="shared" ca="1" si="10"/>
        <v>0</v>
      </c>
      <c r="R47" s="213">
        <f t="shared" ca="1" si="10"/>
        <v>0</v>
      </c>
      <c r="S47" s="213">
        <f t="shared" ca="1" si="10"/>
        <v>0</v>
      </c>
      <c r="T47" s="213">
        <f t="shared" ca="1" si="10"/>
        <v>0</v>
      </c>
      <c r="U47" s="213">
        <f t="shared" ca="1" si="10"/>
        <v>0</v>
      </c>
      <c r="V47" s="213">
        <f ca="1">IF('Other 2030'!$A55="CP",INDIRECT("'Other 2030'!"&amp;'Country Selector'!$B$3&amp;ROW($A55))*10^12,0)*'Process Emissions Multipliers'!$D$31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213">
        <f ca="1">V47*'Process Emissions Multipliers'!$E$31</f>
        <v>0</v>
      </c>
    </row>
    <row r="48" spans="1:42">
      <c r="A48" s="74">
        <v>-4</v>
      </c>
      <c r="B48" s="213">
        <f ca="1">IF('Other 2010'!$A56="CP",INDIRECT("'Other 2010'!"&amp;'Country Selector'!$B$3&amp;ROW($A56))*10^12,0)</f>
        <v>0</v>
      </c>
      <c r="C48" s="213">
        <f t="shared" ca="1" si="9"/>
        <v>0</v>
      </c>
      <c r="D48" s="213">
        <f t="shared" ca="1" si="9"/>
        <v>0</v>
      </c>
      <c r="E48" s="213">
        <f t="shared" ca="1" si="9"/>
        <v>0</v>
      </c>
      <c r="F48" s="213">
        <f t="shared" ca="1" si="9"/>
        <v>0</v>
      </c>
      <c r="G48" s="213">
        <f t="shared" ca="1" si="9"/>
        <v>0</v>
      </c>
      <c r="H48" s="213">
        <f t="shared" ca="1" si="9"/>
        <v>0</v>
      </c>
      <c r="I48" s="213">
        <f t="shared" ca="1" si="9"/>
        <v>0</v>
      </c>
      <c r="J48" s="213">
        <f t="shared" ca="1" si="9"/>
        <v>0</v>
      </c>
      <c r="K48" s="213">
        <f t="shared" ca="1" si="9"/>
        <v>0</v>
      </c>
      <c r="L48" s="213">
        <f ca="1">IF('Other 2020'!$A56="CP",INDIRECT("'Other 2020'!"&amp;'Country Selector'!$B$3&amp;ROW($A56))*10^12,0)*'Process Emissions Multipliers'!$B$31</f>
        <v>0</v>
      </c>
      <c r="M48" s="213">
        <f t="shared" ca="1" si="10"/>
        <v>0</v>
      </c>
      <c r="N48" s="213">
        <f t="shared" ca="1" si="10"/>
        <v>0</v>
      </c>
      <c r="O48" s="213">
        <f t="shared" ca="1" si="10"/>
        <v>0</v>
      </c>
      <c r="P48" s="213">
        <f t="shared" ca="1" si="10"/>
        <v>0</v>
      </c>
      <c r="Q48" s="213">
        <f t="shared" ca="1" si="10"/>
        <v>0</v>
      </c>
      <c r="R48" s="213">
        <f t="shared" ca="1" si="10"/>
        <v>0</v>
      </c>
      <c r="S48" s="213">
        <f t="shared" ca="1" si="10"/>
        <v>0</v>
      </c>
      <c r="T48" s="213">
        <f t="shared" ca="1" si="10"/>
        <v>0</v>
      </c>
      <c r="U48" s="213">
        <f t="shared" ca="1" si="10"/>
        <v>0</v>
      </c>
      <c r="V48" s="213">
        <f ca="1">IF('Other 2030'!$A56="CP",INDIRECT("'Other 2030'!"&amp;'Country Selector'!$B$3&amp;ROW($A56))*10^12,0)*'Process Emissions Multipliers'!$D$31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 s="213">
        <f ca="1">V48*'Process Emissions Multipliers'!$E$31</f>
        <v>0</v>
      </c>
    </row>
    <row r="49" spans="1:42">
      <c r="A49" s="74">
        <v>-3</v>
      </c>
      <c r="B49" s="213">
        <f ca="1">IF('Other 2010'!$A57="CP",INDIRECT("'Other 2010'!"&amp;'Country Selector'!$B$3&amp;ROW($A57))*10^12,0)</f>
        <v>0</v>
      </c>
      <c r="C49" s="213">
        <f t="shared" ca="1" si="9"/>
        <v>0</v>
      </c>
      <c r="D49" s="213">
        <f t="shared" ca="1" si="9"/>
        <v>0</v>
      </c>
      <c r="E49" s="213">
        <f t="shared" ca="1" si="9"/>
        <v>0</v>
      </c>
      <c r="F49" s="213">
        <f t="shared" ca="1" si="9"/>
        <v>0</v>
      </c>
      <c r="G49" s="213">
        <f t="shared" ca="1" si="9"/>
        <v>0</v>
      </c>
      <c r="H49" s="213">
        <f t="shared" ca="1" si="9"/>
        <v>0</v>
      </c>
      <c r="I49" s="213">
        <f t="shared" ca="1" si="9"/>
        <v>0</v>
      </c>
      <c r="J49" s="213">
        <f t="shared" ca="1" si="9"/>
        <v>0</v>
      </c>
      <c r="K49" s="213">
        <f t="shared" ca="1" si="9"/>
        <v>0</v>
      </c>
      <c r="L49" s="213">
        <f ca="1">IF('Other 2020'!$A57="CP",INDIRECT("'Other 2020'!"&amp;'Country Selector'!$B$3&amp;ROW($A57))*10^12,0)*'Process Emissions Multipliers'!$B$31</f>
        <v>0</v>
      </c>
      <c r="M49" s="213">
        <f t="shared" ca="1" si="10"/>
        <v>0</v>
      </c>
      <c r="N49" s="213">
        <f t="shared" ca="1" si="10"/>
        <v>0</v>
      </c>
      <c r="O49" s="213">
        <f t="shared" ca="1" si="10"/>
        <v>0</v>
      </c>
      <c r="P49" s="213">
        <f t="shared" ca="1" si="10"/>
        <v>0</v>
      </c>
      <c r="Q49" s="213">
        <f t="shared" ca="1" si="10"/>
        <v>0</v>
      </c>
      <c r="R49" s="213">
        <f t="shared" ca="1" si="10"/>
        <v>0</v>
      </c>
      <c r="S49" s="213">
        <f t="shared" ca="1" si="10"/>
        <v>0</v>
      </c>
      <c r="T49" s="213">
        <f t="shared" ca="1" si="10"/>
        <v>0</v>
      </c>
      <c r="U49" s="213">
        <f t="shared" ca="1" si="10"/>
        <v>0</v>
      </c>
      <c r="V49" s="213">
        <f ca="1">IF('Other 2030'!$A57="CP",INDIRECT("'Other 2030'!"&amp;'Country Selector'!$B$3&amp;ROW($A57))*10^12,0)*'Process Emissions Multipliers'!$D$31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 s="213">
        <f ca="1">V49*'Process Emissions Multipliers'!$E$31</f>
        <v>0</v>
      </c>
    </row>
    <row r="50" spans="1:42">
      <c r="A50" s="74">
        <v>-2</v>
      </c>
      <c r="B50" s="213">
        <f ca="1">IF('Other 2010'!$A58="CP",INDIRECT("'Other 2010'!"&amp;'Country Selector'!$B$3&amp;ROW($A58))*10^12,0)</f>
        <v>0</v>
      </c>
      <c r="C50" s="213">
        <f t="shared" ca="1" si="9"/>
        <v>0</v>
      </c>
      <c r="D50" s="213">
        <f t="shared" ca="1" si="9"/>
        <v>0</v>
      </c>
      <c r="E50" s="213">
        <f t="shared" ca="1" si="9"/>
        <v>0</v>
      </c>
      <c r="F50" s="213">
        <f t="shared" ca="1" si="9"/>
        <v>0</v>
      </c>
      <c r="G50" s="213">
        <f t="shared" ca="1" si="9"/>
        <v>0</v>
      </c>
      <c r="H50" s="213">
        <f t="shared" ca="1" si="9"/>
        <v>0</v>
      </c>
      <c r="I50" s="213">
        <f t="shared" ca="1" si="9"/>
        <v>0</v>
      </c>
      <c r="J50" s="213">
        <f t="shared" ca="1" si="9"/>
        <v>0</v>
      </c>
      <c r="K50" s="213">
        <f t="shared" ca="1" si="9"/>
        <v>0</v>
      </c>
      <c r="L50" s="213">
        <f ca="1">IF('Other 2020'!$A58="CP",INDIRECT("'Other 2020'!"&amp;'Country Selector'!$B$3&amp;ROW($A58))*10^12,0)*'Process Emissions Multipliers'!$B$31</f>
        <v>0</v>
      </c>
      <c r="M50" s="213">
        <f t="shared" ca="1" si="10"/>
        <v>0</v>
      </c>
      <c r="N50" s="213">
        <f t="shared" ca="1" si="10"/>
        <v>0</v>
      </c>
      <c r="O50" s="213">
        <f t="shared" ca="1" si="10"/>
        <v>0</v>
      </c>
      <c r="P50" s="213">
        <f t="shared" ca="1" si="10"/>
        <v>0</v>
      </c>
      <c r="Q50" s="213">
        <f t="shared" ca="1" si="10"/>
        <v>0</v>
      </c>
      <c r="R50" s="213">
        <f t="shared" ca="1" si="10"/>
        <v>0</v>
      </c>
      <c r="S50" s="213">
        <f t="shared" ca="1" si="10"/>
        <v>0</v>
      </c>
      <c r="T50" s="213">
        <f t="shared" ca="1" si="10"/>
        <v>0</v>
      </c>
      <c r="U50" s="213">
        <f t="shared" ca="1" si="10"/>
        <v>0</v>
      </c>
      <c r="V50" s="213">
        <f ca="1">IF('Other 2030'!$A58="CP",INDIRECT("'Other 2030'!"&amp;'Country Selector'!$B$3&amp;ROW($A58))*10^12,0)*'Process Emissions Multipliers'!$D$31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 s="213">
        <f ca="1">V50*'Process Emissions Multipliers'!$E$31</f>
        <v>0</v>
      </c>
    </row>
    <row r="51" spans="1:42">
      <c r="A51" s="74">
        <v>-1</v>
      </c>
      <c r="B51" s="213">
        <f ca="1">IF('Other 2010'!$A59="CP",INDIRECT("'Other 2010'!"&amp;'Country Selector'!$B$3&amp;ROW($A59))*10^12,0)</f>
        <v>17660128120.939129</v>
      </c>
      <c r="C51" s="213">
        <f t="shared" ca="1" si="9"/>
        <v>15894115308.845215</v>
      </c>
      <c r="D51" s="213">
        <f t="shared" ca="1" si="9"/>
        <v>14128102496.751303</v>
      </c>
      <c r="E51" s="213">
        <f t="shared" ca="1" si="9"/>
        <v>12362089684.657391</v>
      </c>
      <c r="F51" s="213">
        <f t="shared" ca="1" si="9"/>
        <v>10596076872.563477</v>
      </c>
      <c r="G51" s="213">
        <f t="shared" ca="1" si="9"/>
        <v>8830064060.4695644</v>
      </c>
      <c r="H51" s="213">
        <f t="shared" ca="1" si="9"/>
        <v>7064051248.3756514</v>
      </c>
      <c r="I51" s="213">
        <f t="shared" ca="1" si="9"/>
        <v>5298038436.2817383</v>
      </c>
      <c r="J51" s="213">
        <f t="shared" ca="1" si="9"/>
        <v>3532025624.1878257</v>
      </c>
      <c r="K51" s="213">
        <f t="shared" ca="1" si="9"/>
        <v>1766012812.0939128</v>
      </c>
      <c r="L51" s="213">
        <f ca="1">IF('Other 2020'!$A59="CP",INDIRECT("'Other 2020'!"&amp;'Country Selector'!$B$3&amp;ROW($A59))*10^12,0)*'Process Emissions Multipliers'!$B$31</f>
        <v>0</v>
      </c>
      <c r="M51" s="213">
        <f t="shared" ca="1" si="10"/>
        <v>0</v>
      </c>
      <c r="N51" s="213">
        <f t="shared" ca="1" si="10"/>
        <v>0</v>
      </c>
      <c r="O51" s="213">
        <f t="shared" ca="1" si="10"/>
        <v>0</v>
      </c>
      <c r="P51" s="213">
        <f t="shared" ca="1" si="10"/>
        <v>0</v>
      </c>
      <c r="Q51" s="213">
        <f t="shared" ca="1" si="10"/>
        <v>0</v>
      </c>
      <c r="R51" s="213">
        <f t="shared" ca="1" si="10"/>
        <v>0</v>
      </c>
      <c r="S51" s="213">
        <f t="shared" ca="1" si="10"/>
        <v>0</v>
      </c>
      <c r="T51" s="213">
        <f t="shared" ca="1" si="10"/>
        <v>0</v>
      </c>
      <c r="U51" s="213">
        <f t="shared" ca="1" si="10"/>
        <v>0</v>
      </c>
      <c r="V51" s="213">
        <f ca="1">IF('Other 2030'!$A59="CP",INDIRECT("'Other 2030'!"&amp;'Country Selector'!$B$3&amp;ROW($A59))*10^12,0)*'Process Emissions Multipliers'!$D$31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 s="213">
        <f ca="1">V51*'Process Emissions Multipliers'!$E$31</f>
        <v>0</v>
      </c>
    </row>
    <row r="52" spans="1:42">
      <c r="A52" s="74">
        <v>0</v>
      </c>
      <c r="B52" s="213">
        <f ca="1">IF('Other 2010'!$A60="CP",INDIRECT("'Other 2010'!"&amp;'Country Selector'!$B$3&amp;ROW($A60))*10^12,0)</f>
        <v>0</v>
      </c>
      <c r="C52" s="213">
        <f t="shared" ca="1" si="9"/>
        <v>0</v>
      </c>
      <c r="D52" s="213">
        <f t="shared" ca="1" si="9"/>
        <v>0</v>
      </c>
      <c r="E52" s="213">
        <f t="shared" ca="1" si="9"/>
        <v>0</v>
      </c>
      <c r="F52" s="213">
        <f t="shared" ca="1" si="9"/>
        <v>0</v>
      </c>
      <c r="G52" s="213">
        <f t="shared" ca="1" si="9"/>
        <v>0</v>
      </c>
      <c r="H52" s="213">
        <f t="shared" ca="1" si="9"/>
        <v>0</v>
      </c>
      <c r="I52" s="213">
        <f t="shared" ca="1" si="9"/>
        <v>0</v>
      </c>
      <c r="J52" s="213">
        <f t="shared" ca="1" si="9"/>
        <v>0</v>
      </c>
      <c r="K52" s="213">
        <f t="shared" ca="1" si="9"/>
        <v>0</v>
      </c>
      <c r="L52" s="213">
        <f ca="1">IF('Other 2020'!$A60="CP",INDIRECT("'Other 2020'!"&amp;'Country Selector'!$B$3&amp;ROW($A60))*10^12,0)*'Process Emissions Multipliers'!$B$31</f>
        <v>0</v>
      </c>
      <c r="M52" s="213">
        <f t="shared" ca="1" si="10"/>
        <v>0</v>
      </c>
      <c r="N52" s="213">
        <f t="shared" ca="1" si="10"/>
        <v>0</v>
      </c>
      <c r="O52" s="213">
        <f t="shared" ca="1" si="10"/>
        <v>0</v>
      </c>
      <c r="P52" s="213">
        <f t="shared" ca="1" si="10"/>
        <v>0</v>
      </c>
      <c r="Q52" s="213">
        <f t="shared" ca="1" si="10"/>
        <v>0</v>
      </c>
      <c r="R52" s="213">
        <f t="shared" ca="1" si="10"/>
        <v>0</v>
      </c>
      <c r="S52" s="213">
        <f t="shared" ca="1" si="10"/>
        <v>0</v>
      </c>
      <c r="T52" s="213">
        <f t="shared" ca="1" si="10"/>
        <v>0</v>
      </c>
      <c r="U52" s="213">
        <f t="shared" ca="1" si="10"/>
        <v>0</v>
      </c>
      <c r="V52" s="213">
        <f ca="1">IF('Other 2030'!$A60="CP",INDIRECT("'Other 2030'!"&amp;'Country Selector'!$B$3&amp;ROW($A60))*10^12,0)*'Process Emissions Multipliers'!$D$31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 s="213">
        <f ca="1">V52*'Process Emissions Multipliers'!$E$31</f>
        <v>0</v>
      </c>
    </row>
    <row r="53" spans="1:42">
      <c r="A53" s="74">
        <v>1</v>
      </c>
      <c r="B53" s="213">
        <f ca="1">IF('Other 2010'!$A61="CP",INDIRECT("'Other 2010'!"&amp;'Country Selector'!$B$3&amp;ROW($A61))*10^12,0)</f>
        <v>866390286573.31458</v>
      </c>
      <c r="C53" s="213">
        <f t="shared" ca="1" si="9"/>
        <v>779751257915.98315</v>
      </c>
      <c r="D53" s="213">
        <f t="shared" ca="1" si="9"/>
        <v>693112229258.65161</v>
      </c>
      <c r="E53" s="213">
        <f t="shared" ca="1" si="9"/>
        <v>606473200601.32019</v>
      </c>
      <c r="F53" s="213">
        <f t="shared" ca="1" si="9"/>
        <v>519834171943.98877</v>
      </c>
      <c r="G53" s="213">
        <f t="shared" ca="1" si="9"/>
        <v>433195143286.65729</v>
      </c>
      <c r="H53" s="213">
        <f t="shared" ca="1" si="9"/>
        <v>346556114629.32581</v>
      </c>
      <c r="I53" s="213">
        <f t="shared" ca="1" si="9"/>
        <v>259917085971.99438</v>
      </c>
      <c r="J53" s="213">
        <f t="shared" ca="1" si="9"/>
        <v>173278057314.6629</v>
      </c>
      <c r="K53" s="213">
        <f t="shared" ca="1" si="9"/>
        <v>86639028657.331451</v>
      </c>
      <c r="L53" s="213">
        <f ca="1">IF('Other 2020'!$A61="CP",INDIRECT("'Other 2020'!"&amp;'Country Selector'!$B$3&amp;ROW($A61))*10^12,0)*'Process Emissions Multipliers'!$B$31</f>
        <v>0</v>
      </c>
      <c r="M53" s="213">
        <f t="shared" ca="1" si="10"/>
        <v>0</v>
      </c>
      <c r="N53" s="213">
        <f t="shared" ca="1" si="10"/>
        <v>0</v>
      </c>
      <c r="O53" s="213">
        <f t="shared" ca="1" si="10"/>
        <v>0</v>
      </c>
      <c r="P53" s="213">
        <f t="shared" ca="1" si="10"/>
        <v>0</v>
      </c>
      <c r="Q53" s="213">
        <f t="shared" ca="1" si="10"/>
        <v>0</v>
      </c>
      <c r="R53" s="213">
        <f t="shared" ca="1" si="10"/>
        <v>0</v>
      </c>
      <c r="S53" s="213">
        <f t="shared" ca="1" si="10"/>
        <v>0</v>
      </c>
      <c r="T53" s="213">
        <f t="shared" ca="1" si="10"/>
        <v>0</v>
      </c>
      <c r="U53" s="213">
        <f t="shared" ca="1" si="10"/>
        <v>0</v>
      </c>
      <c r="V53" s="213">
        <f ca="1">IF('Other 2030'!$A61="CP",INDIRECT("'Other 2030'!"&amp;'Country Selector'!$B$3&amp;ROW($A61))*10^12,0)*'Process Emissions Multipliers'!$D$31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 s="213">
        <f ca="1">V53*'Process Emissions Multipliers'!$E$31</f>
        <v>0</v>
      </c>
    </row>
    <row r="54" spans="1:42">
      <c r="A54" s="74">
        <v>2</v>
      </c>
      <c r="B54" s="213">
        <f ca="1">IF('Other 2010'!$A62="CP",INDIRECT("'Other 2010'!"&amp;'Country Selector'!$B$3&amp;ROW($A62))*10^12,0)</f>
        <v>0</v>
      </c>
      <c r="C54" s="213">
        <f t="shared" ca="1" si="9"/>
        <v>0</v>
      </c>
      <c r="D54" s="213">
        <f t="shared" ca="1" si="9"/>
        <v>0</v>
      </c>
      <c r="E54" s="213">
        <f t="shared" ca="1" si="9"/>
        <v>0</v>
      </c>
      <c r="F54" s="213">
        <f t="shared" ca="1" si="9"/>
        <v>0</v>
      </c>
      <c r="G54" s="213">
        <f t="shared" ca="1" si="9"/>
        <v>0</v>
      </c>
      <c r="H54" s="213">
        <f t="shared" ca="1" si="9"/>
        <v>0</v>
      </c>
      <c r="I54" s="213">
        <f t="shared" ca="1" si="9"/>
        <v>0</v>
      </c>
      <c r="J54" s="213">
        <f t="shared" ca="1" si="9"/>
        <v>0</v>
      </c>
      <c r="K54" s="213">
        <f t="shared" ca="1" si="9"/>
        <v>0</v>
      </c>
      <c r="L54" s="213">
        <f ca="1">IF('Other 2020'!$A62="CP",INDIRECT("'Other 2020'!"&amp;'Country Selector'!$B$3&amp;ROW($A62))*10^12,0)*'Process Emissions Multipliers'!$B$31</f>
        <v>0</v>
      </c>
      <c r="M54" s="213">
        <f t="shared" ca="1" si="10"/>
        <v>0</v>
      </c>
      <c r="N54" s="213">
        <f t="shared" ca="1" si="10"/>
        <v>0</v>
      </c>
      <c r="O54" s="213">
        <f t="shared" ca="1" si="10"/>
        <v>0</v>
      </c>
      <c r="P54" s="213">
        <f t="shared" ca="1" si="10"/>
        <v>0</v>
      </c>
      <c r="Q54" s="213">
        <f t="shared" ca="1" si="10"/>
        <v>0</v>
      </c>
      <c r="R54" s="213">
        <f t="shared" ca="1" si="10"/>
        <v>0</v>
      </c>
      <c r="S54" s="213">
        <f t="shared" ca="1" si="10"/>
        <v>0</v>
      </c>
      <c r="T54" s="213">
        <f t="shared" ca="1" si="10"/>
        <v>0</v>
      </c>
      <c r="U54" s="213">
        <f t="shared" ca="1" si="10"/>
        <v>0</v>
      </c>
      <c r="V54" s="213">
        <f ca="1">IF('Other 2030'!$A62="CP",INDIRECT("'Other 2030'!"&amp;'Country Selector'!$B$3&amp;ROW($A62))*10^12,0)*'Process Emissions Multipliers'!$D$31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213">
        <f ca="1">V54*'Process Emissions Multipliers'!$E$31</f>
        <v>0</v>
      </c>
    </row>
    <row r="55" spans="1:42">
      <c r="A55" s="74">
        <v>3</v>
      </c>
      <c r="B55" s="213">
        <f ca="1">IF('Other 2010'!$A63="CP",INDIRECT("'Other 2010'!"&amp;'Country Selector'!$B$3&amp;ROW($A63))*10^12,0)</f>
        <v>0</v>
      </c>
      <c r="C55" s="213">
        <f t="shared" ca="1" si="9"/>
        <v>0</v>
      </c>
      <c r="D55" s="213">
        <f t="shared" ca="1" si="9"/>
        <v>0</v>
      </c>
      <c r="E55" s="213">
        <f t="shared" ca="1" si="9"/>
        <v>0</v>
      </c>
      <c r="F55" s="213">
        <f t="shared" ca="1" si="9"/>
        <v>0</v>
      </c>
      <c r="G55" s="213">
        <f t="shared" ca="1" si="9"/>
        <v>0</v>
      </c>
      <c r="H55" s="213">
        <f t="shared" ca="1" si="9"/>
        <v>0</v>
      </c>
      <c r="I55" s="213">
        <f t="shared" ca="1" si="9"/>
        <v>0</v>
      </c>
      <c r="J55" s="213">
        <f t="shared" ca="1" si="9"/>
        <v>0</v>
      </c>
      <c r="K55" s="213">
        <f t="shared" ca="1" si="9"/>
        <v>0</v>
      </c>
      <c r="L55" s="213">
        <f ca="1">IF('Other 2020'!$A63="CP",INDIRECT("'Other 2020'!"&amp;'Country Selector'!$B$3&amp;ROW($A63))*10^12,0)*'Process Emissions Multipliers'!$B$31</f>
        <v>0</v>
      </c>
      <c r="M55" s="213">
        <f t="shared" ca="1" si="10"/>
        <v>0</v>
      </c>
      <c r="N55" s="213">
        <f t="shared" ca="1" si="10"/>
        <v>0</v>
      </c>
      <c r="O55" s="213">
        <f t="shared" ca="1" si="10"/>
        <v>0</v>
      </c>
      <c r="P55" s="213">
        <f t="shared" ca="1" si="10"/>
        <v>0</v>
      </c>
      <c r="Q55" s="213">
        <f t="shared" ca="1" si="10"/>
        <v>0</v>
      </c>
      <c r="R55" s="213">
        <f t="shared" ca="1" si="10"/>
        <v>0</v>
      </c>
      <c r="S55" s="213">
        <f t="shared" ca="1" si="10"/>
        <v>0</v>
      </c>
      <c r="T55" s="213">
        <f t="shared" ca="1" si="10"/>
        <v>0</v>
      </c>
      <c r="U55" s="213">
        <f t="shared" ca="1" si="10"/>
        <v>0</v>
      </c>
      <c r="V55" s="213">
        <f ca="1">IF('Other 2030'!$A63="CP",INDIRECT("'Other 2030'!"&amp;'Country Selector'!$B$3&amp;ROW($A63))*10^12,0)*'Process Emissions Multipliers'!$D$31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 s="213">
        <f ca="1">V55*'Process Emissions Multipliers'!$E$31</f>
        <v>0</v>
      </c>
    </row>
    <row r="56" spans="1:42">
      <c r="A56" s="74">
        <v>4</v>
      </c>
      <c r="B56" s="213">
        <f ca="1">IF('Other 2010'!$A64="CP",INDIRECT("'Other 2010'!"&amp;'Country Selector'!$B$3&amp;ROW($A64))*10^12,0)</f>
        <v>0</v>
      </c>
      <c r="C56" s="213">
        <f t="shared" ca="1" si="9"/>
        <v>0</v>
      </c>
      <c r="D56" s="213">
        <f t="shared" ca="1" si="9"/>
        <v>0</v>
      </c>
      <c r="E56" s="213">
        <f t="shared" ca="1" si="9"/>
        <v>0</v>
      </c>
      <c r="F56" s="213">
        <f t="shared" ca="1" si="9"/>
        <v>0</v>
      </c>
      <c r="G56" s="213">
        <f t="shared" ca="1" si="9"/>
        <v>0</v>
      </c>
      <c r="H56" s="213">
        <f t="shared" ca="1" si="9"/>
        <v>0</v>
      </c>
      <c r="I56" s="213">
        <f t="shared" ca="1" si="9"/>
        <v>0</v>
      </c>
      <c r="J56" s="213">
        <f t="shared" ca="1" si="9"/>
        <v>0</v>
      </c>
      <c r="K56" s="213">
        <f t="shared" ca="1" si="9"/>
        <v>0</v>
      </c>
      <c r="L56" s="213">
        <f ca="1">IF('Other 2020'!$A64="CP",INDIRECT("'Other 2020'!"&amp;'Country Selector'!$B$3&amp;ROW($A64))*10^12,0)*'Process Emissions Multipliers'!$B$31</f>
        <v>0</v>
      </c>
      <c r="M56" s="213">
        <f t="shared" ca="1" si="10"/>
        <v>0</v>
      </c>
      <c r="N56" s="213">
        <f t="shared" ca="1" si="10"/>
        <v>0</v>
      </c>
      <c r="O56" s="213">
        <f t="shared" ca="1" si="10"/>
        <v>0</v>
      </c>
      <c r="P56" s="213">
        <f t="shared" ca="1" si="10"/>
        <v>0</v>
      </c>
      <c r="Q56" s="213">
        <f t="shared" ca="1" si="10"/>
        <v>0</v>
      </c>
      <c r="R56" s="213">
        <f t="shared" ca="1" si="10"/>
        <v>0</v>
      </c>
      <c r="S56" s="213">
        <f t="shared" ca="1" si="10"/>
        <v>0</v>
      </c>
      <c r="T56" s="213">
        <f t="shared" ca="1" si="10"/>
        <v>0</v>
      </c>
      <c r="U56" s="213">
        <f t="shared" ca="1" si="10"/>
        <v>0</v>
      </c>
      <c r="V56" s="213">
        <f ca="1">IF('Other 2030'!$A64="CP",INDIRECT("'Other 2030'!"&amp;'Country Selector'!$B$3&amp;ROW($A64))*10^12,0)*'Process Emissions Multipliers'!$D$31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 s="213">
        <f ca="1">V56*'Process Emissions Multipliers'!$E$31</f>
        <v>0</v>
      </c>
    </row>
    <row r="57" spans="1:42">
      <c r="A57" s="74">
        <v>5</v>
      </c>
      <c r="B57" s="213">
        <f ca="1">IF('Other 2010'!$A65="CP",INDIRECT("'Other 2010'!"&amp;'Country Selector'!$B$3&amp;ROW($A65))*10^12,0)</f>
        <v>600175614144.63928</v>
      </c>
      <c r="C57" s="213">
        <f t="shared" ca="1" si="9"/>
        <v>540158052730.17542</v>
      </c>
      <c r="D57" s="213">
        <f t="shared" ca="1" si="9"/>
        <v>480140491315.71143</v>
      </c>
      <c r="E57" s="213">
        <f t="shared" ca="1" si="9"/>
        <v>420122929901.2475</v>
      </c>
      <c r="F57" s="213">
        <f t="shared" ca="1" si="9"/>
        <v>360105368486.78357</v>
      </c>
      <c r="G57" s="213">
        <f t="shared" ca="1" si="9"/>
        <v>300087807072.31964</v>
      </c>
      <c r="H57" s="213">
        <f t="shared" ca="1" si="9"/>
        <v>240070245657.85571</v>
      </c>
      <c r="I57" s="213">
        <f t="shared" ca="1" si="9"/>
        <v>180052684243.39178</v>
      </c>
      <c r="J57" s="213">
        <f t="shared" ca="1" si="9"/>
        <v>120035122828.92786</v>
      </c>
      <c r="K57" s="213">
        <f t="shared" ca="1" si="9"/>
        <v>60017561414.463928</v>
      </c>
      <c r="L57" s="213">
        <f ca="1">IF('Other 2020'!$A65="CP",INDIRECT("'Other 2020'!"&amp;'Country Selector'!$B$3&amp;ROW($A65))*10^12,0)*'Process Emissions Multipliers'!$B$31</f>
        <v>0</v>
      </c>
      <c r="M57" s="213">
        <f t="shared" ca="1" si="10"/>
        <v>0</v>
      </c>
      <c r="N57" s="213">
        <f t="shared" ca="1" si="10"/>
        <v>0</v>
      </c>
      <c r="O57" s="213">
        <f t="shared" ca="1" si="10"/>
        <v>0</v>
      </c>
      <c r="P57" s="213">
        <f t="shared" ca="1" si="10"/>
        <v>0</v>
      </c>
      <c r="Q57" s="213">
        <f t="shared" ca="1" si="10"/>
        <v>0</v>
      </c>
      <c r="R57" s="213">
        <f t="shared" ca="1" si="10"/>
        <v>0</v>
      </c>
      <c r="S57" s="213">
        <f t="shared" ca="1" si="10"/>
        <v>0</v>
      </c>
      <c r="T57" s="213">
        <f t="shared" ca="1" si="10"/>
        <v>0</v>
      </c>
      <c r="U57" s="213">
        <f t="shared" ca="1" si="10"/>
        <v>0</v>
      </c>
      <c r="V57" s="213">
        <f ca="1">IF('Other 2030'!$A65="CP",INDIRECT("'Other 2030'!"&amp;'Country Selector'!$B$3&amp;ROW($A65))*10^12,0)*'Process Emissions Multipliers'!$D$31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 s="213">
        <f ca="1">V57*'Process Emissions Multipliers'!$E$31</f>
        <v>0</v>
      </c>
    </row>
    <row r="58" spans="1:42">
      <c r="A58" s="74">
        <v>6</v>
      </c>
      <c r="B58" s="213">
        <f ca="1">IF('Other 2010'!$A66="CP",INDIRECT("'Other 2010'!"&amp;'Country Selector'!$B$3&amp;ROW($A66))*10^12,0)</f>
        <v>13115520839.4107</v>
      </c>
      <c r="C58" s="213">
        <f t="shared" ca="1" si="9"/>
        <v>11803968755.469631</v>
      </c>
      <c r="D58" s="213">
        <f t="shared" ca="1" si="9"/>
        <v>10492416671.528561</v>
      </c>
      <c r="E58" s="213">
        <f t="shared" ca="1" si="9"/>
        <v>9180864587.5874901</v>
      </c>
      <c r="F58" s="213">
        <f t="shared" ca="1" si="9"/>
        <v>7869312503.6464205</v>
      </c>
      <c r="G58" s="213">
        <f t="shared" ca="1" si="9"/>
        <v>6557760419.7053499</v>
      </c>
      <c r="H58" s="213">
        <f t="shared" ca="1" si="9"/>
        <v>5246208335.7642803</v>
      </c>
      <c r="I58" s="213">
        <f t="shared" ca="1" si="9"/>
        <v>3934656251.8232102</v>
      </c>
      <c r="J58" s="213">
        <f t="shared" ca="1" si="9"/>
        <v>2623104167.8821402</v>
      </c>
      <c r="K58" s="213">
        <f t="shared" ca="1" si="9"/>
        <v>1311552083.9410701</v>
      </c>
      <c r="L58" s="213">
        <f ca="1">IF('Other 2020'!$A66="CP",INDIRECT("'Other 2020'!"&amp;'Country Selector'!$B$3&amp;ROW($A66))*10^12,0)*'Process Emissions Multipliers'!$B$31</f>
        <v>0</v>
      </c>
      <c r="M58" s="213">
        <f t="shared" ca="1" si="10"/>
        <v>0</v>
      </c>
      <c r="N58" s="213">
        <f t="shared" ca="1" si="10"/>
        <v>0</v>
      </c>
      <c r="O58" s="213">
        <f t="shared" ca="1" si="10"/>
        <v>0</v>
      </c>
      <c r="P58" s="213">
        <f t="shared" ca="1" si="10"/>
        <v>0</v>
      </c>
      <c r="Q58" s="213">
        <f t="shared" ca="1" si="10"/>
        <v>0</v>
      </c>
      <c r="R58" s="213">
        <f t="shared" ca="1" si="10"/>
        <v>0</v>
      </c>
      <c r="S58" s="213">
        <f t="shared" ca="1" si="10"/>
        <v>0</v>
      </c>
      <c r="T58" s="213">
        <f t="shared" ca="1" si="10"/>
        <v>0</v>
      </c>
      <c r="U58" s="213">
        <f t="shared" ca="1" si="10"/>
        <v>0</v>
      </c>
      <c r="V58" s="213">
        <f ca="1">IF('Other 2030'!$A66="CP",INDIRECT("'Other 2030'!"&amp;'Country Selector'!$B$3&amp;ROW($A66))*10^12,0)*'Process Emissions Multipliers'!$D$31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 s="213">
        <f ca="1">V58*'Process Emissions Multipliers'!$E$31</f>
        <v>0</v>
      </c>
    </row>
    <row r="59" spans="1:42">
      <c r="A59" s="74">
        <v>7</v>
      </c>
      <c r="B59" s="213">
        <f ca="1">IF('Other 2010'!$A67="CP",INDIRECT("'Other 2010'!"&amp;'Country Selector'!$B$3&amp;ROW($A67))*10^12,0)</f>
        <v>22334511597.098095</v>
      </c>
      <c r="C59" s="213">
        <f t="shared" ca="1" si="9"/>
        <v>20101060437.388283</v>
      </c>
      <c r="D59" s="213">
        <f t="shared" ca="1" si="9"/>
        <v>17867609277.678474</v>
      </c>
      <c r="E59" s="213">
        <f t="shared" ca="1" si="9"/>
        <v>15634158117.968668</v>
      </c>
      <c r="F59" s="213">
        <f t="shared" ca="1" si="9"/>
        <v>13400706958.258856</v>
      </c>
      <c r="G59" s="213">
        <f t="shared" ca="1" si="9"/>
        <v>11167255798.549047</v>
      </c>
      <c r="H59" s="213">
        <f t="shared" ca="1" si="9"/>
        <v>8933804638.8392372</v>
      </c>
      <c r="I59" s="213">
        <f t="shared" ca="1" si="9"/>
        <v>6700353479.1294279</v>
      </c>
      <c r="J59" s="213">
        <f t="shared" ca="1" si="9"/>
        <v>4466902319.4196186</v>
      </c>
      <c r="K59" s="213">
        <f t="shared" ca="1" si="9"/>
        <v>2233451159.7098093</v>
      </c>
      <c r="L59" s="213">
        <f ca="1">IF('Other 2020'!$A67="CP",INDIRECT("'Other 2020'!"&amp;'Country Selector'!$B$3&amp;ROW($A67))*10^12,0)*'Process Emissions Multipliers'!$B$31</f>
        <v>0</v>
      </c>
      <c r="M59" s="213">
        <f t="shared" ca="1" si="10"/>
        <v>0</v>
      </c>
      <c r="N59" s="213">
        <f t="shared" ca="1" si="10"/>
        <v>0</v>
      </c>
      <c r="O59" s="213">
        <f t="shared" ca="1" si="10"/>
        <v>0</v>
      </c>
      <c r="P59" s="213">
        <f t="shared" ca="1" si="10"/>
        <v>0</v>
      </c>
      <c r="Q59" s="213">
        <f t="shared" ca="1" si="10"/>
        <v>0</v>
      </c>
      <c r="R59" s="213">
        <f t="shared" ca="1" si="10"/>
        <v>0</v>
      </c>
      <c r="S59" s="213">
        <f t="shared" ca="1" si="10"/>
        <v>0</v>
      </c>
      <c r="T59" s="213">
        <f t="shared" ca="1" si="10"/>
        <v>0</v>
      </c>
      <c r="U59" s="213">
        <f t="shared" ca="1" si="10"/>
        <v>0</v>
      </c>
      <c r="V59" s="213">
        <f ca="1">IF('Other 2030'!$A67="CP",INDIRECT("'Other 2030'!"&amp;'Country Selector'!$B$3&amp;ROW($A67))*10^12,0)*'Process Emissions Multipliers'!$D$31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 s="213">
        <f ca="1">V59*'Process Emissions Multipliers'!$E$31</f>
        <v>0</v>
      </c>
    </row>
    <row r="60" spans="1:42">
      <c r="A60" s="74">
        <v>8</v>
      </c>
      <c r="B60" s="213">
        <f ca="1">IF('Other 2010'!$A68="CP",INDIRECT("'Other 2010'!"&amp;'Country Selector'!$B$3&amp;ROW($A68))*10^12,0)</f>
        <v>229336335525.31506</v>
      </c>
      <c r="C60" s="213">
        <f t="shared" ca="1" si="9"/>
        <v>206402701972.78354</v>
      </c>
      <c r="D60" s="213">
        <f t="shared" ca="1" si="9"/>
        <v>183469068420.25204</v>
      </c>
      <c r="E60" s="213">
        <f t="shared" ca="1" si="9"/>
        <v>160535434867.72055</v>
      </c>
      <c r="F60" s="213">
        <f t="shared" ca="1" si="9"/>
        <v>137601801315.18903</v>
      </c>
      <c r="G60" s="213">
        <f t="shared" ca="1" si="9"/>
        <v>114668167762.65752</v>
      </c>
      <c r="H60" s="213">
        <f t="shared" ca="1" si="9"/>
        <v>91734534210.126022</v>
      </c>
      <c r="I60" s="213">
        <f t="shared" ca="1" si="9"/>
        <v>68800900657.594513</v>
      </c>
      <c r="J60" s="213">
        <f t="shared" ca="1" si="9"/>
        <v>45867267105.063011</v>
      </c>
      <c r="K60" s="213">
        <f t="shared" ca="1" si="9"/>
        <v>22933633552.531506</v>
      </c>
      <c r="L60" s="213">
        <f ca="1">IF('Other 2020'!$A68="CP",INDIRECT("'Other 2020'!"&amp;'Country Selector'!$B$3&amp;ROW($A68))*10^12,0)*'Process Emissions Multipliers'!$B$31</f>
        <v>0</v>
      </c>
      <c r="M60" s="213">
        <f t="shared" ca="1" si="10"/>
        <v>0</v>
      </c>
      <c r="N60" s="213">
        <f t="shared" ca="1" si="10"/>
        <v>0</v>
      </c>
      <c r="O60" s="213">
        <f t="shared" ca="1" si="10"/>
        <v>0</v>
      </c>
      <c r="P60" s="213">
        <f t="shared" ca="1" si="10"/>
        <v>0</v>
      </c>
      <c r="Q60" s="213">
        <f t="shared" ca="1" si="10"/>
        <v>0</v>
      </c>
      <c r="R60" s="213">
        <f t="shared" ca="1" si="10"/>
        <v>0</v>
      </c>
      <c r="S60" s="213">
        <f t="shared" ca="1" si="10"/>
        <v>0</v>
      </c>
      <c r="T60" s="213">
        <f t="shared" ca="1" si="10"/>
        <v>0</v>
      </c>
      <c r="U60" s="213">
        <f t="shared" ca="1" si="10"/>
        <v>0</v>
      </c>
      <c r="V60" s="213">
        <f ca="1">IF('Other 2030'!$A68="CP",INDIRECT("'Other 2030'!"&amp;'Country Selector'!$B$3&amp;ROW($A68))*10^12,0)*'Process Emissions Multipliers'!$D$31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 s="213">
        <f ca="1">V60*'Process Emissions Multipliers'!$E$31</f>
        <v>0</v>
      </c>
    </row>
    <row r="61" spans="1:42">
      <c r="A61" s="74">
        <v>9</v>
      </c>
      <c r="B61" s="213">
        <f ca="1">IF('Other 2010'!$A69="CP",INDIRECT("'Other 2010'!"&amp;'Country Selector'!$B$3&amp;ROW($A69))*10^12,0)</f>
        <v>0</v>
      </c>
      <c r="C61" s="213">
        <f t="shared" ca="1" si="9"/>
        <v>0</v>
      </c>
      <c r="D61" s="213">
        <f t="shared" ca="1" si="9"/>
        <v>0</v>
      </c>
      <c r="E61" s="213">
        <f t="shared" ca="1" si="9"/>
        <v>0</v>
      </c>
      <c r="F61" s="213">
        <f t="shared" ca="1" si="9"/>
        <v>0</v>
      </c>
      <c r="G61" s="213">
        <f t="shared" ca="1" si="9"/>
        <v>0</v>
      </c>
      <c r="H61" s="213">
        <f t="shared" ca="1" si="9"/>
        <v>0</v>
      </c>
      <c r="I61" s="213">
        <f t="shared" ca="1" si="9"/>
        <v>0</v>
      </c>
      <c r="J61" s="213">
        <f t="shared" ca="1" si="9"/>
        <v>0</v>
      </c>
      <c r="K61" s="213">
        <f t="shared" ca="1" si="9"/>
        <v>0</v>
      </c>
      <c r="L61" s="213">
        <f ca="1">IF('Other 2020'!$A69="CP",INDIRECT("'Other 2020'!"&amp;'Country Selector'!$B$3&amp;ROW($A69))*10^12,0)*'Process Emissions Multipliers'!$B$31</f>
        <v>0</v>
      </c>
      <c r="M61" s="213">
        <f t="shared" ca="1" si="10"/>
        <v>0</v>
      </c>
      <c r="N61" s="213">
        <f t="shared" ca="1" si="10"/>
        <v>0</v>
      </c>
      <c r="O61" s="213">
        <f t="shared" ca="1" si="10"/>
        <v>0</v>
      </c>
      <c r="P61" s="213">
        <f t="shared" ca="1" si="10"/>
        <v>0</v>
      </c>
      <c r="Q61" s="213">
        <f t="shared" ca="1" si="10"/>
        <v>0</v>
      </c>
      <c r="R61" s="213">
        <f t="shared" ca="1" si="10"/>
        <v>0</v>
      </c>
      <c r="S61" s="213">
        <f t="shared" ca="1" si="10"/>
        <v>0</v>
      </c>
      <c r="T61" s="213">
        <f t="shared" ca="1" si="10"/>
        <v>0</v>
      </c>
      <c r="U61" s="213">
        <f t="shared" ca="1" si="10"/>
        <v>0</v>
      </c>
      <c r="V61" s="213">
        <f ca="1">IF('Other 2030'!$A69="CP",INDIRECT("'Other 2030'!"&amp;'Country Selector'!$B$3&amp;ROW($A69))*10^12,0)*'Process Emissions Multipliers'!$D$31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 s="213">
        <f ca="1">V61*'Process Emissions Multipliers'!$E$31</f>
        <v>0</v>
      </c>
    </row>
    <row r="62" spans="1:42">
      <c r="A62" s="74">
        <v>10</v>
      </c>
      <c r="B62" s="213">
        <f ca="1">IF('Other 2010'!$A70="CP",INDIRECT("'Other 2010'!"&amp;'Country Selector'!$B$3&amp;ROW($A70))*10^12,0)</f>
        <v>0</v>
      </c>
      <c r="C62" s="213">
        <f t="shared" ca="1" si="9"/>
        <v>0</v>
      </c>
      <c r="D62" s="213">
        <f t="shared" ca="1" si="9"/>
        <v>0</v>
      </c>
      <c r="E62" s="213">
        <f t="shared" ca="1" si="9"/>
        <v>0</v>
      </c>
      <c r="F62" s="213">
        <f t="shared" ca="1" si="9"/>
        <v>0</v>
      </c>
      <c r="G62" s="213">
        <f t="shared" ca="1" si="9"/>
        <v>0</v>
      </c>
      <c r="H62" s="213">
        <f t="shared" ca="1" si="9"/>
        <v>0</v>
      </c>
      <c r="I62" s="213">
        <f t="shared" ca="1" si="9"/>
        <v>0</v>
      </c>
      <c r="J62" s="213">
        <f t="shared" ca="1" si="9"/>
        <v>0</v>
      </c>
      <c r="K62" s="213">
        <f t="shared" ca="1" si="9"/>
        <v>0</v>
      </c>
      <c r="L62" s="213">
        <f ca="1">IF('Other 2020'!$A70="CP",INDIRECT("'Other 2020'!"&amp;'Country Selector'!$B$3&amp;ROW($A70))*10^12,0)*'Process Emissions Multipliers'!$B$31</f>
        <v>0</v>
      </c>
      <c r="M62" s="213">
        <f t="shared" ca="1" si="10"/>
        <v>0</v>
      </c>
      <c r="N62" s="213">
        <f t="shared" ca="1" si="10"/>
        <v>0</v>
      </c>
      <c r="O62" s="213">
        <f t="shared" ca="1" si="10"/>
        <v>0</v>
      </c>
      <c r="P62" s="213">
        <f t="shared" ca="1" si="10"/>
        <v>0</v>
      </c>
      <c r="Q62" s="213">
        <f t="shared" ca="1" si="10"/>
        <v>0</v>
      </c>
      <c r="R62" s="213">
        <f t="shared" ca="1" si="10"/>
        <v>0</v>
      </c>
      <c r="S62" s="213">
        <f t="shared" ca="1" si="10"/>
        <v>0</v>
      </c>
      <c r="T62" s="213">
        <f t="shared" ca="1" si="10"/>
        <v>0</v>
      </c>
      <c r="U62" s="213">
        <f t="shared" ca="1" si="10"/>
        <v>0</v>
      </c>
      <c r="V62" s="213">
        <f ca="1">IF('Other 2030'!$A70="CP",INDIRECT("'Other 2030'!"&amp;'Country Selector'!$B$3&amp;ROW($A70))*10^12,0)*'Process Emissions Multipliers'!$D$31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 s="213">
        <f ca="1">V62*'Process Emissions Multipliers'!$E$31</f>
        <v>0</v>
      </c>
    </row>
    <row r="63" spans="1:42">
      <c r="A63" s="74">
        <v>11</v>
      </c>
      <c r="B63" s="213">
        <f ca="1">IF('Other 2010'!$A71="CP",INDIRECT("'Other 2010'!"&amp;'Country Selector'!$B$3&amp;ROW($A71))*10^12,0)</f>
        <v>0</v>
      </c>
      <c r="C63" s="213">
        <f t="shared" ca="1" si="9"/>
        <v>0</v>
      </c>
      <c r="D63" s="213">
        <f t="shared" ca="1" si="9"/>
        <v>0</v>
      </c>
      <c r="E63" s="213">
        <f t="shared" ca="1" si="9"/>
        <v>0</v>
      </c>
      <c r="F63" s="213">
        <f t="shared" ref="D63:M95" ca="1" si="12">$B63*($L$1-F$1)/($L$1-$B$1)+$L63*(F$1-$B$1)/($L$1-$B$1)</f>
        <v>0</v>
      </c>
      <c r="G63" s="213">
        <f t="shared" ca="1" si="12"/>
        <v>0</v>
      </c>
      <c r="H63" s="213">
        <f t="shared" ca="1" si="12"/>
        <v>0</v>
      </c>
      <c r="I63" s="213">
        <f t="shared" ca="1" si="12"/>
        <v>0</v>
      </c>
      <c r="J63" s="213">
        <f t="shared" ca="1" si="12"/>
        <v>0</v>
      </c>
      <c r="K63" s="213">
        <f t="shared" ca="1" si="12"/>
        <v>0</v>
      </c>
      <c r="L63" s="213">
        <f ca="1">IF('Other 2020'!$A71="CP",INDIRECT("'Other 2020'!"&amp;'Country Selector'!$B$3&amp;ROW($A71))*10^12,0)*'Process Emissions Multipliers'!$B$31</f>
        <v>0</v>
      </c>
      <c r="M63" s="213">
        <f t="shared" ca="1" si="10"/>
        <v>0</v>
      </c>
      <c r="N63" s="213">
        <f t="shared" ca="1" si="10"/>
        <v>0</v>
      </c>
      <c r="O63" s="213">
        <f t="shared" ca="1" si="10"/>
        <v>0</v>
      </c>
      <c r="P63" s="213">
        <f t="shared" ref="N63:W95" ca="1" si="13">$L63*($V$1-P$1)/($V$1-$L$1)+$V63*(P$1-$L$1)/($V$1-$L$1)</f>
        <v>0</v>
      </c>
      <c r="Q63" s="213">
        <f t="shared" ca="1" si="13"/>
        <v>0</v>
      </c>
      <c r="R63" s="213">
        <f t="shared" ca="1" si="13"/>
        <v>0</v>
      </c>
      <c r="S63" s="213">
        <f t="shared" ca="1" si="13"/>
        <v>0</v>
      </c>
      <c r="T63" s="213">
        <f t="shared" ca="1" si="13"/>
        <v>0</v>
      </c>
      <c r="U63" s="213">
        <f t="shared" ca="1" si="13"/>
        <v>0</v>
      </c>
      <c r="V63" s="213">
        <f ca="1">IF('Other 2030'!$A71="CP",INDIRECT("'Other 2030'!"&amp;'Country Selector'!$B$3&amp;ROW($A71))*10^12,0)*'Process Emissions Multipliers'!$D$31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 s="213">
        <f ca="1">V63*'Process Emissions Multipliers'!$E$31</f>
        <v>0</v>
      </c>
    </row>
    <row r="64" spans="1:42">
      <c r="A64" s="74">
        <v>12</v>
      </c>
      <c r="B64" s="213">
        <f ca="1">IF('Other 2010'!$A72="CP",INDIRECT("'Other 2010'!"&amp;'Country Selector'!$B$3&amp;ROW($A72))*10^12,0)</f>
        <v>0</v>
      </c>
      <c r="C64" s="213">
        <f t="shared" ref="C64:K127" ca="1" si="15">$B64*($L$1-C$1)/($L$1-$B$1)+$L64*(C$1-$B$1)/($L$1-$B$1)</f>
        <v>0</v>
      </c>
      <c r="D64" s="213">
        <f t="shared" ca="1" si="12"/>
        <v>0</v>
      </c>
      <c r="E64" s="213">
        <f t="shared" ca="1" si="12"/>
        <v>0</v>
      </c>
      <c r="F64" s="213">
        <f t="shared" ca="1" si="12"/>
        <v>0</v>
      </c>
      <c r="G64" s="213">
        <f t="shared" ca="1" si="12"/>
        <v>0</v>
      </c>
      <c r="H64" s="213">
        <f t="shared" ca="1" si="12"/>
        <v>0</v>
      </c>
      <c r="I64" s="213">
        <f t="shared" ca="1" si="12"/>
        <v>0</v>
      </c>
      <c r="J64" s="213">
        <f t="shared" ca="1" si="12"/>
        <v>0</v>
      </c>
      <c r="K64" s="213">
        <f t="shared" ca="1" si="12"/>
        <v>0</v>
      </c>
      <c r="L64" s="213">
        <f ca="1">IF('Other 2020'!$A72="CP",INDIRECT("'Other 2020'!"&amp;'Country Selector'!$B$3&amp;ROW($A72))*10^12,0)*'Process Emissions Multipliers'!$B$31</f>
        <v>0</v>
      </c>
      <c r="M64" s="213">
        <f t="shared" ref="M64:U127" ca="1" si="16">$L64*($V$1-M$1)/($V$1-$L$1)+$V64*(M$1-$L$1)/($V$1-$L$1)</f>
        <v>0</v>
      </c>
      <c r="N64" s="213">
        <f t="shared" ca="1" si="13"/>
        <v>0</v>
      </c>
      <c r="O64" s="213">
        <f t="shared" ca="1" si="13"/>
        <v>0</v>
      </c>
      <c r="P64" s="213">
        <f t="shared" ca="1" si="13"/>
        <v>0</v>
      </c>
      <c r="Q64" s="213">
        <f t="shared" ca="1" si="13"/>
        <v>0</v>
      </c>
      <c r="R64" s="213">
        <f t="shared" ca="1" si="13"/>
        <v>0</v>
      </c>
      <c r="S64" s="213">
        <f t="shared" ca="1" si="13"/>
        <v>0</v>
      </c>
      <c r="T64" s="213">
        <f t="shared" ca="1" si="13"/>
        <v>0</v>
      </c>
      <c r="U64" s="213">
        <f t="shared" ca="1" si="13"/>
        <v>0</v>
      </c>
      <c r="V64" s="213">
        <f ca="1">IF('Other 2030'!$A72="CP",INDIRECT("'Other 2030'!"&amp;'Country Selector'!$B$3&amp;ROW($A72))*10^12,0)*'Process Emissions Multipliers'!$D$31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 s="213">
        <f ca="1">V64*'Process Emissions Multipliers'!$E$31</f>
        <v>0</v>
      </c>
    </row>
    <row r="65" spans="1:42">
      <c r="A65" s="74">
        <v>13</v>
      </c>
      <c r="B65" s="213">
        <f ca="1">IF('Other 2010'!$A73="CP",INDIRECT("'Other 2010'!"&amp;'Country Selector'!$B$3&amp;ROW($A73))*10^12,0)</f>
        <v>0</v>
      </c>
      <c r="C65" s="213">
        <f t="shared" ca="1" si="15"/>
        <v>0</v>
      </c>
      <c r="D65" s="213">
        <f t="shared" ca="1" si="12"/>
        <v>0</v>
      </c>
      <c r="E65" s="213">
        <f t="shared" ca="1" si="12"/>
        <v>0</v>
      </c>
      <c r="F65" s="213">
        <f t="shared" ca="1" si="12"/>
        <v>0</v>
      </c>
      <c r="G65" s="213">
        <f t="shared" ca="1" si="12"/>
        <v>0</v>
      </c>
      <c r="H65" s="213">
        <f t="shared" ca="1" si="12"/>
        <v>0</v>
      </c>
      <c r="I65" s="213">
        <f t="shared" ca="1" si="12"/>
        <v>0</v>
      </c>
      <c r="J65" s="213">
        <f t="shared" ca="1" si="12"/>
        <v>0</v>
      </c>
      <c r="K65" s="213">
        <f t="shared" ca="1" si="12"/>
        <v>0</v>
      </c>
      <c r="L65" s="213">
        <f ca="1">IF('Other 2020'!$A73="CP",INDIRECT("'Other 2020'!"&amp;'Country Selector'!$B$3&amp;ROW($A73))*10^12,0)*'Process Emissions Multipliers'!$B$31</f>
        <v>0</v>
      </c>
      <c r="M65" s="213">
        <f t="shared" ca="1" si="16"/>
        <v>0</v>
      </c>
      <c r="N65" s="213">
        <f t="shared" ca="1" si="13"/>
        <v>0</v>
      </c>
      <c r="O65" s="213">
        <f t="shared" ca="1" si="13"/>
        <v>0</v>
      </c>
      <c r="P65" s="213">
        <f t="shared" ca="1" si="13"/>
        <v>0</v>
      </c>
      <c r="Q65" s="213">
        <f t="shared" ca="1" si="13"/>
        <v>0</v>
      </c>
      <c r="R65" s="213">
        <f t="shared" ca="1" si="13"/>
        <v>0</v>
      </c>
      <c r="S65" s="213">
        <f t="shared" ca="1" si="13"/>
        <v>0</v>
      </c>
      <c r="T65" s="213">
        <f t="shared" ca="1" si="13"/>
        <v>0</v>
      </c>
      <c r="U65" s="213">
        <f t="shared" ca="1" si="13"/>
        <v>0</v>
      </c>
      <c r="V65" s="213">
        <f ca="1">IF('Other 2030'!$A73="CP",INDIRECT("'Other 2030'!"&amp;'Country Selector'!$B$3&amp;ROW($A73))*10^12,0)*'Process Emissions Multipliers'!$D$31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 s="213">
        <f ca="1">V65*'Process Emissions Multipliers'!$E$31</f>
        <v>0</v>
      </c>
    </row>
    <row r="66" spans="1:42">
      <c r="A66" s="74">
        <v>14</v>
      </c>
      <c r="B66" s="213">
        <f ca="1">IF('Other 2010'!$A74="CP",INDIRECT("'Other 2010'!"&amp;'Country Selector'!$B$3&amp;ROW($A74))*10^12,0)</f>
        <v>0</v>
      </c>
      <c r="C66" s="213">
        <f t="shared" ca="1" si="15"/>
        <v>0</v>
      </c>
      <c r="D66" s="213">
        <f t="shared" ca="1" si="12"/>
        <v>0</v>
      </c>
      <c r="E66" s="213">
        <f t="shared" ca="1" si="12"/>
        <v>0</v>
      </c>
      <c r="F66" s="213">
        <f t="shared" ca="1" si="12"/>
        <v>0</v>
      </c>
      <c r="G66" s="213">
        <f t="shared" ca="1" si="12"/>
        <v>0</v>
      </c>
      <c r="H66" s="213">
        <f t="shared" ca="1" si="12"/>
        <v>0</v>
      </c>
      <c r="I66" s="213">
        <f t="shared" ca="1" si="12"/>
        <v>0</v>
      </c>
      <c r="J66" s="213">
        <f t="shared" ca="1" si="12"/>
        <v>0</v>
      </c>
      <c r="K66" s="213">
        <f t="shared" ca="1" si="12"/>
        <v>0</v>
      </c>
      <c r="L66" s="213">
        <f ca="1">IF('Other 2020'!$A74="CP",INDIRECT("'Other 2020'!"&amp;'Country Selector'!$B$3&amp;ROW($A74))*10^12,0)*'Process Emissions Multipliers'!$B$31</f>
        <v>0</v>
      </c>
      <c r="M66" s="213">
        <f t="shared" ca="1" si="16"/>
        <v>0</v>
      </c>
      <c r="N66" s="213">
        <f t="shared" ca="1" si="13"/>
        <v>0</v>
      </c>
      <c r="O66" s="213">
        <f t="shared" ca="1" si="13"/>
        <v>0</v>
      </c>
      <c r="P66" s="213">
        <f t="shared" ca="1" si="13"/>
        <v>0</v>
      </c>
      <c r="Q66" s="213">
        <f t="shared" ca="1" si="13"/>
        <v>0</v>
      </c>
      <c r="R66" s="213">
        <f t="shared" ca="1" si="13"/>
        <v>0</v>
      </c>
      <c r="S66" s="213">
        <f t="shared" ca="1" si="13"/>
        <v>0</v>
      </c>
      <c r="T66" s="213">
        <f t="shared" ca="1" si="13"/>
        <v>0</v>
      </c>
      <c r="U66" s="213">
        <f t="shared" ca="1" si="13"/>
        <v>0</v>
      </c>
      <c r="V66" s="213">
        <f ca="1">IF('Other 2030'!$A74="CP",INDIRECT("'Other 2030'!"&amp;'Country Selector'!$B$3&amp;ROW($A74))*10^12,0)*'Process Emissions Multipliers'!$D$31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 s="213">
        <f ca="1">V66*'Process Emissions Multipliers'!$E$31</f>
        <v>0</v>
      </c>
    </row>
    <row r="67" spans="1:42">
      <c r="A67" s="74">
        <v>15</v>
      </c>
      <c r="B67" s="213">
        <f ca="1">IF('Other 2010'!$A75="CP",INDIRECT("'Other 2010'!"&amp;'Country Selector'!$B$3&amp;ROW($A75))*10^12,0)</f>
        <v>0</v>
      </c>
      <c r="C67" s="213">
        <f t="shared" ca="1" si="15"/>
        <v>0</v>
      </c>
      <c r="D67" s="213">
        <f t="shared" ca="1" si="12"/>
        <v>0</v>
      </c>
      <c r="E67" s="213">
        <f t="shared" ca="1" si="12"/>
        <v>0</v>
      </c>
      <c r="F67" s="213">
        <f t="shared" ca="1" si="12"/>
        <v>0</v>
      </c>
      <c r="G67" s="213">
        <f t="shared" ca="1" si="12"/>
        <v>0</v>
      </c>
      <c r="H67" s="213">
        <f t="shared" ca="1" si="12"/>
        <v>0</v>
      </c>
      <c r="I67" s="213">
        <f t="shared" ca="1" si="12"/>
        <v>0</v>
      </c>
      <c r="J67" s="213">
        <f t="shared" ca="1" si="12"/>
        <v>0</v>
      </c>
      <c r="K67" s="213">
        <f t="shared" ca="1" si="12"/>
        <v>0</v>
      </c>
      <c r="L67" s="213">
        <f ca="1">IF('Other 2020'!$A75="CP",INDIRECT("'Other 2020'!"&amp;'Country Selector'!$B$3&amp;ROW($A75))*10^12,0)*'Process Emissions Multipliers'!$B$31</f>
        <v>0</v>
      </c>
      <c r="M67" s="213">
        <f t="shared" ca="1" si="16"/>
        <v>0</v>
      </c>
      <c r="N67" s="213">
        <f t="shared" ca="1" si="13"/>
        <v>0</v>
      </c>
      <c r="O67" s="213">
        <f t="shared" ca="1" si="13"/>
        <v>0</v>
      </c>
      <c r="P67" s="213">
        <f t="shared" ca="1" si="13"/>
        <v>0</v>
      </c>
      <c r="Q67" s="213">
        <f t="shared" ca="1" si="13"/>
        <v>0</v>
      </c>
      <c r="R67" s="213">
        <f t="shared" ca="1" si="13"/>
        <v>0</v>
      </c>
      <c r="S67" s="213">
        <f t="shared" ca="1" si="13"/>
        <v>0</v>
      </c>
      <c r="T67" s="213">
        <f t="shared" ca="1" si="13"/>
        <v>0</v>
      </c>
      <c r="U67" s="213">
        <f t="shared" ca="1" si="13"/>
        <v>0</v>
      </c>
      <c r="V67" s="213">
        <f ca="1">IF('Other 2030'!$A75="CP",INDIRECT("'Other 2030'!"&amp;'Country Selector'!$B$3&amp;ROW($A75))*10^12,0)*'Process Emissions Multipliers'!$D$31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 s="213">
        <f ca="1">V67*'Process Emissions Multipliers'!$E$31</f>
        <v>0</v>
      </c>
    </row>
    <row r="68" spans="1:42">
      <c r="A68" s="74">
        <v>16</v>
      </c>
      <c r="B68" s="213">
        <f ca="1">IF('Other 2010'!$A76="CP",INDIRECT("'Other 2010'!"&amp;'Country Selector'!$B$3&amp;ROW($A76))*10^12,0)</f>
        <v>0</v>
      </c>
      <c r="C68" s="213">
        <f t="shared" ca="1" si="15"/>
        <v>0</v>
      </c>
      <c r="D68" s="213">
        <f t="shared" ca="1" si="12"/>
        <v>0</v>
      </c>
      <c r="E68" s="213">
        <f t="shared" ca="1" si="12"/>
        <v>0</v>
      </c>
      <c r="F68" s="213">
        <f t="shared" ca="1" si="12"/>
        <v>0</v>
      </c>
      <c r="G68" s="213">
        <f t="shared" ca="1" si="12"/>
        <v>0</v>
      </c>
      <c r="H68" s="213">
        <f t="shared" ca="1" si="12"/>
        <v>0</v>
      </c>
      <c r="I68" s="213">
        <f t="shared" ca="1" si="12"/>
        <v>0</v>
      </c>
      <c r="J68" s="213">
        <f t="shared" ca="1" si="12"/>
        <v>0</v>
      </c>
      <c r="K68" s="213">
        <f t="shared" ca="1" si="12"/>
        <v>0</v>
      </c>
      <c r="L68" s="213">
        <f ca="1">IF('Other 2020'!$A76="CP",INDIRECT("'Other 2020'!"&amp;'Country Selector'!$B$3&amp;ROW($A76))*10^12,0)*'Process Emissions Multipliers'!$B$31</f>
        <v>0</v>
      </c>
      <c r="M68" s="213">
        <f t="shared" ca="1" si="16"/>
        <v>0</v>
      </c>
      <c r="N68" s="213">
        <f t="shared" ca="1" si="13"/>
        <v>0</v>
      </c>
      <c r="O68" s="213">
        <f t="shared" ca="1" si="13"/>
        <v>0</v>
      </c>
      <c r="P68" s="213">
        <f t="shared" ca="1" si="13"/>
        <v>0</v>
      </c>
      <c r="Q68" s="213">
        <f t="shared" ca="1" si="13"/>
        <v>0</v>
      </c>
      <c r="R68" s="213">
        <f t="shared" ca="1" si="13"/>
        <v>0</v>
      </c>
      <c r="S68" s="213">
        <f t="shared" ca="1" si="13"/>
        <v>0</v>
      </c>
      <c r="T68" s="213">
        <f t="shared" ca="1" si="13"/>
        <v>0</v>
      </c>
      <c r="U68" s="213">
        <f t="shared" ca="1" si="13"/>
        <v>0</v>
      </c>
      <c r="V68" s="213">
        <f ca="1">IF('Other 2030'!$A76="CP",INDIRECT("'Other 2030'!"&amp;'Country Selector'!$B$3&amp;ROW($A76))*10^12,0)*'Process Emissions Multipliers'!$D$31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 s="213">
        <f ca="1">V68*'Process Emissions Multipliers'!$E$31</f>
        <v>0</v>
      </c>
    </row>
    <row r="69" spans="1:42">
      <c r="A69" s="74">
        <v>17</v>
      </c>
      <c r="B69" s="213">
        <f ca="1">IF('Other 2010'!$A77="CP",INDIRECT("'Other 2010'!"&amp;'Country Selector'!$B$3&amp;ROW($A77))*10^12,0)</f>
        <v>0</v>
      </c>
      <c r="C69" s="213">
        <f t="shared" ca="1" si="15"/>
        <v>0</v>
      </c>
      <c r="D69" s="213">
        <f t="shared" ca="1" si="12"/>
        <v>0</v>
      </c>
      <c r="E69" s="213">
        <f t="shared" ca="1" si="12"/>
        <v>0</v>
      </c>
      <c r="F69" s="213">
        <f t="shared" ca="1" si="12"/>
        <v>0</v>
      </c>
      <c r="G69" s="213">
        <f t="shared" ca="1" si="12"/>
        <v>0</v>
      </c>
      <c r="H69" s="213">
        <f t="shared" ca="1" si="12"/>
        <v>0</v>
      </c>
      <c r="I69" s="213">
        <f t="shared" ca="1" si="12"/>
        <v>0</v>
      </c>
      <c r="J69" s="213">
        <f t="shared" ca="1" si="12"/>
        <v>0</v>
      </c>
      <c r="K69" s="213">
        <f t="shared" ca="1" si="12"/>
        <v>0</v>
      </c>
      <c r="L69" s="213">
        <f ca="1">IF('Other 2020'!$A77="CP",INDIRECT("'Other 2020'!"&amp;'Country Selector'!$B$3&amp;ROW($A77))*10^12,0)*'Process Emissions Multipliers'!$B$31</f>
        <v>0</v>
      </c>
      <c r="M69" s="213">
        <f t="shared" ca="1" si="16"/>
        <v>0</v>
      </c>
      <c r="N69" s="213">
        <f t="shared" ca="1" si="13"/>
        <v>0</v>
      </c>
      <c r="O69" s="213">
        <f t="shared" ca="1" si="13"/>
        <v>0</v>
      </c>
      <c r="P69" s="213">
        <f t="shared" ca="1" si="13"/>
        <v>0</v>
      </c>
      <c r="Q69" s="213">
        <f t="shared" ca="1" si="13"/>
        <v>0</v>
      </c>
      <c r="R69" s="213">
        <f t="shared" ca="1" si="13"/>
        <v>0</v>
      </c>
      <c r="S69" s="213">
        <f t="shared" ca="1" si="13"/>
        <v>0</v>
      </c>
      <c r="T69" s="213">
        <f t="shared" ca="1" si="13"/>
        <v>0</v>
      </c>
      <c r="U69" s="213">
        <f t="shared" ca="1" si="13"/>
        <v>0</v>
      </c>
      <c r="V69" s="213">
        <f ca="1">IF('Other 2030'!$A77="CP",INDIRECT("'Other 2030'!"&amp;'Country Selector'!$B$3&amp;ROW($A77))*10^12,0)*'Process Emissions Multipliers'!$D$31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213">
        <f ca="1">V69*'Process Emissions Multipliers'!$E$31</f>
        <v>0</v>
      </c>
    </row>
    <row r="70" spans="1:42">
      <c r="A70" s="74">
        <v>18</v>
      </c>
      <c r="B70" s="213">
        <f ca="1">IF('Other 2010'!$A78="CP",INDIRECT("'Other 2010'!"&amp;'Country Selector'!$B$3&amp;ROW($A78))*10^12,0)</f>
        <v>0</v>
      </c>
      <c r="C70" s="213">
        <f t="shared" ca="1" si="15"/>
        <v>0</v>
      </c>
      <c r="D70" s="213">
        <f t="shared" ca="1" si="12"/>
        <v>0</v>
      </c>
      <c r="E70" s="213">
        <f t="shared" ca="1" si="12"/>
        <v>0</v>
      </c>
      <c r="F70" s="213">
        <f t="shared" ca="1" si="12"/>
        <v>0</v>
      </c>
      <c r="G70" s="213">
        <f t="shared" ca="1" si="12"/>
        <v>0</v>
      </c>
      <c r="H70" s="213">
        <f t="shared" ca="1" si="12"/>
        <v>0</v>
      </c>
      <c r="I70" s="213">
        <f t="shared" ca="1" si="12"/>
        <v>0</v>
      </c>
      <c r="J70" s="213">
        <f t="shared" ca="1" si="12"/>
        <v>0</v>
      </c>
      <c r="K70" s="213">
        <f t="shared" ca="1" si="12"/>
        <v>0</v>
      </c>
      <c r="L70" s="213">
        <f ca="1">IF('Other 2020'!$A78="CP",INDIRECT("'Other 2020'!"&amp;'Country Selector'!$B$3&amp;ROW($A78))*10^12,0)*'Process Emissions Multipliers'!$B$31</f>
        <v>0</v>
      </c>
      <c r="M70" s="213">
        <f t="shared" ca="1" si="16"/>
        <v>0</v>
      </c>
      <c r="N70" s="213">
        <f t="shared" ca="1" si="13"/>
        <v>0</v>
      </c>
      <c r="O70" s="213">
        <f t="shared" ca="1" si="13"/>
        <v>0</v>
      </c>
      <c r="P70" s="213">
        <f t="shared" ca="1" si="13"/>
        <v>0</v>
      </c>
      <c r="Q70" s="213">
        <f t="shared" ca="1" si="13"/>
        <v>0</v>
      </c>
      <c r="R70" s="213">
        <f t="shared" ca="1" si="13"/>
        <v>0</v>
      </c>
      <c r="S70" s="213">
        <f t="shared" ca="1" si="13"/>
        <v>0</v>
      </c>
      <c r="T70" s="213">
        <f t="shared" ca="1" si="13"/>
        <v>0</v>
      </c>
      <c r="U70" s="213">
        <f t="shared" ca="1" si="13"/>
        <v>0</v>
      </c>
      <c r="V70" s="213">
        <f ca="1">IF('Other 2030'!$A78="CP",INDIRECT("'Other 2030'!"&amp;'Country Selector'!$B$3&amp;ROW($A78))*10^12,0)*'Process Emissions Multipliers'!$D$31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213">
        <f ca="1">V70*'Process Emissions Multipliers'!$E$31</f>
        <v>0</v>
      </c>
    </row>
    <row r="71" spans="1:42">
      <c r="A71" s="74">
        <v>19</v>
      </c>
      <c r="B71" s="213">
        <f ca="1">IF('Other 2010'!$A79="CP",INDIRECT("'Other 2010'!"&amp;'Country Selector'!$B$3&amp;ROW($A79))*10^12,0)</f>
        <v>0</v>
      </c>
      <c r="C71" s="213">
        <f t="shared" ca="1" si="15"/>
        <v>0</v>
      </c>
      <c r="D71" s="213">
        <f t="shared" ca="1" si="12"/>
        <v>0</v>
      </c>
      <c r="E71" s="213">
        <f t="shared" ca="1" si="12"/>
        <v>0</v>
      </c>
      <c r="F71" s="213">
        <f t="shared" ca="1" si="12"/>
        <v>0</v>
      </c>
      <c r="G71" s="213">
        <f t="shared" ca="1" si="12"/>
        <v>0</v>
      </c>
      <c r="H71" s="213">
        <f t="shared" ca="1" si="12"/>
        <v>0</v>
      </c>
      <c r="I71" s="213">
        <f t="shared" ca="1" si="12"/>
        <v>0</v>
      </c>
      <c r="J71" s="213">
        <f t="shared" ca="1" si="12"/>
        <v>0</v>
      </c>
      <c r="K71" s="213">
        <f t="shared" ca="1" si="12"/>
        <v>0</v>
      </c>
      <c r="L71" s="213">
        <f ca="1">IF('Other 2020'!$A79="CP",INDIRECT("'Other 2020'!"&amp;'Country Selector'!$B$3&amp;ROW($A79))*10^12,0)*'Process Emissions Multipliers'!$B$31</f>
        <v>0</v>
      </c>
      <c r="M71" s="213">
        <f t="shared" ca="1" si="16"/>
        <v>0</v>
      </c>
      <c r="N71" s="213">
        <f t="shared" ca="1" si="13"/>
        <v>0</v>
      </c>
      <c r="O71" s="213">
        <f t="shared" ca="1" si="13"/>
        <v>0</v>
      </c>
      <c r="P71" s="213">
        <f t="shared" ca="1" si="13"/>
        <v>0</v>
      </c>
      <c r="Q71" s="213">
        <f t="shared" ca="1" si="13"/>
        <v>0</v>
      </c>
      <c r="R71" s="213">
        <f t="shared" ca="1" si="13"/>
        <v>0</v>
      </c>
      <c r="S71" s="213">
        <f t="shared" ca="1" si="13"/>
        <v>0</v>
      </c>
      <c r="T71" s="213">
        <f t="shared" ca="1" si="13"/>
        <v>0</v>
      </c>
      <c r="U71" s="213">
        <f t="shared" ca="1" si="13"/>
        <v>0</v>
      </c>
      <c r="V71" s="213">
        <f ca="1">IF('Other 2030'!$A79="CP",INDIRECT("'Other 2030'!"&amp;'Country Selector'!$B$3&amp;ROW($A79))*10^12,0)*'Process Emissions Multipliers'!$D$31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213">
        <f ca="1">V71*'Process Emissions Multipliers'!$E$31</f>
        <v>0</v>
      </c>
    </row>
    <row r="72" spans="1:42">
      <c r="A72" s="74">
        <v>20</v>
      </c>
      <c r="B72" s="213">
        <f ca="1">IF('Other 2010'!$A80="CP",INDIRECT("'Other 2010'!"&amp;'Country Selector'!$B$3&amp;ROW($A80))*10^12,0)</f>
        <v>0</v>
      </c>
      <c r="C72" s="213">
        <f t="shared" ca="1" si="15"/>
        <v>0</v>
      </c>
      <c r="D72" s="213">
        <f t="shared" ca="1" si="12"/>
        <v>0</v>
      </c>
      <c r="E72" s="213">
        <f t="shared" ca="1" si="12"/>
        <v>0</v>
      </c>
      <c r="F72" s="213">
        <f t="shared" ca="1" si="12"/>
        <v>0</v>
      </c>
      <c r="G72" s="213">
        <f t="shared" ca="1" si="12"/>
        <v>0</v>
      </c>
      <c r="H72" s="213">
        <f t="shared" ca="1" si="12"/>
        <v>0</v>
      </c>
      <c r="I72" s="213">
        <f t="shared" ca="1" si="12"/>
        <v>0</v>
      </c>
      <c r="J72" s="213">
        <f t="shared" ca="1" si="12"/>
        <v>0</v>
      </c>
      <c r="K72" s="213">
        <f t="shared" ca="1" si="12"/>
        <v>0</v>
      </c>
      <c r="L72" s="213">
        <f ca="1">IF('Other 2020'!$A80="CP",INDIRECT("'Other 2020'!"&amp;'Country Selector'!$B$3&amp;ROW($A80))*10^12,0)*'Process Emissions Multipliers'!$B$31</f>
        <v>0</v>
      </c>
      <c r="M72" s="213">
        <f t="shared" ca="1" si="16"/>
        <v>0</v>
      </c>
      <c r="N72" s="213">
        <f t="shared" ca="1" si="13"/>
        <v>0</v>
      </c>
      <c r="O72" s="213">
        <f t="shared" ca="1" si="13"/>
        <v>0</v>
      </c>
      <c r="P72" s="213">
        <f t="shared" ca="1" si="13"/>
        <v>0</v>
      </c>
      <c r="Q72" s="213">
        <f t="shared" ca="1" si="13"/>
        <v>0</v>
      </c>
      <c r="R72" s="213">
        <f t="shared" ca="1" si="13"/>
        <v>0</v>
      </c>
      <c r="S72" s="213">
        <f t="shared" ca="1" si="13"/>
        <v>0</v>
      </c>
      <c r="T72" s="213">
        <f t="shared" ca="1" si="13"/>
        <v>0</v>
      </c>
      <c r="U72" s="213">
        <f t="shared" ca="1" si="13"/>
        <v>0</v>
      </c>
      <c r="V72" s="213">
        <f ca="1">IF('Other 2030'!$A80="CP",INDIRECT("'Other 2030'!"&amp;'Country Selector'!$B$3&amp;ROW($A80))*10^12,0)*'Process Emissions Multipliers'!$D$31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 s="213">
        <f ca="1">V72*'Process Emissions Multipliers'!$E$31</f>
        <v>0</v>
      </c>
    </row>
    <row r="73" spans="1:42">
      <c r="A73" s="74">
        <v>21</v>
      </c>
      <c r="B73" s="213">
        <f ca="1">IF('Other 2010'!$A81="CP",INDIRECT("'Other 2010'!"&amp;'Country Selector'!$B$3&amp;ROW($A81))*10^12,0)</f>
        <v>0</v>
      </c>
      <c r="C73" s="213">
        <f t="shared" ca="1" si="15"/>
        <v>0</v>
      </c>
      <c r="D73" s="213">
        <f t="shared" ca="1" si="12"/>
        <v>0</v>
      </c>
      <c r="E73" s="213">
        <f t="shared" ca="1" si="12"/>
        <v>0</v>
      </c>
      <c r="F73" s="213">
        <f t="shared" ca="1" si="12"/>
        <v>0</v>
      </c>
      <c r="G73" s="213">
        <f t="shared" ca="1" si="12"/>
        <v>0</v>
      </c>
      <c r="H73" s="213">
        <f t="shared" ca="1" si="12"/>
        <v>0</v>
      </c>
      <c r="I73" s="213">
        <f t="shared" ca="1" si="12"/>
        <v>0</v>
      </c>
      <c r="J73" s="213">
        <f t="shared" ca="1" si="12"/>
        <v>0</v>
      </c>
      <c r="K73" s="213">
        <f t="shared" ca="1" si="12"/>
        <v>0</v>
      </c>
      <c r="L73" s="213">
        <f ca="1">IF('Other 2020'!$A81="CP",INDIRECT("'Other 2020'!"&amp;'Country Selector'!$B$3&amp;ROW($A81))*10^12,0)*'Process Emissions Multipliers'!$B$31</f>
        <v>0</v>
      </c>
      <c r="M73" s="213">
        <f t="shared" ca="1" si="16"/>
        <v>0</v>
      </c>
      <c r="N73" s="213">
        <f t="shared" ca="1" si="13"/>
        <v>0</v>
      </c>
      <c r="O73" s="213">
        <f t="shared" ca="1" si="13"/>
        <v>0</v>
      </c>
      <c r="P73" s="213">
        <f t="shared" ca="1" si="13"/>
        <v>0</v>
      </c>
      <c r="Q73" s="213">
        <f t="shared" ca="1" si="13"/>
        <v>0</v>
      </c>
      <c r="R73" s="213">
        <f t="shared" ca="1" si="13"/>
        <v>0</v>
      </c>
      <c r="S73" s="213">
        <f t="shared" ca="1" si="13"/>
        <v>0</v>
      </c>
      <c r="T73" s="213">
        <f t="shared" ca="1" si="13"/>
        <v>0</v>
      </c>
      <c r="U73" s="213">
        <f t="shared" ca="1" si="13"/>
        <v>0</v>
      </c>
      <c r="V73" s="213">
        <f ca="1">IF('Other 2030'!$A81="CP",INDIRECT("'Other 2030'!"&amp;'Country Selector'!$B$3&amp;ROW($A81))*10^12,0)*'Process Emissions Multipliers'!$D$31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 s="213">
        <f ca="1">V73*'Process Emissions Multipliers'!$E$31</f>
        <v>0</v>
      </c>
    </row>
    <row r="74" spans="1:42">
      <c r="A74" s="74">
        <v>22</v>
      </c>
      <c r="B74" s="213">
        <f ca="1">IF('Other 2010'!$A82="CP",INDIRECT("'Other 2010'!"&amp;'Country Selector'!$B$3&amp;ROW($A82))*10^12,0)</f>
        <v>0</v>
      </c>
      <c r="C74" s="213">
        <f t="shared" ca="1" si="15"/>
        <v>0</v>
      </c>
      <c r="D74" s="213">
        <f t="shared" ca="1" si="12"/>
        <v>0</v>
      </c>
      <c r="E74" s="213">
        <f t="shared" ca="1" si="12"/>
        <v>0</v>
      </c>
      <c r="F74" s="213">
        <f t="shared" ca="1" si="12"/>
        <v>0</v>
      </c>
      <c r="G74" s="213">
        <f t="shared" ca="1" si="12"/>
        <v>0</v>
      </c>
      <c r="H74" s="213">
        <f t="shared" ca="1" si="12"/>
        <v>0</v>
      </c>
      <c r="I74" s="213">
        <f t="shared" ca="1" si="12"/>
        <v>0</v>
      </c>
      <c r="J74" s="213">
        <f t="shared" ca="1" si="12"/>
        <v>0</v>
      </c>
      <c r="K74" s="213">
        <f t="shared" ca="1" si="12"/>
        <v>0</v>
      </c>
      <c r="L74" s="213">
        <f ca="1">IF('Other 2020'!$A82="CP",INDIRECT("'Other 2020'!"&amp;'Country Selector'!$B$3&amp;ROW($A82))*10^12,0)*'Process Emissions Multipliers'!$B$31</f>
        <v>0</v>
      </c>
      <c r="M74" s="213">
        <f t="shared" ca="1" si="16"/>
        <v>0</v>
      </c>
      <c r="N74" s="213">
        <f t="shared" ca="1" si="13"/>
        <v>0</v>
      </c>
      <c r="O74" s="213">
        <f t="shared" ca="1" si="13"/>
        <v>0</v>
      </c>
      <c r="P74" s="213">
        <f t="shared" ca="1" si="13"/>
        <v>0</v>
      </c>
      <c r="Q74" s="213">
        <f t="shared" ca="1" si="13"/>
        <v>0</v>
      </c>
      <c r="R74" s="213">
        <f t="shared" ca="1" si="13"/>
        <v>0</v>
      </c>
      <c r="S74" s="213">
        <f t="shared" ca="1" si="13"/>
        <v>0</v>
      </c>
      <c r="T74" s="213">
        <f t="shared" ca="1" si="13"/>
        <v>0</v>
      </c>
      <c r="U74" s="213">
        <f t="shared" ca="1" si="13"/>
        <v>0</v>
      </c>
      <c r="V74" s="213">
        <f ca="1">IF('Other 2030'!$A82="CP",INDIRECT("'Other 2030'!"&amp;'Country Selector'!$B$3&amp;ROW($A82))*10^12,0)*'Process Emissions Multipliers'!$D$31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213">
        <f ca="1">V74*'Process Emissions Multipliers'!$E$31</f>
        <v>0</v>
      </c>
    </row>
    <row r="75" spans="1:42">
      <c r="A75" s="74">
        <v>23</v>
      </c>
      <c r="B75" s="213">
        <f ca="1">IF('Other 2010'!$A83="CP",INDIRECT("'Other 2010'!"&amp;'Country Selector'!$B$3&amp;ROW($A83))*10^12,0)</f>
        <v>30587832242.591873</v>
      </c>
      <c r="C75" s="213">
        <f t="shared" ca="1" si="15"/>
        <v>27529049018.332684</v>
      </c>
      <c r="D75" s="213">
        <f t="shared" ca="1" si="12"/>
        <v>24470265794.073498</v>
      </c>
      <c r="E75" s="213">
        <f t="shared" ca="1" si="12"/>
        <v>21411482569.814312</v>
      </c>
      <c r="F75" s="213">
        <f t="shared" ca="1" si="12"/>
        <v>18352699345.555122</v>
      </c>
      <c r="G75" s="213">
        <f t="shared" ca="1" si="12"/>
        <v>15293916121.295935</v>
      </c>
      <c r="H75" s="213">
        <f t="shared" ca="1" si="12"/>
        <v>12235132897.036749</v>
      </c>
      <c r="I75" s="213">
        <f t="shared" ca="1" si="12"/>
        <v>9176349672.7775612</v>
      </c>
      <c r="J75" s="213">
        <f t="shared" ca="1" si="12"/>
        <v>6117566448.5183744</v>
      </c>
      <c r="K75" s="213">
        <f t="shared" ca="1" si="12"/>
        <v>3058783224.2591872</v>
      </c>
      <c r="L75" s="213">
        <f ca="1">IF('Other 2020'!$A83="CP",INDIRECT("'Other 2020'!"&amp;'Country Selector'!$B$3&amp;ROW($A83))*10^12,0)*'Process Emissions Multipliers'!$B$31</f>
        <v>0</v>
      </c>
      <c r="M75" s="213">
        <f t="shared" ca="1" si="16"/>
        <v>0</v>
      </c>
      <c r="N75" s="213">
        <f t="shared" ca="1" si="13"/>
        <v>0</v>
      </c>
      <c r="O75" s="213">
        <f t="shared" ca="1" si="13"/>
        <v>0</v>
      </c>
      <c r="P75" s="213">
        <f t="shared" ca="1" si="13"/>
        <v>0</v>
      </c>
      <c r="Q75" s="213">
        <f t="shared" ca="1" si="13"/>
        <v>0</v>
      </c>
      <c r="R75" s="213">
        <f t="shared" ca="1" si="13"/>
        <v>0</v>
      </c>
      <c r="S75" s="213">
        <f t="shared" ca="1" si="13"/>
        <v>0</v>
      </c>
      <c r="T75" s="213">
        <f t="shared" ca="1" si="13"/>
        <v>0</v>
      </c>
      <c r="U75" s="213">
        <f t="shared" ca="1" si="13"/>
        <v>0</v>
      </c>
      <c r="V75" s="213">
        <f ca="1">IF('Other 2030'!$A83="CP",INDIRECT("'Other 2030'!"&amp;'Country Selector'!$B$3&amp;ROW($A83))*10^12,0)*'Process Emissions Multipliers'!$D$31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213">
        <f ca="1">V75*'Process Emissions Multipliers'!$E$31</f>
        <v>0</v>
      </c>
    </row>
    <row r="76" spans="1:42">
      <c r="A76" s="74">
        <v>24</v>
      </c>
      <c r="B76" s="213">
        <f ca="1">IF('Other 2010'!$A84="CP",INDIRECT("'Other 2010'!"&amp;'Country Selector'!$B$3&amp;ROW($A84))*10^12,0)</f>
        <v>0</v>
      </c>
      <c r="C76" s="213">
        <f t="shared" ca="1" si="15"/>
        <v>0</v>
      </c>
      <c r="D76" s="213">
        <f t="shared" ca="1" si="12"/>
        <v>0</v>
      </c>
      <c r="E76" s="213">
        <f t="shared" ca="1" si="12"/>
        <v>0</v>
      </c>
      <c r="F76" s="213">
        <f t="shared" ca="1" si="12"/>
        <v>0</v>
      </c>
      <c r="G76" s="213">
        <f t="shared" ca="1" si="12"/>
        <v>0</v>
      </c>
      <c r="H76" s="213">
        <f t="shared" ca="1" si="12"/>
        <v>0</v>
      </c>
      <c r="I76" s="213">
        <f t="shared" ca="1" si="12"/>
        <v>0</v>
      </c>
      <c r="J76" s="213">
        <f t="shared" ca="1" si="12"/>
        <v>0</v>
      </c>
      <c r="K76" s="213">
        <f t="shared" ca="1" si="12"/>
        <v>0</v>
      </c>
      <c r="L76" s="213">
        <f ca="1">IF('Other 2020'!$A84="CP",INDIRECT("'Other 2020'!"&amp;'Country Selector'!$B$3&amp;ROW($A84))*10^12,0)*'Process Emissions Multipliers'!$B$31</f>
        <v>0</v>
      </c>
      <c r="M76" s="213">
        <f t="shared" ca="1" si="16"/>
        <v>0</v>
      </c>
      <c r="N76" s="213">
        <f t="shared" ca="1" si="13"/>
        <v>0</v>
      </c>
      <c r="O76" s="213">
        <f t="shared" ca="1" si="13"/>
        <v>0</v>
      </c>
      <c r="P76" s="213">
        <f t="shared" ca="1" si="13"/>
        <v>0</v>
      </c>
      <c r="Q76" s="213">
        <f t="shared" ca="1" si="13"/>
        <v>0</v>
      </c>
      <c r="R76" s="213">
        <f t="shared" ca="1" si="13"/>
        <v>0</v>
      </c>
      <c r="S76" s="213">
        <f t="shared" ca="1" si="13"/>
        <v>0</v>
      </c>
      <c r="T76" s="213">
        <f t="shared" ca="1" si="13"/>
        <v>0</v>
      </c>
      <c r="U76" s="213">
        <f t="shared" ca="1" si="13"/>
        <v>0</v>
      </c>
      <c r="V76" s="213">
        <f ca="1">IF('Other 2030'!$A84="CP",INDIRECT("'Other 2030'!"&amp;'Country Selector'!$B$3&amp;ROW($A84))*10^12,0)*'Process Emissions Multipliers'!$D$31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 s="213">
        <f ca="1">V76*'Process Emissions Multipliers'!$E$31</f>
        <v>0</v>
      </c>
    </row>
    <row r="77" spans="1:42">
      <c r="A77" s="74">
        <v>25</v>
      </c>
      <c r="B77" s="213">
        <f ca="1">IF('Other 2010'!$A85="CP",INDIRECT("'Other 2010'!"&amp;'Country Selector'!$B$3&amp;ROW($A85))*10^12,0)</f>
        <v>0</v>
      </c>
      <c r="C77" s="213">
        <f t="shared" ca="1" si="15"/>
        <v>0</v>
      </c>
      <c r="D77" s="213">
        <f t="shared" ca="1" si="12"/>
        <v>0</v>
      </c>
      <c r="E77" s="213">
        <f t="shared" ca="1" si="12"/>
        <v>0</v>
      </c>
      <c r="F77" s="213">
        <f t="shared" ca="1" si="12"/>
        <v>0</v>
      </c>
      <c r="G77" s="213">
        <f t="shared" ca="1" si="12"/>
        <v>0</v>
      </c>
      <c r="H77" s="213">
        <f t="shared" ca="1" si="12"/>
        <v>0</v>
      </c>
      <c r="I77" s="213">
        <f t="shared" ca="1" si="12"/>
        <v>0</v>
      </c>
      <c r="J77" s="213">
        <f t="shared" ca="1" si="12"/>
        <v>0</v>
      </c>
      <c r="K77" s="213">
        <f t="shared" ca="1" si="12"/>
        <v>0</v>
      </c>
      <c r="L77" s="213">
        <f ca="1">IF('Other 2020'!$A85="CP",INDIRECT("'Other 2020'!"&amp;'Country Selector'!$B$3&amp;ROW($A85))*10^12,0)*'Process Emissions Multipliers'!$B$31</f>
        <v>0</v>
      </c>
      <c r="M77" s="213">
        <f t="shared" ca="1" si="16"/>
        <v>0</v>
      </c>
      <c r="N77" s="213">
        <f t="shared" ca="1" si="13"/>
        <v>0</v>
      </c>
      <c r="O77" s="213">
        <f t="shared" ca="1" si="13"/>
        <v>0</v>
      </c>
      <c r="P77" s="213">
        <f t="shared" ca="1" si="13"/>
        <v>0</v>
      </c>
      <c r="Q77" s="213">
        <f t="shared" ca="1" si="13"/>
        <v>0</v>
      </c>
      <c r="R77" s="213">
        <f t="shared" ca="1" si="13"/>
        <v>0</v>
      </c>
      <c r="S77" s="213">
        <f t="shared" ca="1" si="13"/>
        <v>0</v>
      </c>
      <c r="T77" s="213">
        <f t="shared" ca="1" si="13"/>
        <v>0</v>
      </c>
      <c r="U77" s="213">
        <f t="shared" ca="1" si="13"/>
        <v>0</v>
      </c>
      <c r="V77" s="213">
        <f ca="1">IF('Other 2030'!$A85="CP",INDIRECT("'Other 2030'!"&amp;'Country Selector'!$B$3&amp;ROW($A85))*10^12,0)*'Process Emissions Multipliers'!$D$31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213">
        <f ca="1">V77*'Process Emissions Multipliers'!$E$31</f>
        <v>0</v>
      </c>
    </row>
    <row r="78" spans="1:42">
      <c r="A78" s="74">
        <v>26</v>
      </c>
      <c r="B78" s="213">
        <f ca="1">IF('Other 2010'!$A86="CP",INDIRECT("'Other 2010'!"&amp;'Country Selector'!$B$3&amp;ROW($A86))*10^12,0)</f>
        <v>0</v>
      </c>
      <c r="C78" s="213">
        <f t="shared" ca="1" si="15"/>
        <v>0</v>
      </c>
      <c r="D78" s="213">
        <f t="shared" ca="1" si="12"/>
        <v>0</v>
      </c>
      <c r="E78" s="213">
        <f t="shared" ca="1" si="12"/>
        <v>0</v>
      </c>
      <c r="F78" s="213">
        <f t="shared" ca="1" si="12"/>
        <v>0</v>
      </c>
      <c r="G78" s="213">
        <f t="shared" ca="1" si="12"/>
        <v>0</v>
      </c>
      <c r="H78" s="213">
        <f t="shared" ca="1" si="12"/>
        <v>0</v>
      </c>
      <c r="I78" s="213">
        <f t="shared" ca="1" si="12"/>
        <v>0</v>
      </c>
      <c r="J78" s="213">
        <f t="shared" ca="1" si="12"/>
        <v>0</v>
      </c>
      <c r="K78" s="213">
        <f t="shared" ca="1" si="12"/>
        <v>0</v>
      </c>
      <c r="L78" s="213">
        <f ca="1">IF('Other 2020'!$A86="CP",INDIRECT("'Other 2020'!"&amp;'Country Selector'!$B$3&amp;ROW($A86))*10^12,0)*'Process Emissions Multipliers'!$B$31</f>
        <v>0</v>
      </c>
      <c r="M78" s="213">
        <f t="shared" ca="1" si="16"/>
        <v>0</v>
      </c>
      <c r="N78" s="213">
        <f t="shared" ca="1" si="13"/>
        <v>0</v>
      </c>
      <c r="O78" s="213">
        <f t="shared" ca="1" si="13"/>
        <v>0</v>
      </c>
      <c r="P78" s="213">
        <f t="shared" ca="1" si="13"/>
        <v>0</v>
      </c>
      <c r="Q78" s="213">
        <f t="shared" ca="1" si="13"/>
        <v>0</v>
      </c>
      <c r="R78" s="213">
        <f t="shared" ca="1" si="13"/>
        <v>0</v>
      </c>
      <c r="S78" s="213">
        <f t="shared" ca="1" si="13"/>
        <v>0</v>
      </c>
      <c r="T78" s="213">
        <f t="shared" ca="1" si="13"/>
        <v>0</v>
      </c>
      <c r="U78" s="213">
        <f t="shared" ca="1" si="13"/>
        <v>0</v>
      </c>
      <c r="V78" s="213">
        <f ca="1">IF('Other 2030'!$A86="CP",INDIRECT("'Other 2030'!"&amp;'Country Selector'!$B$3&amp;ROW($A86))*10^12,0)*'Process Emissions Multipliers'!$D$31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213">
        <f ca="1">V78*'Process Emissions Multipliers'!$E$31</f>
        <v>0</v>
      </c>
    </row>
    <row r="79" spans="1:42">
      <c r="A79" s="74">
        <v>27</v>
      </c>
      <c r="B79" s="213">
        <f ca="1">IF('Other 2010'!$A87="CP",INDIRECT("'Other 2010'!"&amp;'Country Selector'!$B$3&amp;ROW($A87))*10^12,0)</f>
        <v>0</v>
      </c>
      <c r="C79" s="213">
        <f t="shared" ca="1" si="15"/>
        <v>0</v>
      </c>
      <c r="D79" s="213">
        <f t="shared" ca="1" si="12"/>
        <v>0</v>
      </c>
      <c r="E79" s="213">
        <f t="shared" ca="1" si="12"/>
        <v>0</v>
      </c>
      <c r="F79" s="213">
        <f t="shared" ca="1" si="12"/>
        <v>0</v>
      </c>
      <c r="G79" s="213">
        <f t="shared" ca="1" si="12"/>
        <v>0</v>
      </c>
      <c r="H79" s="213">
        <f t="shared" ca="1" si="12"/>
        <v>0</v>
      </c>
      <c r="I79" s="213">
        <f t="shared" ca="1" si="12"/>
        <v>0</v>
      </c>
      <c r="J79" s="213">
        <f t="shared" ca="1" si="12"/>
        <v>0</v>
      </c>
      <c r="K79" s="213">
        <f t="shared" ca="1" si="12"/>
        <v>0</v>
      </c>
      <c r="L79" s="213">
        <f ca="1">IF('Other 2020'!$A87="CP",INDIRECT("'Other 2020'!"&amp;'Country Selector'!$B$3&amp;ROW($A87))*10^12,0)*'Process Emissions Multipliers'!$B$31</f>
        <v>0</v>
      </c>
      <c r="M79" s="213">
        <f t="shared" ca="1" si="16"/>
        <v>0</v>
      </c>
      <c r="N79" s="213">
        <f t="shared" ca="1" si="13"/>
        <v>0</v>
      </c>
      <c r="O79" s="213">
        <f t="shared" ca="1" si="13"/>
        <v>0</v>
      </c>
      <c r="P79" s="213">
        <f t="shared" ca="1" si="13"/>
        <v>0</v>
      </c>
      <c r="Q79" s="213">
        <f t="shared" ca="1" si="13"/>
        <v>0</v>
      </c>
      <c r="R79" s="213">
        <f t="shared" ca="1" si="13"/>
        <v>0</v>
      </c>
      <c r="S79" s="213">
        <f t="shared" ca="1" si="13"/>
        <v>0</v>
      </c>
      <c r="T79" s="213">
        <f t="shared" ca="1" si="13"/>
        <v>0</v>
      </c>
      <c r="U79" s="213">
        <f t="shared" ca="1" si="13"/>
        <v>0</v>
      </c>
      <c r="V79" s="213">
        <f ca="1">IF('Other 2030'!$A87="CP",INDIRECT("'Other 2030'!"&amp;'Country Selector'!$B$3&amp;ROW($A87))*10^12,0)*'Process Emissions Multipliers'!$D$31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 s="213">
        <f ca="1">V79*'Process Emissions Multipliers'!$E$31</f>
        <v>0</v>
      </c>
    </row>
    <row r="80" spans="1:42">
      <c r="A80" s="74">
        <v>28</v>
      </c>
      <c r="B80" s="213">
        <f ca="1">IF('Other 2010'!$A88="CP",INDIRECT("'Other 2010'!"&amp;'Country Selector'!$B$3&amp;ROW($A88))*10^12,0)</f>
        <v>0</v>
      </c>
      <c r="C80" s="213">
        <f t="shared" ca="1" si="15"/>
        <v>0</v>
      </c>
      <c r="D80" s="213">
        <f t="shared" ca="1" si="12"/>
        <v>0</v>
      </c>
      <c r="E80" s="213">
        <f t="shared" ca="1" si="12"/>
        <v>0</v>
      </c>
      <c r="F80" s="213">
        <f t="shared" ca="1" si="12"/>
        <v>0</v>
      </c>
      <c r="G80" s="213">
        <f t="shared" ca="1" si="12"/>
        <v>0</v>
      </c>
      <c r="H80" s="213">
        <f t="shared" ca="1" si="12"/>
        <v>0</v>
      </c>
      <c r="I80" s="213">
        <f t="shared" ca="1" si="12"/>
        <v>0</v>
      </c>
      <c r="J80" s="213">
        <f t="shared" ca="1" si="12"/>
        <v>0</v>
      </c>
      <c r="K80" s="213">
        <f t="shared" ca="1" si="12"/>
        <v>0</v>
      </c>
      <c r="L80" s="213">
        <f ca="1">IF('Other 2020'!$A88="CP",INDIRECT("'Other 2020'!"&amp;'Country Selector'!$B$3&amp;ROW($A88))*10^12,0)*'Process Emissions Multipliers'!$B$31</f>
        <v>0</v>
      </c>
      <c r="M80" s="213">
        <f t="shared" ca="1" si="16"/>
        <v>0</v>
      </c>
      <c r="N80" s="213">
        <f t="shared" ca="1" si="13"/>
        <v>0</v>
      </c>
      <c r="O80" s="213">
        <f t="shared" ca="1" si="13"/>
        <v>0</v>
      </c>
      <c r="P80" s="213">
        <f t="shared" ca="1" si="13"/>
        <v>0</v>
      </c>
      <c r="Q80" s="213">
        <f t="shared" ca="1" si="13"/>
        <v>0</v>
      </c>
      <c r="R80" s="213">
        <f t="shared" ca="1" si="13"/>
        <v>0</v>
      </c>
      <c r="S80" s="213">
        <f t="shared" ca="1" si="13"/>
        <v>0</v>
      </c>
      <c r="T80" s="213">
        <f t="shared" ca="1" si="13"/>
        <v>0</v>
      </c>
      <c r="U80" s="213">
        <f t="shared" ca="1" si="13"/>
        <v>0</v>
      </c>
      <c r="V80" s="213">
        <f ca="1">IF('Other 2030'!$A88="CP",INDIRECT("'Other 2030'!"&amp;'Country Selector'!$B$3&amp;ROW($A88))*10^12,0)*'Process Emissions Multipliers'!$D$31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 s="213">
        <f ca="1">V80*'Process Emissions Multipliers'!$E$31</f>
        <v>0</v>
      </c>
    </row>
    <row r="81" spans="1:42">
      <c r="A81" s="74">
        <v>29</v>
      </c>
      <c r="B81" s="213">
        <f ca="1">IF('Other 2010'!$A89="CP",INDIRECT("'Other 2010'!"&amp;'Country Selector'!$B$3&amp;ROW($A89))*10^12,0)</f>
        <v>0</v>
      </c>
      <c r="C81" s="213">
        <f t="shared" ca="1" si="15"/>
        <v>0</v>
      </c>
      <c r="D81" s="213">
        <f t="shared" ca="1" si="12"/>
        <v>0</v>
      </c>
      <c r="E81" s="213">
        <f t="shared" ca="1" si="12"/>
        <v>0</v>
      </c>
      <c r="F81" s="213">
        <f t="shared" ca="1" si="12"/>
        <v>0</v>
      </c>
      <c r="G81" s="213">
        <f t="shared" ca="1" si="12"/>
        <v>0</v>
      </c>
      <c r="H81" s="213">
        <f t="shared" ca="1" si="12"/>
        <v>0</v>
      </c>
      <c r="I81" s="213">
        <f t="shared" ca="1" si="12"/>
        <v>0</v>
      </c>
      <c r="J81" s="213">
        <f t="shared" ca="1" si="12"/>
        <v>0</v>
      </c>
      <c r="K81" s="213">
        <f t="shared" ca="1" si="12"/>
        <v>0</v>
      </c>
      <c r="L81" s="213">
        <f ca="1">IF('Other 2020'!$A89="CP",INDIRECT("'Other 2020'!"&amp;'Country Selector'!$B$3&amp;ROW($A89))*10^12,0)*'Process Emissions Multipliers'!$B$31</f>
        <v>0</v>
      </c>
      <c r="M81" s="213">
        <f t="shared" ca="1" si="16"/>
        <v>0</v>
      </c>
      <c r="N81" s="213">
        <f t="shared" ca="1" si="13"/>
        <v>0</v>
      </c>
      <c r="O81" s="213">
        <f t="shared" ca="1" si="13"/>
        <v>0</v>
      </c>
      <c r="P81" s="213">
        <f t="shared" ca="1" si="13"/>
        <v>0</v>
      </c>
      <c r="Q81" s="213">
        <f t="shared" ca="1" si="13"/>
        <v>0</v>
      </c>
      <c r="R81" s="213">
        <f t="shared" ca="1" si="13"/>
        <v>0</v>
      </c>
      <c r="S81" s="213">
        <f t="shared" ca="1" si="13"/>
        <v>0</v>
      </c>
      <c r="T81" s="213">
        <f t="shared" ca="1" si="13"/>
        <v>0</v>
      </c>
      <c r="U81" s="213">
        <f t="shared" ca="1" si="13"/>
        <v>0</v>
      </c>
      <c r="V81" s="213">
        <f ca="1">IF('Other 2030'!$A89="CP",INDIRECT("'Other 2030'!"&amp;'Country Selector'!$B$3&amp;ROW($A89))*10^12,0)*'Process Emissions Multipliers'!$D$31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 s="213">
        <f ca="1">V81*'Process Emissions Multipliers'!$E$31</f>
        <v>0</v>
      </c>
    </row>
    <row r="82" spans="1:42">
      <c r="A82" s="74">
        <v>30</v>
      </c>
      <c r="B82" s="213">
        <f ca="1">IF('Other 2010'!$A90="CP",INDIRECT("'Other 2010'!"&amp;'Country Selector'!$B$3&amp;ROW($A90))*10^12,0)</f>
        <v>1083810287.3362842</v>
      </c>
      <c r="C82" s="213">
        <f t="shared" ca="1" si="15"/>
        <v>975429258.60265577</v>
      </c>
      <c r="D82" s="213">
        <f t="shared" ca="1" si="12"/>
        <v>867048229.86902738</v>
      </c>
      <c r="E82" s="213">
        <f t="shared" ca="1" si="12"/>
        <v>758667201.13539886</v>
      </c>
      <c r="F82" s="213">
        <f t="shared" ca="1" si="12"/>
        <v>650286172.40177047</v>
      </c>
      <c r="G82" s="213">
        <f t="shared" ca="1" si="12"/>
        <v>541905143.66814208</v>
      </c>
      <c r="H82" s="213">
        <f t="shared" ca="1" si="12"/>
        <v>433524114.93451369</v>
      </c>
      <c r="I82" s="213">
        <f t="shared" ca="1" si="12"/>
        <v>325143086.20088524</v>
      </c>
      <c r="J82" s="213">
        <f t="shared" ca="1" si="12"/>
        <v>216762057.46725684</v>
      </c>
      <c r="K82" s="213">
        <f t="shared" ca="1" si="12"/>
        <v>108381028.73362842</v>
      </c>
      <c r="L82" s="213">
        <f ca="1">IF('Other 2020'!$A90="CP",INDIRECT("'Other 2020'!"&amp;'Country Selector'!$B$3&amp;ROW($A90))*10^12,0)*'Process Emissions Multipliers'!$B$31</f>
        <v>0</v>
      </c>
      <c r="M82" s="213">
        <f t="shared" ca="1" si="16"/>
        <v>0</v>
      </c>
      <c r="N82" s="213">
        <f t="shared" ca="1" si="13"/>
        <v>0</v>
      </c>
      <c r="O82" s="213">
        <f t="shared" ca="1" si="13"/>
        <v>0</v>
      </c>
      <c r="P82" s="213">
        <f t="shared" ca="1" si="13"/>
        <v>0</v>
      </c>
      <c r="Q82" s="213">
        <f t="shared" ca="1" si="13"/>
        <v>0</v>
      </c>
      <c r="R82" s="213">
        <f t="shared" ca="1" si="13"/>
        <v>0</v>
      </c>
      <c r="S82" s="213">
        <f t="shared" ca="1" si="13"/>
        <v>0</v>
      </c>
      <c r="T82" s="213">
        <f t="shared" ca="1" si="13"/>
        <v>0</v>
      </c>
      <c r="U82" s="213">
        <f t="shared" ca="1" si="13"/>
        <v>0</v>
      </c>
      <c r="V82" s="213">
        <f ca="1">IF('Other 2030'!$A90="CP",INDIRECT("'Other 2030'!"&amp;'Country Selector'!$B$3&amp;ROW($A90))*10^12,0)*'Process Emissions Multipliers'!$D$31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213">
        <f ca="1">V82*'Process Emissions Multipliers'!$E$31</f>
        <v>0</v>
      </c>
    </row>
    <row r="83" spans="1:42">
      <c r="A83" s="74">
        <v>31</v>
      </c>
      <c r="B83" s="213">
        <f ca="1">IF('Other 2010'!$A91="CP",INDIRECT("'Other 2010'!"&amp;'Country Selector'!$B$3&amp;ROW($A91))*10^12,0)</f>
        <v>0</v>
      </c>
      <c r="C83" s="213">
        <f t="shared" ca="1" si="15"/>
        <v>0</v>
      </c>
      <c r="D83" s="213">
        <f t="shared" ca="1" si="12"/>
        <v>0</v>
      </c>
      <c r="E83" s="213">
        <f t="shared" ca="1" si="12"/>
        <v>0</v>
      </c>
      <c r="F83" s="213">
        <f t="shared" ca="1" si="12"/>
        <v>0</v>
      </c>
      <c r="G83" s="213">
        <f t="shared" ca="1" si="12"/>
        <v>0</v>
      </c>
      <c r="H83" s="213">
        <f t="shared" ca="1" si="12"/>
        <v>0</v>
      </c>
      <c r="I83" s="213">
        <f t="shared" ca="1" si="12"/>
        <v>0</v>
      </c>
      <c r="J83" s="213">
        <f t="shared" ca="1" si="12"/>
        <v>0</v>
      </c>
      <c r="K83" s="213">
        <f t="shared" ca="1" si="12"/>
        <v>0</v>
      </c>
      <c r="L83" s="213">
        <f ca="1">IF('Other 2020'!$A91="CP",INDIRECT("'Other 2020'!"&amp;'Country Selector'!$B$3&amp;ROW($A91))*10^12,0)*'Process Emissions Multipliers'!$B$31</f>
        <v>0</v>
      </c>
      <c r="M83" s="213">
        <f t="shared" ca="1" si="16"/>
        <v>0</v>
      </c>
      <c r="N83" s="213">
        <f t="shared" ca="1" si="13"/>
        <v>0</v>
      </c>
      <c r="O83" s="213">
        <f t="shared" ca="1" si="13"/>
        <v>0</v>
      </c>
      <c r="P83" s="213">
        <f t="shared" ca="1" si="13"/>
        <v>0</v>
      </c>
      <c r="Q83" s="213">
        <f t="shared" ca="1" si="13"/>
        <v>0</v>
      </c>
      <c r="R83" s="213">
        <f t="shared" ca="1" si="13"/>
        <v>0</v>
      </c>
      <c r="S83" s="213">
        <f t="shared" ca="1" si="13"/>
        <v>0</v>
      </c>
      <c r="T83" s="213">
        <f t="shared" ca="1" si="13"/>
        <v>0</v>
      </c>
      <c r="U83" s="213">
        <f t="shared" ca="1" si="13"/>
        <v>0</v>
      </c>
      <c r="V83" s="213">
        <f ca="1">IF('Other 2030'!$A91="CP",INDIRECT("'Other 2030'!"&amp;'Country Selector'!$B$3&amp;ROW($A91))*10^12,0)*'Process Emissions Multipliers'!$D$31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213">
        <f ca="1">V83*'Process Emissions Multipliers'!$E$31</f>
        <v>0</v>
      </c>
    </row>
    <row r="84" spans="1:42">
      <c r="A84" s="74">
        <v>32</v>
      </c>
      <c r="B84" s="213">
        <f ca="1">IF('Other 2010'!$A92="CP",INDIRECT("'Other 2010'!"&amp;'Country Selector'!$B$3&amp;ROW($A92))*10^12,0)</f>
        <v>0</v>
      </c>
      <c r="C84" s="213">
        <f t="shared" ca="1" si="15"/>
        <v>0</v>
      </c>
      <c r="D84" s="213">
        <f t="shared" ca="1" si="12"/>
        <v>0</v>
      </c>
      <c r="E84" s="213">
        <f t="shared" ca="1" si="12"/>
        <v>0</v>
      </c>
      <c r="F84" s="213">
        <f t="shared" ca="1" si="12"/>
        <v>0</v>
      </c>
      <c r="G84" s="213">
        <f t="shared" ca="1" si="12"/>
        <v>0</v>
      </c>
      <c r="H84" s="213">
        <f t="shared" ca="1" si="12"/>
        <v>0</v>
      </c>
      <c r="I84" s="213">
        <f t="shared" ca="1" si="12"/>
        <v>0</v>
      </c>
      <c r="J84" s="213">
        <f t="shared" ca="1" si="12"/>
        <v>0</v>
      </c>
      <c r="K84" s="213">
        <f t="shared" ca="1" si="12"/>
        <v>0</v>
      </c>
      <c r="L84" s="213">
        <f ca="1">IF('Other 2020'!$A92="CP",INDIRECT("'Other 2020'!"&amp;'Country Selector'!$B$3&amp;ROW($A92))*10^12,0)*'Process Emissions Multipliers'!$B$31</f>
        <v>0</v>
      </c>
      <c r="M84" s="213">
        <f t="shared" ca="1" si="16"/>
        <v>0</v>
      </c>
      <c r="N84" s="213">
        <f t="shared" ca="1" si="13"/>
        <v>0</v>
      </c>
      <c r="O84" s="213">
        <f t="shared" ca="1" si="13"/>
        <v>0</v>
      </c>
      <c r="P84" s="213">
        <f t="shared" ca="1" si="13"/>
        <v>0</v>
      </c>
      <c r="Q84" s="213">
        <f t="shared" ca="1" si="13"/>
        <v>0</v>
      </c>
      <c r="R84" s="213">
        <f t="shared" ca="1" si="13"/>
        <v>0</v>
      </c>
      <c r="S84" s="213">
        <f t="shared" ca="1" si="13"/>
        <v>0</v>
      </c>
      <c r="T84" s="213">
        <f t="shared" ca="1" si="13"/>
        <v>0</v>
      </c>
      <c r="U84" s="213">
        <f t="shared" ca="1" si="13"/>
        <v>0</v>
      </c>
      <c r="V84" s="213">
        <f ca="1">IF('Other 2030'!$A92="CP",INDIRECT("'Other 2030'!"&amp;'Country Selector'!$B$3&amp;ROW($A92))*10^12,0)*'Process Emissions Multipliers'!$D$31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 s="213">
        <f ca="1">V84*'Process Emissions Multipliers'!$E$31</f>
        <v>0</v>
      </c>
    </row>
    <row r="85" spans="1:42">
      <c r="A85" s="74">
        <v>33</v>
      </c>
      <c r="B85" s="213">
        <f ca="1">IF('Other 2010'!$A93="CP",INDIRECT("'Other 2010'!"&amp;'Country Selector'!$B$3&amp;ROW($A93))*10^12,0)</f>
        <v>0</v>
      </c>
      <c r="C85" s="213">
        <f t="shared" ca="1" si="15"/>
        <v>0</v>
      </c>
      <c r="D85" s="213">
        <f t="shared" ca="1" si="12"/>
        <v>0</v>
      </c>
      <c r="E85" s="213">
        <f t="shared" ca="1" si="12"/>
        <v>0</v>
      </c>
      <c r="F85" s="213">
        <f t="shared" ca="1" si="12"/>
        <v>0</v>
      </c>
      <c r="G85" s="213">
        <f t="shared" ca="1" si="12"/>
        <v>0</v>
      </c>
      <c r="H85" s="213">
        <f t="shared" ca="1" si="12"/>
        <v>0</v>
      </c>
      <c r="I85" s="213">
        <f t="shared" ca="1" si="12"/>
        <v>0</v>
      </c>
      <c r="J85" s="213">
        <f t="shared" ca="1" si="12"/>
        <v>0</v>
      </c>
      <c r="K85" s="213">
        <f t="shared" ca="1" si="12"/>
        <v>0</v>
      </c>
      <c r="L85" s="213">
        <f ca="1">IF('Other 2020'!$A93="CP",INDIRECT("'Other 2020'!"&amp;'Country Selector'!$B$3&amp;ROW($A93))*10^12,0)*'Process Emissions Multipliers'!$B$31</f>
        <v>0</v>
      </c>
      <c r="M85" s="213">
        <f t="shared" ca="1" si="16"/>
        <v>0</v>
      </c>
      <c r="N85" s="213">
        <f t="shared" ca="1" si="13"/>
        <v>0</v>
      </c>
      <c r="O85" s="213">
        <f t="shared" ca="1" si="13"/>
        <v>0</v>
      </c>
      <c r="P85" s="213">
        <f t="shared" ca="1" si="13"/>
        <v>0</v>
      </c>
      <c r="Q85" s="213">
        <f t="shared" ca="1" si="13"/>
        <v>0</v>
      </c>
      <c r="R85" s="213">
        <f t="shared" ca="1" si="13"/>
        <v>0</v>
      </c>
      <c r="S85" s="213">
        <f t="shared" ca="1" si="13"/>
        <v>0</v>
      </c>
      <c r="T85" s="213">
        <f t="shared" ca="1" si="13"/>
        <v>0</v>
      </c>
      <c r="U85" s="213">
        <f t="shared" ca="1" si="13"/>
        <v>0</v>
      </c>
      <c r="V85" s="213">
        <f ca="1">IF('Other 2030'!$A93="CP",INDIRECT("'Other 2030'!"&amp;'Country Selector'!$B$3&amp;ROW($A93))*10^12,0)*'Process Emissions Multipliers'!$D$31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213">
        <f ca="1">V85*'Process Emissions Multipliers'!$E$31</f>
        <v>0</v>
      </c>
    </row>
    <row r="86" spans="1:42">
      <c r="A86" s="74">
        <v>34</v>
      </c>
      <c r="B86" s="213">
        <f ca="1">IF('Other 2010'!$A94="CP",INDIRECT("'Other 2010'!"&amp;'Country Selector'!$B$3&amp;ROW($A94))*10^12,0)</f>
        <v>0</v>
      </c>
      <c r="C86" s="213">
        <f t="shared" ca="1" si="15"/>
        <v>0</v>
      </c>
      <c r="D86" s="213">
        <f t="shared" ca="1" si="12"/>
        <v>0</v>
      </c>
      <c r="E86" s="213">
        <f t="shared" ca="1" si="12"/>
        <v>0</v>
      </c>
      <c r="F86" s="213">
        <f t="shared" ca="1" si="12"/>
        <v>0</v>
      </c>
      <c r="G86" s="213">
        <f t="shared" ca="1" si="12"/>
        <v>0</v>
      </c>
      <c r="H86" s="213">
        <f t="shared" ca="1" si="12"/>
        <v>0</v>
      </c>
      <c r="I86" s="213">
        <f t="shared" ca="1" si="12"/>
        <v>0</v>
      </c>
      <c r="J86" s="213">
        <f t="shared" ca="1" si="12"/>
        <v>0</v>
      </c>
      <c r="K86" s="213">
        <f t="shared" ca="1" si="12"/>
        <v>0</v>
      </c>
      <c r="L86" s="213">
        <f ca="1">IF('Other 2020'!$A94="CP",INDIRECT("'Other 2020'!"&amp;'Country Selector'!$B$3&amp;ROW($A94))*10^12,0)*'Process Emissions Multipliers'!$B$31</f>
        <v>0</v>
      </c>
      <c r="M86" s="213">
        <f t="shared" ca="1" si="16"/>
        <v>0</v>
      </c>
      <c r="N86" s="213">
        <f t="shared" ca="1" si="13"/>
        <v>0</v>
      </c>
      <c r="O86" s="213">
        <f t="shared" ca="1" si="13"/>
        <v>0</v>
      </c>
      <c r="P86" s="213">
        <f t="shared" ca="1" si="13"/>
        <v>0</v>
      </c>
      <c r="Q86" s="213">
        <f t="shared" ca="1" si="13"/>
        <v>0</v>
      </c>
      <c r="R86" s="213">
        <f t="shared" ca="1" si="13"/>
        <v>0</v>
      </c>
      <c r="S86" s="213">
        <f t="shared" ca="1" si="13"/>
        <v>0</v>
      </c>
      <c r="T86" s="213">
        <f t="shared" ca="1" si="13"/>
        <v>0</v>
      </c>
      <c r="U86" s="213">
        <f t="shared" ca="1" si="13"/>
        <v>0</v>
      </c>
      <c r="V86" s="213">
        <f ca="1">IF('Other 2030'!$A94="CP",INDIRECT("'Other 2030'!"&amp;'Country Selector'!$B$3&amp;ROW($A94))*10^12,0)*'Process Emissions Multipliers'!$D$31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213">
        <f ca="1">V86*'Process Emissions Multipliers'!$E$31</f>
        <v>0</v>
      </c>
    </row>
    <row r="87" spans="1:42">
      <c r="A87" s="74">
        <v>35</v>
      </c>
      <c r="B87" s="213">
        <f ca="1">IF('Other 2010'!$A95="CP",INDIRECT("'Other 2010'!"&amp;'Country Selector'!$B$3&amp;ROW($A95))*10^12,0)</f>
        <v>0</v>
      </c>
      <c r="C87" s="213">
        <f t="shared" ca="1" si="15"/>
        <v>0</v>
      </c>
      <c r="D87" s="213">
        <f t="shared" ca="1" si="12"/>
        <v>0</v>
      </c>
      <c r="E87" s="213">
        <f t="shared" ca="1" si="12"/>
        <v>0</v>
      </c>
      <c r="F87" s="213">
        <f t="shared" ca="1" si="12"/>
        <v>0</v>
      </c>
      <c r="G87" s="213">
        <f t="shared" ca="1" si="12"/>
        <v>0</v>
      </c>
      <c r="H87" s="213">
        <f t="shared" ca="1" si="12"/>
        <v>0</v>
      </c>
      <c r="I87" s="213">
        <f t="shared" ca="1" si="12"/>
        <v>0</v>
      </c>
      <c r="J87" s="213">
        <f t="shared" ca="1" si="12"/>
        <v>0</v>
      </c>
      <c r="K87" s="213">
        <f t="shared" ca="1" si="12"/>
        <v>0</v>
      </c>
      <c r="L87" s="213">
        <f ca="1">IF('Other 2020'!$A95="CP",INDIRECT("'Other 2020'!"&amp;'Country Selector'!$B$3&amp;ROW($A95))*10^12,0)*'Process Emissions Multipliers'!$B$31</f>
        <v>0</v>
      </c>
      <c r="M87" s="213">
        <f t="shared" ca="1" si="16"/>
        <v>0</v>
      </c>
      <c r="N87" s="213">
        <f t="shared" ca="1" si="13"/>
        <v>0</v>
      </c>
      <c r="O87" s="213">
        <f t="shared" ca="1" si="13"/>
        <v>0</v>
      </c>
      <c r="P87" s="213">
        <f t="shared" ca="1" si="13"/>
        <v>0</v>
      </c>
      <c r="Q87" s="213">
        <f t="shared" ca="1" si="13"/>
        <v>0</v>
      </c>
      <c r="R87" s="213">
        <f t="shared" ca="1" si="13"/>
        <v>0</v>
      </c>
      <c r="S87" s="213">
        <f t="shared" ca="1" si="13"/>
        <v>0</v>
      </c>
      <c r="T87" s="213">
        <f t="shared" ca="1" si="13"/>
        <v>0</v>
      </c>
      <c r="U87" s="213">
        <f t="shared" ca="1" si="13"/>
        <v>0</v>
      </c>
      <c r="V87" s="213">
        <f ca="1">IF('Other 2030'!$A95="CP",INDIRECT("'Other 2030'!"&amp;'Country Selector'!$B$3&amp;ROW($A95))*10^12,0)*'Process Emissions Multipliers'!$D$31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213">
        <f ca="1">V87*'Process Emissions Multipliers'!$E$31</f>
        <v>0</v>
      </c>
    </row>
    <row r="88" spans="1:42">
      <c r="A88" s="74">
        <v>36</v>
      </c>
      <c r="B88" s="213">
        <f ca="1">IF('Other 2010'!$A96="CP",INDIRECT("'Other 2010'!"&amp;'Country Selector'!$B$3&amp;ROW($A96))*10^12,0)</f>
        <v>0</v>
      </c>
      <c r="C88" s="213">
        <f t="shared" ca="1" si="15"/>
        <v>0</v>
      </c>
      <c r="D88" s="213">
        <f t="shared" ca="1" si="12"/>
        <v>0</v>
      </c>
      <c r="E88" s="213">
        <f t="shared" ca="1" si="12"/>
        <v>0</v>
      </c>
      <c r="F88" s="213">
        <f t="shared" ca="1" si="12"/>
        <v>0</v>
      </c>
      <c r="G88" s="213">
        <f t="shared" ca="1" si="12"/>
        <v>0</v>
      </c>
      <c r="H88" s="213">
        <f t="shared" ca="1" si="12"/>
        <v>0</v>
      </c>
      <c r="I88" s="213">
        <f t="shared" ca="1" si="12"/>
        <v>0</v>
      </c>
      <c r="J88" s="213">
        <f t="shared" ca="1" si="12"/>
        <v>0</v>
      </c>
      <c r="K88" s="213">
        <f t="shared" ca="1" si="12"/>
        <v>0</v>
      </c>
      <c r="L88" s="213">
        <f ca="1">IF('Other 2020'!$A96="CP",INDIRECT("'Other 2020'!"&amp;'Country Selector'!$B$3&amp;ROW($A96))*10^12,0)*'Process Emissions Multipliers'!$B$31</f>
        <v>0</v>
      </c>
      <c r="M88" s="213">
        <f t="shared" ca="1" si="16"/>
        <v>0</v>
      </c>
      <c r="N88" s="213">
        <f t="shared" ca="1" si="13"/>
        <v>0</v>
      </c>
      <c r="O88" s="213">
        <f t="shared" ca="1" si="13"/>
        <v>0</v>
      </c>
      <c r="P88" s="213">
        <f t="shared" ca="1" si="13"/>
        <v>0</v>
      </c>
      <c r="Q88" s="213">
        <f t="shared" ca="1" si="13"/>
        <v>0</v>
      </c>
      <c r="R88" s="213">
        <f t="shared" ca="1" si="13"/>
        <v>0</v>
      </c>
      <c r="S88" s="213">
        <f t="shared" ca="1" si="13"/>
        <v>0</v>
      </c>
      <c r="T88" s="213">
        <f t="shared" ca="1" si="13"/>
        <v>0</v>
      </c>
      <c r="U88" s="213">
        <f t="shared" ca="1" si="13"/>
        <v>0</v>
      </c>
      <c r="V88" s="213">
        <f ca="1">IF('Other 2030'!$A96="CP",INDIRECT("'Other 2030'!"&amp;'Country Selector'!$B$3&amp;ROW($A96))*10^12,0)*'Process Emissions Multipliers'!$D$31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213">
        <f ca="1">V88*'Process Emissions Multipliers'!$E$31</f>
        <v>0</v>
      </c>
    </row>
    <row r="89" spans="1:42">
      <c r="A89" s="74">
        <v>37</v>
      </c>
      <c r="B89" s="213">
        <f ca="1">IF('Other 2010'!$A97="CP",INDIRECT("'Other 2010'!"&amp;'Country Selector'!$B$3&amp;ROW($A97))*10^12,0)</f>
        <v>0</v>
      </c>
      <c r="C89" s="213">
        <f t="shared" ca="1" si="15"/>
        <v>0</v>
      </c>
      <c r="D89" s="213">
        <f t="shared" ca="1" si="12"/>
        <v>0</v>
      </c>
      <c r="E89" s="213">
        <f t="shared" ca="1" si="12"/>
        <v>0</v>
      </c>
      <c r="F89" s="213">
        <f t="shared" ca="1" si="12"/>
        <v>0</v>
      </c>
      <c r="G89" s="213">
        <f t="shared" ca="1" si="12"/>
        <v>0</v>
      </c>
      <c r="H89" s="213">
        <f t="shared" ca="1" si="12"/>
        <v>0</v>
      </c>
      <c r="I89" s="213">
        <f t="shared" ca="1" si="12"/>
        <v>0</v>
      </c>
      <c r="J89" s="213">
        <f t="shared" ca="1" si="12"/>
        <v>0</v>
      </c>
      <c r="K89" s="213">
        <f t="shared" ca="1" si="12"/>
        <v>0</v>
      </c>
      <c r="L89" s="213">
        <f ca="1">IF('Other 2020'!$A97="CP",INDIRECT("'Other 2020'!"&amp;'Country Selector'!$B$3&amp;ROW($A97))*10^12,0)*'Process Emissions Multipliers'!$B$31</f>
        <v>0</v>
      </c>
      <c r="M89" s="213">
        <f t="shared" ca="1" si="16"/>
        <v>0</v>
      </c>
      <c r="N89" s="213">
        <f t="shared" ca="1" si="13"/>
        <v>0</v>
      </c>
      <c r="O89" s="213">
        <f t="shared" ca="1" si="13"/>
        <v>0</v>
      </c>
      <c r="P89" s="213">
        <f t="shared" ca="1" si="13"/>
        <v>0</v>
      </c>
      <c r="Q89" s="213">
        <f t="shared" ca="1" si="13"/>
        <v>0</v>
      </c>
      <c r="R89" s="213">
        <f t="shared" ca="1" si="13"/>
        <v>0</v>
      </c>
      <c r="S89" s="213">
        <f t="shared" ca="1" si="13"/>
        <v>0</v>
      </c>
      <c r="T89" s="213">
        <f t="shared" ca="1" si="13"/>
        <v>0</v>
      </c>
      <c r="U89" s="213">
        <f t="shared" ca="1" si="13"/>
        <v>0</v>
      </c>
      <c r="V89" s="213">
        <f ca="1">IF('Other 2030'!$A97="CP",INDIRECT("'Other 2030'!"&amp;'Country Selector'!$B$3&amp;ROW($A97))*10^12,0)*'Process Emissions Multipliers'!$D$31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 s="213">
        <f ca="1">V89*'Process Emissions Multipliers'!$E$31</f>
        <v>0</v>
      </c>
    </row>
    <row r="90" spans="1:42">
      <c r="A90" s="74">
        <v>38</v>
      </c>
      <c r="B90" s="213">
        <f ca="1">IF('Other 2010'!$A98="CP",INDIRECT("'Other 2010'!"&amp;'Country Selector'!$B$3&amp;ROW($A98))*10^12,0)</f>
        <v>0</v>
      </c>
      <c r="C90" s="213">
        <f t="shared" ca="1" si="15"/>
        <v>0</v>
      </c>
      <c r="D90" s="213">
        <f t="shared" ca="1" si="12"/>
        <v>0</v>
      </c>
      <c r="E90" s="213">
        <f t="shared" ca="1" si="12"/>
        <v>0</v>
      </c>
      <c r="F90" s="213">
        <f t="shared" ca="1" si="12"/>
        <v>0</v>
      </c>
      <c r="G90" s="213">
        <f t="shared" ca="1" si="12"/>
        <v>0</v>
      </c>
      <c r="H90" s="213">
        <f t="shared" ca="1" si="12"/>
        <v>0</v>
      </c>
      <c r="I90" s="213">
        <f t="shared" ca="1" si="12"/>
        <v>0</v>
      </c>
      <c r="J90" s="213">
        <f t="shared" ca="1" si="12"/>
        <v>0</v>
      </c>
      <c r="K90" s="213">
        <f t="shared" ca="1" si="12"/>
        <v>0</v>
      </c>
      <c r="L90" s="213">
        <f ca="1">IF('Other 2020'!$A98="CP",INDIRECT("'Other 2020'!"&amp;'Country Selector'!$B$3&amp;ROW($A98))*10^12,0)*'Process Emissions Multipliers'!$B$31</f>
        <v>0</v>
      </c>
      <c r="M90" s="213">
        <f t="shared" ca="1" si="16"/>
        <v>0</v>
      </c>
      <c r="N90" s="213">
        <f t="shared" ca="1" si="13"/>
        <v>0</v>
      </c>
      <c r="O90" s="213">
        <f t="shared" ca="1" si="13"/>
        <v>0</v>
      </c>
      <c r="P90" s="213">
        <f t="shared" ca="1" si="13"/>
        <v>0</v>
      </c>
      <c r="Q90" s="213">
        <f t="shared" ca="1" si="13"/>
        <v>0</v>
      </c>
      <c r="R90" s="213">
        <f t="shared" ca="1" si="13"/>
        <v>0</v>
      </c>
      <c r="S90" s="213">
        <f t="shared" ca="1" si="13"/>
        <v>0</v>
      </c>
      <c r="T90" s="213">
        <f t="shared" ca="1" si="13"/>
        <v>0</v>
      </c>
      <c r="U90" s="213">
        <f t="shared" ca="1" si="13"/>
        <v>0</v>
      </c>
      <c r="V90" s="213">
        <f ca="1">IF('Other 2030'!$A98="CP",INDIRECT("'Other 2030'!"&amp;'Country Selector'!$B$3&amp;ROW($A98))*10^12,0)*'Process Emissions Multipliers'!$D$31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213">
        <f ca="1">V90*'Process Emissions Multipliers'!$E$31</f>
        <v>0</v>
      </c>
    </row>
    <row r="91" spans="1:42">
      <c r="A91" s="74">
        <v>39</v>
      </c>
      <c r="B91" s="213">
        <f ca="1">IF('Other 2010'!$A99="CP",INDIRECT("'Other 2010'!"&amp;'Country Selector'!$B$3&amp;ROW($A99))*10^12,0)</f>
        <v>0</v>
      </c>
      <c r="C91" s="213">
        <f t="shared" ca="1" si="15"/>
        <v>0</v>
      </c>
      <c r="D91" s="213">
        <f t="shared" ca="1" si="12"/>
        <v>0</v>
      </c>
      <c r="E91" s="213">
        <f t="shared" ca="1" si="12"/>
        <v>0</v>
      </c>
      <c r="F91" s="213">
        <f t="shared" ca="1" si="12"/>
        <v>0</v>
      </c>
      <c r="G91" s="213">
        <f t="shared" ca="1" si="12"/>
        <v>0</v>
      </c>
      <c r="H91" s="213">
        <f t="shared" ca="1" si="12"/>
        <v>0</v>
      </c>
      <c r="I91" s="213">
        <f t="shared" ca="1" si="12"/>
        <v>0</v>
      </c>
      <c r="J91" s="213">
        <f t="shared" ca="1" si="12"/>
        <v>0</v>
      </c>
      <c r="K91" s="213">
        <f t="shared" ca="1" si="12"/>
        <v>0</v>
      </c>
      <c r="L91" s="213">
        <f ca="1">IF('Other 2020'!$A99="CP",INDIRECT("'Other 2020'!"&amp;'Country Selector'!$B$3&amp;ROW($A99))*10^12,0)*'Process Emissions Multipliers'!$B$31</f>
        <v>0</v>
      </c>
      <c r="M91" s="213">
        <f t="shared" ca="1" si="16"/>
        <v>0</v>
      </c>
      <c r="N91" s="213">
        <f t="shared" ca="1" si="13"/>
        <v>0</v>
      </c>
      <c r="O91" s="213">
        <f t="shared" ca="1" si="13"/>
        <v>0</v>
      </c>
      <c r="P91" s="213">
        <f t="shared" ca="1" si="13"/>
        <v>0</v>
      </c>
      <c r="Q91" s="213">
        <f t="shared" ca="1" si="13"/>
        <v>0</v>
      </c>
      <c r="R91" s="213">
        <f t="shared" ca="1" si="13"/>
        <v>0</v>
      </c>
      <c r="S91" s="213">
        <f t="shared" ca="1" si="13"/>
        <v>0</v>
      </c>
      <c r="T91" s="213">
        <f t="shared" ca="1" si="13"/>
        <v>0</v>
      </c>
      <c r="U91" s="213">
        <f t="shared" ca="1" si="13"/>
        <v>0</v>
      </c>
      <c r="V91" s="213">
        <f ca="1">IF('Other 2030'!$A99="CP",INDIRECT("'Other 2030'!"&amp;'Country Selector'!$B$3&amp;ROW($A99))*10^12,0)*'Process Emissions Multipliers'!$D$31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 s="213">
        <f ca="1">V91*'Process Emissions Multipliers'!$E$31</f>
        <v>0</v>
      </c>
    </row>
    <row r="92" spans="1:42">
      <c r="A92" s="74">
        <v>40</v>
      </c>
      <c r="B92" s="213">
        <f ca="1">IF('Other 2010'!$A100="CP",INDIRECT("'Other 2010'!"&amp;'Country Selector'!$B$3&amp;ROW($A100))*10^12,0)</f>
        <v>0</v>
      </c>
      <c r="C92" s="213">
        <f t="shared" ca="1" si="15"/>
        <v>0</v>
      </c>
      <c r="D92" s="213">
        <f t="shared" ca="1" si="12"/>
        <v>0</v>
      </c>
      <c r="E92" s="213">
        <f t="shared" ca="1" si="12"/>
        <v>0</v>
      </c>
      <c r="F92" s="213">
        <f t="shared" ca="1" si="12"/>
        <v>0</v>
      </c>
      <c r="G92" s="213">
        <f t="shared" ca="1" si="12"/>
        <v>0</v>
      </c>
      <c r="H92" s="213">
        <f t="shared" ca="1" si="12"/>
        <v>0</v>
      </c>
      <c r="I92" s="213">
        <f t="shared" ca="1" si="12"/>
        <v>0</v>
      </c>
      <c r="J92" s="213">
        <f t="shared" ca="1" si="12"/>
        <v>0</v>
      </c>
      <c r="K92" s="213">
        <f t="shared" ca="1" si="12"/>
        <v>0</v>
      </c>
      <c r="L92" s="213">
        <f ca="1">IF('Other 2020'!$A100="CP",INDIRECT("'Other 2020'!"&amp;'Country Selector'!$B$3&amp;ROW($A100))*10^12,0)*'Process Emissions Multipliers'!$B$31</f>
        <v>0</v>
      </c>
      <c r="M92" s="213">
        <f t="shared" ca="1" si="16"/>
        <v>0</v>
      </c>
      <c r="N92" s="213">
        <f t="shared" ca="1" si="13"/>
        <v>0</v>
      </c>
      <c r="O92" s="213">
        <f t="shared" ca="1" si="13"/>
        <v>0</v>
      </c>
      <c r="P92" s="213">
        <f t="shared" ca="1" si="13"/>
        <v>0</v>
      </c>
      <c r="Q92" s="213">
        <f t="shared" ca="1" si="13"/>
        <v>0</v>
      </c>
      <c r="R92" s="213">
        <f t="shared" ca="1" si="13"/>
        <v>0</v>
      </c>
      <c r="S92" s="213">
        <f t="shared" ca="1" si="13"/>
        <v>0</v>
      </c>
      <c r="T92" s="213">
        <f t="shared" ca="1" si="13"/>
        <v>0</v>
      </c>
      <c r="U92" s="213">
        <f t="shared" ca="1" si="13"/>
        <v>0</v>
      </c>
      <c r="V92" s="213">
        <f ca="1">IF('Other 2030'!$A100="CP",INDIRECT("'Other 2030'!"&amp;'Country Selector'!$B$3&amp;ROW($A100))*10^12,0)*'Process Emissions Multipliers'!$D$31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213">
        <f ca="1">V92*'Process Emissions Multipliers'!$E$31</f>
        <v>0</v>
      </c>
    </row>
    <row r="93" spans="1:42">
      <c r="A93" s="74">
        <v>41</v>
      </c>
      <c r="B93" s="213">
        <f ca="1">IF('Other 2010'!$A101="CP",INDIRECT("'Other 2010'!"&amp;'Country Selector'!$B$3&amp;ROW($A101))*10^12,0)</f>
        <v>0</v>
      </c>
      <c r="C93" s="213">
        <f t="shared" ca="1" si="15"/>
        <v>0</v>
      </c>
      <c r="D93" s="213">
        <f t="shared" ca="1" si="12"/>
        <v>0</v>
      </c>
      <c r="E93" s="213">
        <f t="shared" ca="1" si="12"/>
        <v>0</v>
      </c>
      <c r="F93" s="213">
        <f t="shared" ca="1" si="12"/>
        <v>0</v>
      </c>
      <c r="G93" s="213">
        <f t="shared" ca="1" si="12"/>
        <v>0</v>
      </c>
      <c r="H93" s="213">
        <f t="shared" ca="1" si="12"/>
        <v>0</v>
      </c>
      <c r="I93" s="213">
        <f t="shared" ca="1" si="12"/>
        <v>0</v>
      </c>
      <c r="J93" s="213">
        <f t="shared" ca="1" si="12"/>
        <v>0</v>
      </c>
      <c r="K93" s="213">
        <f t="shared" ca="1" si="12"/>
        <v>0</v>
      </c>
      <c r="L93" s="213">
        <f ca="1">IF('Other 2020'!$A101="CP",INDIRECT("'Other 2020'!"&amp;'Country Selector'!$B$3&amp;ROW($A101))*10^12,0)*'Process Emissions Multipliers'!$B$31</f>
        <v>0</v>
      </c>
      <c r="M93" s="213">
        <f t="shared" ca="1" si="16"/>
        <v>0</v>
      </c>
      <c r="N93" s="213">
        <f t="shared" ca="1" si="13"/>
        <v>0</v>
      </c>
      <c r="O93" s="213">
        <f t="shared" ca="1" si="13"/>
        <v>0</v>
      </c>
      <c r="P93" s="213">
        <f t="shared" ca="1" si="13"/>
        <v>0</v>
      </c>
      <c r="Q93" s="213">
        <f t="shared" ca="1" si="13"/>
        <v>0</v>
      </c>
      <c r="R93" s="213">
        <f t="shared" ca="1" si="13"/>
        <v>0</v>
      </c>
      <c r="S93" s="213">
        <f t="shared" ca="1" si="13"/>
        <v>0</v>
      </c>
      <c r="T93" s="213">
        <f t="shared" ca="1" si="13"/>
        <v>0</v>
      </c>
      <c r="U93" s="213">
        <f t="shared" ca="1" si="13"/>
        <v>0</v>
      </c>
      <c r="V93" s="213">
        <f ca="1">IF('Other 2030'!$A101="CP",INDIRECT("'Other 2030'!"&amp;'Country Selector'!$B$3&amp;ROW($A101))*10^12,0)*'Process Emissions Multipliers'!$D$31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213">
        <f ca="1">V93*'Process Emissions Multipliers'!$E$31</f>
        <v>0</v>
      </c>
    </row>
    <row r="94" spans="1:42">
      <c r="A94" s="74">
        <v>42</v>
      </c>
      <c r="B94" s="213">
        <f ca="1">IF('Other 2010'!$A102="CP",INDIRECT("'Other 2010'!"&amp;'Country Selector'!$B$3&amp;ROW($A102))*10^12,0)</f>
        <v>0</v>
      </c>
      <c r="C94" s="213">
        <f t="shared" ca="1" si="15"/>
        <v>0</v>
      </c>
      <c r="D94" s="213">
        <f t="shared" ca="1" si="12"/>
        <v>0</v>
      </c>
      <c r="E94" s="213">
        <f t="shared" ca="1" si="12"/>
        <v>0</v>
      </c>
      <c r="F94" s="213">
        <f t="shared" ca="1" si="12"/>
        <v>0</v>
      </c>
      <c r="G94" s="213">
        <f t="shared" ca="1" si="12"/>
        <v>0</v>
      </c>
      <c r="H94" s="213">
        <f t="shared" ca="1" si="12"/>
        <v>0</v>
      </c>
      <c r="I94" s="213">
        <f t="shared" ca="1" si="12"/>
        <v>0</v>
      </c>
      <c r="J94" s="213">
        <f t="shared" ca="1" si="12"/>
        <v>0</v>
      </c>
      <c r="K94" s="213">
        <f t="shared" ca="1" si="12"/>
        <v>0</v>
      </c>
      <c r="L94" s="213">
        <f ca="1">IF('Other 2020'!$A102="CP",INDIRECT("'Other 2020'!"&amp;'Country Selector'!$B$3&amp;ROW($A102))*10^12,0)*'Process Emissions Multipliers'!$B$31</f>
        <v>0</v>
      </c>
      <c r="M94" s="213">
        <f t="shared" ca="1" si="16"/>
        <v>0</v>
      </c>
      <c r="N94" s="213">
        <f t="shared" ca="1" si="13"/>
        <v>0</v>
      </c>
      <c r="O94" s="213">
        <f t="shared" ca="1" si="13"/>
        <v>0</v>
      </c>
      <c r="P94" s="213">
        <f t="shared" ca="1" si="13"/>
        <v>0</v>
      </c>
      <c r="Q94" s="213">
        <f t="shared" ca="1" si="13"/>
        <v>0</v>
      </c>
      <c r="R94" s="213">
        <f t="shared" ca="1" si="13"/>
        <v>0</v>
      </c>
      <c r="S94" s="213">
        <f t="shared" ca="1" si="13"/>
        <v>0</v>
      </c>
      <c r="T94" s="213">
        <f t="shared" ca="1" si="13"/>
        <v>0</v>
      </c>
      <c r="U94" s="213">
        <f t="shared" ca="1" si="13"/>
        <v>0</v>
      </c>
      <c r="V94" s="213">
        <f ca="1">IF('Other 2030'!$A102="CP",INDIRECT("'Other 2030'!"&amp;'Country Selector'!$B$3&amp;ROW($A102))*10^12,0)*'Process Emissions Multipliers'!$D$31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213">
        <f ca="1">V94*'Process Emissions Multipliers'!$E$31</f>
        <v>0</v>
      </c>
    </row>
    <row r="95" spans="1:42">
      <c r="A95" s="74">
        <v>43</v>
      </c>
      <c r="B95" s="213">
        <f ca="1">IF('Other 2010'!$A103="CP",INDIRECT("'Other 2010'!"&amp;'Country Selector'!$B$3&amp;ROW($A103))*10^12,0)</f>
        <v>0</v>
      </c>
      <c r="C95" s="213">
        <f t="shared" ca="1" si="15"/>
        <v>0</v>
      </c>
      <c r="D95" s="213">
        <f t="shared" ca="1" si="12"/>
        <v>0</v>
      </c>
      <c r="E95" s="213">
        <f t="shared" ref="D95:L126" ca="1" si="20">$B95*($L$1-E$1)/($L$1-$B$1)+$L95*(E$1-$B$1)/($L$1-$B$1)</f>
        <v>0</v>
      </c>
      <c r="F95" s="213">
        <f t="shared" ca="1" si="20"/>
        <v>0</v>
      </c>
      <c r="G95" s="213">
        <f t="shared" ca="1" si="20"/>
        <v>0</v>
      </c>
      <c r="H95" s="213">
        <f t="shared" ca="1" si="20"/>
        <v>0</v>
      </c>
      <c r="I95" s="213">
        <f t="shared" ca="1" si="20"/>
        <v>0</v>
      </c>
      <c r="J95" s="213">
        <f t="shared" ca="1" si="20"/>
        <v>0</v>
      </c>
      <c r="K95" s="213">
        <f t="shared" ca="1" si="20"/>
        <v>0</v>
      </c>
      <c r="L95" s="213">
        <f ca="1">IF('Other 2020'!$A103="CP",INDIRECT("'Other 2020'!"&amp;'Country Selector'!$B$3&amp;ROW($A103))*10^12,0)*'Process Emissions Multipliers'!$B$31</f>
        <v>0</v>
      </c>
      <c r="M95" s="213">
        <f t="shared" ca="1" si="16"/>
        <v>0</v>
      </c>
      <c r="N95" s="213">
        <f t="shared" ca="1" si="13"/>
        <v>0</v>
      </c>
      <c r="O95" s="213">
        <f t="shared" ref="N95:V126" ca="1" si="21">$L95*($V$1-O$1)/($V$1-$L$1)+$V95*(O$1-$L$1)/($V$1-$L$1)</f>
        <v>0</v>
      </c>
      <c r="P95" s="213">
        <f t="shared" ca="1" si="21"/>
        <v>0</v>
      </c>
      <c r="Q95" s="213">
        <f t="shared" ca="1" si="21"/>
        <v>0</v>
      </c>
      <c r="R95" s="213">
        <f t="shared" ca="1" si="21"/>
        <v>0</v>
      </c>
      <c r="S95" s="213">
        <f t="shared" ca="1" si="21"/>
        <v>0</v>
      </c>
      <c r="T95" s="213">
        <f t="shared" ca="1" si="21"/>
        <v>0</v>
      </c>
      <c r="U95" s="213">
        <f t="shared" ca="1" si="21"/>
        <v>0</v>
      </c>
      <c r="V95" s="213">
        <f ca="1">IF('Other 2030'!$A103="CP",INDIRECT("'Other 2030'!"&amp;'Country Selector'!$B$3&amp;ROW($A103))*10^12,0)*'Process Emissions Multipliers'!$D$31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 s="213">
        <f ca="1">V95*'Process Emissions Multipliers'!$E$31</f>
        <v>0</v>
      </c>
    </row>
    <row r="96" spans="1:42">
      <c r="A96" s="74">
        <v>44</v>
      </c>
      <c r="B96" s="213">
        <f ca="1">IF('Other 2010'!$A104="CP",INDIRECT("'Other 2010'!"&amp;'Country Selector'!$B$3&amp;ROW($A104))*10^12,0)</f>
        <v>0</v>
      </c>
      <c r="C96" s="213">
        <f t="shared" ca="1" si="15"/>
        <v>0</v>
      </c>
      <c r="D96" s="213">
        <f t="shared" ca="1" si="20"/>
        <v>0</v>
      </c>
      <c r="E96" s="213">
        <f t="shared" ca="1" si="20"/>
        <v>0</v>
      </c>
      <c r="F96" s="213">
        <f t="shared" ca="1" si="20"/>
        <v>0</v>
      </c>
      <c r="G96" s="213">
        <f t="shared" ca="1" si="20"/>
        <v>0</v>
      </c>
      <c r="H96" s="213">
        <f t="shared" ca="1" si="20"/>
        <v>0</v>
      </c>
      <c r="I96" s="213">
        <f t="shared" ca="1" si="20"/>
        <v>0</v>
      </c>
      <c r="J96" s="213">
        <f t="shared" ca="1" si="20"/>
        <v>0</v>
      </c>
      <c r="K96" s="213">
        <f t="shared" ca="1" si="20"/>
        <v>0</v>
      </c>
      <c r="L96" s="213">
        <f ca="1">IF('Other 2020'!$A104="CP",INDIRECT("'Other 2020'!"&amp;'Country Selector'!$B$3&amp;ROW($A104))*10^12,0)*'Process Emissions Multipliers'!$B$31</f>
        <v>0</v>
      </c>
      <c r="M96" s="213">
        <f t="shared" ca="1" si="16"/>
        <v>0</v>
      </c>
      <c r="N96" s="213">
        <f t="shared" ca="1" si="21"/>
        <v>0</v>
      </c>
      <c r="O96" s="213">
        <f t="shared" ca="1" si="21"/>
        <v>0</v>
      </c>
      <c r="P96" s="213">
        <f t="shared" ca="1" si="21"/>
        <v>0</v>
      </c>
      <c r="Q96" s="213">
        <f t="shared" ca="1" si="21"/>
        <v>0</v>
      </c>
      <c r="R96" s="213">
        <f t="shared" ca="1" si="21"/>
        <v>0</v>
      </c>
      <c r="S96" s="213">
        <f t="shared" ca="1" si="21"/>
        <v>0</v>
      </c>
      <c r="T96" s="213">
        <f t="shared" ca="1" si="21"/>
        <v>0</v>
      </c>
      <c r="U96" s="213">
        <f t="shared" ca="1" si="21"/>
        <v>0</v>
      </c>
      <c r="V96" s="213">
        <f ca="1">IF('Other 2030'!$A104="CP",INDIRECT("'Other 2030'!"&amp;'Country Selector'!$B$3&amp;ROW($A104))*10^12,0)*'Process Emissions Multipliers'!$D$31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213">
        <f ca="1">V96*'Process Emissions Multipliers'!$E$31</f>
        <v>0</v>
      </c>
    </row>
    <row r="97" spans="1:42">
      <c r="A97" s="74">
        <v>45</v>
      </c>
      <c r="B97" s="213">
        <f ca="1">IF('Other 2010'!$A105="CP",INDIRECT("'Other 2010'!"&amp;'Country Selector'!$B$3&amp;ROW($A105))*10^12,0)</f>
        <v>0</v>
      </c>
      <c r="C97" s="213">
        <f t="shared" ca="1" si="15"/>
        <v>0</v>
      </c>
      <c r="D97" s="213">
        <f t="shared" ca="1" si="20"/>
        <v>0</v>
      </c>
      <c r="E97" s="213">
        <f t="shared" ca="1" si="20"/>
        <v>0</v>
      </c>
      <c r="F97" s="213">
        <f t="shared" ca="1" si="20"/>
        <v>0</v>
      </c>
      <c r="G97" s="213">
        <f t="shared" ca="1" si="20"/>
        <v>0</v>
      </c>
      <c r="H97" s="213">
        <f t="shared" ca="1" si="20"/>
        <v>0</v>
      </c>
      <c r="I97" s="213">
        <f t="shared" ca="1" si="20"/>
        <v>0</v>
      </c>
      <c r="J97" s="213">
        <f t="shared" ca="1" si="20"/>
        <v>0</v>
      </c>
      <c r="K97" s="213">
        <f t="shared" ca="1" si="20"/>
        <v>0</v>
      </c>
      <c r="L97" s="213">
        <f ca="1">IF('Other 2020'!$A105="CP",INDIRECT("'Other 2020'!"&amp;'Country Selector'!$B$3&amp;ROW($A105))*10^12,0)*'Process Emissions Multipliers'!$B$31</f>
        <v>0</v>
      </c>
      <c r="M97" s="213">
        <f t="shared" ca="1" si="16"/>
        <v>0</v>
      </c>
      <c r="N97" s="213">
        <f t="shared" ca="1" si="21"/>
        <v>0</v>
      </c>
      <c r="O97" s="213">
        <f t="shared" ca="1" si="21"/>
        <v>0</v>
      </c>
      <c r="P97" s="213">
        <f t="shared" ca="1" si="21"/>
        <v>0</v>
      </c>
      <c r="Q97" s="213">
        <f t="shared" ca="1" si="21"/>
        <v>0</v>
      </c>
      <c r="R97" s="213">
        <f t="shared" ca="1" si="21"/>
        <v>0</v>
      </c>
      <c r="S97" s="213">
        <f t="shared" ca="1" si="21"/>
        <v>0</v>
      </c>
      <c r="T97" s="213">
        <f t="shared" ca="1" si="21"/>
        <v>0</v>
      </c>
      <c r="U97" s="213">
        <f t="shared" ca="1" si="21"/>
        <v>0</v>
      </c>
      <c r="V97" s="213">
        <f ca="1">IF('Other 2030'!$A105="CP",INDIRECT("'Other 2030'!"&amp;'Country Selector'!$B$3&amp;ROW($A105))*10^12,0)*'Process Emissions Multipliers'!$D$31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 s="213">
        <f ca="1">V97*'Process Emissions Multipliers'!$E$31</f>
        <v>0</v>
      </c>
    </row>
    <row r="98" spans="1:42">
      <c r="A98" s="74">
        <v>46</v>
      </c>
      <c r="B98" s="213">
        <f ca="1">IF('Other 2010'!$A106="CP",INDIRECT("'Other 2010'!"&amp;'Country Selector'!$B$3&amp;ROW($A106))*10^12,0)</f>
        <v>0</v>
      </c>
      <c r="C98" s="213">
        <f t="shared" ca="1" si="15"/>
        <v>0</v>
      </c>
      <c r="D98" s="213">
        <f t="shared" ca="1" si="20"/>
        <v>0</v>
      </c>
      <c r="E98" s="213">
        <f t="shared" ca="1" si="20"/>
        <v>0</v>
      </c>
      <c r="F98" s="213">
        <f t="shared" ca="1" si="20"/>
        <v>0</v>
      </c>
      <c r="G98" s="213">
        <f t="shared" ca="1" si="20"/>
        <v>0</v>
      </c>
      <c r="H98" s="213">
        <f t="shared" ca="1" si="20"/>
        <v>0</v>
      </c>
      <c r="I98" s="213">
        <f t="shared" ca="1" si="20"/>
        <v>0</v>
      </c>
      <c r="J98" s="213">
        <f t="shared" ca="1" si="20"/>
        <v>0</v>
      </c>
      <c r="K98" s="213">
        <f t="shared" ca="1" si="20"/>
        <v>0</v>
      </c>
      <c r="L98" s="213">
        <f ca="1">IF('Other 2020'!$A106="CP",INDIRECT("'Other 2020'!"&amp;'Country Selector'!$B$3&amp;ROW($A106))*10^12,0)*'Process Emissions Multipliers'!$B$31</f>
        <v>0</v>
      </c>
      <c r="M98" s="213">
        <f t="shared" ca="1" si="16"/>
        <v>0</v>
      </c>
      <c r="N98" s="213">
        <f t="shared" ca="1" si="21"/>
        <v>0</v>
      </c>
      <c r="O98" s="213">
        <f t="shared" ca="1" si="21"/>
        <v>0</v>
      </c>
      <c r="P98" s="213">
        <f t="shared" ca="1" si="21"/>
        <v>0</v>
      </c>
      <c r="Q98" s="213">
        <f t="shared" ca="1" si="21"/>
        <v>0</v>
      </c>
      <c r="R98" s="213">
        <f t="shared" ca="1" si="21"/>
        <v>0</v>
      </c>
      <c r="S98" s="213">
        <f t="shared" ca="1" si="21"/>
        <v>0</v>
      </c>
      <c r="T98" s="213">
        <f t="shared" ca="1" si="21"/>
        <v>0</v>
      </c>
      <c r="U98" s="213">
        <f t="shared" ca="1" si="21"/>
        <v>0</v>
      </c>
      <c r="V98" s="213">
        <f ca="1">IF('Other 2030'!$A106="CP",INDIRECT("'Other 2030'!"&amp;'Country Selector'!$B$3&amp;ROW($A106))*10^12,0)*'Process Emissions Multipliers'!$D$31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 s="213">
        <f ca="1">V98*'Process Emissions Multipliers'!$E$31</f>
        <v>0</v>
      </c>
    </row>
    <row r="99" spans="1:42">
      <c r="A99" s="74">
        <v>47</v>
      </c>
      <c r="B99" s="213">
        <f ca="1">IF('Other 2010'!$A107="CP",INDIRECT("'Other 2010'!"&amp;'Country Selector'!$B$3&amp;ROW($A107))*10^12,0)</f>
        <v>110191181321.67494</v>
      </c>
      <c r="C99" s="213">
        <f t="shared" ca="1" si="15"/>
        <v>99172063189.507446</v>
      </c>
      <c r="D99" s="213">
        <f t="shared" ca="1" si="20"/>
        <v>88152945057.339951</v>
      </c>
      <c r="E99" s="213">
        <f t="shared" ca="1" si="20"/>
        <v>77133826925.172455</v>
      </c>
      <c r="F99" s="213">
        <f t="shared" ca="1" si="20"/>
        <v>66114708793.004967</v>
      </c>
      <c r="G99" s="213">
        <f t="shared" ca="1" si="20"/>
        <v>55095590660.837479</v>
      </c>
      <c r="H99" s="213">
        <f t="shared" ca="1" si="20"/>
        <v>44076472528.669975</v>
      </c>
      <c r="I99" s="213">
        <f t="shared" ca="1" si="20"/>
        <v>33057354396.502483</v>
      </c>
      <c r="J99" s="213">
        <f t="shared" ca="1" si="20"/>
        <v>22038236264.334988</v>
      </c>
      <c r="K99" s="213">
        <f t="shared" ca="1" si="20"/>
        <v>11019118132.167494</v>
      </c>
      <c r="L99" s="213">
        <f ca="1">IF('Other 2020'!$A107="CP",INDIRECT("'Other 2020'!"&amp;'Country Selector'!$B$3&amp;ROW($A107))*10^12,0)*'Process Emissions Multipliers'!$B$31</f>
        <v>0</v>
      </c>
      <c r="M99" s="213">
        <f t="shared" ca="1" si="16"/>
        <v>0</v>
      </c>
      <c r="N99" s="213">
        <f t="shared" ca="1" si="21"/>
        <v>0</v>
      </c>
      <c r="O99" s="213">
        <f t="shared" ca="1" si="21"/>
        <v>0</v>
      </c>
      <c r="P99" s="213">
        <f t="shared" ca="1" si="21"/>
        <v>0</v>
      </c>
      <c r="Q99" s="213">
        <f t="shared" ca="1" si="21"/>
        <v>0</v>
      </c>
      <c r="R99" s="213">
        <f t="shared" ca="1" si="21"/>
        <v>0</v>
      </c>
      <c r="S99" s="213">
        <f t="shared" ca="1" si="21"/>
        <v>0</v>
      </c>
      <c r="T99" s="213">
        <f t="shared" ca="1" si="21"/>
        <v>0</v>
      </c>
      <c r="U99" s="213">
        <f t="shared" ca="1" si="21"/>
        <v>0</v>
      </c>
      <c r="V99" s="213">
        <f ca="1">IF('Other 2030'!$A107="CP",INDIRECT("'Other 2030'!"&amp;'Country Selector'!$B$3&amp;ROW($A107))*10^12,0)*'Process Emissions Multipliers'!$D$31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 s="213">
        <f ca="1">V99*'Process Emissions Multipliers'!$E$31</f>
        <v>0</v>
      </c>
    </row>
    <row r="100" spans="1:42">
      <c r="A100" s="74">
        <v>48</v>
      </c>
      <c r="B100" s="213">
        <f ca="1">IF('Other 2010'!$A108="CP",INDIRECT("'Other 2010'!"&amp;'Country Selector'!$B$3&amp;ROW($A108))*10^12,0)</f>
        <v>0</v>
      </c>
      <c r="C100" s="213">
        <f t="shared" ca="1" si="15"/>
        <v>0</v>
      </c>
      <c r="D100" s="213">
        <f t="shared" ca="1" si="20"/>
        <v>0</v>
      </c>
      <c r="E100" s="213">
        <f t="shared" ca="1" si="20"/>
        <v>0</v>
      </c>
      <c r="F100" s="213">
        <f t="shared" ca="1" si="20"/>
        <v>0</v>
      </c>
      <c r="G100" s="213">
        <f t="shared" ca="1" si="20"/>
        <v>0</v>
      </c>
      <c r="H100" s="213">
        <f t="shared" ca="1" si="20"/>
        <v>0</v>
      </c>
      <c r="I100" s="213">
        <f t="shared" ca="1" si="20"/>
        <v>0</v>
      </c>
      <c r="J100" s="213">
        <f t="shared" ca="1" si="20"/>
        <v>0</v>
      </c>
      <c r="K100" s="213">
        <f t="shared" ca="1" si="20"/>
        <v>0</v>
      </c>
      <c r="L100" s="213">
        <f ca="1">IF('Other 2020'!$A108="CP",INDIRECT("'Other 2020'!"&amp;'Country Selector'!$B$3&amp;ROW($A108))*10^12,0)*'Process Emissions Multipliers'!$B$31</f>
        <v>0</v>
      </c>
      <c r="M100" s="213">
        <f t="shared" ca="1" si="16"/>
        <v>0</v>
      </c>
      <c r="N100" s="213">
        <f t="shared" ca="1" si="21"/>
        <v>0</v>
      </c>
      <c r="O100" s="213">
        <f t="shared" ca="1" si="21"/>
        <v>0</v>
      </c>
      <c r="P100" s="213">
        <f t="shared" ca="1" si="21"/>
        <v>0</v>
      </c>
      <c r="Q100" s="213">
        <f t="shared" ca="1" si="21"/>
        <v>0</v>
      </c>
      <c r="R100" s="213">
        <f t="shared" ca="1" si="21"/>
        <v>0</v>
      </c>
      <c r="S100" s="213">
        <f t="shared" ca="1" si="21"/>
        <v>0</v>
      </c>
      <c r="T100" s="213">
        <f t="shared" ca="1" si="21"/>
        <v>0</v>
      </c>
      <c r="U100" s="213">
        <f t="shared" ca="1" si="21"/>
        <v>0</v>
      </c>
      <c r="V100" s="213">
        <f ca="1">IF('Other 2030'!$A108="CP",INDIRECT("'Other 2030'!"&amp;'Country Selector'!$B$3&amp;ROW($A108))*10^12,0)*'Process Emissions Multipliers'!$D$31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213">
        <f ca="1">V100*'Process Emissions Multipliers'!$E$31</f>
        <v>0</v>
      </c>
    </row>
    <row r="101" spans="1:42">
      <c r="A101" s="74">
        <v>49</v>
      </c>
      <c r="B101" s="213">
        <f ca="1">IF('Other 2010'!$A109="CP",INDIRECT("'Other 2010'!"&amp;'Country Selector'!$B$3&amp;ROW($A109))*10^12,0)</f>
        <v>0</v>
      </c>
      <c r="C101" s="213">
        <f t="shared" ca="1" si="15"/>
        <v>0</v>
      </c>
      <c r="D101" s="213">
        <f t="shared" ca="1" si="20"/>
        <v>0</v>
      </c>
      <c r="E101" s="213">
        <f t="shared" ca="1" si="20"/>
        <v>0</v>
      </c>
      <c r="F101" s="213">
        <f t="shared" ca="1" si="20"/>
        <v>0</v>
      </c>
      <c r="G101" s="213">
        <f t="shared" ca="1" si="20"/>
        <v>0</v>
      </c>
      <c r="H101" s="213">
        <f t="shared" ca="1" si="20"/>
        <v>0</v>
      </c>
      <c r="I101" s="213">
        <f t="shared" ca="1" si="20"/>
        <v>0</v>
      </c>
      <c r="J101" s="213">
        <f t="shared" ca="1" si="20"/>
        <v>0</v>
      </c>
      <c r="K101" s="213">
        <f t="shared" ca="1" si="20"/>
        <v>0</v>
      </c>
      <c r="L101" s="213">
        <f ca="1">IF('Other 2020'!$A109="CP",INDIRECT("'Other 2020'!"&amp;'Country Selector'!$B$3&amp;ROW($A109))*10^12,0)*'Process Emissions Multipliers'!$B$31</f>
        <v>0</v>
      </c>
      <c r="M101" s="213">
        <f t="shared" ca="1" si="16"/>
        <v>0</v>
      </c>
      <c r="N101" s="213">
        <f t="shared" ca="1" si="21"/>
        <v>0</v>
      </c>
      <c r="O101" s="213">
        <f t="shared" ca="1" si="21"/>
        <v>0</v>
      </c>
      <c r="P101" s="213">
        <f t="shared" ca="1" si="21"/>
        <v>0</v>
      </c>
      <c r="Q101" s="213">
        <f t="shared" ca="1" si="21"/>
        <v>0</v>
      </c>
      <c r="R101" s="213">
        <f t="shared" ca="1" si="21"/>
        <v>0</v>
      </c>
      <c r="S101" s="213">
        <f t="shared" ca="1" si="21"/>
        <v>0</v>
      </c>
      <c r="T101" s="213">
        <f t="shared" ca="1" si="21"/>
        <v>0</v>
      </c>
      <c r="U101" s="213">
        <f t="shared" ca="1" si="21"/>
        <v>0</v>
      </c>
      <c r="V101" s="213">
        <f ca="1">IF('Other 2030'!$A109="CP",INDIRECT("'Other 2030'!"&amp;'Country Selector'!$B$3&amp;ROW($A109))*10^12,0)*'Process Emissions Multipliers'!$D$31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213">
        <f ca="1">V101*'Process Emissions Multipliers'!$E$31</f>
        <v>0</v>
      </c>
    </row>
    <row r="102" spans="1:42">
      <c r="A102" s="74">
        <v>50</v>
      </c>
      <c r="B102" s="213">
        <f ca="1">IF('Other 2010'!$A110="CP",INDIRECT("'Other 2010'!"&amp;'Country Selector'!$B$3&amp;ROW($A110))*10^12,0)</f>
        <v>0</v>
      </c>
      <c r="C102" s="213">
        <f t="shared" ca="1" si="15"/>
        <v>0</v>
      </c>
      <c r="D102" s="213">
        <f t="shared" ca="1" si="20"/>
        <v>0</v>
      </c>
      <c r="E102" s="213">
        <f t="shared" ca="1" si="20"/>
        <v>0</v>
      </c>
      <c r="F102" s="213">
        <f t="shared" ca="1" si="20"/>
        <v>0</v>
      </c>
      <c r="G102" s="213">
        <f t="shared" ca="1" si="20"/>
        <v>0</v>
      </c>
      <c r="H102" s="213">
        <f t="shared" ca="1" si="20"/>
        <v>0</v>
      </c>
      <c r="I102" s="213">
        <f t="shared" ca="1" si="20"/>
        <v>0</v>
      </c>
      <c r="J102" s="213">
        <f t="shared" ca="1" si="20"/>
        <v>0</v>
      </c>
      <c r="K102" s="213">
        <f t="shared" ca="1" si="20"/>
        <v>0</v>
      </c>
      <c r="L102" s="213">
        <f ca="1">IF('Other 2020'!$A110="CP",INDIRECT("'Other 2020'!"&amp;'Country Selector'!$B$3&amp;ROW($A110))*10^12,0)*'Process Emissions Multipliers'!$B$31</f>
        <v>0</v>
      </c>
      <c r="M102" s="213">
        <f t="shared" ca="1" si="16"/>
        <v>0</v>
      </c>
      <c r="N102" s="213">
        <f t="shared" ca="1" si="21"/>
        <v>0</v>
      </c>
      <c r="O102" s="213">
        <f t="shared" ca="1" si="21"/>
        <v>0</v>
      </c>
      <c r="P102" s="213">
        <f t="shared" ca="1" si="21"/>
        <v>0</v>
      </c>
      <c r="Q102" s="213">
        <f t="shared" ca="1" si="21"/>
        <v>0</v>
      </c>
      <c r="R102" s="213">
        <f t="shared" ca="1" si="21"/>
        <v>0</v>
      </c>
      <c r="S102" s="213">
        <f t="shared" ca="1" si="21"/>
        <v>0</v>
      </c>
      <c r="T102" s="213">
        <f t="shared" ca="1" si="21"/>
        <v>0</v>
      </c>
      <c r="U102" s="213">
        <f t="shared" ca="1" si="21"/>
        <v>0</v>
      </c>
      <c r="V102" s="213">
        <f ca="1">IF('Other 2030'!$A110="CP",INDIRECT("'Other 2030'!"&amp;'Country Selector'!$B$3&amp;ROW($A110))*10^12,0)*'Process Emissions Multipliers'!$D$31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 s="213">
        <f ca="1">V102*'Process Emissions Multipliers'!$E$31</f>
        <v>0</v>
      </c>
    </row>
    <row r="103" spans="1:42">
      <c r="A103" s="74">
        <v>51</v>
      </c>
      <c r="B103" s="213">
        <f ca="1">IF('Other 2010'!$A111="CP",INDIRECT("'Other 2010'!"&amp;'Country Selector'!$B$3&amp;ROW($A111))*10^12,0)</f>
        <v>0</v>
      </c>
      <c r="C103" s="213">
        <f t="shared" ca="1" si="15"/>
        <v>0</v>
      </c>
      <c r="D103" s="213">
        <f t="shared" ca="1" si="20"/>
        <v>0</v>
      </c>
      <c r="E103" s="213">
        <f t="shared" ca="1" si="20"/>
        <v>0</v>
      </c>
      <c r="F103" s="213">
        <f t="shared" ca="1" si="20"/>
        <v>0</v>
      </c>
      <c r="G103" s="213">
        <f t="shared" ca="1" si="20"/>
        <v>0</v>
      </c>
      <c r="H103" s="213">
        <f t="shared" ca="1" si="20"/>
        <v>0</v>
      </c>
      <c r="I103" s="213">
        <f t="shared" ca="1" si="20"/>
        <v>0</v>
      </c>
      <c r="J103" s="213">
        <f t="shared" ca="1" si="20"/>
        <v>0</v>
      </c>
      <c r="K103" s="213">
        <f t="shared" ca="1" si="20"/>
        <v>0</v>
      </c>
      <c r="L103" s="213">
        <f ca="1">IF('Other 2020'!$A111="CP",INDIRECT("'Other 2020'!"&amp;'Country Selector'!$B$3&amp;ROW($A111))*10^12,0)*'Process Emissions Multipliers'!$B$31</f>
        <v>0</v>
      </c>
      <c r="M103" s="213">
        <f t="shared" ca="1" si="16"/>
        <v>0</v>
      </c>
      <c r="N103" s="213">
        <f t="shared" ca="1" si="21"/>
        <v>0</v>
      </c>
      <c r="O103" s="213">
        <f t="shared" ca="1" si="21"/>
        <v>0</v>
      </c>
      <c r="P103" s="213">
        <f t="shared" ca="1" si="21"/>
        <v>0</v>
      </c>
      <c r="Q103" s="213">
        <f t="shared" ca="1" si="21"/>
        <v>0</v>
      </c>
      <c r="R103" s="213">
        <f t="shared" ca="1" si="21"/>
        <v>0</v>
      </c>
      <c r="S103" s="213">
        <f t="shared" ca="1" si="21"/>
        <v>0</v>
      </c>
      <c r="T103" s="213">
        <f t="shared" ca="1" si="21"/>
        <v>0</v>
      </c>
      <c r="U103" s="213">
        <f t="shared" ca="1" si="21"/>
        <v>0</v>
      </c>
      <c r="V103" s="213">
        <f ca="1">IF('Other 2030'!$A111="CP",INDIRECT("'Other 2030'!"&amp;'Country Selector'!$B$3&amp;ROW($A111))*10^12,0)*'Process Emissions Multipliers'!$D$31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 s="213">
        <f ca="1">V103*'Process Emissions Multipliers'!$E$31</f>
        <v>0</v>
      </c>
    </row>
    <row r="104" spans="1:42">
      <c r="A104" s="74">
        <v>52</v>
      </c>
      <c r="B104" s="213">
        <f ca="1">IF('Other 2010'!$A112="CP",INDIRECT("'Other 2010'!"&amp;'Country Selector'!$B$3&amp;ROW($A112))*10^12,0)</f>
        <v>0</v>
      </c>
      <c r="C104" s="213">
        <f t="shared" ca="1" si="15"/>
        <v>0</v>
      </c>
      <c r="D104" s="213">
        <f t="shared" ca="1" si="20"/>
        <v>0</v>
      </c>
      <c r="E104" s="213">
        <f t="shared" ca="1" si="20"/>
        <v>0</v>
      </c>
      <c r="F104" s="213">
        <f t="shared" ca="1" si="20"/>
        <v>0</v>
      </c>
      <c r="G104" s="213">
        <f t="shared" ca="1" si="20"/>
        <v>0</v>
      </c>
      <c r="H104" s="213">
        <f t="shared" ca="1" si="20"/>
        <v>0</v>
      </c>
      <c r="I104" s="213">
        <f t="shared" ca="1" si="20"/>
        <v>0</v>
      </c>
      <c r="J104" s="213">
        <f t="shared" ca="1" si="20"/>
        <v>0</v>
      </c>
      <c r="K104" s="213">
        <f t="shared" ca="1" si="20"/>
        <v>0</v>
      </c>
      <c r="L104" s="213">
        <f ca="1">IF('Other 2020'!$A112="CP",INDIRECT("'Other 2020'!"&amp;'Country Selector'!$B$3&amp;ROW($A112))*10^12,0)*'Process Emissions Multipliers'!$B$31</f>
        <v>0</v>
      </c>
      <c r="M104" s="213">
        <f t="shared" ca="1" si="16"/>
        <v>0</v>
      </c>
      <c r="N104" s="213">
        <f t="shared" ca="1" si="21"/>
        <v>0</v>
      </c>
      <c r="O104" s="213">
        <f t="shared" ca="1" si="21"/>
        <v>0</v>
      </c>
      <c r="P104" s="213">
        <f t="shared" ca="1" si="21"/>
        <v>0</v>
      </c>
      <c r="Q104" s="213">
        <f t="shared" ca="1" si="21"/>
        <v>0</v>
      </c>
      <c r="R104" s="213">
        <f t="shared" ca="1" si="21"/>
        <v>0</v>
      </c>
      <c r="S104" s="213">
        <f t="shared" ca="1" si="21"/>
        <v>0</v>
      </c>
      <c r="T104" s="213">
        <f t="shared" ca="1" si="21"/>
        <v>0</v>
      </c>
      <c r="U104" s="213">
        <f t="shared" ca="1" si="21"/>
        <v>0</v>
      </c>
      <c r="V104" s="213">
        <f ca="1">IF('Other 2030'!$A112="CP",INDIRECT("'Other 2030'!"&amp;'Country Selector'!$B$3&amp;ROW($A112))*10^12,0)*'Process Emissions Multipliers'!$D$31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213">
        <f ca="1">V104*'Process Emissions Multipliers'!$E$31</f>
        <v>0</v>
      </c>
    </row>
    <row r="105" spans="1:42">
      <c r="A105" s="74">
        <v>53</v>
      </c>
      <c r="B105" s="213">
        <f ca="1">IF('Other 2010'!$A113="CP",INDIRECT("'Other 2010'!"&amp;'Country Selector'!$B$3&amp;ROW($A113))*10^12,0)</f>
        <v>0</v>
      </c>
      <c r="C105" s="213">
        <f t="shared" ca="1" si="15"/>
        <v>0</v>
      </c>
      <c r="D105" s="213">
        <f t="shared" ca="1" si="20"/>
        <v>0</v>
      </c>
      <c r="E105" s="213">
        <f t="shared" ca="1" si="20"/>
        <v>0</v>
      </c>
      <c r="F105" s="213">
        <f t="shared" ca="1" si="20"/>
        <v>0</v>
      </c>
      <c r="G105" s="213">
        <f t="shared" ca="1" si="20"/>
        <v>0</v>
      </c>
      <c r="H105" s="213">
        <f t="shared" ca="1" si="20"/>
        <v>0</v>
      </c>
      <c r="I105" s="213">
        <f t="shared" ca="1" si="20"/>
        <v>0</v>
      </c>
      <c r="J105" s="213">
        <f t="shared" ca="1" si="20"/>
        <v>0</v>
      </c>
      <c r="K105" s="213">
        <f t="shared" ca="1" si="20"/>
        <v>0</v>
      </c>
      <c r="L105" s="213">
        <f ca="1">IF('Other 2020'!$A113="CP",INDIRECT("'Other 2020'!"&amp;'Country Selector'!$B$3&amp;ROW($A113))*10^12,0)*'Process Emissions Multipliers'!$B$31</f>
        <v>0</v>
      </c>
      <c r="M105" s="213">
        <f t="shared" ca="1" si="16"/>
        <v>0</v>
      </c>
      <c r="N105" s="213">
        <f t="shared" ca="1" si="21"/>
        <v>0</v>
      </c>
      <c r="O105" s="213">
        <f t="shared" ca="1" si="21"/>
        <v>0</v>
      </c>
      <c r="P105" s="213">
        <f t="shared" ca="1" si="21"/>
        <v>0</v>
      </c>
      <c r="Q105" s="213">
        <f t="shared" ca="1" si="21"/>
        <v>0</v>
      </c>
      <c r="R105" s="213">
        <f t="shared" ca="1" si="21"/>
        <v>0</v>
      </c>
      <c r="S105" s="213">
        <f t="shared" ca="1" si="21"/>
        <v>0</v>
      </c>
      <c r="T105" s="213">
        <f t="shared" ca="1" si="21"/>
        <v>0</v>
      </c>
      <c r="U105" s="213">
        <f t="shared" ca="1" si="21"/>
        <v>0</v>
      </c>
      <c r="V105" s="213">
        <f ca="1">IF('Other 2030'!$A113="CP",INDIRECT("'Other 2030'!"&amp;'Country Selector'!$B$3&amp;ROW($A113))*10^12,0)*'Process Emissions Multipliers'!$D$31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213">
        <f ca="1">V105*'Process Emissions Multipliers'!$E$31</f>
        <v>0</v>
      </c>
    </row>
    <row r="106" spans="1:42">
      <c r="A106" s="74">
        <v>54</v>
      </c>
      <c r="B106" s="213">
        <f ca="1">IF('Other 2010'!$A114="CP",INDIRECT("'Other 2010'!"&amp;'Country Selector'!$B$3&amp;ROW($A114))*10^12,0)</f>
        <v>0</v>
      </c>
      <c r="C106" s="213">
        <f t="shared" ca="1" si="15"/>
        <v>0</v>
      </c>
      <c r="D106" s="213">
        <f t="shared" ca="1" si="20"/>
        <v>0</v>
      </c>
      <c r="E106" s="213">
        <f t="shared" ca="1" si="20"/>
        <v>0</v>
      </c>
      <c r="F106" s="213">
        <f t="shared" ca="1" si="20"/>
        <v>0</v>
      </c>
      <c r="G106" s="213">
        <f t="shared" ca="1" si="20"/>
        <v>0</v>
      </c>
      <c r="H106" s="213">
        <f t="shared" ca="1" si="20"/>
        <v>0</v>
      </c>
      <c r="I106" s="213">
        <f t="shared" ca="1" si="20"/>
        <v>0</v>
      </c>
      <c r="J106" s="213">
        <f t="shared" ca="1" si="20"/>
        <v>0</v>
      </c>
      <c r="K106" s="213">
        <f t="shared" ca="1" si="20"/>
        <v>0</v>
      </c>
      <c r="L106" s="213">
        <f ca="1">IF('Other 2020'!$A114="CP",INDIRECT("'Other 2020'!"&amp;'Country Selector'!$B$3&amp;ROW($A114))*10^12,0)*'Process Emissions Multipliers'!$B$31</f>
        <v>0</v>
      </c>
      <c r="M106" s="213">
        <f t="shared" ca="1" si="16"/>
        <v>0</v>
      </c>
      <c r="N106" s="213">
        <f t="shared" ca="1" si="21"/>
        <v>0</v>
      </c>
      <c r="O106" s="213">
        <f t="shared" ca="1" si="21"/>
        <v>0</v>
      </c>
      <c r="P106" s="213">
        <f t="shared" ca="1" si="21"/>
        <v>0</v>
      </c>
      <c r="Q106" s="213">
        <f t="shared" ca="1" si="21"/>
        <v>0</v>
      </c>
      <c r="R106" s="213">
        <f t="shared" ca="1" si="21"/>
        <v>0</v>
      </c>
      <c r="S106" s="213">
        <f t="shared" ca="1" si="21"/>
        <v>0</v>
      </c>
      <c r="T106" s="213">
        <f t="shared" ca="1" si="21"/>
        <v>0</v>
      </c>
      <c r="U106" s="213">
        <f t="shared" ca="1" si="21"/>
        <v>0</v>
      </c>
      <c r="V106" s="213">
        <f ca="1">IF('Other 2030'!$A114="CP",INDIRECT("'Other 2030'!"&amp;'Country Selector'!$B$3&amp;ROW($A114))*10^12,0)*'Process Emissions Multipliers'!$D$31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213">
        <f ca="1">V106*'Process Emissions Multipliers'!$E$31</f>
        <v>0</v>
      </c>
    </row>
    <row r="107" spans="1:42">
      <c r="A107" s="74">
        <v>55</v>
      </c>
      <c r="B107" s="213">
        <f ca="1">IF('Other 2010'!$A115="CP",INDIRECT("'Other 2010'!"&amp;'Country Selector'!$B$3&amp;ROW($A115))*10^12,0)</f>
        <v>0</v>
      </c>
      <c r="C107" s="213">
        <f t="shared" ca="1" si="15"/>
        <v>0</v>
      </c>
      <c r="D107" s="213">
        <f t="shared" ca="1" si="20"/>
        <v>0</v>
      </c>
      <c r="E107" s="213">
        <f t="shared" ca="1" si="20"/>
        <v>0</v>
      </c>
      <c r="F107" s="213">
        <f t="shared" ca="1" si="20"/>
        <v>0</v>
      </c>
      <c r="G107" s="213">
        <f t="shared" ca="1" si="20"/>
        <v>0</v>
      </c>
      <c r="H107" s="213">
        <f t="shared" ca="1" si="20"/>
        <v>0</v>
      </c>
      <c r="I107" s="213">
        <f t="shared" ca="1" si="20"/>
        <v>0</v>
      </c>
      <c r="J107" s="213">
        <f t="shared" ca="1" si="20"/>
        <v>0</v>
      </c>
      <c r="K107" s="213">
        <f t="shared" ca="1" si="20"/>
        <v>0</v>
      </c>
      <c r="L107" s="213">
        <f ca="1">IF('Other 2020'!$A115="CP",INDIRECT("'Other 2020'!"&amp;'Country Selector'!$B$3&amp;ROW($A115))*10^12,0)*'Process Emissions Multipliers'!$B$31</f>
        <v>0</v>
      </c>
      <c r="M107" s="213">
        <f t="shared" ca="1" si="16"/>
        <v>0</v>
      </c>
      <c r="N107" s="213">
        <f t="shared" ca="1" si="21"/>
        <v>0</v>
      </c>
      <c r="O107" s="213">
        <f t="shared" ca="1" si="21"/>
        <v>0</v>
      </c>
      <c r="P107" s="213">
        <f t="shared" ca="1" si="21"/>
        <v>0</v>
      </c>
      <c r="Q107" s="213">
        <f t="shared" ca="1" si="21"/>
        <v>0</v>
      </c>
      <c r="R107" s="213">
        <f t="shared" ca="1" si="21"/>
        <v>0</v>
      </c>
      <c r="S107" s="213">
        <f t="shared" ca="1" si="21"/>
        <v>0</v>
      </c>
      <c r="T107" s="213">
        <f t="shared" ca="1" si="21"/>
        <v>0</v>
      </c>
      <c r="U107" s="213">
        <f t="shared" ca="1" si="21"/>
        <v>0</v>
      </c>
      <c r="V107" s="213">
        <f ca="1">IF('Other 2030'!$A115="CP",INDIRECT("'Other 2030'!"&amp;'Country Selector'!$B$3&amp;ROW($A115))*10^12,0)*'Process Emissions Multipliers'!$D$31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213">
        <f ca="1">V107*'Process Emissions Multipliers'!$E$31</f>
        <v>0</v>
      </c>
    </row>
    <row r="108" spans="1:42">
      <c r="A108" s="74">
        <v>56</v>
      </c>
      <c r="B108" s="213">
        <f ca="1">IF('Other 2010'!$A116="CP",INDIRECT("'Other 2010'!"&amp;'Country Selector'!$B$3&amp;ROW($A116))*10^12,0)</f>
        <v>83745297804.473038</v>
      </c>
      <c r="C108" s="213">
        <f t="shared" ca="1" si="15"/>
        <v>75370768024.025726</v>
      </c>
      <c r="D108" s="213">
        <f t="shared" ca="1" si="20"/>
        <v>66996238243.57843</v>
      </c>
      <c r="E108" s="213">
        <f t="shared" ca="1" si="20"/>
        <v>58621708463.131126</v>
      </c>
      <c r="F108" s="213">
        <f t="shared" ca="1" si="20"/>
        <v>50247178682.683823</v>
      </c>
      <c r="G108" s="213">
        <f t="shared" ca="1" si="20"/>
        <v>41872648902.236519</v>
      </c>
      <c r="H108" s="213">
        <f t="shared" ca="1" si="20"/>
        <v>33498119121.789215</v>
      </c>
      <c r="I108" s="213">
        <f t="shared" ca="1" si="20"/>
        <v>25123589341.341911</v>
      </c>
      <c r="J108" s="213">
        <f t="shared" ca="1" si="20"/>
        <v>16749059560.894608</v>
      </c>
      <c r="K108" s="213">
        <f t="shared" ca="1" si="20"/>
        <v>8374529780.4473038</v>
      </c>
      <c r="L108" s="213">
        <f ca="1">IF('Other 2020'!$A116="CP",INDIRECT("'Other 2020'!"&amp;'Country Selector'!$B$3&amp;ROW($A116))*10^12,0)*'Process Emissions Multipliers'!$B$31</f>
        <v>0</v>
      </c>
      <c r="M108" s="213">
        <f t="shared" ca="1" si="16"/>
        <v>0</v>
      </c>
      <c r="N108" s="213">
        <f t="shared" ca="1" si="21"/>
        <v>0</v>
      </c>
      <c r="O108" s="213">
        <f t="shared" ca="1" si="21"/>
        <v>0</v>
      </c>
      <c r="P108" s="213">
        <f t="shared" ca="1" si="21"/>
        <v>0</v>
      </c>
      <c r="Q108" s="213">
        <f t="shared" ca="1" si="21"/>
        <v>0</v>
      </c>
      <c r="R108" s="213">
        <f t="shared" ca="1" si="21"/>
        <v>0</v>
      </c>
      <c r="S108" s="213">
        <f t="shared" ca="1" si="21"/>
        <v>0</v>
      </c>
      <c r="T108" s="213">
        <f t="shared" ca="1" si="21"/>
        <v>0</v>
      </c>
      <c r="U108" s="213">
        <f t="shared" ca="1" si="21"/>
        <v>0</v>
      </c>
      <c r="V108" s="213">
        <f ca="1">IF('Other 2030'!$A116="CP",INDIRECT("'Other 2030'!"&amp;'Country Selector'!$B$3&amp;ROW($A116))*10^12,0)*'Process Emissions Multipliers'!$D$31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213">
        <f ca="1">V108*'Process Emissions Multipliers'!$E$31</f>
        <v>0</v>
      </c>
    </row>
    <row r="109" spans="1:42">
      <c r="A109" s="74">
        <v>57</v>
      </c>
      <c r="B109" s="213">
        <f ca="1">IF('Other 2010'!$A117="CP",INDIRECT("'Other 2010'!"&amp;'Country Selector'!$B$3&amp;ROW($A117))*10^12,0)</f>
        <v>0</v>
      </c>
      <c r="C109" s="213">
        <f t="shared" ca="1" si="15"/>
        <v>0</v>
      </c>
      <c r="D109" s="213">
        <f t="shared" ca="1" si="20"/>
        <v>0</v>
      </c>
      <c r="E109" s="213">
        <f t="shared" ca="1" si="20"/>
        <v>0</v>
      </c>
      <c r="F109" s="213">
        <f t="shared" ca="1" si="20"/>
        <v>0</v>
      </c>
      <c r="G109" s="213">
        <f t="shared" ca="1" si="20"/>
        <v>0</v>
      </c>
      <c r="H109" s="213">
        <f t="shared" ca="1" si="20"/>
        <v>0</v>
      </c>
      <c r="I109" s="213">
        <f t="shared" ca="1" si="20"/>
        <v>0</v>
      </c>
      <c r="J109" s="213">
        <f t="shared" ca="1" si="20"/>
        <v>0</v>
      </c>
      <c r="K109" s="213">
        <f t="shared" ca="1" si="20"/>
        <v>0</v>
      </c>
      <c r="L109" s="213">
        <f ca="1">IF('Other 2020'!$A117="CP",INDIRECT("'Other 2020'!"&amp;'Country Selector'!$B$3&amp;ROW($A117))*10^12,0)*'Process Emissions Multipliers'!$B$31</f>
        <v>0</v>
      </c>
      <c r="M109" s="213">
        <f t="shared" ca="1" si="16"/>
        <v>0</v>
      </c>
      <c r="N109" s="213">
        <f t="shared" ca="1" si="21"/>
        <v>0</v>
      </c>
      <c r="O109" s="213">
        <f t="shared" ca="1" si="21"/>
        <v>0</v>
      </c>
      <c r="P109" s="213">
        <f t="shared" ca="1" si="21"/>
        <v>0</v>
      </c>
      <c r="Q109" s="213">
        <f t="shared" ca="1" si="21"/>
        <v>0</v>
      </c>
      <c r="R109" s="213">
        <f t="shared" ca="1" si="21"/>
        <v>0</v>
      </c>
      <c r="S109" s="213">
        <f t="shared" ca="1" si="21"/>
        <v>0</v>
      </c>
      <c r="T109" s="213">
        <f t="shared" ca="1" si="21"/>
        <v>0</v>
      </c>
      <c r="U109" s="213">
        <f t="shared" ca="1" si="21"/>
        <v>0</v>
      </c>
      <c r="V109" s="213">
        <f ca="1">IF('Other 2030'!$A117="CP",INDIRECT("'Other 2030'!"&amp;'Country Selector'!$B$3&amp;ROW($A117))*10^12,0)*'Process Emissions Multipliers'!$D$31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213">
        <f ca="1">V109*'Process Emissions Multipliers'!$E$31</f>
        <v>0</v>
      </c>
    </row>
    <row r="110" spans="1:42">
      <c r="A110" s="74">
        <v>58</v>
      </c>
      <c r="B110" s="213">
        <f ca="1">IF('Other 2010'!$A118="CP",INDIRECT("'Other 2010'!"&amp;'Country Selector'!$B$3&amp;ROW($A118))*10^12,0)</f>
        <v>0</v>
      </c>
      <c r="C110" s="213">
        <f t="shared" ca="1" si="15"/>
        <v>0</v>
      </c>
      <c r="D110" s="213">
        <f t="shared" ca="1" si="20"/>
        <v>0</v>
      </c>
      <c r="E110" s="213">
        <f t="shared" ca="1" si="20"/>
        <v>0</v>
      </c>
      <c r="F110" s="213">
        <f t="shared" ca="1" si="20"/>
        <v>0</v>
      </c>
      <c r="G110" s="213">
        <f t="shared" ca="1" si="20"/>
        <v>0</v>
      </c>
      <c r="H110" s="213">
        <f t="shared" ca="1" si="20"/>
        <v>0</v>
      </c>
      <c r="I110" s="213">
        <f t="shared" ca="1" si="20"/>
        <v>0</v>
      </c>
      <c r="J110" s="213">
        <f t="shared" ca="1" si="20"/>
        <v>0</v>
      </c>
      <c r="K110" s="213">
        <f t="shared" ca="1" si="20"/>
        <v>0</v>
      </c>
      <c r="L110" s="213">
        <f ca="1">IF('Other 2020'!$A118="CP",INDIRECT("'Other 2020'!"&amp;'Country Selector'!$B$3&amp;ROW($A118))*10^12,0)*'Process Emissions Multipliers'!$B$31</f>
        <v>0</v>
      </c>
      <c r="M110" s="213">
        <f t="shared" ca="1" si="16"/>
        <v>0</v>
      </c>
      <c r="N110" s="213">
        <f t="shared" ca="1" si="21"/>
        <v>0</v>
      </c>
      <c r="O110" s="213">
        <f t="shared" ca="1" si="21"/>
        <v>0</v>
      </c>
      <c r="P110" s="213">
        <f t="shared" ca="1" si="21"/>
        <v>0</v>
      </c>
      <c r="Q110" s="213">
        <f t="shared" ca="1" si="21"/>
        <v>0</v>
      </c>
      <c r="R110" s="213">
        <f t="shared" ca="1" si="21"/>
        <v>0</v>
      </c>
      <c r="S110" s="213">
        <f t="shared" ca="1" si="21"/>
        <v>0</v>
      </c>
      <c r="T110" s="213">
        <f t="shared" ca="1" si="21"/>
        <v>0</v>
      </c>
      <c r="U110" s="213">
        <f t="shared" ca="1" si="21"/>
        <v>0</v>
      </c>
      <c r="V110" s="213">
        <f ca="1">IF('Other 2030'!$A118="CP",INDIRECT("'Other 2030'!"&amp;'Country Selector'!$B$3&amp;ROW($A118))*10^12,0)*'Process Emissions Multipliers'!$D$31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213">
        <f ca="1">V110*'Process Emissions Multipliers'!$E$31</f>
        <v>0</v>
      </c>
    </row>
    <row r="111" spans="1:42">
      <c r="A111" s="74">
        <v>59</v>
      </c>
      <c r="B111" s="213">
        <f ca="1">IF('Other 2010'!$A119="CP",INDIRECT("'Other 2010'!"&amp;'Country Selector'!$B$3&amp;ROW($A119))*10^12,0)</f>
        <v>0</v>
      </c>
      <c r="C111" s="213">
        <f t="shared" ca="1" si="15"/>
        <v>0</v>
      </c>
      <c r="D111" s="213">
        <f t="shared" ca="1" si="20"/>
        <v>0</v>
      </c>
      <c r="E111" s="213">
        <f t="shared" ca="1" si="20"/>
        <v>0</v>
      </c>
      <c r="F111" s="213">
        <f t="shared" ca="1" si="20"/>
        <v>0</v>
      </c>
      <c r="G111" s="213">
        <f t="shared" ca="1" si="20"/>
        <v>0</v>
      </c>
      <c r="H111" s="213">
        <f t="shared" ca="1" si="20"/>
        <v>0</v>
      </c>
      <c r="I111" s="213">
        <f t="shared" ca="1" si="20"/>
        <v>0</v>
      </c>
      <c r="J111" s="213">
        <f t="shared" ca="1" si="20"/>
        <v>0</v>
      </c>
      <c r="K111" s="213">
        <f t="shared" ca="1" si="20"/>
        <v>0</v>
      </c>
      <c r="L111" s="213">
        <f ca="1">IF('Other 2020'!$A119="CP",INDIRECT("'Other 2020'!"&amp;'Country Selector'!$B$3&amp;ROW($A119))*10^12,0)*'Process Emissions Multipliers'!$B$31</f>
        <v>0</v>
      </c>
      <c r="M111" s="213">
        <f t="shared" ca="1" si="16"/>
        <v>0</v>
      </c>
      <c r="N111" s="213">
        <f t="shared" ca="1" si="21"/>
        <v>0</v>
      </c>
      <c r="O111" s="213">
        <f t="shared" ca="1" si="21"/>
        <v>0</v>
      </c>
      <c r="P111" s="213">
        <f t="shared" ca="1" si="21"/>
        <v>0</v>
      </c>
      <c r="Q111" s="213">
        <f t="shared" ca="1" si="21"/>
        <v>0</v>
      </c>
      <c r="R111" s="213">
        <f t="shared" ca="1" si="21"/>
        <v>0</v>
      </c>
      <c r="S111" s="213">
        <f t="shared" ca="1" si="21"/>
        <v>0</v>
      </c>
      <c r="T111" s="213">
        <f t="shared" ca="1" si="21"/>
        <v>0</v>
      </c>
      <c r="U111" s="213">
        <f t="shared" ca="1" si="21"/>
        <v>0</v>
      </c>
      <c r="V111" s="213">
        <f ca="1">IF('Other 2030'!$A119="CP",INDIRECT("'Other 2030'!"&amp;'Country Selector'!$B$3&amp;ROW($A119))*10^12,0)*'Process Emissions Multipliers'!$D$31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213">
        <f ca="1">V111*'Process Emissions Multipliers'!$E$31</f>
        <v>0</v>
      </c>
    </row>
    <row r="112" spans="1:42">
      <c r="A112" s="74">
        <v>60</v>
      </c>
      <c r="B112" s="213">
        <f ca="1">IF('Other 2010'!$A120="CP",INDIRECT("'Other 2010'!"&amp;'Country Selector'!$B$3&amp;ROW($A120))*10^12,0)</f>
        <v>0</v>
      </c>
      <c r="C112" s="213">
        <f t="shared" ca="1" si="15"/>
        <v>0</v>
      </c>
      <c r="D112" s="213">
        <f t="shared" ca="1" si="20"/>
        <v>0</v>
      </c>
      <c r="E112" s="213">
        <f t="shared" ca="1" si="20"/>
        <v>0</v>
      </c>
      <c r="F112" s="213">
        <f t="shared" ca="1" si="20"/>
        <v>0</v>
      </c>
      <c r="G112" s="213">
        <f t="shared" ca="1" si="20"/>
        <v>0</v>
      </c>
      <c r="H112" s="213">
        <f t="shared" ca="1" si="20"/>
        <v>0</v>
      </c>
      <c r="I112" s="213">
        <f t="shared" ca="1" si="20"/>
        <v>0</v>
      </c>
      <c r="J112" s="213">
        <f t="shared" ca="1" si="20"/>
        <v>0</v>
      </c>
      <c r="K112" s="213">
        <f t="shared" ca="1" si="20"/>
        <v>0</v>
      </c>
      <c r="L112" s="213">
        <f ca="1">IF('Other 2020'!$A120="CP",INDIRECT("'Other 2020'!"&amp;'Country Selector'!$B$3&amp;ROW($A120))*10^12,0)*'Process Emissions Multipliers'!$B$31</f>
        <v>0</v>
      </c>
      <c r="M112" s="213">
        <f t="shared" ca="1" si="16"/>
        <v>0</v>
      </c>
      <c r="N112" s="213">
        <f t="shared" ca="1" si="21"/>
        <v>0</v>
      </c>
      <c r="O112" s="213">
        <f t="shared" ca="1" si="21"/>
        <v>0</v>
      </c>
      <c r="P112" s="213">
        <f t="shared" ca="1" si="21"/>
        <v>0</v>
      </c>
      <c r="Q112" s="213">
        <f t="shared" ca="1" si="21"/>
        <v>0</v>
      </c>
      <c r="R112" s="213">
        <f t="shared" ca="1" si="21"/>
        <v>0</v>
      </c>
      <c r="S112" s="213">
        <f t="shared" ca="1" si="21"/>
        <v>0</v>
      </c>
      <c r="T112" s="213">
        <f t="shared" ca="1" si="21"/>
        <v>0</v>
      </c>
      <c r="U112" s="213">
        <f t="shared" ca="1" si="21"/>
        <v>0</v>
      </c>
      <c r="V112" s="213">
        <f ca="1">IF('Other 2030'!$A120="CP",INDIRECT("'Other 2030'!"&amp;'Country Selector'!$B$3&amp;ROW($A120))*10^12,0)*'Process Emissions Multipliers'!$D$31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213">
        <f ca="1">V112*'Process Emissions Multipliers'!$E$31</f>
        <v>0</v>
      </c>
    </row>
    <row r="113" spans="1:42">
      <c r="A113" s="74">
        <v>61</v>
      </c>
      <c r="B113" s="213">
        <f ca="1">IF('Other 2010'!$A121="CP",INDIRECT("'Other 2010'!"&amp;'Country Selector'!$B$3&amp;ROW($A121))*10^12,0)</f>
        <v>0</v>
      </c>
      <c r="C113" s="213">
        <f t="shared" ca="1" si="15"/>
        <v>0</v>
      </c>
      <c r="D113" s="213">
        <f t="shared" ca="1" si="20"/>
        <v>0</v>
      </c>
      <c r="E113" s="213">
        <f t="shared" ca="1" si="20"/>
        <v>0</v>
      </c>
      <c r="F113" s="213">
        <f t="shared" ca="1" si="20"/>
        <v>0</v>
      </c>
      <c r="G113" s="213">
        <f t="shared" ca="1" si="20"/>
        <v>0</v>
      </c>
      <c r="H113" s="213">
        <f t="shared" ca="1" si="20"/>
        <v>0</v>
      </c>
      <c r="I113" s="213">
        <f t="shared" ca="1" si="20"/>
        <v>0</v>
      </c>
      <c r="J113" s="213">
        <f t="shared" ca="1" si="20"/>
        <v>0</v>
      </c>
      <c r="K113" s="213">
        <f t="shared" ca="1" si="20"/>
        <v>0</v>
      </c>
      <c r="L113" s="213">
        <f ca="1">IF('Other 2020'!$A121="CP",INDIRECT("'Other 2020'!"&amp;'Country Selector'!$B$3&amp;ROW($A121))*10^12,0)*'Process Emissions Multipliers'!$B$31</f>
        <v>0</v>
      </c>
      <c r="M113" s="213">
        <f t="shared" ca="1" si="16"/>
        <v>0</v>
      </c>
      <c r="N113" s="213">
        <f t="shared" ca="1" si="21"/>
        <v>0</v>
      </c>
      <c r="O113" s="213">
        <f t="shared" ca="1" si="21"/>
        <v>0</v>
      </c>
      <c r="P113" s="213">
        <f t="shared" ca="1" si="21"/>
        <v>0</v>
      </c>
      <c r="Q113" s="213">
        <f t="shared" ca="1" si="21"/>
        <v>0</v>
      </c>
      <c r="R113" s="213">
        <f t="shared" ca="1" si="21"/>
        <v>0</v>
      </c>
      <c r="S113" s="213">
        <f t="shared" ca="1" si="21"/>
        <v>0</v>
      </c>
      <c r="T113" s="213">
        <f t="shared" ca="1" si="21"/>
        <v>0</v>
      </c>
      <c r="U113" s="213">
        <f t="shared" ca="1" si="21"/>
        <v>0</v>
      </c>
      <c r="V113" s="213">
        <f ca="1">IF('Other 2030'!$A121="CP",INDIRECT("'Other 2030'!"&amp;'Country Selector'!$B$3&amp;ROW($A121))*10^12,0)*'Process Emissions Multipliers'!$D$31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 s="213">
        <f ca="1">V113*'Process Emissions Multipliers'!$E$31</f>
        <v>0</v>
      </c>
    </row>
    <row r="114" spans="1:42">
      <c r="A114" s="74">
        <v>62</v>
      </c>
      <c r="B114" s="213">
        <f ca="1">IF('Other 2010'!$A122="CP",INDIRECT("'Other 2010'!"&amp;'Country Selector'!$B$3&amp;ROW($A122))*10^12,0)</f>
        <v>0</v>
      </c>
      <c r="C114" s="213">
        <f t="shared" ca="1" si="15"/>
        <v>0</v>
      </c>
      <c r="D114" s="213">
        <f t="shared" ca="1" si="20"/>
        <v>0</v>
      </c>
      <c r="E114" s="213">
        <f t="shared" ca="1" si="20"/>
        <v>0</v>
      </c>
      <c r="F114" s="213">
        <f t="shared" ca="1" si="20"/>
        <v>0</v>
      </c>
      <c r="G114" s="213">
        <f t="shared" ca="1" si="20"/>
        <v>0</v>
      </c>
      <c r="H114" s="213">
        <f t="shared" ca="1" si="20"/>
        <v>0</v>
      </c>
      <c r="I114" s="213">
        <f t="shared" ca="1" si="20"/>
        <v>0</v>
      </c>
      <c r="J114" s="213">
        <f t="shared" ca="1" si="20"/>
        <v>0</v>
      </c>
      <c r="K114" s="213">
        <f t="shared" ca="1" si="20"/>
        <v>0</v>
      </c>
      <c r="L114" s="213">
        <f ca="1">IF('Other 2020'!$A122="CP",INDIRECT("'Other 2020'!"&amp;'Country Selector'!$B$3&amp;ROW($A122))*10^12,0)*'Process Emissions Multipliers'!$B$31</f>
        <v>0</v>
      </c>
      <c r="M114" s="213">
        <f t="shared" ca="1" si="16"/>
        <v>0</v>
      </c>
      <c r="N114" s="213">
        <f t="shared" ca="1" si="21"/>
        <v>0</v>
      </c>
      <c r="O114" s="213">
        <f t="shared" ca="1" si="21"/>
        <v>0</v>
      </c>
      <c r="P114" s="213">
        <f t="shared" ca="1" si="21"/>
        <v>0</v>
      </c>
      <c r="Q114" s="213">
        <f t="shared" ca="1" si="21"/>
        <v>0</v>
      </c>
      <c r="R114" s="213">
        <f t="shared" ca="1" si="21"/>
        <v>0</v>
      </c>
      <c r="S114" s="213">
        <f t="shared" ca="1" si="21"/>
        <v>0</v>
      </c>
      <c r="T114" s="213">
        <f t="shared" ca="1" si="21"/>
        <v>0</v>
      </c>
      <c r="U114" s="213">
        <f t="shared" ca="1" si="21"/>
        <v>0</v>
      </c>
      <c r="V114" s="213">
        <f ca="1">IF('Other 2030'!$A122="CP",INDIRECT("'Other 2030'!"&amp;'Country Selector'!$B$3&amp;ROW($A122))*10^12,0)*'Process Emissions Multipliers'!$D$31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 s="213">
        <f ca="1">V114*'Process Emissions Multipliers'!$E$31</f>
        <v>0</v>
      </c>
    </row>
    <row r="115" spans="1:42">
      <c r="A115" s="74">
        <v>63</v>
      </c>
      <c r="B115" s="213">
        <f ca="1">IF('Other 2010'!$A123="CP",INDIRECT("'Other 2010'!"&amp;'Country Selector'!$B$3&amp;ROW($A123))*10^12,0)</f>
        <v>0</v>
      </c>
      <c r="C115" s="213">
        <f t="shared" ca="1" si="15"/>
        <v>0</v>
      </c>
      <c r="D115" s="213">
        <f t="shared" ca="1" si="20"/>
        <v>0</v>
      </c>
      <c r="E115" s="213">
        <f t="shared" ca="1" si="20"/>
        <v>0</v>
      </c>
      <c r="F115" s="213">
        <f t="shared" ca="1" si="20"/>
        <v>0</v>
      </c>
      <c r="G115" s="213">
        <f t="shared" ca="1" si="20"/>
        <v>0</v>
      </c>
      <c r="H115" s="213">
        <f t="shared" ca="1" si="20"/>
        <v>0</v>
      </c>
      <c r="I115" s="213">
        <f t="shared" ca="1" si="20"/>
        <v>0</v>
      </c>
      <c r="J115" s="213">
        <f t="shared" ca="1" si="20"/>
        <v>0</v>
      </c>
      <c r="K115" s="213">
        <f t="shared" ca="1" si="20"/>
        <v>0</v>
      </c>
      <c r="L115" s="213">
        <f ca="1">IF('Other 2020'!$A123="CP",INDIRECT("'Other 2020'!"&amp;'Country Selector'!$B$3&amp;ROW($A123))*10^12,0)*'Process Emissions Multipliers'!$B$31</f>
        <v>0</v>
      </c>
      <c r="M115" s="213">
        <f t="shared" ca="1" si="16"/>
        <v>0</v>
      </c>
      <c r="N115" s="213">
        <f t="shared" ca="1" si="21"/>
        <v>0</v>
      </c>
      <c r="O115" s="213">
        <f t="shared" ca="1" si="21"/>
        <v>0</v>
      </c>
      <c r="P115" s="213">
        <f t="shared" ca="1" si="21"/>
        <v>0</v>
      </c>
      <c r="Q115" s="213">
        <f t="shared" ca="1" si="21"/>
        <v>0</v>
      </c>
      <c r="R115" s="213">
        <f t="shared" ca="1" si="21"/>
        <v>0</v>
      </c>
      <c r="S115" s="213">
        <f t="shared" ca="1" si="21"/>
        <v>0</v>
      </c>
      <c r="T115" s="213">
        <f t="shared" ca="1" si="21"/>
        <v>0</v>
      </c>
      <c r="U115" s="213">
        <f t="shared" ca="1" si="21"/>
        <v>0</v>
      </c>
      <c r="V115" s="213">
        <f ca="1">IF('Other 2030'!$A123="CP",INDIRECT("'Other 2030'!"&amp;'Country Selector'!$B$3&amp;ROW($A123))*10^12,0)*'Process Emissions Multipliers'!$D$31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 s="213">
        <f ca="1">V115*'Process Emissions Multipliers'!$E$31</f>
        <v>0</v>
      </c>
    </row>
    <row r="116" spans="1:42">
      <c r="A116" s="74">
        <v>64</v>
      </c>
      <c r="B116" s="213">
        <f ca="1">IF('Other 2010'!$A124="CP",INDIRECT("'Other 2010'!"&amp;'Country Selector'!$B$3&amp;ROW($A124))*10^12,0)</f>
        <v>0</v>
      </c>
      <c r="C116" s="213">
        <f t="shared" ca="1" si="15"/>
        <v>0</v>
      </c>
      <c r="D116" s="213">
        <f t="shared" ca="1" si="20"/>
        <v>0</v>
      </c>
      <c r="E116" s="213">
        <f t="shared" ca="1" si="20"/>
        <v>0</v>
      </c>
      <c r="F116" s="213">
        <f t="shared" ca="1" si="20"/>
        <v>0</v>
      </c>
      <c r="G116" s="213">
        <f t="shared" ca="1" si="20"/>
        <v>0</v>
      </c>
      <c r="H116" s="213">
        <f t="shared" ca="1" si="20"/>
        <v>0</v>
      </c>
      <c r="I116" s="213">
        <f t="shared" ca="1" si="20"/>
        <v>0</v>
      </c>
      <c r="J116" s="213">
        <f t="shared" ca="1" si="20"/>
        <v>0</v>
      </c>
      <c r="K116" s="213">
        <f t="shared" ca="1" si="20"/>
        <v>0</v>
      </c>
      <c r="L116" s="213">
        <f ca="1">IF('Other 2020'!$A124="CP",INDIRECT("'Other 2020'!"&amp;'Country Selector'!$B$3&amp;ROW($A124))*10^12,0)*'Process Emissions Multipliers'!$B$31</f>
        <v>0</v>
      </c>
      <c r="M116" s="213">
        <f t="shared" ca="1" si="16"/>
        <v>0</v>
      </c>
      <c r="N116" s="213">
        <f t="shared" ca="1" si="21"/>
        <v>0</v>
      </c>
      <c r="O116" s="213">
        <f t="shared" ca="1" si="21"/>
        <v>0</v>
      </c>
      <c r="P116" s="213">
        <f t="shared" ca="1" si="21"/>
        <v>0</v>
      </c>
      <c r="Q116" s="213">
        <f t="shared" ca="1" si="21"/>
        <v>0</v>
      </c>
      <c r="R116" s="213">
        <f t="shared" ca="1" si="21"/>
        <v>0</v>
      </c>
      <c r="S116" s="213">
        <f t="shared" ca="1" si="21"/>
        <v>0</v>
      </c>
      <c r="T116" s="213">
        <f t="shared" ca="1" si="21"/>
        <v>0</v>
      </c>
      <c r="U116" s="213">
        <f t="shared" ca="1" si="21"/>
        <v>0</v>
      </c>
      <c r="V116" s="213">
        <f ca="1">IF('Other 2030'!$A124="CP",INDIRECT("'Other 2030'!"&amp;'Country Selector'!$B$3&amp;ROW($A124))*10^12,0)*'Process Emissions Multipliers'!$D$31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213">
        <f ca="1">V116*'Process Emissions Multipliers'!$E$31</f>
        <v>0</v>
      </c>
    </row>
    <row r="117" spans="1:42">
      <c r="A117" s="74">
        <v>65</v>
      </c>
      <c r="B117" s="213">
        <f ca="1">IF('Other 2010'!$A125="CP",INDIRECT("'Other 2010'!"&amp;'Country Selector'!$B$3&amp;ROW($A125))*10^12,0)</f>
        <v>0</v>
      </c>
      <c r="C117" s="213">
        <f t="shared" ca="1" si="15"/>
        <v>0</v>
      </c>
      <c r="D117" s="213">
        <f t="shared" ca="1" si="20"/>
        <v>0</v>
      </c>
      <c r="E117" s="213">
        <f t="shared" ca="1" si="20"/>
        <v>0</v>
      </c>
      <c r="F117" s="213">
        <f t="shared" ca="1" si="20"/>
        <v>0</v>
      </c>
      <c r="G117" s="213">
        <f t="shared" ca="1" si="20"/>
        <v>0</v>
      </c>
      <c r="H117" s="213">
        <f t="shared" ca="1" si="20"/>
        <v>0</v>
      </c>
      <c r="I117" s="213">
        <f t="shared" ca="1" si="20"/>
        <v>0</v>
      </c>
      <c r="J117" s="213">
        <f t="shared" ca="1" si="20"/>
        <v>0</v>
      </c>
      <c r="K117" s="213">
        <f t="shared" ca="1" si="20"/>
        <v>0</v>
      </c>
      <c r="L117" s="213">
        <f ca="1">IF('Other 2020'!$A125="CP",INDIRECT("'Other 2020'!"&amp;'Country Selector'!$B$3&amp;ROW($A125))*10^12,0)*'Process Emissions Multipliers'!$B$31</f>
        <v>0</v>
      </c>
      <c r="M117" s="213">
        <f t="shared" ca="1" si="16"/>
        <v>0</v>
      </c>
      <c r="N117" s="213">
        <f t="shared" ca="1" si="21"/>
        <v>0</v>
      </c>
      <c r="O117" s="213">
        <f t="shared" ca="1" si="21"/>
        <v>0</v>
      </c>
      <c r="P117" s="213">
        <f t="shared" ca="1" si="21"/>
        <v>0</v>
      </c>
      <c r="Q117" s="213">
        <f t="shared" ca="1" si="21"/>
        <v>0</v>
      </c>
      <c r="R117" s="213">
        <f t="shared" ca="1" si="21"/>
        <v>0</v>
      </c>
      <c r="S117" s="213">
        <f t="shared" ca="1" si="21"/>
        <v>0</v>
      </c>
      <c r="T117" s="213">
        <f t="shared" ca="1" si="21"/>
        <v>0</v>
      </c>
      <c r="U117" s="213">
        <f t="shared" ca="1" si="21"/>
        <v>0</v>
      </c>
      <c r="V117" s="213">
        <f ca="1">IF('Other 2030'!$A125="CP",INDIRECT("'Other 2030'!"&amp;'Country Selector'!$B$3&amp;ROW($A125))*10^12,0)*'Process Emissions Multipliers'!$D$31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 s="213">
        <f ca="1">V117*'Process Emissions Multipliers'!$E$31</f>
        <v>0</v>
      </c>
    </row>
    <row r="118" spans="1:42">
      <c r="A118" s="74">
        <v>66</v>
      </c>
      <c r="B118" s="213">
        <f ca="1">IF('Other 2010'!$A126="CP",INDIRECT("'Other 2010'!"&amp;'Country Selector'!$B$3&amp;ROW($A126))*10^12,0)</f>
        <v>0</v>
      </c>
      <c r="C118" s="213">
        <f t="shared" ca="1" si="15"/>
        <v>0</v>
      </c>
      <c r="D118" s="213">
        <f t="shared" ca="1" si="20"/>
        <v>0</v>
      </c>
      <c r="E118" s="213">
        <f t="shared" ca="1" si="20"/>
        <v>0</v>
      </c>
      <c r="F118" s="213">
        <f t="shared" ca="1" si="20"/>
        <v>0</v>
      </c>
      <c r="G118" s="213">
        <f t="shared" ca="1" si="20"/>
        <v>0</v>
      </c>
      <c r="H118" s="213">
        <f t="shared" ca="1" si="20"/>
        <v>0</v>
      </c>
      <c r="I118" s="213">
        <f t="shared" ca="1" si="20"/>
        <v>0</v>
      </c>
      <c r="J118" s="213">
        <f t="shared" ca="1" si="20"/>
        <v>0</v>
      </c>
      <c r="K118" s="213">
        <f t="shared" ca="1" si="20"/>
        <v>0</v>
      </c>
      <c r="L118" s="213">
        <f ca="1">IF('Other 2020'!$A126="CP",INDIRECT("'Other 2020'!"&amp;'Country Selector'!$B$3&amp;ROW($A126))*10^12,0)*'Process Emissions Multipliers'!$B$31</f>
        <v>0</v>
      </c>
      <c r="M118" s="213">
        <f t="shared" ca="1" si="16"/>
        <v>0</v>
      </c>
      <c r="N118" s="213">
        <f t="shared" ca="1" si="21"/>
        <v>0</v>
      </c>
      <c r="O118" s="213">
        <f t="shared" ca="1" si="21"/>
        <v>0</v>
      </c>
      <c r="P118" s="213">
        <f t="shared" ca="1" si="21"/>
        <v>0</v>
      </c>
      <c r="Q118" s="213">
        <f t="shared" ca="1" si="21"/>
        <v>0</v>
      </c>
      <c r="R118" s="213">
        <f t="shared" ca="1" si="21"/>
        <v>0</v>
      </c>
      <c r="S118" s="213">
        <f t="shared" ca="1" si="21"/>
        <v>0</v>
      </c>
      <c r="T118" s="213">
        <f t="shared" ca="1" si="21"/>
        <v>0</v>
      </c>
      <c r="U118" s="213">
        <f t="shared" ca="1" si="21"/>
        <v>0</v>
      </c>
      <c r="V118" s="213">
        <f ca="1">IF('Other 2030'!$A126="CP",INDIRECT("'Other 2030'!"&amp;'Country Selector'!$B$3&amp;ROW($A126))*10^12,0)*'Process Emissions Multipliers'!$D$31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 s="213">
        <f ca="1">V118*'Process Emissions Multipliers'!$E$31</f>
        <v>0</v>
      </c>
    </row>
    <row r="119" spans="1:42">
      <c r="A119" s="74">
        <v>67</v>
      </c>
      <c r="B119" s="213">
        <f ca="1">IF('Other 2010'!$A127="CP",INDIRECT("'Other 2010'!"&amp;'Country Selector'!$B$3&amp;ROW($A127))*10^12,0)</f>
        <v>0</v>
      </c>
      <c r="C119" s="213">
        <f t="shared" ca="1" si="15"/>
        <v>0</v>
      </c>
      <c r="D119" s="213">
        <f t="shared" ca="1" si="20"/>
        <v>0</v>
      </c>
      <c r="E119" s="213">
        <f t="shared" ca="1" si="20"/>
        <v>0</v>
      </c>
      <c r="F119" s="213">
        <f t="shared" ca="1" si="20"/>
        <v>0</v>
      </c>
      <c r="G119" s="213">
        <f t="shared" ca="1" si="20"/>
        <v>0</v>
      </c>
      <c r="H119" s="213">
        <f t="shared" ca="1" si="20"/>
        <v>0</v>
      </c>
      <c r="I119" s="213">
        <f t="shared" ca="1" si="20"/>
        <v>0</v>
      </c>
      <c r="J119" s="213">
        <f t="shared" ca="1" si="20"/>
        <v>0</v>
      </c>
      <c r="K119" s="213">
        <f t="shared" ca="1" si="20"/>
        <v>0</v>
      </c>
      <c r="L119" s="213">
        <f ca="1">IF('Other 2020'!$A127="CP",INDIRECT("'Other 2020'!"&amp;'Country Selector'!$B$3&amp;ROW($A127))*10^12,0)*'Process Emissions Multipliers'!$B$31</f>
        <v>0</v>
      </c>
      <c r="M119" s="213">
        <f t="shared" ca="1" si="16"/>
        <v>0</v>
      </c>
      <c r="N119" s="213">
        <f t="shared" ca="1" si="21"/>
        <v>0</v>
      </c>
      <c r="O119" s="213">
        <f t="shared" ca="1" si="21"/>
        <v>0</v>
      </c>
      <c r="P119" s="213">
        <f t="shared" ca="1" si="21"/>
        <v>0</v>
      </c>
      <c r="Q119" s="213">
        <f t="shared" ca="1" si="21"/>
        <v>0</v>
      </c>
      <c r="R119" s="213">
        <f t="shared" ca="1" si="21"/>
        <v>0</v>
      </c>
      <c r="S119" s="213">
        <f t="shared" ca="1" si="21"/>
        <v>0</v>
      </c>
      <c r="T119" s="213">
        <f t="shared" ca="1" si="21"/>
        <v>0</v>
      </c>
      <c r="U119" s="213">
        <f t="shared" ca="1" si="21"/>
        <v>0</v>
      </c>
      <c r="V119" s="213">
        <f ca="1">IF('Other 2030'!$A127="CP",INDIRECT("'Other 2030'!"&amp;'Country Selector'!$B$3&amp;ROW($A127))*10^12,0)*'Process Emissions Multipliers'!$D$31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 s="213">
        <f ca="1">V119*'Process Emissions Multipliers'!$E$31</f>
        <v>0</v>
      </c>
    </row>
    <row r="120" spans="1:42">
      <c r="A120" s="74">
        <v>68</v>
      </c>
      <c r="B120" s="213">
        <f ca="1">IF('Other 2010'!$A128="CP",INDIRECT("'Other 2010'!"&amp;'Country Selector'!$B$3&amp;ROW($A128))*10^12,0)</f>
        <v>0</v>
      </c>
      <c r="C120" s="213">
        <f t="shared" ca="1" si="15"/>
        <v>0</v>
      </c>
      <c r="D120" s="213">
        <f t="shared" ca="1" si="20"/>
        <v>0</v>
      </c>
      <c r="E120" s="213">
        <f t="shared" ca="1" si="20"/>
        <v>0</v>
      </c>
      <c r="F120" s="213">
        <f t="shared" ca="1" si="20"/>
        <v>0</v>
      </c>
      <c r="G120" s="213">
        <f t="shared" ca="1" si="20"/>
        <v>0</v>
      </c>
      <c r="H120" s="213">
        <f t="shared" ca="1" si="20"/>
        <v>0</v>
      </c>
      <c r="I120" s="213">
        <f t="shared" ca="1" si="20"/>
        <v>0</v>
      </c>
      <c r="J120" s="213">
        <f t="shared" ca="1" si="20"/>
        <v>0</v>
      </c>
      <c r="K120" s="213">
        <f t="shared" ca="1" si="20"/>
        <v>0</v>
      </c>
      <c r="L120" s="213">
        <f ca="1">IF('Other 2020'!$A128="CP",INDIRECT("'Other 2020'!"&amp;'Country Selector'!$B$3&amp;ROW($A128))*10^12,0)*'Process Emissions Multipliers'!$B$31</f>
        <v>0</v>
      </c>
      <c r="M120" s="213">
        <f t="shared" ca="1" si="16"/>
        <v>0</v>
      </c>
      <c r="N120" s="213">
        <f t="shared" ca="1" si="21"/>
        <v>0</v>
      </c>
      <c r="O120" s="213">
        <f t="shared" ca="1" si="21"/>
        <v>0</v>
      </c>
      <c r="P120" s="213">
        <f t="shared" ca="1" si="21"/>
        <v>0</v>
      </c>
      <c r="Q120" s="213">
        <f t="shared" ca="1" si="21"/>
        <v>0</v>
      </c>
      <c r="R120" s="213">
        <f t="shared" ca="1" si="21"/>
        <v>0</v>
      </c>
      <c r="S120" s="213">
        <f t="shared" ca="1" si="21"/>
        <v>0</v>
      </c>
      <c r="T120" s="213">
        <f t="shared" ca="1" si="21"/>
        <v>0</v>
      </c>
      <c r="U120" s="213">
        <f t="shared" ca="1" si="21"/>
        <v>0</v>
      </c>
      <c r="V120" s="213">
        <f ca="1">IF('Other 2030'!$A128="CP",INDIRECT("'Other 2030'!"&amp;'Country Selector'!$B$3&amp;ROW($A128))*10^12,0)*'Process Emissions Multipliers'!$D$31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213">
        <f ca="1">V120*'Process Emissions Multipliers'!$E$31</f>
        <v>0</v>
      </c>
    </row>
    <row r="121" spans="1:42">
      <c r="A121" s="74">
        <v>69</v>
      </c>
      <c r="B121" s="213">
        <f ca="1">IF('Other 2010'!$A129="CP",INDIRECT("'Other 2010'!"&amp;'Country Selector'!$B$3&amp;ROW($A129))*10^12,0)</f>
        <v>0</v>
      </c>
      <c r="C121" s="213">
        <f t="shared" ca="1" si="15"/>
        <v>0</v>
      </c>
      <c r="D121" s="213">
        <f t="shared" ca="1" si="20"/>
        <v>0</v>
      </c>
      <c r="E121" s="213">
        <f t="shared" ca="1" si="20"/>
        <v>0</v>
      </c>
      <c r="F121" s="213">
        <f t="shared" ca="1" si="20"/>
        <v>0</v>
      </c>
      <c r="G121" s="213">
        <f t="shared" ca="1" si="20"/>
        <v>0</v>
      </c>
      <c r="H121" s="213">
        <f t="shared" ca="1" si="20"/>
        <v>0</v>
      </c>
      <c r="I121" s="213">
        <f t="shared" ca="1" si="20"/>
        <v>0</v>
      </c>
      <c r="J121" s="213">
        <f t="shared" ca="1" si="20"/>
        <v>0</v>
      </c>
      <c r="K121" s="213">
        <f t="shared" ca="1" si="20"/>
        <v>0</v>
      </c>
      <c r="L121" s="213">
        <f ca="1">IF('Other 2020'!$A129="CP",INDIRECT("'Other 2020'!"&amp;'Country Selector'!$B$3&amp;ROW($A129))*10^12,0)*'Process Emissions Multipliers'!$B$31</f>
        <v>0</v>
      </c>
      <c r="M121" s="213">
        <f t="shared" ca="1" si="16"/>
        <v>0</v>
      </c>
      <c r="N121" s="213">
        <f t="shared" ca="1" si="21"/>
        <v>0</v>
      </c>
      <c r="O121" s="213">
        <f t="shared" ca="1" si="21"/>
        <v>0</v>
      </c>
      <c r="P121" s="213">
        <f t="shared" ca="1" si="21"/>
        <v>0</v>
      </c>
      <c r="Q121" s="213">
        <f t="shared" ca="1" si="21"/>
        <v>0</v>
      </c>
      <c r="R121" s="213">
        <f t="shared" ca="1" si="21"/>
        <v>0</v>
      </c>
      <c r="S121" s="213">
        <f t="shared" ca="1" si="21"/>
        <v>0</v>
      </c>
      <c r="T121" s="213">
        <f t="shared" ca="1" si="21"/>
        <v>0</v>
      </c>
      <c r="U121" s="213">
        <f t="shared" ca="1" si="21"/>
        <v>0</v>
      </c>
      <c r="V121" s="213">
        <f ca="1">IF('Other 2030'!$A129="CP",INDIRECT("'Other 2030'!"&amp;'Country Selector'!$B$3&amp;ROW($A129))*10^12,0)*'Process Emissions Multipliers'!$D$31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213">
        <f ca="1">V121*'Process Emissions Multipliers'!$E$31</f>
        <v>0</v>
      </c>
    </row>
    <row r="122" spans="1:42">
      <c r="A122" s="74">
        <v>70</v>
      </c>
      <c r="B122" s="213">
        <f ca="1">IF('Other 2010'!$A130="CP",INDIRECT("'Other 2010'!"&amp;'Country Selector'!$B$3&amp;ROW($A130))*10^12,0)</f>
        <v>0</v>
      </c>
      <c r="C122" s="213">
        <f t="shared" ca="1" si="15"/>
        <v>0</v>
      </c>
      <c r="D122" s="213">
        <f t="shared" ca="1" si="20"/>
        <v>0</v>
      </c>
      <c r="E122" s="213">
        <f t="shared" ca="1" si="20"/>
        <v>0</v>
      </c>
      <c r="F122" s="213">
        <f t="shared" ca="1" si="20"/>
        <v>0</v>
      </c>
      <c r="G122" s="213">
        <f t="shared" ca="1" si="20"/>
        <v>0</v>
      </c>
      <c r="H122" s="213">
        <f t="shared" ca="1" si="20"/>
        <v>0</v>
      </c>
      <c r="I122" s="213">
        <f t="shared" ca="1" si="20"/>
        <v>0</v>
      </c>
      <c r="J122" s="213">
        <f t="shared" ca="1" si="20"/>
        <v>0</v>
      </c>
      <c r="K122" s="213">
        <f t="shared" ca="1" si="20"/>
        <v>0</v>
      </c>
      <c r="L122" s="213">
        <f ca="1">IF('Other 2020'!$A130="CP",INDIRECT("'Other 2020'!"&amp;'Country Selector'!$B$3&amp;ROW($A130))*10^12,0)*'Process Emissions Multipliers'!$B$31</f>
        <v>0</v>
      </c>
      <c r="M122" s="213">
        <f t="shared" ca="1" si="16"/>
        <v>0</v>
      </c>
      <c r="N122" s="213">
        <f t="shared" ca="1" si="21"/>
        <v>0</v>
      </c>
      <c r="O122" s="213">
        <f t="shared" ca="1" si="21"/>
        <v>0</v>
      </c>
      <c r="P122" s="213">
        <f t="shared" ca="1" si="21"/>
        <v>0</v>
      </c>
      <c r="Q122" s="213">
        <f t="shared" ca="1" si="21"/>
        <v>0</v>
      </c>
      <c r="R122" s="213">
        <f t="shared" ca="1" si="21"/>
        <v>0</v>
      </c>
      <c r="S122" s="213">
        <f t="shared" ca="1" si="21"/>
        <v>0</v>
      </c>
      <c r="T122" s="213">
        <f t="shared" ca="1" si="21"/>
        <v>0</v>
      </c>
      <c r="U122" s="213">
        <f t="shared" ca="1" si="21"/>
        <v>0</v>
      </c>
      <c r="V122" s="213">
        <f ca="1">IF('Other 2030'!$A130="CP",INDIRECT("'Other 2030'!"&amp;'Country Selector'!$B$3&amp;ROW($A130))*10^12,0)*'Process Emissions Multipliers'!$D$31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 s="213">
        <f ca="1">V122*'Process Emissions Multipliers'!$E$31</f>
        <v>0</v>
      </c>
    </row>
    <row r="123" spans="1:42">
      <c r="A123" s="74">
        <v>71</v>
      </c>
      <c r="B123" s="213">
        <f ca="1">IF('Other 2010'!$A131="CP",INDIRECT("'Other 2010'!"&amp;'Country Selector'!$B$3&amp;ROW($A131))*10^12,0)</f>
        <v>0</v>
      </c>
      <c r="C123" s="213">
        <f t="shared" ca="1" si="15"/>
        <v>0</v>
      </c>
      <c r="D123" s="213">
        <f t="shared" ca="1" si="20"/>
        <v>0</v>
      </c>
      <c r="E123" s="213">
        <f t="shared" ca="1" si="20"/>
        <v>0</v>
      </c>
      <c r="F123" s="213">
        <f t="shared" ca="1" si="20"/>
        <v>0</v>
      </c>
      <c r="G123" s="213">
        <f t="shared" ca="1" si="20"/>
        <v>0</v>
      </c>
      <c r="H123" s="213">
        <f t="shared" ca="1" si="20"/>
        <v>0</v>
      </c>
      <c r="I123" s="213">
        <f t="shared" ca="1" si="20"/>
        <v>0</v>
      </c>
      <c r="J123" s="213">
        <f t="shared" ca="1" si="20"/>
        <v>0</v>
      </c>
      <c r="K123" s="213">
        <f t="shared" ca="1" si="20"/>
        <v>0</v>
      </c>
      <c r="L123" s="213">
        <f ca="1">IF('Other 2020'!$A131="CP",INDIRECT("'Other 2020'!"&amp;'Country Selector'!$B$3&amp;ROW($A131))*10^12,0)*'Process Emissions Multipliers'!$B$31</f>
        <v>0</v>
      </c>
      <c r="M123" s="213">
        <f t="shared" ca="1" si="16"/>
        <v>0</v>
      </c>
      <c r="N123" s="213">
        <f t="shared" ca="1" si="21"/>
        <v>0</v>
      </c>
      <c r="O123" s="213">
        <f t="shared" ca="1" si="21"/>
        <v>0</v>
      </c>
      <c r="P123" s="213">
        <f t="shared" ca="1" si="21"/>
        <v>0</v>
      </c>
      <c r="Q123" s="213">
        <f t="shared" ca="1" si="21"/>
        <v>0</v>
      </c>
      <c r="R123" s="213">
        <f t="shared" ca="1" si="21"/>
        <v>0</v>
      </c>
      <c r="S123" s="213">
        <f t="shared" ca="1" si="21"/>
        <v>0</v>
      </c>
      <c r="T123" s="213">
        <f t="shared" ca="1" si="21"/>
        <v>0</v>
      </c>
      <c r="U123" s="213">
        <f t="shared" ca="1" si="21"/>
        <v>0</v>
      </c>
      <c r="V123" s="213">
        <f ca="1">IF('Other 2030'!$A131="CP",INDIRECT("'Other 2030'!"&amp;'Country Selector'!$B$3&amp;ROW($A131))*10^12,0)*'Process Emissions Multipliers'!$D$31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213">
        <f ca="1">V123*'Process Emissions Multipliers'!$E$31</f>
        <v>0</v>
      </c>
    </row>
    <row r="124" spans="1:42">
      <c r="A124" s="74">
        <v>72</v>
      </c>
      <c r="B124" s="213">
        <f ca="1">IF('Other 2010'!$A132="CP",INDIRECT("'Other 2010'!"&amp;'Country Selector'!$B$3&amp;ROW($A132))*10^12,0)</f>
        <v>0</v>
      </c>
      <c r="C124" s="213">
        <f t="shared" ca="1" si="15"/>
        <v>0</v>
      </c>
      <c r="D124" s="213">
        <f t="shared" ca="1" si="20"/>
        <v>0</v>
      </c>
      <c r="E124" s="213">
        <f t="shared" ca="1" si="20"/>
        <v>0</v>
      </c>
      <c r="F124" s="213">
        <f t="shared" ca="1" si="20"/>
        <v>0</v>
      </c>
      <c r="G124" s="213">
        <f t="shared" ca="1" si="20"/>
        <v>0</v>
      </c>
      <c r="H124" s="213">
        <f t="shared" ca="1" si="20"/>
        <v>0</v>
      </c>
      <c r="I124" s="213">
        <f t="shared" ca="1" si="20"/>
        <v>0</v>
      </c>
      <c r="J124" s="213">
        <f t="shared" ca="1" si="20"/>
        <v>0</v>
      </c>
      <c r="K124" s="213">
        <f t="shared" ca="1" si="20"/>
        <v>0</v>
      </c>
      <c r="L124" s="213">
        <f ca="1">IF('Other 2020'!$A132="CP",INDIRECT("'Other 2020'!"&amp;'Country Selector'!$B$3&amp;ROW($A132))*10^12,0)*'Process Emissions Multipliers'!$B$31</f>
        <v>0</v>
      </c>
      <c r="M124" s="213">
        <f t="shared" ca="1" si="16"/>
        <v>0</v>
      </c>
      <c r="N124" s="213">
        <f t="shared" ca="1" si="21"/>
        <v>0</v>
      </c>
      <c r="O124" s="213">
        <f t="shared" ca="1" si="21"/>
        <v>0</v>
      </c>
      <c r="P124" s="213">
        <f t="shared" ca="1" si="21"/>
        <v>0</v>
      </c>
      <c r="Q124" s="213">
        <f t="shared" ca="1" si="21"/>
        <v>0</v>
      </c>
      <c r="R124" s="213">
        <f t="shared" ca="1" si="21"/>
        <v>0</v>
      </c>
      <c r="S124" s="213">
        <f t="shared" ca="1" si="21"/>
        <v>0</v>
      </c>
      <c r="T124" s="213">
        <f t="shared" ca="1" si="21"/>
        <v>0</v>
      </c>
      <c r="U124" s="213">
        <f t="shared" ca="1" si="21"/>
        <v>0</v>
      </c>
      <c r="V124" s="213">
        <f ca="1">IF('Other 2030'!$A132="CP",INDIRECT("'Other 2030'!"&amp;'Country Selector'!$B$3&amp;ROW($A132))*10^12,0)*'Process Emissions Multipliers'!$D$31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213">
        <f ca="1">V124*'Process Emissions Multipliers'!$E$31</f>
        <v>0</v>
      </c>
    </row>
    <row r="125" spans="1:42">
      <c r="A125" s="74">
        <v>73</v>
      </c>
      <c r="B125" s="213">
        <f ca="1">IF('Other 2010'!$A133="CP",INDIRECT("'Other 2010'!"&amp;'Country Selector'!$B$3&amp;ROW($A133))*10^12,0)</f>
        <v>0</v>
      </c>
      <c r="C125" s="213">
        <f t="shared" ca="1" si="15"/>
        <v>0</v>
      </c>
      <c r="D125" s="213">
        <f t="shared" ca="1" si="20"/>
        <v>0</v>
      </c>
      <c r="E125" s="213">
        <f t="shared" ca="1" si="20"/>
        <v>0</v>
      </c>
      <c r="F125" s="213">
        <f t="shared" ca="1" si="20"/>
        <v>0</v>
      </c>
      <c r="G125" s="213">
        <f t="shared" ca="1" si="20"/>
        <v>0</v>
      </c>
      <c r="H125" s="213">
        <f t="shared" ca="1" si="20"/>
        <v>0</v>
      </c>
      <c r="I125" s="213">
        <f t="shared" ca="1" si="20"/>
        <v>0</v>
      </c>
      <c r="J125" s="213">
        <f t="shared" ca="1" si="20"/>
        <v>0</v>
      </c>
      <c r="K125" s="213">
        <f t="shared" ca="1" si="20"/>
        <v>0</v>
      </c>
      <c r="L125" s="213">
        <f ca="1">IF('Other 2020'!$A133="CP",INDIRECT("'Other 2020'!"&amp;'Country Selector'!$B$3&amp;ROW($A133))*10^12,0)*'Process Emissions Multipliers'!$B$31</f>
        <v>0</v>
      </c>
      <c r="M125" s="213">
        <f t="shared" ca="1" si="16"/>
        <v>0</v>
      </c>
      <c r="N125" s="213">
        <f t="shared" ca="1" si="21"/>
        <v>0</v>
      </c>
      <c r="O125" s="213">
        <f t="shared" ca="1" si="21"/>
        <v>0</v>
      </c>
      <c r="P125" s="213">
        <f t="shared" ca="1" si="21"/>
        <v>0</v>
      </c>
      <c r="Q125" s="213">
        <f t="shared" ca="1" si="21"/>
        <v>0</v>
      </c>
      <c r="R125" s="213">
        <f t="shared" ca="1" si="21"/>
        <v>0</v>
      </c>
      <c r="S125" s="213">
        <f t="shared" ca="1" si="21"/>
        <v>0</v>
      </c>
      <c r="T125" s="213">
        <f t="shared" ca="1" si="21"/>
        <v>0</v>
      </c>
      <c r="U125" s="213">
        <f t="shared" ca="1" si="21"/>
        <v>0</v>
      </c>
      <c r="V125" s="213">
        <f ca="1">IF('Other 2030'!$A133="CP",INDIRECT("'Other 2030'!"&amp;'Country Selector'!$B$3&amp;ROW($A133))*10^12,0)*'Process Emissions Multipliers'!$D$31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 s="213">
        <f ca="1">V125*'Process Emissions Multipliers'!$E$31</f>
        <v>0</v>
      </c>
    </row>
    <row r="126" spans="1:42">
      <c r="A126" s="74">
        <v>74</v>
      </c>
      <c r="B126" s="213">
        <f ca="1">IF('Other 2010'!$A134="CP",INDIRECT("'Other 2010'!"&amp;'Country Selector'!$B$3&amp;ROW($A134))*10^12,0)</f>
        <v>0</v>
      </c>
      <c r="C126" s="213">
        <f t="shared" ca="1" si="15"/>
        <v>0</v>
      </c>
      <c r="D126" s="213">
        <f t="shared" ca="1" si="20"/>
        <v>0</v>
      </c>
      <c r="E126" s="213">
        <f t="shared" ca="1" si="20"/>
        <v>0</v>
      </c>
      <c r="F126" s="213">
        <f t="shared" ca="1" si="20"/>
        <v>0</v>
      </c>
      <c r="G126" s="213">
        <f t="shared" ca="1" si="20"/>
        <v>0</v>
      </c>
      <c r="H126" s="213">
        <f t="shared" ca="1" si="20"/>
        <v>0</v>
      </c>
      <c r="I126" s="213">
        <f t="shared" ca="1" si="20"/>
        <v>0</v>
      </c>
      <c r="J126" s="213">
        <f t="shared" ca="1" si="20"/>
        <v>0</v>
      </c>
      <c r="K126" s="213">
        <f t="shared" ca="1" si="20"/>
        <v>0</v>
      </c>
      <c r="L126" s="213">
        <f ca="1">IF('Other 2020'!$A134="CP",INDIRECT("'Other 2020'!"&amp;'Country Selector'!$B$3&amp;ROW($A134))*10^12,0)*'Process Emissions Multipliers'!$B$31</f>
        <v>0</v>
      </c>
      <c r="M126" s="213">
        <f t="shared" ca="1" si="16"/>
        <v>0</v>
      </c>
      <c r="N126" s="213">
        <f t="shared" ca="1" si="21"/>
        <v>0</v>
      </c>
      <c r="O126" s="213">
        <f t="shared" ca="1" si="21"/>
        <v>0</v>
      </c>
      <c r="P126" s="213">
        <f t="shared" ca="1" si="21"/>
        <v>0</v>
      </c>
      <c r="Q126" s="213">
        <f t="shared" ca="1" si="21"/>
        <v>0</v>
      </c>
      <c r="R126" s="213">
        <f t="shared" ca="1" si="21"/>
        <v>0</v>
      </c>
      <c r="S126" s="213">
        <f t="shared" ca="1" si="21"/>
        <v>0</v>
      </c>
      <c r="T126" s="213">
        <f t="shared" ca="1" si="21"/>
        <v>0</v>
      </c>
      <c r="U126" s="213">
        <f t="shared" ca="1" si="21"/>
        <v>0</v>
      </c>
      <c r="V126" s="213">
        <f ca="1">IF('Other 2030'!$A134="CP",INDIRECT("'Other 2030'!"&amp;'Country Selector'!$B$3&amp;ROW($A134))*10^12,0)*'Process Emissions Multipliers'!$D$31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213">
        <f ca="1">V126*'Process Emissions Multipliers'!$E$31</f>
        <v>0</v>
      </c>
    </row>
    <row r="127" spans="1:42">
      <c r="A127" s="74">
        <v>75</v>
      </c>
      <c r="B127" s="213">
        <f ca="1">IF('Other 2010'!$A135="CP",INDIRECT("'Other 2010'!"&amp;'Country Selector'!$B$3&amp;ROW($A135))*10^12,0)</f>
        <v>0</v>
      </c>
      <c r="C127" s="213">
        <f t="shared" ca="1" si="15"/>
        <v>0</v>
      </c>
      <c r="D127" s="213">
        <f t="shared" ca="1" si="15"/>
        <v>0</v>
      </c>
      <c r="E127" s="213">
        <f t="shared" ca="1" si="15"/>
        <v>0</v>
      </c>
      <c r="F127" s="213">
        <f t="shared" ca="1" si="15"/>
        <v>0</v>
      </c>
      <c r="G127" s="213">
        <f t="shared" ca="1" si="15"/>
        <v>0</v>
      </c>
      <c r="H127" s="213">
        <f t="shared" ca="1" si="15"/>
        <v>0</v>
      </c>
      <c r="I127" s="213">
        <f t="shared" ca="1" si="15"/>
        <v>0</v>
      </c>
      <c r="J127" s="213">
        <f t="shared" ca="1" si="15"/>
        <v>0</v>
      </c>
      <c r="K127" s="213">
        <f t="shared" ca="1" si="15"/>
        <v>0</v>
      </c>
      <c r="L127" s="213">
        <f ca="1">IF('Other 2020'!$A135="CP",INDIRECT("'Other 2020'!"&amp;'Country Selector'!$B$3&amp;ROW($A135))*10^12,0)*'Process Emissions Multipliers'!$B$31</f>
        <v>0</v>
      </c>
      <c r="M127" s="213">
        <f t="shared" ca="1" si="16"/>
        <v>0</v>
      </c>
      <c r="N127" s="213">
        <f t="shared" ca="1" si="16"/>
        <v>0</v>
      </c>
      <c r="O127" s="213">
        <f t="shared" ca="1" si="16"/>
        <v>0</v>
      </c>
      <c r="P127" s="213">
        <f t="shared" ca="1" si="16"/>
        <v>0</v>
      </c>
      <c r="Q127" s="213">
        <f t="shared" ca="1" si="16"/>
        <v>0</v>
      </c>
      <c r="R127" s="213">
        <f t="shared" ca="1" si="16"/>
        <v>0</v>
      </c>
      <c r="S127" s="213">
        <f t="shared" ca="1" si="16"/>
        <v>0</v>
      </c>
      <c r="T127" s="213">
        <f t="shared" ca="1" si="16"/>
        <v>0</v>
      </c>
      <c r="U127" s="213">
        <f t="shared" ca="1" si="16"/>
        <v>0</v>
      </c>
      <c r="V127" s="213">
        <f ca="1">IF('Other 2030'!$A135="CP",INDIRECT("'Other 2030'!"&amp;'Country Selector'!$B$3&amp;ROW($A135))*10^12,0)*'Process Emissions Multipliers'!$D$31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 s="213">
        <f ca="1">V127*'Process Emissions Multipliers'!$E$31</f>
        <v>0</v>
      </c>
    </row>
    <row r="128" spans="1:42">
      <c r="A128" s="74">
        <v>76</v>
      </c>
      <c r="B128" s="213">
        <f ca="1">IF('Other 2010'!$A136="CP",INDIRECT("'Other 2010'!"&amp;'Country Selector'!$B$3&amp;ROW($A136))*10^12,0)</f>
        <v>10286470015.188343</v>
      </c>
      <c r="C128" s="213">
        <f t="shared" ref="C128:K156" ca="1" si="27">$B128*($L$1-C$1)/($L$1-$B$1)+$L128*(C$1-$B$1)/($L$1-$B$1)</f>
        <v>9257823013.669508</v>
      </c>
      <c r="D128" s="213">
        <f t="shared" ca="1" si="27"/>
        <v>8229176012.1506748</v>
      </c>
      <c r="E128" s="213">
        <f t="shared" ca="1" si="27"/>
        <v>7200529010.6318407</v>
      </c>
      <c r="F128" s="213">
        <f t="shared" ca="1" si="27"/>
        <v>6171882009.1130056</v>
      </c>
      <c r="G128" s="213">
        <f t="shared" ca="1" si="27"/>
        <v>5143235007.5941715</v>
      </c>
      <c r="H128" s="213">
        <f t="shared" ca="1" si="27"/>
        <v>4114588006.0753374</v>
      </c>
      <c r="I128" s="213">
        <f t="shared" ca="1" si="27"/>
        <v>3085941004.5565028</v>
      </c>
      <c r="J128" s="213">
        <f t="shared" ca="1" si="27"/>
        <v>2057294003.0376687</v>
      </c>
      <c r="K128" s="213">
        <f t="shared" ca="1" si="27"/>
        <v>1028647001.5188344</v>
      </c>
      <c r="L128" s="213">
        <f ca="1">IF('Other 2020'!$A136="CP",INDIRECT("'Other 2020'!"&amp;'Country Selector'!$B$3&amp;ROW($A136))*10^12,0)*'Process Emissions Multipliers'!$B$31</f>
        <v>0</v>
      </c>
      <c r="M128" s="213">
        <f t="shared" ref="M128:U156" ca="1" si="28">$L128*($V$1-M$1)/($V$1-$L$1)+$V128*(M$1-$L$1)/($V$1-$L$1)</f>
        <v>0</v>
      </c>
      <c r="N128" s="213">
        <f t="shared" ca="1" si="28"/>
        <v>0</v>
      </c>
      <c r="O128" s="213">
        <f t="shared" ca="1" si="28"/>
        <v>0</v>
      </c>
      <c r="P128" s="213">
        <f t="shared" ca="1" si="28"/>
        <v>0</v>
      </c>
      <c r="Q128" s="213">
        <f t="shared" ca="1" si="28"/>
        <v>0</v>
      </c>
      <c r="R128" s="213">
        <f t="shared" ca="1" si="28"/>
        <v>0</v>
      </c>
      <c r="S128" s="213">
        <f t="shared" ca="1" si="28"/>
        <v>0</v>
      </c>
      <c r="T128" s="213">
        <f t="shared" ca="1" si="28"/>
        <v>0</v>
      </c>
      <c r="U128" s="213">
        <f t="shared" ca="1" si="28"/>
        <v>0</v>
      </c>
      <c r="V128" s="213">
        <f ca="1">IF('Other 2030'!$A136="CP",INDIRECT("'Other 2030'!"&amp;'Country Selector'!$B$3&amp;ROW($A136))*10^12,0)*'Process Emissions Multipliers'!$D$31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 s="213">
        <f ca="1">V128*'Process Emissions Multipliers'!$E$31</f>
        <v>0</v>
      </c>
    </row>
    <row r="129" spans="1:42">
      <c r="A129" s="74">
        <v>77</v>
      </c>
      <c r="B129" s="213">
        <f ca="1">IF('Other 2010'!$A137="CP",INDIRECT("'Other 2010'!"&amp;'Country Selector'!$B$3&amp;ROW($A137))*10^12,0)</f>
        <v>0</v>
      </c>
      <c r="C129" s="213">
        <f t="shared" ca="1" si="27"/>
        <v>0</v>
      </c>
      <c r="D129" s="213">
        <f t="shared" ca="1" si="27"/>
        <v>0</v>
      </c>
      <c r="E129" s="213">
        <f t="shared" ca="1" si="27"/>
        <v>0</v>
      </c>
      <c r="F129" s="213">
        <f t="shared" ca="1" si="27"/>
        <v>0</v>
      </c>
      <c r="G129" s="213">
        <f t="shared" ca="1" si="27"/>
        <v>0</v>
      </c>
      <c r="H129" s="213">
        <f t="shared" ca="1" si="27"/>
        <v>0</v>
      </c>
      <c r="I129" s="213">
        <f t="shared" ca="1" si="27"/>
        <v>0</v>
      </c>
      <c r="J129" s="213">
        <f t="shared" ca="1" si="27"/>
        <v>0</v>
      </c>
      <c r="K129" s="213">
        <f t="shared" ca="1" si="27"/>
        <v>0</v>
      </c>
      <c r="L129" s="213">
        <f ca="1">IF('Other 2020'!$A137="CP",INDIRECT("'Other 2020'!"&amp;'Country Selector'!$B$3&amp;ROW($A137))*10^12,0)*'Process Emissions Multipliers'!$B$31</f>
        <v>0</v>
      </c>
      <c r="M129" s="213">
        <f t="shared" ca="1" si="28"/>
        <v>0</v>
      </c>
      <c r="N129" s="213">
        <f t="shared" ca="1" si="28"/>
        <v>0</v>
      </c>
      <c r="O129" s="213">
        <f t="shared" ca="1" si="28"/>
        <v>0</v>
      </c>
      <c r="P129" s="213">
        <f t="shared" ca="1" si="28"/>
        <v>0</v>
      </c>
      <c r="Q129" s="213">
        <f t="shared" ca="1" si="28"/>
        <v>0</v>
      </c>
      <c r="R129" s="213">
        <f t="shared" ca="1" si="28"/>
        <v>0</v>
      </c>
      <c r="S129" s="213">
        <f t="shared" ca="1" si="28"/>
        <v>0</v>
      </c>
      <c r="T129" s="213">
        <f t="shared" ca="1" si="28"/>
        <v>0</v>
      </c>
      <c r="U129" s="213">
        <f t="shared" ca="1" si="28"/>
        <v>0</v>
      </c>
      <c r="V129" s="213">
        <f ca="1">IF('Other 2030'!$A137="CP",INDIRECT("'Other 2030'!"&amp;'Country Selector'!$B$3&amp;ROW($A137))*10^12,0)*'Process Emissions Multipliers'!$D$31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 s="213">
        <f ca="1">V129*'Process Emissions Multipliers'!$E$31</f>
        <v>0</v>
      </c>
    </row>
    <row r="130" spans="1:42">
      <c r="A130" s="74">
        <v>78</v>
      </c>
      <c r="B130" s="213">
        <f ca="1">IF('Other 2010'!$A138="CP",INDIRECT("'Other 2010'!"&amp;'Country Selector'!$B$3&amp;ROW($A138))*10^12,0)</f>
        <v>93704639809.702789</v>
      </c>
      <c r="C130" s="213">
        <f t="shared" ca="1" si="27"/>
        <v>84334175828.732513</v>
      </c>
      <c r="D130" s="213">
        <f t="shared" ca="1" si="27"/>
        <v>74963711847.762238</v>
      </c>
      <c r="E130" s="213">
        <f t="shared" ca="1" si="27"/>
        <v>65593247866.791954</v>
      </c>
      <c r="F130" s="213">
        <f t="shared" ca="1" si="27"/>
        <v>56222783885.821678</v>
      </c>
      <c r="G130" s="213">
        <f t="shared" ca="1" si="27"/>
        <v>46852319904.851395</v>
      </c>
      <c r="H130" s="213">
        <f t="shared" ca="1" si="27"/>
        <v>37481855923.881119</v>
      </c>
      <c r="I130" s="213">
        <f t="shared" ca="1" si="27"/>
        <v>28111391942.910839</v>
      </c>
      <c r="J130" s="213">
        <f t="shared" ca="1" si="27"/>
        <v>18740927961.940559</v>
      </c>
      <c r="K130" s="213">
        <f t="shared" ca="1" si="27"/>
        <v>9370463980.9702797</v>
      </c>
      <c r="L130" s="213">
        <f ca="1">IF('Other 2020'!$A138="CP",INDIRECT("'Other 2020'!"&amp;'Country Selector'!$B$3&amp;ROW($A138))*10^12,0)*'Process Emissions Multipliers'!$B$31</f>
        <v>0</v>
      </c>
      <c r="M130" s="213">
        <f t="shared" ca="1" si="28"/>
        <v>0</v>
      </c>
      <c r="N130" s="213">
        <f t="shared" ca="1" si="28"/>
        <v>0</v>
      </c>
      <c r="O130" s="213">
        <f t="shared" ca="1" si="28"/>
        <v>0</v>
      </c>
      <c r="P130" s="213">
        <f t="shared" ca="1" si="28"/>
        <v>0</v>
      </c>
      <c r="Q130" s="213">
        <f t="shared" ca="1" si="28"/>
        <v>0</v>
      </c>
      <c r="R130" s="213">
        <f t="shared" ca="1" si="28"/>
        <v>0</v>
      </c>
      <c r="S130" s="213">
        <f t="shared" ca="1" si="28"/>
        <v>0</v>
      </c>
      <c r="T130" s="213">
        <f t="shared" ca="1" si="28"/>
        <v>0</v>
      </c>
      <c r="U130" s="213">
        <f t="shared" ca="1" si="28"/>
        <v>0</v>
      </c>
      <c r="V130" s="213">
        <f ca="1">IF('Other 2030'!$A138="CP",INDIRECT("'Other 2030'!"&amp;'Country Selector'!$B$3&amp;ROW($A138))*10^12,0)*'Process Emissions Multipliers'!$D$31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213">
        <f ca="1">V130*'Process Emissions Multipliers'!$E$31</f>
        <v>0</v>
      </c>
    </row>
    <row r="131" spans="1:42">
      <c r="A131" s="74">
        <v>79</v>
      </c>
      <c r="B131" s="213">
        <f ca="1">IF('Other 2010'!$A139="CP",INDIRECT("'Other 2010'!"&amp;'Country Selector'!$B$3&amp;ROW($A139))*10^12,0)</f>
        <v>0</v>
      </c>
      <c r="C131" s="213">
        <f t="shared" ca="1" si="27"/>
        <v>0</v>
      </c>
      <c r="D131" s="213">
        <f t="shared" ca="1" si="27"/>
        <v>0</v>
      </c>
      <c r="E131" s="213">
        <f t="shared" ca="1" si="27"/>
        <v>0</v>
      </c>
      <c r="F131" s="213">
        <f t="shared" ca="1" si="27"/>
        <v>0</v>
      </c>
      <c r="G131" s="213">
        <f t="shared" ca="1" si="27"/>
        <v>0</v>
      </c>
      <c r="H131" s="213">
        <f t="shared" ca="1" si="27"/>
        <v>0</v>
      </c>
      <c r="I131" s="213">
        <f t="shared" ca="1" si="27"/>
        <v>0</v>
      </c>
      <c r="J131" s="213">
        <f t="shared" ca="1" si="27"/>
        <v>0</v>
      </c>
      <c r="K131" s="213">
        <f t="shared" ca="1" si="27"/>
        <v>0</v>
      </c>
      <c r="L131" s="213">
        <f ca="1">IF('Other 2020'!$A139="CP",INDIRECT("'Other 2020'!"&amp;'Country Selector'!$B$3&amp;ROW($A139))*10^12,0)*'Process Emissions Multipliers'!$B$31</f>
        <v>0</v>
      </c>
      <c r="M131" s="213">
        <f t="shared" ca="1" si="28"/>
        <v>0</v>
      </c>
      <c r="N131" s="213">
        <f t="shared" ca="1" si="28"/>
        <v>0</v>
      </c>
      <c r="O131" s="213">
        <f t="shared" ca="1" si="28"/>
        <v>0</v>
      </c>
      <c r="P131" s="213">
        <f t="shared" ca="1" si="28"/>
        <v>0</v>
      </c>
      <c r="Q131" s="213">
        <f t="shared" ca="1" si="28"/>
        <v>0</v>
      </c>
      <c r="R131" s="213">
        <f t="shared" ca="1" si="28"/>
        <v>0</v>
      </c>
      <c r="S131" s="213">
        <f t="shared" ca="1" si="28"/>
        <v>0</v>
      </c>
      <c r="T131" s="213">
        <f t="shared" ca="1" si="28"/>
        <v>0</v>
      </c>
      <c r="U131" s="213">
        <f t="shared" ca="1" si="28"/>
        <v>0</v>
      </c>
      <c r="V131" s="213">
        <f ca="1">IF('Other 2030'!$A139="CP",INDIRECT("'Other 2030'!"&amp;'Country Selector'!$B$3&amp;ROW($A139))*10^12,0)*'Process Emissions Multipliers'!$D$31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213">
        <f ca="1">V131*'Process Emissions Multipliers'!$E$31</f>
        <v>0</v>
      </c>
    </row>
    <row r="132" spans="1:42">
      <c r="A132" s="74">
        <v>80</v>
      </c>
      <c r="B132" s="213">
        <f ca="1">IF('Other 2010'!$A140="CP",INDIRECT("'Other 2010'!"&amp;'Country Selector'!$B$3&amp;ROW($A140))*10^12,0)</f>
        <v>0</v>
      </c>
      <c r="C132" s="213">
        <f t="shared" ca="1" si="27"/>
        <v>0</v>
      </c>
      <c r="D132" s="213">
        <f t="shared" ca="1" si="27"/>
        <v>0</v>
      </c>
      <c r="E132" s="213">
        <f t="shared" ca="1" si="27"/>
        <v>0</v>
      </c>
      <c r="F132" s="213">
        <f t="shared" ca="1" si="27"/>
        <v>0</v>
      </c>
      <c r="G132" s="213">
        <f t="shared" ca="1" si="27"/>
        <v>0</v>
      </c>
      <c r="H132" s="213">
        <f t="shared" ca="1" si="27"/>
        <v>0</v>
      </c>
      <c r="I132" s="213">
        <f t="shared" ca="1" si="27"/>
        <v>0</v>
      </c>
      <c r="J132" s="213">
        <f t="shared" ca="1" si="27"/>
        <v>0</v>
      </c>
      <c r="K132" s="213">
        <f t="shared" ca="1" si="27"/>
        <v>0</v>
      </c>
      <c r="L132" s="213">
        <f ca="1">IF('Other 2020'!$A140="CP",INDIRECT("'Other 2020'!"&amp;'Country Selector'!$B$3&amp;ROW($A140))*10^12,0)*'Process Emissions Multipliers'!$B$31</f>
        <v>0</v>
      </c>
      <c r="M132" s="213">
        <f t="shared" ca="1" si="28"/>
        <v>0</v>
      </c>
      <c r="N132" s="213">
        <f t="shared" ca="1" si="28"/>
        <v>0</v>
      </c>
      <c r="O132" s="213">
        <f t="shared" ca="1" si="28"/>
        <v>0</v>
      </c>
      <c r="P132" s="213">
        <f t="shared" ca="1" si="28"/>
        <v>0</v>
      </c>
      <c r="Q132" s="213">
        <f t="shared" ca="1" si="28"/>
        <v>0</v>
      </c>
      <c r="R132" s="213">
        <f t="shared" ca="1" si="28"/>
        <v>0</v>
      </c>
      <c r="S132" s="213">
        <f t="shared" ca="1" si="28"/>
        <v>0</v>
      </c>
      <c r="T132" s="213">
        <f t="shared" ca="1" si="28"/>
        <v>0</v>
      </c>
      <c r="U132" s="213">
        <f t="shared" ca="1" si="28"/>
        <v>0</v>
      </c>
      <c r="V132" s="213">
        <f ca="1">IF('Other 2030'!$A140="CP",INDIRECT("'Other 2030'!"&amp;'Country Selector'!$B$3&amp;ROW($A140))*10^12,0)*'Process Emissions Multipliers'!$D$31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213">
        <f ca="1">V132*'Process Emissions Multipliers'!$E$31</f>
        <v>0</v>
      </c>
    </row>
    <row r="133" spans="1:42">
      <c r="A133" s="74">
        <v>81</v>
      </c>
      <c r="B133" s="213">
        <f ca="1">IF('Other 2010'!$A141="CP",INDIRECT("'Other 2010'!"&amp;'Country Selector'!$B$3&amp;ROW($A141))*10^12,0)</f>
        <v>0</v>
      </c>
      <c r="C133" s="213">
        <f t="shared" ca="1" si="27"/>
        <v>0</v>
      </c>
      <c r="D133" s="213">
        <f t="shared" ca="1" si="27"/>
        <v>0</v>
      </c>
      <c r="E133" s="213">
        <f t="shared" ca="1" si="27"/>
        <v>0</v>
      </c>
      <c r="F133" s="213">
        <f t="shared" ca="1" si="27"/>
        <v>0</v>
      </c>
      <c r="G133" s="213">
        <f t="shared" ca="1" si="27"/>
        <v>0</v>
      </c>
      <c r="H133" s="213">
        <f t="shared" ca="1" si="27"/>
        <v>0</v>
      </c>
      <c r="I133" s="213">
        <f t="shared" ca="1" si="27"/>
        <v>0</v>
      </c>
      <c r="J133" s="213">
        <f t="shared" ca="1" si="27"/>
        <v>0</v>
      </c>
      <c r="K133" s="213">
        <f t="shared" ca="1" si="27"/>
        <v>0</v>
      </c>
      <c r="L133" s="213">
        <f ca="1">IF('Other 2020'!$A141="CP",INDIRECT("'Other 2020'!"&amp;'Country Selector'!$B$3&amp;ROW($A141))*10^12,0)*'Process Emissions Multipliers'!$B$31</f>
        <v>0</v>
      </c>
      <c r="M133" s="213">
        <f t="shared" ca="1" si="28"/>
        <v>0</v>
      </c>
      <c r="N133" s="213">
        <f t="shared" ca="1" si="28"/>
        <v>0</v>
      </c>
      <c r="O133" s="213">
        <f t="shared" ca="1" si="28"/>
        <v>0</v>
      </c>
      <c r="P133" s="213">
        <f t="shared" ca="1" si="28"/>
        <v>0</v>
      </c>
      <c r="Q133" s="213">
        <f t="shared" ca="1" si="28"/>
        <v>0</v>
      </c>
      <c r="R133" s="213">
        <f t="shared" ca="1" si="28"/>
        <v>0</v>
      </c>
      <c r="S133" s="213">
        <f t="shared" ca="1" si="28"/>
        <v>0</v>
      </c>
      <c r="T133" s="213">
        <f t="shared" ca="1" si="28"/>
        <v>0</v>
      </c>
      <c r="U133" s="213">
        <f t="shared" ca="1" si="28"/>
        <v>0</v>
      </c>
      <c r="V133" s="213">
        <f ca="1">IF('Other 2030'!$A141="CP",INDIRECT("'Other 2030'!"&amp;'Country Selector'!$B$3&amp;ROW($A141))*10^12,0)*'Process Emissions Multipliers'!$D$31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213">
        <f ca="1">V133*'Process Emissions Multipliers'!$E$31</f>
        <v>0</v>
      </c>
    </row>
    <row r="134" spans="1:42">
      <c r="A134" s="74">
        <v>82</v>
      </c>
      <c r="B134" s="213">
        <f ca="1">IF('Other 2010'!$A142="CP",INDIRECT("'Other 2010'!"&amp;'Country Selector'!$B$3&amp;ROW($A142))*10^12,0)</f>
        <v>0</v>
      </c>
      <c r="C134" s="213">
        <f t="shared" ca="1" si="27"/>
        <v>0</v>
      </c>
      <c r="D134" s="213">
        <f t="shared" ca="1" si="27"/>
        <v>0</v>
      </c>
      <c r="E134" s="213">
        <f t="shared" ca="1" si="27"/>
        <v>0</v>
      </c>
      <c r="F134" s="213">
        <f t="shared" ca="1" si="27"/>
        <v>0</v>
      </c>
      <c r="G134" s="213">
        <f t="shared" ca="1" si="27"/>
        <v>0</v>
      </c>
      <c r="H134" s="213">
        <f t="shared" ca="1" si="27"/>
        <v>0</v>
      </c>
      <c r="I134" s="213">
        <f t="shared" ca="1" si="27"/>
        <v>0</v>
      </c>
      <c r="J134" s="213">
        <f t="shared" ca="1" si="27"/>
        <v>0</v>
      </c>
      <c r="K134" s="213">
        <f t="shared" ca="1" si="27"/>
        <v>0</v>
      </c>
      <c r="L134" s="213">
        <f ca="1">IF('Other 2020'!$A142="CP",INDIRECT("'Other 2020'!"&amp;'Country Selector'!$B$3&amp;ROW($A142))*10^12,0)*'Process Emissions Multipliers'!$B$31</f>
        <v>0</v>
      </c>
      <c r="M134" s="213">
        <f t="shared" ca="1" si="28"/>
        <v>0</v>
      </c>
      <c r="N134" s="213">
        <f t="shared" ca="1" si="28"/>
        <v>0</v>
      </c>
      <c r="O134" s="213">
        <f t="shared" ca="1" si="28"/>
        <v>0</v>
      </c>
      <c r="P134" s="213">
        <f t="shared" ca="1" si="28"/>
        <v>0</v>
      </c>
      <c r="Q134" s="213">
        <f t="shared" ca="1" si="28"/>
        <v>0</v>
      </c>
      <c r="R134" s="213">
        <f t="shared" ca="1" si="28"/>
        <v>0</v>
      </c>
      <c r="S134" s="213">
        <f t="shared" ca="1" si="28"/>
        <v>0</v>
      </c>
      <c r="T134" s="213">
        <f t="shared" ca="1" si="28"/>
        <v>0</v>
      </c>
      <c r="U134" s="213">
        <f t="shared" ca="1" si="28"/>
        <v>0</v>
      </c>
      <c r="V134" s="213">
        <f ca="1">IF('Other 2030'!$A142="CP",INDIRECT("'Other 2030'!"&amp;'Country Selector'!$B$3&amp;ROW($A142))*10^12,0)*'Process Emissions Multipliers'!$D$31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 s="213">
        <f ca="1">V134*'Process Emissions Multipliers'!$E$31</f>
        <v>0</v>
      </c>
    </row>
    <row r="135" spans="1:42">
      <c r="A135" s="74">
        <v>83</v>
      </c>
      <c r="B135" s="213">
        <f ca="1">IF('Other 2010'!$A143="CP",INDIRECT("'Other 2010'!"&amp;'Country Selector'!$B$3&amp;ROW($A143))*10^12,0)</f>
        <v>0</v>
      </c>
      <c r="C135" s="213">
        <f t="shared" ca="1" si="27"/>
        <v>0</v>
      </c>
      <c r="D135" s="213">
        <f t="shared" ca="1" si="27"/>
        <v>0</v>
      </c>
      <c r="E135" s="213">
        <f t="shared" ca="1" si="27"/>
        <v>0</v>
      </c>
      <c r="F135" s="213">
        <f t="shared" ca="1" si="27"/>
        <v>0</v>
      </c>
      <c r="G135" s="213">
        <f t="shared" ca="1" si="27"/>
        <v>0</v>
      </c>
      <c r="H135" s="213">
        <f t="shared" ca="1" si="27"/>
        <v>0</v>
      </c>
      <c r="I135" s="213">
        <f t="shared" ca="1" si="27"/>
        <v>0</v>
      </c>
      <c r="J135" s="213">
        <f t="shared" ca="1" si="27"/>
        <v>0</v>
      </c>
      <c r="K135" s="213">
        <f t="shared" ca="1" si="27"/>
        <v>0</v>
      </c>
      <c r="L135" s="213">
        <f ca="1">IF('Other 2020'!$A143="CP",INDIRECT("'Other 2020'!"&amp;'Country Selector'!$B$3&amp;ROW($A143))*10^12,0)*'Process Emissions Multipliers'!$B$31</f>
        <v>0</v>
      </c>
      <c r="M135" s="213">
        <f t="shared" ca="1" si="28"/>
        <v>0</v>
      </c>
      <c r="N135" s="213">
        <f t="shared" ca="1" si="28"/>
        <v>0</v>
      </c>
      <c r="O135" s="213">
        <f t="shared" ca="1" si="28"/>
        <v>0</v>
      </c>
      <c r="P135" s="213">
        <f t="shared" ca="1" si="28"/>
        <v>0</v>
      </c>
      <c r="Q135" s="213">
        <f t="shared" ca="1" si="28"/>
        <v>0</v>
      </c>
      <c r="R135" s="213">
        <f t="shared" ca="1" si="28"/>
        <v>0</v>
      </c>
      <c r="S135" s="213">
        <f t="shared" ca="1" si="28"/>
        <v>0</v>
      </c>
      <c r="T135" s="213">
        <f t="shared" ca="1" si="28"/>
        <v>0</v>
      </c>
      <c r="U135" s="213">
        <f t="shared" ca="1" si="28"/>
        <v>0</v>
      </c>
      <c r="V135" s="213">
        <f ca="1">IF('Other 2030'!$A143="CP",INDIRECT("'Other 2030'!"&amp;'Country Selector'!$B$3&amp;ROW($A143))*10^12,0)*'Process Emissions Multipliers'!$D$31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 s="213">
        <f ca="1">V135*'Process Emissions Multipliers'!$E$31</f>
        <v>0</v>
      </c>
    </row>
    <row r="136" spans="1:42">
      <c r="A136" s="74">
        <v>84</v>
      </c>
      <c r="B136" s="213">
        <f ca="1">IF('Other 2010'!$A144="CP",INDIRECT("'Other 2010'!"&amp;'Country Selector'!$B$3&amp;ROW($A144))*10^12,0)</f>
        <v>0</v>
      </c>
      <c r="C136" s="213">
        <f t="shared" ca="1" si="27"/>
        <v>0</v>
      </c>
      <c r="D136" s="213">
        <f t="shared" ca="1" si="27"/>
        <v>0</v>
      </c>
      <c r="E136" s="213">
        <f t="shared" ca="1" si="27"/>
        <v>0</v>
      </c>
      <c r="F136" s="213">
        <f t="shared" ca="1" si="27"/>
        <v>0</v>
      </c>
      <c r="G136" s="213">
        <f t="shared" ca="1" si="27"/>
        <v>0</v>
      </c>
      <c r="H136" s="213">
        <f t="shared" ca="1" si="27"/>
        <v>0</v>
      </c>
      <c r="I136" s="213">
        <f t="shared" ca="1" si="27"/>
        <v>0</v>
      </c>
      <c r="J136" s="213">
        <f t="shared" ca="1" si="27"/>
        <v>0</v>
      </c>
      <c r="K136" s="213">
        <f t="shared" ca="1" si="27"/>
        <v>0</v>
      </c>
      <c r="L136" s="213">
        <f ca="1">IF('Other 2020'!$A144="CP",INDIRECT("'Other 2020'!"&amp;'Country Selector'!$B$3&amp;ROW($A144))*10^12,0)*'Process Emissions Multipliers'!$B$31</f>
        <v>0</v>
      </c>
      <c r="M136" s="213">
        <f t="shared" ca="1" si="28"/>
        <v>0</v>
      </c>
      <c r="N136" s="213">
        <f t="shared" ca="1" si="28"/>
        <v>0</v>
      </c>
      <c r="O136" s="213">
        <f t="shared" ca="1" si="28"/>
        <v>0</v>
      </c>
      <c r="P136" s="213">
        <f t="shared" ca="1" si="28"/>
        <v>0</v>
      </c>
      <c r="Q136" s="213">
        <f t="shared" ca="1" si="28"/>
        <v>0</v>
      </c>
      <c r="R136" s="213">
        <f t="shared" ca="1" si="28"/>
        <v>0</v>
      </c>
      <c r="S136" s="213">
        <f t="shared" ca="1" si="28"/>
        <v>0</v>
      </c>
      <c r="T136" s="213">
        <f t="shared" ca="1" si="28"/>
        <v>0</v>
      </c>
      <c r="U136" s="213">
        <f t="shared" ca="1" si="28"/>
        <v>0</v>
      </c>
      <c r="V136" s="213">
        <f ca="1">IF('Other 2030'!$A144="CP",INDIRECT("'Other 2030'!"&amp;'Country Selector'!$B$3&amp;ROW($A144))*10^12,0)*'Process Emissions Multipliers'!$D$31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213">
        <f ca="1">V136*'Process Emissions Multipliers'!$E$31</f>
        <v>0</v>
      </c>
    </row>
    <row r="137" spans="1:42">
      <c r="A137" s="74">
        <v>85</v>
      </c>
      <c r="B137" s="213">
        <f ca="1">IF('Other 2010'!$A145="CP",INDIRECT("'Other 2010'!"&amp;'Country Selector'!$B$3&amp;ROW($A145))*10^12,0)</f>
        <v>0</v>
      </c>
      <c r="C137" s="213">
        <f t="shared" ca="1" si="27"/>
        <v>0</v>
      </c>
      <c r="D137" s="213">
        <f t="shared" ca="1" si="27"/>
        <v>0</v>
      </c>
      <c r="E137" s="213">
        <f t="shared" ca="1" si="27"/>
        <v>0</v>
      </c>
      <c r="F137" s="213">
        <f t="shared" ca="1" si="27"/>
        <v>0</v>
      </c>
      <c r="G137" s="213">
        <f t="shared" ca="1" si="27"/>
        <v>0</v>
      </c>
      <c r="H137" s="213">
        <f t="shared" ca="1" si="27"/>
        <v>0</v>
      </c>
      <c r="I137" s="213">
        <f t="shared" ca="1" si="27"/>
        <v>0</v>
      </c>
      <c r="J137" s="213">
        <f t="shared" ca="1" si="27"/>
        <v>0</v>
      </c>
      <c r="K137" s="213">
        <f t="shared" ca="1" si="27"/>
        <v>0</v>
      </c>
      <c r="L137" s="213">
        <f ca="1">IF('Other 2020'!$A145="CP",INDIRECT("'Other 2020'!"&amp;'Country Selector'!$B$3&amp;ROW($A145))*10^12,0)*'Process Emissions Multipliers'!$B$31</f>
        <v>0</v>
      </c>
      <c r="M137" s="213">
        <f t="shared" ca="1" si="28"/>
        <v>0</v>
      </c>
      <c r="N137" s="213">
        <f t="shared" ca="1" si="28"/>
        <v>0</v>
      </c>
      <c r="O137" s="213">
        <f t="shared" ca="1" si="28"/>
        <v>0</v>
      </c>
      <c r="P137" s="213">
        <f t="shared" ca="1" si="28"/>
        <v>0</v>
      </c>
      <c r="Q137" s="213">
        <f t="shared" ca="1" si="28"/>
        <v>0</v>
      </c>
      <c r="R137" s="213">
        <f t="shared" ca="1" si="28"/>
        <v>0</v>
      </c>
      <c r="S137" s="213">
        <f t="shared" ca="1" si="28"/>
        <v>0</v>
      </c>
      <c r="T137" s="213">
        <f t="shared" ca="1" si="28"/>
        <v>0</v>
      </c>
      <c r="U137" s="213">
        <f t="shared" ca="1" si="28"/>
        <v>0</v>
      </c>
      <c r="V137" s="213">
        <f ca="1">IF('Other 2030'!$A145="CP",INDIRECT("'Other 2030'!"&amp;'Country Selector'!$B$3&amp;ROW($A145))*10^12,0)*'Process Emissions Multipliers'!$D$31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213">
        <f ca="1">V137*'Process Emissions Multipliers'!$E$31</f>
        <v>0</v>
      </c>
    </row>
    <row r="138" spans="1:42">
      <c r="A138" s="74">
        <v>86</v>
      </c>
      <c r="B138" s="213">
        <f ca="1">IF('Other 2010'!$A146="CP",INDIRECT("'Other 2010'!"&amp;'Country Selector'!$B$3&amp;ROW($A146))*10^12,0)</f>
        <v>0</v>
      </c>
      <c r="C138" s="213">
        <f t="shared" ca="1" si="27"/>
        <v>0</v>
      </c>
      <c r="D138" s="213">
        <f t="shared" ca="1" si="27"/>
        <v>0</v>
      </c>
      <c r="E138" s="213">
        <f t="shared" ca="1" si="27"/>
        <v>0</v>
      </c>
      <c r="F138" s="213">
        <f t="shared" ca="1" si="27"/>
        <v>0</v>
      </c>
      <c r="G138" s="213">
        <f t="shared" ca="1" si="27"/>
        <v>0</v>
      </c>
      <c r="H138" s="213">
        <f t="shared" ca="1" si="27"/>
        <v>0</v>
      </c>
      <c r="I138" s="213">
        <f t="shared" ca="1" si="27"/>
        <v>0</v>
      </c>
      <c r="J138" s="213">
        <f t="shared" ca="1" si="27"/>
        <v>0</v>
      </c>
      <c r="K138" s="213">
        <f t="shared" ca="1" si="27"/>
        <v>0</v>
      </c>
      <c r="L138" s="213">
        <f ca="1">IF('Other 2020'!$A146="CP",INDIRECT("'Other 2020'!"&amp;'Country Selector'!$B$3&amp;ROW($A146))*10^12,0)*'Process Emissions Multipliers'!$B$31</f>
        <v>0</v>
      </c>
      <c r="M138" s="213">
        <f t="shared" ca="1" si="28"/>
        <v>0</v>
      </c>
      <c r="N138" s="213">
        <f t="shared" ca="1" si="28"/>
        <v>0</v>
      </c>
      <c r="O138" s="213">
        <f t="shared" ca="1" si="28"/>
        <v>0</v>
      </c>
      <c r="P138" s="213">
        <f t="shared" ca="1" si="28"/>
        <v>0</v>
      </c>
      <c r="Q138" s="213">
        <f t="shared" ca="1" si="28"/>
        <v>0</v>
      </c>
      <c r="R138" s="213">
        <f t="shared" ca="1" si="28"/>
        <v>0</v>
      </c>
      <c r="S138" s="213">
        <f t="shared" ca="1" si="28"/>
        <v>0</v>
      </c>
      <c r="T138" s="213">
        <f t="shared" ca="1" si="28"/>
        <v>0</v>
      </c>
      <c r="U138" s="213">
        <f t="shared" ca="1" si="28"/>
        <v>0</v>
      </c>
      <c r="V138" s="213">
        <f ca="1">IF('Other 2030'!$A146="CP",INDIRECT("'Other 2030'!"&amp;'Country Selector'!$B$3&amp;ROW($A146))*10^12,0)*'Process Emissions Multipliers'!$D$31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213">
        <f ca="1">V138*'Process Emissions Multipliers'!$E$31</f>
        <v>0</v>
      </c>
    </row>
    <row r="139" spans="1:42">
      <c r="A139" s="74">
        <v>87</v>
      </c>
      <c r="B139" s="213">
        <f ca="1">IF('Other 2010'!$A147="CP",INDIRECT("'Other 2010'!"&amp;'Country Selector'!$B$3&amp;ROW($A147))*10^12,0)</f>
        <v>3827161980.0220866</v>
      </c>
      <c r="C139" s="213">
        <f t="shared" ca="1" si="27"/>
        <v>3444445782.0198774</v>
      </c>
      <c r="D139" s="213">
        <f t="shared" ca="1" si="27"/>
        <v>3061729584.0176692</v>
      </c>
      <c r="E139" s="213">
        <f t="shared" ca="1" si="27"/>
        <v>2679013386.0154605</v>
      </c>
      <c r="F139" s="213">
        <f t="shared" ca="1" si="27"/>
        <v>2296297188.0132518</v>
      </c>
      <c r="G139" s="213">
        <f t="shared" ca="1" si="27"/>
        <v>1913580990.0110431</v>
      </c>
      <c r="H139" s="213">
        <f t="shared" ca="1" si="27"/>
        <v>1530864792.0088346</v>
      </c>
      <c r="I139" s="213">
        <f t="shared" ca="1" si="27"/>
        <v>1148148594.0066259</v>
      </c>
      <c r="J139" s="213">
        <f t="shared" ca="1" si="27"/>
        <v>765432396.0044173</v>
      </c>
      <c r="K139" s="213">
        <f t="shared" ca="1" si="27"/>
        <v>382716198.00220865</v>
      </c>
      <c r="L139" s="213">
        <f ca="1">IF('Other 2020'!$A147="CP",INDIRECT("'Other 2020'!"&amp;'Country Selector'!$B$3&amp;ROW($A147))*10^12,0)*'Process Emissions Multipliers'!$B$31</f>
        <v>0</v>
      </c>
      <c r="M139" s="213">
        <f t="shared" ca="1" si="28"/>
        <v>0</v>
      </c>
      <c r="N139" s="213">
        <f t="shared" ca="1" si="28"/>
        <v>0</v>
      </c>
      <c r="O139" s="213">
        <f t="shared" ca="1" si="28"/>
        <v>0</v>
      </c>
      <c r="P139" s="213">
        <f t="shared" ca="1" si="28"/>
        <v>0</v>
      </c>
      <c r="Q139" s="213">
        <f t="shared" ca="1" si="28"/>
        <v>0</v>
      </c>
      <c r="R139" s="213">
        <f t="shared" ca="1" si="28"/>
        <v>0</v>
      </c>
      <c r="S139" s="213">
        <f t="shared" ca="1" si="28"/>
        <v>0</v>
      </c>
      <c r="T139" s="213">
        <f t="shared" ca="1" si="28"/>
        <v>0</v>
      </c>
      <c r="U139" s="213">
        <f t="shared" ca="1" si="28"/>
        <v>0</v>
      </c>
      <c r="V139" s="213">
        <f ca="1">IF('Other 2030'!$A147="CP",INDIRECT("'Other 2030'!"&amp;'Country Selector'!$B$3&amp;ROW($A147))*10^12,0)*'Process Emissions Multipliers'!$D$31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213">
        <f ca="1">V139*'Process Emissions Multipliers'!$E$31</f>
        <v>0</v>
      </c>
    </row>
    <row r="140" spans="1:42">
      <c r="A140" s="74">
        <v>88</v>
      </c>
      <c r="B140" s="213">
        <f ca="1">IF('Other 2010'!$A148="CP",INDIRECT("'Other 2010'!"&amp;'Country Selector'!$B$3&amp;ROW($A148))*10^12,0)</f>
        <v>12782924592.522171</v>
      </c>
      <c r="C140" s="213">
        <f t="shared" ca="1" si="27"/>
        <v>11504632133.269955</v>
      </c>
      <c r="D140" s="213">
        <f t="shared" ca="1" si="27"/>
        <v>10226339674.017736</v>
      </c>
      <c r="E140" s="213">
        <f t="shared" ca="1" si="27"/>
        <v>8948047214.7655201</v>
      </c>
      <c r="F140" s="213">
        <f t="shared" ca="1" si="27"/>
        <v>7669754755.5133028</v>
      </c>
      <c r="G140" s="213">
        <f t="shared" ca="1" si="27"/>
        <v>6391462296.2610855</v>
      </c>
      <c r="H140" s="213">
        <f t="shared" ca="1" si="27"/>
        <v>5113169837.0088682</v>
      </c>
      <c r="I140" s="213">
        <f t="shared" ca="1" si="27"/>
        <v>3834877377.7566514</v>
      </c>
      <c r="J140" s="213">
        <f t="shared" ca="1" si="27"/>
        <v>2556584918.5044341</v>
      </c>
      <c r="K140" s="213">
        <f t="shared" ca="1" si="27"/>
        <v>1278292459.2522171</v>
      </c>
      <c r="L140" s="213">
        <f ca="1">IF('Other 2020'!$A148="CP",INDIRECT("'Other 2020'!"&amp;'Country Selector'!$B$3&amp;ROW($A148))*10^12,0)*'Process Emissions Multipliers'!$B$31</f>
        <v>0</v>
      </c>
      <c r="M140" s="213">
        <f t="shared" ca="1" si="28"/>
        <v>0</v>
      </c>
      <c r="N140" s="213">
        <f t="shared" ca="1" si="28"/>
        <v>0</v>
      </c>
      <c r="O140" s="213">
        <f t="shared" ca="1" si="28"/>
        <v>0</v>
      </c>
      <c r="P140" s="213">
        <f t="shared" ca="1" si="28"/>
        <v>0</v>
      </c>
      <c r="Q140" s="213">
        <f t="shared" ca="1" si="28"/>
        <v>0</v>
      </c>
      <c r="R140" s="213">
        <f t="shared" ca="1" si="28"/>
        <v>0</v>
      </c>
      <c r="S140" s="213">
        <f t="shared" ca="1" si="28"/>
        <v>0</v>
      </c>
      <c r="T140" s="213">
        <f t="shared" ca="1" si="28"/>
        <v>0</v>
      </c>
      <c r="U140" s="213">
        <f t="shared" ca="1" si="28"/>
        <v>0</v>
      </c>
      <c r="V140" s="213">
        <f ca="1">IF('Other 2030'!$A148="CP",INDIRECT("'Other 2030'!"&amp;'Country Selector'!$B$3&amp;ROW($A148))*10^12,0)*'Process Emissions Multipliers'!$D$31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213">
        <f ca="1">V140*'Process Emissions Multipliers'!$E$31</f>
        <v>0</v>
      </c>
    </row>
    <row r="141" spans="1:42">
      <c r="A141" s="74">
        <v>89</v>
      </c>
      <c r="B141" s="213">
        <f ca="1">IF('Other 2010'!$A149="CP",INDIRECT("'Other 2010'!"&amp;'Country Selector'!$B$3&amp;ROW($A149))*10^12,0)</f>
        <v>0</v>
      </c>
      <c r="C141" s="213">
        <f t="shared" ca="1" si="27"/>
        <v>0</v>
      </c>
      <c r="D141" s="213">
        <f t="shared" ca="1" si="27"/>
        <v>0</v>
      </c>
      <c r="E141" s="213">
        <f t="shared" ca="1" si="27"/>
        <v>0</v>
      </c>
      <c r="F141" s="213">
        <f t="shared" ca="1" si="27"/>
        <v>0</v>
      </c>
      <c r="G141" s="213">
        <f t="shared" ca="1" si="27"/>
        <v>0</v>
      </c>
      <c r="H141" s="213">
        <f t="shared" ca="1" si="27"/>
        <v>0</v>
      </c>
      <c r="I141" s="213">
        <f t="shared" ca="1" si="27"/>
        <v>0</v>
      </c>
      <c r="J141" s="213">
        <f t="shared" ca="1" si="27"/>
        <v>0</v>
      </c>
      <c r="K141" s="213">
        <f t="shared" ca="1" si="27"/>
        <v>0</v>
      </c>
      <c r="L141" s="213">
        <f ca="1">IF('Other 2020'!$A149="CP",INDIRECT("'Other 2020'!"&amp;'Country Selector'!$B$3&amp;ROW($A149))*10^12,0)*'Process Emissions Multipliers'!$B$31</f>
        <v>0</v>
      </c>
      <c r="M141" s="213">
        <f t="shared" ca="1" si="28"/>
        <v>0</v>
      </c>
      <c r="N141" s="213">
        <f t="shared" ca="1" si="28"/>
        <v>0</v>
      </c>
      <c r="O141" s="213">
        <f t="shared" ca="1" si="28"/>
        <v>0</v>
      </c>
      <c r="P141" s="213">
        <f t="shared" ca="1" si="28"/>
        <v>0</v>
      </c>
      <c r="Q141" s="213">
        <f t="shared" ca="1" si="28"/>
        <v>0</v>
      </c>
      <c r="R141" s="213">
        <f t="shared" ca="1" si="28"/>
        <v>0</v>
      </c>
      <c r="S141" s="213">
        <f t="shared" ca="1" si="28"/>
        <v>0</v>
      </c>
      <c r="T141" s="213">
        <f t="shared" ca="1" si="28"/>
        <v>0</v>
      </c>
      <c r="U141" s="213">
        <f t="shared" ca="1" si="28"/>
        <v>0</v>
      </c>
      <c r="V141" s="213">
        <f ca="1">IF('Other 2030'!$A149="CP",INDIRECT("'Other 2030'!"&amp;'Country Selector'!$B$3&amp;ROW($A149))*10^12,0)*'Process Emissions Multipliers'!$D$31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 s="213">
        <f ca="1">V141*'Process Emissions Multipliers'!$E$31</f>
        <v>0</v>
      </c>
    </row>
    <row r="142" spans="1:42">
      <c r="A142" s="74">
        <v>90</v>
      </c>
      <c r="B142" s="213">
        <f ca="1">IF('Other 2010'!$A150="CP",INDIRECT("'Other 2010'!"&amp;'Country Selector'!$B$3&amp;ROW($A150))*10^12,0)</f>
        <v>0</v>
      </c>
      <c r="C142" s="213">
        <f t="shared" ca="1" si="27"/>
        <v>0</v>
      </c>
      <c r="D142" s="213">
        <f t="shared" ca="1" si="27"/>
        <v>0</v>
      </c>
      <c r="E142" s="213">
        <f t="shared" ca="1" si="27"/>
        <v>0</v>
      </c>
      <c r="F142" s="213">
        <f t="shared" ca="1" si="27"/>
        <v>0</v>
      </c>
      <c r="G142" s="213">
        <f t="shared" ca="1" si="27"/>
        <v>0</v>
      </c>
      <c r="H142" s="213">
        <f t="shared" ca="1" si="27"/>
        <v>0</v>
      </c>
      <c r="I142" s="213">
        <f t="shared" ca="1" si="27"/>
        <v>0</v>
      </c>
      <c r="J142" s="213">
        <f t="shared" ca="1" si="27"/>
        <v>0</v>
      </c>
      <c r="K142" s="213">
        <f t="shared" ca="1" si="27"/>
        <v>0</v>
      </c>
      <c r="L142" s="213">
        <f ca="1">IF('Other 2020'!$A150="CP",INDIRECT("'Other 2020'!"&amp;'Country Selector'!$B$3&amp;ROW($A150))*10^12,0)*'Process Emissions Multipliers'!$B$31</f>
        <v>0</v>
      </c>
      <c r="M142" s="213">
        <f t="shared" ca="1" si="28"/>
        <v>0</v>
      </c>
      <c r="N142" s="213">
        <f t="shared" ca="1" si="28"/>
        <v>0</v>
      </c>
      <c r="O142" s="213">
        <f t="shared" ca="1" si="28"/>
        <v>0</v>
      </c>
      <c r="P142" s="213">
        <f t="shared" ca="1" si="28"/>
        <v>0</v>
      </c>
      <c r="Q142" s="213">
        <f t="shared" ca="1" si="28"/>
        <v>0</v>
      </c>
      <c r="R142" s="213">
        <f t="shared" ca="1" si="28"/>
        <v>0</v>
      </c>
      <c r="S142" s="213">
        <f t="shared" ca="1" si="28"/>
        <v>0</v>
      </c>
      <c r="T142" s="213">
        <f t="shared" ca="1" si="28"/>
        <v>0</v>
      </c>
      <c r="U142" s="213">
        <f t="shared" ca="1" si="28"/>
        <v>0</v>
      </c>
      <c r="V142" s="213">
        <f ca="1">IF('Other 2030'!$A150="CP",INDIRECT("'Other 2030'!"&amp;'Country Selector'!$B$3&amp;ROW($A150))*10^12,0)*'Process Emissions Multipliers'!$D$31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 s="213">
        <f ca="1">V142*'Process Emissions Multipliers'!$E$31</f>
        <v>0</v>
      </c>
    </row>
    <row r="143" spans="1:42">
      <c r="A143" s="74">
        <v>91</v>
      </c>
      <c r="B143" s="213">
        <f ca="1">IF('Other 2010'!$A151="CP",INDIRECT("'Other 2010'!"&amp;'Country Selector'!$B$3&amp;ROW($A151))*10^12,0)</f>
        <v>0</v>
      </c>
      <c r="C143" s="213">
        <f t="shared" ca="1" si="27"/>
        <v>0</v>
      </c>
      <c r="D143" s="213">
        <f t="shared" ca="1" si="27"/>
        <v>0</v>
      </c>
      <c r="E143" s="213">
        <f t="shared" ca="1" si="27"/>
        <v>0</v>
      </c>
      <c r="F143" s="213">
        <f t="shared" ca="1" si="27"/>
        <v>0</v>
      </c>
      <c r="G143" s="213">
        <f t="shared" ca="1" si="27"/>
        <v>0</v>
      </c>
      <c r="H143" s="213">
        <f t="shared" ca="1" si="27"/>
        <v>0</v>
      </c>
      <c r="I143" s="213">
        <f t="shared" ca="1" si="27"/>
        <v>0</v>
      </c>
      <c r="J143" s="213">
        <f t="shared" ca="1" si="27"/>
        <v>0</v>
      </c>
      <c r="K143" s="213">
        <f t="shared" ca="1" si="27"/>
        <v>0</v>
      </c>
      <c r="L143" s="213">
        <f ca="1">IF('Other 2020'!$A151="CP",INDIRECT("'Other 2020'!"&amp;'Country Selector'!$B$3&amp;ROW($A151))*10^12,0)*'Process Emissions Multipliers'!$B$31</f>
        <v>0</v>
      </c>
      <c r="M143" s="213">
        <f t="shared" ca="1" si="28"/>
        <v>0</v>
      </c>
      <c r="N143" s="213">
        <f t="shared" ca="1" si="28"/>
        <v>0</v>
      </c>
      <c r="O143" s="213">
        <f t="shared" ca="1" si="28"/>
        <v>0</v>
      </c>
      <c r="P143" s="213">
        <f t="shared" ca="1" si="28"/>
        <v>0</v>
      </c>
      <c r="Q143" s="213">
        <f t="shared" ca="1" si="28"/>
        <v>0</v>
      </c>
      <c r="R143" s="213">
        <f t="shared" ca="1" si="28"/>
        <v>0</v>
      </c>
      <c r="S143" s="213">
        <f t="shared" ca="1" si="28"/>
        <v>0</v>
      </c>
      <c r="T143" s="213">
        <f t="shared" ca="1" si="28"/>
        <v>0</v>
      </c>
      <c r="U143" s="213">
        <f t="shared" ca="1" si="28"/>
        <v>0</v>
      </c>
      <c r="V143" s="213">
        <f ca="1">IF('Other 2030'!$A151="CP",INDIRECT("'Other 2030'!"&amp;'Country Selector'!$B$3&amp;ROW($A151))*10^12,0)*'Process Emissions Multipliers'!$D$31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213">
        <f ca="1">V143*'Process Emissions Multipliers'!$E$31</f>
        <v>0</v>
      </c>
    </row>
    <row r="144" spans="1:42">
      <c r="A144" s="74">
        <v>92</v>
      </c>
      <c r="B144" s="213">
        <f ca="1">IF('Other 2010'!$A152="CP",INDIRECT("'Other 2010'!"&amp;'Country Selector'!$B$3&amp;ROW($A152))*10^12,0)</f>
        <v>0</v>
      </c>
      <c r="C144" s="213">
        <f t="shared" ca="1" si="27"/>
        <v>0</v>
      </c>
      <c r="D144" s="213">
        <f t="shared" ca="1" si="27"/>
        <v>0</v>
      </c>
      <c r="E144" s="213">
        <f t="shared" ca="1" si="27"/>
        <v>0</v>
      </c>
      <c r="F144" s="213">
        <f t="shared" ca="1" si="27"/>
        <v>0</v>
      </c>
      <c r="G144" s="213">
        <f t="shared" ca="1" si="27"/>
        <v>0</v>
      </c>
      <c r="H144" s="213">
        <f t="shared" ca="1" si="27"/>
        <v>0</v>
      </c>
      <c r="I144" s="213">
        <f t="shared" ca="1" si="27"/>
        <v>0</v>
      </c>
      <c r="J144" s="213">
        <f t="shared" ca="1" si="27"/>
        <v>0</v>
      </c>
      <c r="K144" s="213">
        <f t="shared" ca="1" si="27"/>
        <v>0</v>
      </c>
      <c r="L144" s="213">
        <f ca="1">IF('Other 2020'!$A152="CP",INDIRECT("'Other 2020'!"&amp;'Country Selector'!$B$3&amp;ROW($A152))*10^12,0)*'Process Emissions Multipliers'!$B$31</f>
        <v>0</v>
      </c>
      <c r="M144" s="213">
        <f t="shared" ca="1" si="28"/>
        <v>0</v>
      </c>
      <c r="N144" s="213">
        <f t="shared" ca="1" si="28"/>
        <v>0</v>
      </c>
      <c r="O144" s="213">
        <f t="shared" ca="1" si="28"/>
        <v>0</v>
      </c>
      <c r="P144" s="213">
        <f t="shared" ca="1" si="28"/>
        <v>0</v>
      </c>
      <c r="Q144" s="213">
        <f t="shared" ca="1" si="28"/>
        <v>0</v>
      </c>
      <c r="R144" s="213">
        <f t="shared" ca="1" si="28"/>
        <v>0</v>
      </c>
      <c r="S144" s="213">
        <f t="shared" ca="1" si="28"/>
        <v>0</v>
      </c>
      <c r="T144" s="213">
        <f t="shared" ca="1" si="28"/>
        <v>0</v>
      </c>
      <c r="U144" s="213">
        <f t="shared" ca="1" si="28"/>
        <v>0</v>
      </c>
      <c r="V144" s="213">
        <f ca="1">IF('Other 2030'!$A152="CP",INDIRECT("'Other 2030'!"&amp;'Country Selector'!$B$3&amp;ROW($A152))*10^12,0)*'Process Emissions Multipliers'!$D$31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213">
        <f ca="1">V144*'Process Emissions Multipliers'!$E$31</f>
        <v>0</v>
      </c>
    </row>
    <row r="145" spans="1:42">
      <c r="A145" s="74">
        <v>93</v>
      </c>
      <c r="B145" s="213">
        <f ca="1">IF('Other 2010'!$A153="CP",INDIRECT("'Other 2010'!"&amp;'Country Selector'!$B$3&amp;ROW($A153))*10^12,0)</f>
        <v>0</v>
      </c>
      <c r="C145" s="213">
        <f t="shared" ca="1" si="27"/>
        <v>0</v>
      </c>
      <c r="D145" s="213">
        <f t="shared" ca="1" si="27"/>
        <v>0</v>
      </c>
      <c r="E145" s="213">
        <f t="shared" ca="1" si="27"/>
        <v>0</v>
      </c>
      <c r="F145" s="213">
        <f t="shared" ca="1" si="27"/>
        <v>0</v>
      </c>
      <c r="G145" s="213">
        <f t="shared" ca="1" si="27"/>
        <v>0</v>
      </c>
      <c r="H145" s="213">
        <f t="shared" ca="1" si="27"/>
        <v>0</v>
      </c>
      <c r="I145" s="213">
        <f t="shared" ca="1" si="27"/>
        <v>0</v>
      </c>
      <c r="J145" s="213">
        <f t="shared" ca="1" si="27"/>
        <v>0</v>
      </c>
      <c r="K145" s="213">
        <f t="shared" ca="1" si="27"/>
        <v>0</v>
      </c>
      <c r="L145" s="213">
        <f ca="1">IF('Other 2020'!$A153="CP",INDIRECT("'Other 2020'!"&amp;'Country Selector'!$B$3&amp;ROW($A153))*10^12,0)*'Process Emissions Multipliers'!$B$31</f>
        <v>0</v>
      </c>
      <c r="M145" s="213">
        <f t="shared" ca="1" si="28"/>
        <v>0</v>
      </c>
      <c r="N145" s="213">
        <f t="shared" ca="1" si="28"/>
        <v>0</v>
      </c>
      <c r="O145" s="213">
        <f t="shared" ca="1" si="28"/>
        <v>0</v>
      </c>
      <c r="P145" s="213">
        <f t="shared" ca="1" si="28"/>
        <v>0</v>
      </c>
      <c r="Q145" s="213">
        <f t="shared" ca="1" si="28"/>
        <v>0</v>
      </c>
      <c r="R145" s="213">
        <f t="shared" ca="1" si="28"/>
        <v>0</v>
      </c>
      <c r="S145" s="213">
        <f t="shared" ca="1" si="28"/>
        <v>0</v>
      </c>
      <c r="T145" s="213">
        <f t="shared" ca="1" si="28"/>
        <v>0</v>
      </c>
      <c r="U145" s="213">
        <f t="shared" ca="1" si="28"/>
        <v>0</v>
      </c>
      <c r="V145" s="213">
        <f ca="1">IF('Other 2030'!$A153="CP",INDIRECT("'Other 2030'!"&amp;'Country Selector'!$B$3&amp;ROW($A153))*10^12,0)*'Process Emissions Multipliers'!$D$31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213">
        <f ca="1">V145*'Process Emissions Multipliers'!$E$31</f>
        <v>0</v>
      </c>
    </row>
    <row r="146" spans="1:42">
      <c r="A146" s="74">
        <v>94</v>
      </c>
      <c r="B146" s="213">
        <f ca="1">IF('Other 2010'!$A154="CP",INDIRECT("'Other 2010'!"&amp;'Country Selector'!$B$3&amp;ROW($A154))*10^12,0)</f>
        <v>0</v>
      </c>
      <c r="C146" s="213">
        <f t="shared" ca="1" si="27"/>
        <v>0</v>
      </c>
      <c r="D146" s="213">
        <f t="shared" ca="1" si="27"/>
        <v>0</v>
      </c>
      <c r="E146" s="213">
        <f t="shared" ca="1" si="27"/>
        <v>0</v>
      </c>
      <c r="F146" s="213">
        <f t="shared" ca="1" si="27"/>
        <v>0</v>
      </c>
      <c r="G146" s="213">
        <f t="shared" ca="1" si="27"/>
        <v>0</v>
      </c>
      <c r="H146" s="213">
        <f t="shared" ca="1" si="27"/>
        <v>0</v>
      </c>
      <c r="I146" s="213">
        <f t="shared" ca="1" si="27"/>
        <v>0</v>
      </c>
      <c r="J146" s="213">
        <f t="shared" ca="1" si="27"/>
        <v>0</v>
      </c>
      <c r="K146" s="213">
        <f t="shared" ca="1" si="27"/>
        <v>0</v>
      </c>
      <c r="L146" s="213">
        <f ca="1">IF('Other 2020'!$A154="CP",INDIRECT("'Other 2020'!"&amp;'Country Selector'!$B$3&amp;ROW($A154))*10^12,0)*'Process Emissions Multipliers'!$B$31</f>
        <v>0</v>
      </c>
      <c r="M146" s="213">
        <f t="shared" ca="1" si="28"/>
        <v>0</v>
      </c>
      <c r="N146" s="213">
        <f t="shared" ca="1" si="28"/>
        <v>0</v>
      </c>
      <c r="O146" s="213">
        <f t="shared" ca="1" si="28"/>
        <v>0</v>
      </c>
      <c r="P146" s="213">
        <f t="shared" ca="1" si="28"/>
        <v>0</v>
      </c>
      <c r="Q146" s="213">
        <f t="shared" ca="1" si="28"/>
        <v>0</v>
      </c>
      <c r="R146" s="213">
        <f t="shared" ca="1" si="28"/>
        <v>0</v>
      </c>
      <c r="S146" s="213">
        <f t="shared" ca="1" si="28"/>
        <v>0</v>
      </c>
      <c r="T146" s="213">
        <f t="shared" ca="1" si="28"/>
        <v>0</v>
      </c>
      <c r="U146" s="213">
        <f t="shared" ca="1" si="28"/>
        <v>0</v>
      </c>
      <c r="V146" s="213">
        <f ca="1">IF('Other 2030'!$A154="CP",INDIRECT("'Other 2030'!"&amp;'Country Selector'!$B$3&amp;ROW($A154))*10^12,0)*'Process Emissions Multipliers'!$D$31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213">
        <f ca="1">V146*'Process Emissions Multipliers'!$E$31</f>
        <v>0</v>
      </c>
    </row>
    <row r="147" spans="1:42">
      <c r="A147" s="74">
        <v>95</v>
      </c>
      <c r="B147" s="213">
        <f ca="1">IF('Other 2010'!$A155="CP",INDIRECT("'Other 2010'!"&amp;'Country Selector'!$B$3&amp;ROW($A155))*10^12,0)</f>
        <v>0</v>
      </c>
      <c r="C147" s="213">
        <f t="shared" ca="1" si="27"/>
        <v>0</v>
      </c>
      <c r="D147" s="213">
        <f t="shared" ca="1" si="27"/>
        <v>0</v>
      </c>
      <c r="E147" s="213">
        <f t="shared" ca="1" si="27"/>
        <v>0</v>
      </c>
      <c r="F147" s="213">
        <f t="shared" ca="1" si="27"/>
        <v>0</v>
      </c>
      <c r="G147" s="213">
        <f t="shared" ca="1" si="27"/>
        <v>0</v>
      </c>
      <c r="H147" s="213">
        <f t="shared" ca="1" si="27"/>
        <v>0</v>
      </c>
      <c r="I147" s="213">
        <f t="shared" ca="1" si="27"/>
        <v>0</v>
      </c>
      <c r="J147" s="213">
        <f t="shared" ca="1" si="27"/>
        <v>0</v>
      </c>
      <c r="K147" s="213">
        <f t="shared" ca="1" si="27"/>
        <v>0</v>
      </c>
      <c r="L147" s="213">
        <f ca="1">IF('Other 2020'!$A155="CP",INDIRECT("'Other 2020'!"&amp;'Country Selector'!$B$3&amp;ROW($A155))*10^12,0)*'Process Emissions Multipliers'!$B$31</f>
        <v>0</v>
      </c>
      <c r="M147" s="213">
        <f t="shared" ca="1" si="28"/>
        <v>0</v>
      </c>
      <c r="N147" s="213">
        <f t="shared" ca="1" si="28"/>
        <v>0</v>
      </c>
      <c r="O147" s="213">
        <f t="shared" ca="1" si="28"/>
        <v>0</v>
      </c>
      <c r="P147" s="213">
        <f t="shared" ca="1" si="28"/>
        <v>0</v>
      </c>
      <c r="Q147" s="213">
        <f t="shared" ca="1" si="28"/>
        <v>0</v>
      </c>
      <c r="R147" s="213">
        <f t="shared" ca="1" si="28"/>
        <v>0</v>
      </c>
      <c r="S147" s="213">
        <f t="shared" ca="1" si="28"/>
        <v>0</v>
      </c>
      <c r="T147" s="213">
        <f t="shared" ca="1" si="28"/>
        <v>0</v>
      </c>
      <c r="U147" s="213">
        <f t="shared" ca="1" si="28"/>
        <v>0</v>
      </c>
      <c r="V147" s="213">
        <f ca="1">IF('Other 2030'!$A155="CP",INDIRECT("'Other 2030'!"&amp;'Country Selector'!$B$3&amp;ROW($A155))*10^12,0)*'Process Emissions Multipliers'!$D$31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213">
        <f ca="1">V147*'Process Emissions Multipliers'!$E$31</f>
        <v>0</v>
      </c>
    </row>
    <row r="148" spans="1:42">
      <c r="A148" s="74">
        <v>96</v>
      </c>
      <c r="B148" s="213">
        <f ca="1">IF('Other 2010'!$A156="CP",INDIRECT("'Other 2010'!"&amp;'Country Selector'!$B$3&amp;ROW($A156))*10^12,0)</f>
        <v>0</v>
      </c>
      <c r="C148" s="213">
        <f t="shared" ca="1" si="27"/>
        <v>0</v>
      </c>
      <c r="D148" s="213">
        <f t="shared" ca="1" si="27"/>
        <v>0</v>
      </c>
      <c r="E148" s="213">
        <f t="shared" ca="1" si="27"/>
        <v>0</v>
      </c>
      <c r="F148" s="213">
        <f t="shared" ca="1" si="27"/>
        <v>0</v>
      </c>
      <c r="G148" s="213">
        <f t="shared" ca="1" si="27"/>
        <v>0</v>
      </c>
      <c r="H148" s="213">
        <f t="shared" ca="1" si="27"/>
        <v>0</v>
      </c>
      <c r="I148" s="213">
        <f t="shared" ca="1" si="27"/>
        <v>0</v>
      </c>
      <c r="J148" s="213">
        <f t="shared" ca="1" si="27"/>
        <v>0</v>
      </c>
      <c r="K148" s="213">
        <f t="shared" ca="1" si="27"/>
        <v>0</v>
      </c>
      <c r="L148" s="213">
        <f ca="1">IF('Other 2020'!$A156="CP",INDIRECT("'Other 2020'!"&amp;'Country Selector'!$B$3&amp;ROW($A156))*10^12,0)*'Process Emissions Multipliers'!$B$31</f>
        <v>0</v>
      </c>
      <c r="M148" s="213">
        <f t="shared" ca="1" si="28"/>
        <v>0</v>
      </c>
      <c r="N148" s="213">
        <f t="shared" ca="1" si="28"/>
        <v>0</v>
      </c>
      <c r="O148" s="213">
        <f t="shared" ca="1" si="28"/>
        <v>0</v>
      </c>
      <c r="P148" s="213">
        <f t="shared" ca="1" si="28"/>
        <v>0</v>
      </c>
      <c r="Q148" s="213">
        <f t="shared" ca="1" si="28"/>
        <v>0</v>
      </c>
      <c r="R148" s="213">
        <f t="shared" ca="1" si="28"/>
        <v>0</v>
      </c>
      <c r="S148" s="213">
        <f t="shared" ca="1" si="28"/>
        <v>0</v>
      </c>
      <c r="T148" s="213">
        <f t="shared" ca="1" si="28"/>
        <v>0</v>
      </c>
      <c r="U148" s="213">
        <f t="shared" ca="1" si="28"/>
        <v>0</v>
      </c>
      <c r="V148" s="213">
        <f ca="1">IF('Other 2030'!$A156="CP",INDIRECT("'Other 2030'!"&amp;'Country Selector'!$B$3&amp;ROW($A156))*10^12,0)*'Process Emissions Multipliers'!$D$31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 s="213">
        <f ca="1">V148*'Process Emissions Multipliers'!$E$31</f>
        <v>0</v>
      </c>
    </row>
    <row r="149" spans="1:42">
      <c r="A149" s="74">
        <v>97</v>
      </c>
      <c r="B149" s="213">
        <f ca="1">IF('Other 2010'!$A157="CP",INDIRECT("'Other 2010'!"&amp;'Country Selector'!$B$3&amp;ROW($A157))*10^12,0)</f>
        <v>0</v>
      </c>
      <c r="C149" s="213">
        <f t="shared" ca="1" si="27"/>
        <v>0</v>
      </c>
      <c r="D149" s="213">
        <f t="shared" ca="1" si="27"/>
        <v>0</v>
      </c>
      <c r="E149" s="213">
        <f t="shared" ca="1" si="27"/>
        <v>0</v>
      </c>
      <c r="F149" s="213">
        <f t="shared" ca="1" si="27"/>
        <v>0</v>
      </c>
      <c r="G149" s="213">
        <f t="shared" ca="1" si="27"/>
        <v>0</v>
      </c>
      <c r="H149" s="213">
        <f t="shared" ca="1" si="27"/>
        <v>0</v>
      </c>
      <c r="I149" s="213">
        <f t="shared" ca="1" si="27"/>
        <v>0</v>
      </c>
      <c r="J149" s="213">
        <f t="shared" ca="1" si="27"/>
        <v>0</v>
      </c>
      <c r="K149" s="213">
        <f t="shared" ca="1" si="27"/>
        <v>0</v>
      </c>
      <c r="L149" s="213">
        <f ca="1">IF('Other 2020'!$A157="CP",INDIRECT("'Other 2020'!"&amp;'Country Selector'!$B$3&amp;ROW($A157))*10^12,0)*'Process Emissions Multipliers'!$B$31</f>
        <v>0</v>
      </c>
      <c r="M149" s="213">
        <f t="shared" ca="1" si="28"/>
        <v>0</v>
      </c>
      <c r="N149" s="213">
        <f t="shared" ca="1" si="28"/>
        <v>0</v>
      </c>
      <c r="O149" s="213">
        <f t="shared" ca="1" si="28"/>
        <v>0</v>
      </c>
      <c r="P149" s="213">
        <f t="shared" ca="1" si="28"/>
        <v>0</v>
      </c>
      <c r="Q149" s="213">
        <f t="shared" ca="1" si="28"/>
        <v>0</v>
      </c>
      <c r="R149" s="213">
        <f t="shared" ca="1" si="28"/>
        <v>0</v>
      </c>
      <c r="S149" s="213">
        <f t="shared" ca="1" si="28"/>
        <v>0</v>
      </c>
      <c r="T149" s="213">
        <f t="shared" ca="1" si="28"/>
        <v>0</v>
      </c>
      <c r="U149" s="213">
        <f t="shared" ca="1" si="28"/>
        <v>0</v>
      </c>
      <c r="V149" s="213">
        <f ca="1">IF('Other 2030'!$A157="CP",INDIRECT("'Other 2030'!"&amp;'Country Selector'!$B$3&amp;ROW($A157))*10^12,0)*'Process Emissions Multipliers'!$D$31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213">
        <f ca="1">V149*'Process Emissions Multipliers'!$E$31</f>
        <v>0</v>
      </c>
    </row>
    <row r="150" spans="1:42">
      <c r="A150" s="74">
        <v>98</v>
      </c>
      <c r="B150" s="213">
        <f ca="1">IF('Other 2010'!$A158="CP",INDIRECT("'Other 2010'!"&amp;'Country Selector'!$B$3&amp;ROW($A158))*10^12,0)</f>
        <v>0</v>
      </c>
      <c r="C150" s="213">
        <f t="shared" ca="1" si="27"/>
        <v>0</v>
      </c>
      <c r="D150" s="213">
        <f t="shared" ca="1" si="27"/>
        <v>0</v>
      </c>
      <c r="E150" s="213">
        <f t="shared" ca="1" si="27"/>
        <v>0</v>
      </c>
      <c r="F150" s="213">
        <f t="shared" ca="1" si="27"/>
        <v>0</v>
      </c>
      <c r="G150" s="213">
        <f t="shared" ca="1" si="27"/>
        <v>0</v>
      </c>
      <c r="H150" s="213">
        <f t="shared" ca="1" si="27"/>
        <v>0</v>
      </c>
      <c r="I150" s="213">
        <f t="shared" ca="1" si="27"/>
        <v>0</v>
      </c>
      <c r="J150" s="213">
        <f t="shared" ca="1" si="27"/>
        <v>0</v>
      </c>
      <c r="K150" s="213">
        <f t="shared" ca="1" si="27"/>
        <v>0</v>
      </c>
      <c r="L150" s="213">
        <f ca="1">IF('Other 2020'!$A158="CP",INDIRECT("'Other 2020'!"&amp;'Country Selector'!$B$3&amp;ROW($A158))*10^12,0)*'Process Emissions Multipliers'!$B$31</f>
        <v>0</v>
      </c>
      <c r="M150" s="213">
        <f t="shared" ca="1" si="28"/>
        <v>0</v>
      </c>
      <c r="N150" s="213">
        <f t="shared" ca="1" si="28"/>
        <v>0</v>
      </c>
      <c r="O150" s="213">
        <f t="shared" ca="1" si="28"/>
        <v>0</v>
      </c>
      <c r="P150" s="213">
        <f t="shared" ca="1" si="28"/>
        <v>0</v>
      </c>
      <c r="Q150" s="213">
        <f t="shared" ca="1" si="28"/>
        <v>0</v>
      </c>
      <c r="R150" s="213">
        <f t="shared" ca="1" si="28"/>
        <v>0</v>
      </c>
      <c r="S150" s="213">
        <f t="shared" ca="1" si="28"/>
        <v>0</v>
      </c>
      <c r="T150" s="213">
        <f t="shared" ca="1" si="28"/>
        <v>0</v>
      </c>
      <c r="U150" s="213">
        <f t="shared" ca="1" si="28"/>
        <v>0</v>
      </c>
      <c r="V150" s="213">
        <f ca="1">IF('Other 2030'!$A158="CP",INDIRECT("'Other 2030'!"&amp;'Country Selector'!$B$3&amp;ROW($A158))*10^12,0)*'Process Emissions Multipliers'!$D$31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213">
        <f ca="1">V150*'Process Emissions Multipliers'!$E$31</f>
        <v>0</v>
      </c>
    </row>
    <row r="151" spans="1:42">
      <c r="A151" s="74">
        <v>99</v>
      </c>
      <c r="B151" s="213">
        <f ca="1">IF('Other 2010'!$A159="CP",INDIRECT("'Other 2010'!"&amp;'Country Selector'!$B$3&amp;ROW($A159))*10^12,0)</f>
        <v>0</v>
      </c>
      <c r="C151" s="213">
        <f t="shared" ca="1" si="27"/>
        <v>0</v>
      </c>
      <c r="D151" s="213">
        <f t="shared" ca="1" si="27"/>
        <v>0</v>
      </c>
      <c r="E151" s="213">
        <f t="shared" ca="1" si="27"/>
        <v>0</v>
      </c>
      <c r="F151" s="213">
        <f t="shared" ca="1" si="27"/>
        <v>0</v>
      </c>
      <c r="G151" s="213">
        <f t="shared" ca="1" si="27"/>
        <v>0</v>
      </c>
      <c r="H151" s="213">
        <f t="shared" ca="1" si="27"/>
        <v>0</v>
      </c>
      <c r="I151" s="213">
        <f t="shared" ca="1" si="27"/>
        <v>0</v>
      </c>
      <c r="J151" s="213">
        <f t="shared" ca="1" si="27"/>
        <v>0</v>
      </c>
      <c r="K151" s="213">
        <f t="shared" ca="1" si="27"/>
        <v>0</v>
      </c>
      <c r="L151" s="213">
        <f ca="1">IF('Other 2020'!$A159="CP",INDIRECT("'Other 2020'!"&amp;'Country Selector'!$B$3&amp;ROW($A159))*10^12,0)*'Process Emissions Multipliers'!$B$31</f>
        <v>0</v>
      </c>
      <c r="M151" s="213">
        <f t="shared" ca="1" si="28"/>
        <v>0</v>
      </c>
      <c r="N151" s="213">
        <f t="shared" ca="1" si="28"/>
        <v>0</v>
      </c>
      <c r="O151" s="213">
        <f t="shared" ca="1" si="28"/>
        <v>0</v>
      </c>
      <c r="P151" s="213">
        <f t="shared" ca="1" si="28"/>
        <v>0</v>
      </c>
      <c r="Q151" s="213">
        <f t="shared" ca="1" si="28"/>
        <v>0</v>
      </c>
      <c r="R151" s="213">
        <f t="shared" ca="1" si="28"/>
        <v>0</v>
      </c>
      <c r="S151" s="213">
        <f t="shared" ca="1" si="28"/>
        <v>0</v>
      </c>
      <c r="T151" s="213">
        <f t="shared" ca="1" si="28"/>
        <v>0</v>
      </c>
      <c r="U151" s="213">
        <f t="shared" ca="1" si="28"/>
        <v>0</v>
      </c>
      <c r="V151" s="213">
        <f ca="1">IF('Other 2030'!$A159="CP",INDIRECT("'Other 2030'!"&amp;'Country Selector'!$B$3&amp;ROW($A159))*10^12,0)*'Process Emissions Multipliers'!$D$31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213">
        <f ca="1">V151*'Process Emissions Multipliers'!$E$31</f>
        <v>0</v>
      </c>
    </row>
    <row r="152" spans="1:42">
      <c r="A152" s="74">
        <v>100</v>
      </c>
      <c r="B152" s="213">
        <f ca="1">IF('Other 2010'!$A160="CP",INDIRECT("'Other 2010'!"&amp;'Country Selector'!$B$3&amp;ROW($A160))*10^12,0)</f>
        <v>0</v>
      </c>
      <c r="C152" s="213">
        <f t="shared" ca="1" si="27"/>
        <v>0</v>
      </c>
      <c r="D152" s="213">
        <f t="shared" ca="1" si="27"/>
        <v>0</v>
      </c>
      <c r="E152" s="213">
        <f t="shared" ca="1" si="27"/>
        <v>0</v>
      </c>
      <c r="F152" s="213">
        <f t="shared" ca="1" si="27"/>
        <v>0</v>
      </c>
      <c r="G152" s="213">
        <f t="shared" ca="1" si="27"/>
        <v>0</v>
      </c>
      <c r="H152" s="213">
        <f t="shared" ca="1" si="27"/>
        <v>0</v>
      </c>
      <c r="I152" s="213">
        <f t="shared" ca="1" si="27"/>
        <v>0</v>
      </c>
      <c r="J152" s="213">
        <f t="shared" ca="1" si="27"/>
        <v>0</v>
      </c>
      <c r="K152" s="213">
        <f t="shared" ca="1" si="27"/>
        <v>0</v>
      </c>
      <c r="L152" s="213">
        <f ca="1">IF('Other 2020'!$A160="CP",INDIRECT("'Other 2020'!"&amp;'Country Selector'!$B$3&amp;ROW($A160))*10^12,0)*'Process Emissions Multipliers'!$B$31</f>
        <v>0</v>
      </c>
      <c r="M152" s="213">
        <f t="shared" ca="1" si="28"/>
        <v>0</v>
      </c>
      <c r="N152" s="213">
        <f t="shared" ca="1" si="28"/>
        <v>0</v>
      </c>
      <c r="O152" s="213">
        <f t="shared" ca="1" si="28"/>
        <v>0</v>
      </c>
      <c r="P152" s="213">
        <f t="shared" ca="1" si="28"/>
        <v>0</v>
      </c>
      <c r="Q152" s="213">
        <f t="shared" ca="1" si="28"/>
        <v>0</v>
      </c>
      <c r="R152" s="213">
        <f t="shared" ca="1" si="28"/>
        <v>0</v>
      </c>
      <c r="S152" s="213">
        <f t="shared" ca="1" si="28"/>
        <v>0</v>
      </c>
      <c r="T152" s="213">
        <f t="shared" ca="1" si="28"/>
        <v>0</v>
      </c>
      <c r="U152" s="213">
        <f t="shared" ca="1" si="28"/>
        <v>0</v>
      </c>
      <c r="V152" s="213">
        <f ca="1">IF('Other 2030'!$A160="CP",INDIRECT("'Other 2030'!"&amp;'Country Selector'!$B$3&amp;ROW($A160))*10^12,0)*'Process Emissions Multipliers'!$D$31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213">
        <f ca="1">V152*'Process Emissions Multipliers'!$E$31</f>
        <v>0</v>
      </c>
    </row>
    <row r="153" spans="1:42">
      <c r="A153" s="74">
        <v>150</v>
      </c>
      <c r="B153" s="213">
        <f ca="1">IF('Other 2010'!$A161="CP",INDIRECT("'Other 2010'!"&amp;'Country Selector'!$B$3&amp;ROW($A161))*10^12,0)</f>
        <v>6543362195.8592701</v>
      </c>
      <c r="C153" s="213">
        <f t="shared" ca="1" si="27"/>
        <v>5889025976.2733431</v>
      </c>
      <c r="D153" s="213">
        <f t="shared" ca="1" si="27"/>
        <v>5234689756.6874161</v>
      </c>
      <c r="E153" s="213">
        <f t="shared" ca="1" si="27"/>
        <v>4580353537.1014891</v>
      </c>
      <c r="F153" s="213">
        <f t="shared" ca="1" si="27"/>
        <v>3926017317.5155625</v>
      </c>
      <c r="G153" s="213">
        <f t="shared" ca="1" si="27"/>
        <v>3271681097.929635</v>
      </c>
      <c r="H153" s="213">
        <f t="shared" ca="1" si="27"/>
        <v>2617344878.343708</v>
      </c>
      <c r="I153" s="213">
        <f t="shared" ca="1" si="27"/>
        <v>1963008658.7577813</v>
      </c>
      <c r="J153" s="213">
        <f t="shared" ca="1" si="27"/>
        <v>1308672439.171854</v>
      </c>
      <c r="K153" s="213">
        <f t="shared" ca="1" si="27"/>
        <v>654336219.58592701</v>
      </c>
      <c r="L153" s="213">
        <f ca="1">IF('Other 2020'!$A161="CP",INDIRECT("'Other 2020'!"&amp;'Country Selector'!$B$3&amp;ROW($A161))*10^12,0)*'Process Emissions Multipliers'!$B$31</f>
        <v>0</v>
      </c>
      <c r="M153" s="213">
        <f t="shared" ca="1" si="28"/>
        <v>0</v>
      </c>
      <c r="N153" s="213">
        <f t="shared" ca="1" si="28"/>
        <v>0</v>
      </c>
      <c r="O153" s="213">
        <f t="shared" ca="1" si="28"/>
        <v>0</v>
      </c>
      <c r="P153" s="213">
        <f t="shared" ca="1" si="28"/>
        <v>0</v>
      </c>
      <c r="Q153" s="213">
        <f t="shared" ca="1" si="28"/>
        <v>0</v>
      </c>
      <c r="R153" s="213">
        <f t="shared" ca="1" si="28"/>
        <v>0</v>
      </c>
      <c r="S153" s="213">
        <f t="shared" ca="1" si="28"/>
        <v>0</v>
      </c>
      <c r="T153" s="213">
        <f t="shared" ca="1" si="28"/>
        <v>0</v>
      </c>
      <c r="U153" s="213">
        <f t="shared" ca="1" si="28"/>
        <v>0</v>
      </c>
      <c r="V153" s="213">
        <f ca="1">IF('Other 2030'!$A161="CP",INDIRECT("'Other 2030'!"&amp;'Country Selector'!$B$3&amp;ROW($A161))*10^12,0)*'Process Emissions Multipliers'!$D$31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 s="213">
        <f ca="1">V153*'Process Emissions Multipliers'!$E$31</f>
        <v>0</v>
      </c>
    </row>
    <row r="154" spans="1:42">
      <c r="A154" s="74">
        <v>200</v>
      </c>
      <c r="B154" s="213">
        <f ca="1">IF('Other 2010'!$A162="CP",INDIRECT("'Other 2010'!"&amp;'Country Selector'!$B$3&amp;ROW($A162))*10^12,0)</f>
        <v>0</v>
      </c>
      <c r="C154" s="213">
        <f t="shared" ca="1" si="27"/>
        <v>0</v>
      </c>
      <c r="D154" s="213">
        <f t="shared" ca="1" si="27"/>
        <v>0</v>
      </c>
      <c r="E154" s="213">
        <f t="shared" ca="1" si="27"/>
        <v>0</v>
      </c>
      <c r="F154" s="213">
        <f t="shared" ca="1" si="27"/>
        <v>0</v>
      </c>
      <c r="G154" s="213">
        <f t="shared" ca="1" si="27"/>
        <v>0</v>
      </c>
      <c r="H154" s="213">
        <f t="shared" ca="1" si="27"/>
        <v>0</v>
      </c>
      <c r="I154" s="213">
        <f t="shared" ca="1" si="27"/>
        <v>0</v>
      </c>
      <c r="J154" s="213">
        <f t="shared" ca="1" si="27"/>
        <v>0</v>
      </c>
      <c r="K154" s="213">
        <f t="shared" ca="1" si="27"/>
        <v>0</v>
      </c>
      <c r="L154" s="213">
        <f ca="1">IF('Other 2020'!$A162="CP",INDIRECT("'Other 2020'!"&amp;'Country Selector'!$B$3&amp;ROW($A162))*10^12,0)*'Process Emissions Multipliers'!$B$31</f>
        <v>0</v>
      </c>
      <c r="M154" s="213">
        <f t="shared" ca="1" si="28"/>
        <v>0</v>
      </c>
      <c r="N154" s="213">
        <f t="shared" ca="1" si="28"/>
        <v>0</v>
      </c>
      <c r="O154" s="213">
        <f t="shared" ca="1" si="28"/>
        <v>0</v>
      </c>
      <c r="P154" s="213">
        <f t="shared" ca="1" si="28"/>
        <v>0</v>
      </c>
      <c r="Q154" s="213">
        <f t="shared" ca="1" si="28"/>
        <v>0</v>
      </c>
      <c r="R154" s="213">
        <f t="shared" ca="1" si="28"/>
        <v>0</v>
      </c>
      <c r="S154" s="213">
        <f t="shared" ca="1" si="28"/>
        <v>0</v>
      </c>
      <c r="T154" s="213">
        <f t="shared" ca="1" si="28"/>
        <v>0</v>
      </c>
      <c r="U154" s="213">
        <f t="shared" ca="1" si="28"/>
        <v>0</v>
      </c>
      <c r="V154" s="213">
        <f ca="1">IF('Other 2030'!$A162="CP",INDIRECT("'Other 2030'!"&amp;'Country Selector'!$B$3&amp;ROW($A162))*10^12,0)*'Process Emissions Multipliers'!$D$31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 s="213">
        <f ca="1">V154*'Process Emissions Multipliers'!$E$31</f>
        <v>0</v>
      </c>
    </row>
    <row r="155" spans="1:42">
      <c r="A155" s="74">
        <v>250</v>
      </c>
      <c r="B155" s="213">
        <f ca="1">IF('Other 2010'!$A163="CP",INDIRECT("'Other 2010'!"&amp;'Country Selector'!$B$3&amp;ROW($A163))*10^12,0)</f>
        <v>42266137875.48539</v>
      </c>
      <c r="C155" s="213">
        <f t="shared" ca="1" si="27"/>
        <v>38039524087.936852</v>
      </c>
      <c r="D155" s="213">
        <f t="shared" ca="1" si="27"/>
        <v>33812910300.388313</v>
      </c>
      <c r="E155" s="213">
        <f t="shared" ca="1" si="27"/>
        <v>29586296512.839771</v>
      </c>
      <c r="F155" s="213">
        <f t="shared" ca="1" si="27"/>
        <v>25359682725.291237</v>
      </c>
      <c r="G155" s="213">
        <f t="shared" ca="1" si="27"/>
        <v>21133068937.742695</v>
      </c>
      <c r="H155" s="213">
        <f t="shared" ca="1" si="27"/>
        <v>16906455150.194157</v>
      </c>
      <c r="I155" s="213">
        <f t="shared" ca="1" si="27"/>
        <v>12679841362.645618</v>
      </c>
      <c r="J155" s="213">
        <f t="shared" ca="1" si="27"/>
        <v>8453227575.0970783</v>
      </c>
      <c r="K155" s="213">
        <f t="shared" ca="1" si="27"/>
        <v>4226613787.5485392</v>
      </c>
      <c r="L155" s="213">
        <f ca="1">IF('Other 2020'!$A163="CP",INDIRECT("'Other 2020'!"&amp;'Country Selector'!$B$3&amp;ROW($A163))*10^12,0)*'Process Emissions Multipliers'!$B$31</f>
        <v>0</v>
      </c>
      <c r="M155" s="213">
        <f t="shared" ca="1" si="28"/>
        <v>0</v>
      </c>
      <c r="N155" s="213">
        <f t="shared" ca="1" si="28"/>
        <v>0</v>
      </c>
      <c r="O155" s="213">
        <f t="shared" ca="1" si="28"/>
        <v>0</v>
      </c>
      <c r="P155" s="213">
        <f t="shared" ca="1" si="28"/>
        <v>0</v>
      </c>
      <c r="Q155" s="213">
        <f t="shared" ca="1" si="28"/>
        <v>0</v>
      </c>
      <c r="R155" s="213">
        <f t="shared" ca="1" si="28"/>
        <v>0</v>
      </c>
      <c r="S155" s="213">
        <f t="shared" ca="1" si="28"/>
        <v>0</v>
      </c>
      <c r="T155" s="213">
        <f t="shared" ca="1" si="28"/>
        <v>0</v>
      </c>
      <c r="U155" s="213">
        <f t="shared" ca="1" si="28"/>
        <v>0</v>
      </c>
      <c r="V155" s="213">
        <f ca="1">IF('Other 2030'!$A163="CP",INDIRECT("'Other 2030'!"&amp;'Country Selector'!$B$3&amp;ROW($A163))*10^12,0)*'Process Emissions Multipliers'!$D$31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 s="213">
        <f ca="1">V155*'Process Emissions Multipliers'!$E$31</f>
        <v>0</v>
      </c>
    </row>
    <row r="156" spans="1:42">
      <c r="A156" s="74">
        <v>300</v>
      </c>
      <c r="B156" s="213">
        <f ca="1">IF('Other 2010'!$A164="CP",INDIRECT("'Other 2010'!"&amp;'Country Selector'!$B$3&amp;ROW($A164))*10^12,0)</f>
        <v>0</v>
      </c>
      <c r="C156" s="213">
        <f t="shared" ca="1" si="27"/>
        <v>0</v>
      </c>
      <c r="D156" s="213">
        <f t="shared" ca="1" si="27"/>
        <v>0</v>
      </c>
      <c r="E156" s="213">
        <f t="shared" ca="1" si="27"/>
        <v>0</v>
      </c>
      <c r="F156" s="213">
        <f t="shared" ref="D156:M177" ca="1" si="31">$B156*($L$1-F$1)/($L$1-$B$1)+$L156*(F$1-$B$1)/($L$1-$B$1)</f>
        <v>0</v>
      </c>
      <c r="G156" s="213">
        <f t="shared" ca="1" si="31"/>
        <v>0</v>
      </c>
      <c r="H156" s="213">
        <f t="shared" ca="1" si="31"/>
        <v>0</v>
      </c>
      <c r="I156" s="213">
        <f t="shared" ca="1" si="31"/>
        <v>0</v>
      </c>
      <c r="J156" s="213">
        <f t="shared" ca="1" si="31"/>
        <v>0</v>
      </c>
      <c r="K156" s="213">
        <f t="shared" ca="1" si="31"/>
        <v>0</v>
      </c>
      <c r="L156" s="213">
        <f ca="1">IF('Other 2020'!$A164="CP",INDIRECT("'Other 2020'!"&amp;'Country Selector'!$B$3&amp;ROW($A164))*10^12,0)*'Process Emissions Multipliers'!$B$31</f>
        <v>0</v>
      </c>
      <c r="M156" s="213">
        <f t="shared" ca="1" si="28"/>
        <v>0</v>
      </c>
      <c r="N156" s="213">
        <f t="shared" ca="1" si="28"/>
        <v>0</v>
      </c>
      <c r="O156" s="213">
        <f t="shared" ca="1" si="28"/>
        <v>0</v>
      </c>
      <c r="P156" s="213">
        <f t="shared" ref="N156:W177" ca="1" si="32">$L156*($V$1-P$1)/($V$1-$L$1)+$V156*(P$1-$L$1)/($V$1-$L$1)</f>
        <v>0</v>
      </c>
      <c r="Q156" s="213">
        <f t="shared" ca="1" si="32"/>
        <v>0</v>
      </c>
      <c r="R156" s="213">
        <f t="shared" ca="1" si="32"/>
        <v>0</v>
      </c>
      <c r="S156" s="213">
        <f t="shared" ca="1" si="32"/>
        <v>0</v>
      </c>
      <c r="T156" s="213">
        <f t="shared" ca="1" si="32"/>
        <v>0</v>
      </c>
      <c r="U156" s="213">
        <f t="shared" ca="1" si="32"/>
        <v>0</v>
      </c>
      <c r="V156" s="213">
        <f ca="1">IF('Other 2030'!$A164="CP",INDIRECT("'Other 2030'!"&amp;'Country Selector'!$B$3&amp;ROW($A164))*10^12,0)*'Process Emissions Multipliers'!$D$31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 s="213">
        <f ca="1">V156*'Process Emissions Multipliers'!$E$31</f>
        <v>0</v>
      </c>
    </row>
    <row r="157" spans="1:42">
      <c r="A157" s="74">
        <v>350</v>
      </c>
      <c r="B157" s="213">
        <f ca="1">IF('Other 2010'!$A165="CP",INDIRECT("'Other 2010'!"&amp;'Country Selector'!$B$3&amp;ROW($A165))*10^12,0)</f>
        <v>0</v>
      </c>
      <c r="C157" s="213">
        <f t="shared" ref="C157:C177" ca="1" si="33">$B157*($L$1-C$1)/($L$1-$B$1)+$L157*(C$1-$B$1)/($L$1-$B$1)</f>
        <v>0</v>
      </c>
      <c r="D157" s="213">
        <f t="shared" ca="1" si="31"/>
        <v>0</v>
      </c>
      <c r="E157" s="213">
        <f t="shared" ca="1" si="31"/>
        <v>0</v>
      </c>
      <c r="F157" s="213">
        <f t="shared" ca="1" si="31"/>
        <v>0</v>
      </c>
      <c r="G157" s="213">
        <f t="shared" ca="1" si="31"/>
        <v>0</v>
      </c>
      <c r="H157" s="213">
        <f t="shared" ca="1" si="31"/>
        <v>0</v>
      </c>
      <c r="I157" s="213">
        <f t="shared" ca="1" si="31"/>
        <v>0</v>
      </c>
      <c r="J157" s="213">
        <f t="shared" ca="1" si="31"/>
        <v>0</v>
      </c>
      <c r="K157" s="213">
        <f t="shared" ca="1" si="31"/>
        <v>0</v>
      </c>
      <c r="L157" s="213">
        <f ca="1">IF('Other 2020'!$A165="CP",INDIRECT("'Other 2020'!"&amp;'Country Selector'!$B$3&amp;ROW($A165))*10^12,0)*'Process Emissions Multipliers'!$B$31</f>
        <v>0</v>
      </c>
      <c r="M157" s="213">
        <f t="shared" ref="M157:M177" ca="1" si="34">$L157*($V$1-M$1)/($V$1-$L$1)+$V157*(M$1-$L$1)/($V$1-$L$1)</f>
        <v>0</v>
      </c>
      <c r="N157" s="213">
        <f t="shared" ca="1" si="32"/>
        <v>0</v>
      </c>
      <c r="O157" s="213">
        <f t="shared" ca="1" si="32"/>
        <v>0</v>
      </c>
      <c r="P157" s="213">
        <f t="shared" ca="1" si="32"/>
        <v>0</v>
      </c>
      <c r="Q157" s="213">
        <f t="shared" ca="1" si="32"/>
        <v>0</v>
      </c>
      <c r="R157" s="213">
        <f t="shared" ca="1" si="32"/>
        <v>0</v>
      </c>
      <c r="S157" s="213">
        <f t="shared" ca="1" si="32"/>
        <v>0</v>
      </c>
      <c r="T157" s="213">
        <f t="shared" ca="1" si="32"/>
        <v>0</v>
      </c>
      <c r="U157" s="213">
        <f t="shared" ca="1" si="32"/>
        <v>0</v>
      </c>
      <c r="V157" s="213">
        <f ca="1">IF('Other 2030'!$A165="CP",INDIRECT("'Other 2030'!"&amp;'Country Selector'!$B$3&amp;ROW($A165))*10^12,0)*'Process Emissions Multipliers'!$D$31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 s="213">
        <f ca="1">V157*'Process Emissions Multipliers'!$E$31</f>
        <v>0</v>
      </c>
    </row>
    <row r="158" spans="1:42">
      <c r="A158" s="74">
        <v>400</v>
      </c>
      <c r="B158" s="213">
        <f ca="1">IF('Other 2010'!$A166="CP",INDIRECT("'Other 2010'!"&amp;'Country Selector'!$B$3&amp;ROW($A166))*10^12,0)</f>
        <v>0</v>
      </c>
      <c r="C158" s="213">
        <f t="shared" ca="1" si="33"/>
        <v>0</v>
      </c>
      <c r="D158" s="213">
        <f t="shared" ca="1" si="31"/>
        <v>0</v>
      </c>
      <c r="E158" s="213">
        <f t="shared" ca="1" si="31"/>
        <v>0</v>
      </c>
      <c r="F158" s="213">
        <f t="shared" ca="1" si="31"/>
        <v>0</v>
      </c>
      <c r="G158" s="213">
        <f t="shared" ca="1" si="31"/>
        <v>0</v>
      </c>
      <c r="H158" s="213">
        <f t="shared" ca="1" si="31"/>
        <v>0</v>
      </c>
      <c r="I158" s="213">
        <f t="shared" ca="1" si="31"/>
        <v>0</v>
      </c>
      <c r="J158" s="213">
        <f t="shared" ca="1" si="31"/>
        <v>0</v>
      </c>
      <c r="K158" s="213">
        <f t="shared" ca="1" si="31"/>
        <v>0</v>
      </c>
      <c r="L158" s="213">
        <f ca="1">IF('Other 2020'!$A166="CP",INDIRECT("'Other 2020'!"&amp;'Country Selector'!$B$3&amp;ROW($A166))*10^12,0)*'Process Emissions Multipliers'!$B$31</f>
        <v>0</v>
      </c>
      <c r="M158" s="213">
        <f t="shared" ca="1" si="34"/>
        <v>0</v>
      </c>
      <c r="N158" s="213">
        <f t="shared" ca="1" si="32"/>
        <v>0</v>
      </c>
      <c r="O158" s="213">
        <f t="shared" ca="1" si="32"/>
        <v>0</v>
      </c>
      <c r="P158" s="213">
        <f t="shared" ca="1" si="32"/>
        <v>0</v>
      </c>
      <c r="Q158" s="213">
        <f t="shared" ca="1" si="32"/>
        <v>0</v>
      </c>
      <c r="R158" s="213">
        <f t="shared" ca="1" si="32"/>
        <v>0</v>
      </c>
      <c r="S158" s="213">
        <f t="shared" ca="1" si="32"/>
        <v>0</v>
      </c>
      <c r="T158" s="213">
        <f t="shared" ca="1" si="32"/>
        <v>0</v>
      </c>
      <c r="U158" s="213">
        <f t="shared" ca="1" si="32"/>
        <v>0</v>
      </c>
      <c r="V158" s="213">
        <f ca="1">IF('Other 2030'!$A166="CP",INDIRECT("'Other 2030'!"&amp;'Country Selector'!$B$3&amp;ROW($A166))*10^12,0)*'Process Emissions Multipliers'!$D$31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 s="213">
        <f ca="1">V158*'Process Emissions Multipliers'!$E$31</f>
        <v>0</v>
      </c>
    </row>
    <row r="159" spans="1:42">
      <c r="A159" s="74">
        <v>450</v>
      </c>
      <c r="B159" s="213">
        <f ca="1">IF('Other 2010'!$A167="CP",INDIRECT("'Other 2010'!"&amp;'Country Selector'!$B$3&amp;ROW($A167))*10^12,0)</f>
        <v>0</v>
      </c>
      <c r="C159" s="213">
        <f t="shared" ca="1" si="33"/>
        <v>0</v>
      </c>
      <c r="D159" s="213">
        <f t="shared" ca="1" si="31"/>
        <v>0</v>
      </c>
      <c r="E159" s="213">
        <f t="shared" ca="1" si="31"/>
        <v>0</v>
      </c>
      <c r="F159" s="213">
        <f t="shared" ca="1" si="31"/>
        <v>0</v>
      </c>
      <c r="G159" s="213">
        <f t="shared" ca="1" si="31"/>
        <v>0</v>
      </c>
      <c r="H159" s="213">
        <f t="shared" ca="1" si="31"/>
        <v>0</v>
      </c>
      <c r="I159" s="213">
        <f t="shared" ca="1" si="31"/>
        <v>0</v>
      </c>
      <c r="J159" s="213">
        <f t="shared" ca="1" si="31"/>
        <v>0</v>
      </c>
      <c r="K159" s="213">
        <f t="shared" ca="1" si="31"/>
        <v>0</v>
      </c>
      <c r="L159" s="213">
        <f ca="1">IF('Other 2020'!$A167="CP",INDIRECT("'Other 2020'!"&amp;'Country Selector'!$B$3&amp;ROW($A167))*10^12,0)*'Process Emissions Multipliers'!$B$31</f>
        <v>0</v>
      </c>
      <c r="M159" s="213">
        <f t="shared" ca="1" si="34"/>
        <v>0</v>
      </c>
      <c r="N159" s="213">
        <f t="shared" ca="1" si="32"/>
        <v>0</v>
      </c>
      <c r="O159" s="213">
        <f t="shared" ca="1" si="32"/>
        <v>0</v>
      </c>
      <c r="P159" s="213">
        <f t="shared" ca="1" si="32"/>
        <v>0</v>
      </c>
      <c r="Q159" s="213">
        <f t="shared" ca="1" si="32"/>
        <v>0</v>
      </c>
      <c r="R159" s="213">
        <f t="shared" ca="1" si="32"/>
        <v>0</v>
      </c>
      <c r="S159" s="213">
        <f t="shared" ca="1" si="32"/>
        <v>0</v>
      </c>
      <c r="T159" s="213">
        <f t="shared" ca="1" si="32"/>
        <v>0</v>
      </c>
      <c r="U159" s="213">
        <f t="shared" ca="1" si="32"/>
        <v>0</v>
      </c>
      <c r="V159" s="213">
        <f ca="1">IF('Other 2030'!$A167="CP",INDIRECT("'Other 2030'!"&amp;'Country Selector'!$B$3&amp;ROW($A167))*10^12,0)*'Process Emissions Multipliers'!$D$31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 s="213">
        <f ca="1">V159*'Process Emissions Multipliers'!$E$31</f>
        <v>0</v>
      </c>
    </row>
    <row r="160" spans="1:42">
      <c r="A160" s="74">
        <v>500</v>
      </c>
      <c r="B160" s="213">
        <f ca="1">IF('Other 2010'!$A168="CP",INDIRECT("'Other 2010'!"&amp;'Country Selector'!$B$3&amp;ROW($A168))*10^12,0)</f>
        <v>0</v>
      </c>
      <c r="C160" s="213">
        <f t="shared" ca="1" si="33"/>
        <v>0</v>
      </c>
      <c r="D160" s="213">
        <f t="shared" ca="1" si="31"/>
        <v>0</v>
      </c>
      <c r="E160" s="213">
        <f t="shared" ca="1" si="31"/>
        <v>0</v>
      </c>
      <c r="F160" s="213">
        <f t="shared" ca="1" si="31"/>
        <v>0</v>
      </c>
      <c r="G160" s="213">
        <f t="shared" ca="1" si="31"/>
        <v>0</v>
      </c>
      <c r="H160" s="213">
        <f t="shared" ca="1" si="31"/>
        <v>0</v>
      </c>
      <c r="I160" s="213">
        <f t="shared" ca="1" si="31"/>
        <v>0</v>
      </c>
      <c r="J160" s="213">
        <f t="shared" ca="1" si="31"/>
        <v>0</v>
      </c>
      <c r="K160" s="213">
        <f t="shared" ca="1" si="31"/>
        <v>0</v>
      </c>
      <c r="L160" s="213">
        <f ca="1">IF('Other 2020'!$A168="CP",INDIRECT("'Other 2020'!"&amp;'Country Selector'!$B$3&amp;ROW($A168))*10^12,0)*'Process Emissions Multipliers'!$B$31</f>
        <v>0</v>
      </c>
      <c r="M160" s="213">
        <f t="shared" ca="1" si="34"/>
        <v>0</v>
      </c>
      <c r="N160" s="213">
        <f t="shared" ca="1" si="32"/>
        <v>0</v>
      </c>
      <c r="O160" s="213">
        <f t="shared" ca="1" si="32"/>
        <v>0</v>
      </c>
      <c r="P160" s="213">
        <f t="shared" ca="1" si="32"/>
        <v>0</v>
      </c>
      <c r="Q160" s="213">
        <f t="shared" ca="1" si="32"/>
        <v>0</v>
      </c>
      <c r="R160" s="213">
        <f t="shared" ca="1" si="32"/>
        <v>0</v>
      </c>
      <c r="S160" s="213">
        <f t="shared" ca="1" si="32"/>
        <v>0</v>
      </c>
      <c r="T160" s="213">
        <f t="shared" ca="1" si="32"/>
        <v>0</v>
      </c>
      <c r="U160" s="213">
        <f t="shared" ca="1" si="32"/>
        <v>0</v>
      </c>
      <c r="V160" s="213">
        <f ca="1">IF('Other 2030'!$A168="CP",INDIRECT("'Other 2030'!"&amp;'Country Selector'!$B$3&amp;ROW($A168))*10^12,0)*'Process Emissions Multipliers'!$D$31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 s="213">
        <f ca="1">V160*'Process Emissions Multipliers'!$E$31</f>
        <v>0</v>
      </c>
    </row>
    <row r="161" spans="1:42">
      <c r="A161" s="74">
        <v>550</v>
      </c>
      <c r="B161" s="213">
        <f ca="1">IF('Other 2010'!$A169="CP",INDIRECT("'Other 2010'!"&amp;'Country Selector'!$B$3&amp;ROW($A169))*10^12,0)</f>
        <v>0</v>
      </c>
      <c r="C161" s="213">
        <f t="shared" ca="1" si="33"/>
        <v>0</v>
      </c>
      <c r="D161" s="213">
        <f t="shared" ca="1" si="31"/>
        <v>0</v>
      </c>
      <c r="E161" s="213">
        <f t="shared" ca="1" si="31"/>
        <v>0</v>
      </c>
      <c r="F161" s="213">
        <f t="shared" ca="1" si="31"/>
        <v>0</v>
      </c>
      <c r="G161" s="213">
        <f t="shared" ca="1" si="31"/>
        <v>0</v>
      </c>
      <c r="H161" s="213">
        <f t="shared" ca="1" si="31"/>
        <v>0</v>
      </c>
      <c r="I161" s="213">
        <f t="shared" ca="1" si="31"/>
        <v>0</v>
      </c>
      <c r="J161" s="213">
        <f t="shared" ca="1" si="31"/>
        <v>0</v>
      </c>
      <c r="K161" s="213">
        <f t="shared" ca="1" si="31"/>
        <v>0</v>
      </c>
      <c r="L161" s="213">
        <f ca="1">IF('Other 2020'!$A169="CP",INDIRECT("'Other 2020'!"&amp;'Country Selector'!$B$3&amp;ROW($A169))*10^12,0)*'Process Emissions Multipliers'!$B$31</f>
        <v>0</v>
      </c>
      <c r="M161" s="213">
        <f t="shared" ca="1" si="34"/>
        <v>0</v>
      </c>
      <c r="N161" s="213">
        <f t="shared" ca="1" si="32"/>
        <v>0</v>
      </c>
      <c r="O161" s="213">
        <f t="shared" ca="1" si="32"/>
        <v>0</v>
      </c>
      <c r="P161" s="213">
        <f t="shared" ca="1" si="32"/>
        <v>0</v>
      </c>
      <c r="Q161" s="213">
        <f t="shared" ca="1" si="32"/>
        <v>0</v>
      </c>
      <c r="R161" s="213">
        <f t="shared" ca="1" si="32"/>
        <v>0</v>
      </c>
      <c r="S161" s="213">
        <f t="shared" ca="1" si="32"/>
        <v>0</v>
      </c>
      <c r="T161" s="213">
        <f t="shared" ca="1" si="32"/>
        <v>0</v>
      </c>
      <c r="U161" s="213">
        <f t="shared" ca="1" si="32"/>
        <v>0</v>
      </c>
      <c r="V161" s="213">
        <f ca="1">IF('Other 2030'!$A169="CP",INDIRECT("'Other 2030'!"&amp;'Country Selector'!$B$3&amp;ROW($A169))*10^12,0)*'Process Emissions Multipliers'!$D$31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 s="213">
        <f ca="1">V161*'Process Emissions Multipliers'!$E$31</f>
        <v>0</v>
      </c>
    </row>
    <row r="162" spans="1:42">
      <c r="A162" s="74">
        <v>600</v>
      </c>
      <c r="B162" s="213">
        <f ca="1">IF('Other 2010'!$A170="CP",INDIRECT("'Other 2010'!"&amp;'Country Selector'!$B$3&amp;ROW($A170))*10^12,0)</f>
        <v>0</v>
      </c>
      <c r="C162" s="213">
        <f t="shared" ca="1" si="33"/>
        <v>0</v>
      </c>
      <c r="D162" s="213">
        <f t="shared" ca="1" si="31"/>
        <v>0</v>
      </c>
      <c r="E162" s="213">
        <f t="shared" ca="1" si="31"/>
        <v>0</v>
      </c>
      <c r="F162" s="213">
        <f t="shared" ca="1" si="31"/>
        <v>0</v>
      </c>
      <c r="G162" s="213">
        <f t="shared" ca="1" si="31"/>
        <v>0</v>
      </c>
      <c r="H162" s="213">
        <f t="shared" ca="1" si="31"/>
        <v>0</v>
      </c>
      <c r="I162" s="213">
        <f t="shared" ca="1" si="31"/>
        <v>0</v>
      </c>
      <c r="J162" s="213">
        <f t="shared" ca="1" si="31"/>
        <v>0</v>
      </c>
      <c r="K162" s="213">
        <f t="shared" ca="1" si="31"/>
        <v>0</v>
      </c>
      <c r="L162" s="213">
        <f ca="1">IF('Other 2020'!$A170="CP",INDIRECT("'Other 2020'!"&amp;'Country Selector'!$B$3&amp;ROW($A170))*10^12,0)*'Process Emissions Multipliers'!$B$31</f>
        <v>0</v>
      </c>
      <c r="M162" s="213">
        <f t="shared" ca="1" si="34"/>
        <v>0</v>
      </c>
      <c r="N162" s="213">
        <f t="shared" ca="1" si="32"/>
        <v>0</v>
      </c>
      <c r="O162" s="213">
        <f t="shared" ca="1" si="32"/>
        <v>0</v>
      </c>
      <c r="P162" s="213">
        <f t="shared" ca="1" si="32"/>
        <v>0</v>
      </c>
      <c r="Q162" s="213">
        <f t="shared" ca="1" si="32"/>
        <v>0</v>
      </c>
      <c r="R162" s="213">
        <f t="shared" ca="1" si="32"/>
        <v>0</v>
      </c>
      <c r="S162" s="213">
        <f t="shared" ca="1" si="32"/>
        <v>0</v>
      </c>
      <c r="T162" s="213">
        <f t="shared" ca="1" si="32"/>
        <v>0</v>
      </c>
      <c r="U162" s="213">
        <f t="shared" ca="1" si="32"/>
        <v>0</v>
      </c>
      <c r="V162" s="213">
        <f ca="1">IF('Other 2030'!$A170="CP",INDIRECT("'Other 2030'!"&amp;'Country Selector'!$B$3&amp;ROW($A170))*10^12,0)*'Process Emissions Multipliers'!$D$31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213">
        <f ca="1">V162*'Process Emissions Multipliers'!$E$31</f>
        <v>0</v>
      </c>
    </row>
    <row r="163" spans="1:42">
      <c r="A163" s="74">
        <v>650</v>
      </c>
      <c r="B163" s="213">
        <f ca="1">IF('Other 2010'!$A171="CP",INDIRECT("'Other 2010'!"&amp;'Country Selector'!$B$3&amp;ROW($A171))*10^12,0)</f>
        <v>0</v>
      </c>
      <c r="C163" s="213">
        <f t="shared" ca="1" si="33"/>
        <v>0</v>
      </c>
      <c r="D163" s="213">
        <f t="shared" ca="1" si="31"/>
        <v>0</v>
      </c>
      <c r="E163" s="213">
        <f t="shared" ca="1" si="31"/>
        <v>0</v>
      </c>
      <c r="F163" s="213">
        <f t="shared" ca="1" si="31"/>
        <v>0</v>
      </c>
      <c r="G163" s="213">
        <f t="shared" ca="1" si="31"/>
        <v>0</v>
      </c>
      <c r="H163" s="213">
        <f t="shared" ca="1" si="31"/>
        <v>0</v>
      </c>
      <c r="I163" s="213">
        <f t="shared" ca="1" si="31"/>
        <v>0</v>
      </c>
      <c r="J163" s="213">
        <f t="shared" ca="1" si="31"/>
        <v>0</v>
      </c>
      <c r="K163" s="213">
        <f t="shared" ca="1" si="31"/>
        <v>0</v>
      </c>
      <c r="L163" s="213">
        <f ca="1">IF('Other 2020'!$A171="CP",INDIRECT("'Other 2020'!"&amp;'Country Selector'!$B$3&amp;ROW($A171))*10^12,0)*'Process Emissions Multipliers'!$B$31</f>
        <v>0</v>
      </c>
      <c r="M163" s="213">
        <f t="shared" ca="1" si="34"/>
        <v>0</v>
      </c>
      <c r="N163" s="213">
        <f t="shared" ca="1" si="32"/>
        <v>0</v>
      </c>
      <c r="O163" s="213">
        <f t="shared" ca="1" si="32"/>
        <v>0</v>
      </c>
      <c r="P163" s="213">
        <f t="shared" ca="1" si="32"/>
        <v>0</v>
      </c>
      <c r="Q163" s="213">
        <f t="shared" ca="1" si="32"/>
        <v>0</v>
      </c>
      <c r="R163" s="213">
        <f t="shared" ca="1" si="32"/>
        <v>0</v>
      </c>
      <c r="S163" s="213">
        <f t="shared" ca="1" si="32"/>
        <v>0</v>
      </c>
      <c r="T163" s="213">
        <f t="shared" ca="1" si="32"/>
        <v>0</v>
      </c>
      <c r="U163" s="213">
        <f t="shared" ca="1" si="32"/>
        <v>0</v>
      </c>
      <c r="V163" s="213">
        <f ca="1">IF('Other 2030'!$A171="CP",INDIRECT("'Other 2030'!"&amp;'Country Selector'!$B$3&amp;ROW($A171))*10^12,0)*'Process Emissions Multipliers'!$D$31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 s="213">
        <f ca="1">V163*'Process Emissions Multipliers'!$E$31</f>
        <v>0</v>
      </c>
    </row>
    <row r="164" spans="1:42">
      <c r="A164" s="74">
        <v>700</v>
      </c>
      <c r="B164" s="213">
        <f ca="1">IF('Other 2010'!$A172="CP",INDIRECT("'Other 2010'!"&amp;'Country Selector'!$B$3&amp;ROW($A172))*10^12,0)</f>
        <v>0</v>
      </c>
      <c r="C164" s="213">
        <f t="shared" ca="1" si="33"/>
        <v>0</v>
      </c>
      <c r="D164" s="213">
        <f t="shared" ca="1" si="31"/>
        <v>0</v>
      </c>
      <c r="E164" s="213">
        <f t="shared" ca="1" si="31"/>
        <v>0</v>
      </c>
      <c r="F164" s="213">
        <f t="shared" ca="1" si="31"/>
        <v>0</v>
      </c>
      <c r="G164" s="213">
        <f t="shared" ca="1" si="31"/>
        <v>0</v>
      </c>
      <c r="H164" s="213">
        <f t="shared" ca="1" si="31"/>
        <v>0</v>
      </c>
      <c r="I164" s="213">
        <f t="shared" ca="1" si="31"/>
        <v>0</v>
      </c>
      <c r="J164" s="213">
        <f t="shared" ca="1" si="31"/>
        <v>0</v>
      </c>
      <c r="K164" s="213">
        <f t="shared" ca="1" si="31"/>
        <v>0</v>
      </c>
      <c r="L164" s="213">
        <f ca="1">IF('Other 2020'!$A172="CP",INDIRECT("'Other 2020'!"&amp;'Country Selector'!$B$3&amp;ROW($A172))*10^12,0)*'Process Emissions Multipliers'!$B$31</f>
        <v>0</v>
      </c>
      <c r="M164" s="213">
        <f t="shared" ca="1" si="34"/>
        <v>0</v>
      </c>
      <c r="N164" s="213">
        <f t="shared" ca="1" si="32"/>
        <v>0</v>
      </c>
      <c r="O164" s="213">
        <f t="shared" ca="1" si="32"/>
        <v>0</v>
      </c>
      <c r="P164" s="213">
        <f t="shared" ca="1" si="32"/>
        <v>0</v>
      </c>
      <c r="Q164" s="213">
        <f t="shared" ca="1" si="32"/>
        <v>0</v>
      </c>
      <c r="R164" s="213">
        <f t="shared" ca="1" si="32"/>
        <v>0</v>
      </c>
      <c r="S164" s="213">
        <f t="shared" ca="1" si="32"/>
        <v>0</v>
      </c>
      <c r="T164" s="213">
        <f t="shared" ca="1" si="32"/>
        <v>0</v>
      </c>
      <c r="U164" s="213">
        <f t="shared" ca="1" si="32"/>
        <v>0</v>
      </c>
      <c r="V164" s="213">
        <f ca="1">IF('Other 2030'!$A172="CP",INDIRECT("'Other 2030'!"&amp;'Country Selector'!$B$3&amp;ROW($A172))*10^12,0)*'Process Emissions Multipliers'!$D$31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 s="213">
        <f ca="1">V164*'Process Emissions Multipliers'!$E$31</f>
        <v>0</v>
      </c>
    </row>
    <row r="165" spans="1:42">
      <c r="A165" s="74">
        <v>750</v>
      </c>
      <c r="B165" s="213">
        <f ca="1">IF('Other 2010'!$A173="CP",INDIRECT("'Other 2010'!"&amp;'Country Selector'!$B$3&amp;ROW($A173))*10^12,0)</f>
        <v>0</v>
      </c>
      <c r="C165" s="213">
        <f t="shared" ca="1" si="33"/>
        <v>0</v>
      </c>
      <c r="D165" s="213">
        <f t="shared" ca="1" si="31"/>
        <v>0</v>
      </c>
      <c r="E165" s="213">
        <f t="shared" ca="1" si="31"/>
        <v>0</v>
      </c>
      <c r="F165" s="213">
        <f t="shared" ca="1" si="31"/>
        <v>0</v>
      </c>
      <c r="G165" s="213">
        <f t="shared" ca="1" si="31"/>
        <v>0</v>
      </c>
      <c r="H165" s="213">
        <f t="shared" ca="1" si="31"/>
        <v>0</v>
      </c>
      <c r="I165" s="213">
        <f t="shared" ca="1" si="31"/>
        <v>0</v>
      </c>
      <c r="J165" s="213">
        <f t="shared" ca="1" si="31"/>
        <v>0</v>
      </c>
      <c r="K165" s="213">
        <f t="shared" ca="1" si="31"/>
        <v>0</v>
      </c>
      <c r="L165" s="213">
        <f ca="1">IF('Other 2020'!$A173="CP",INDIRECT("'Other 2020'!"&amp;'Country Selector'!$B$3&amp;ROW($A173))*10^12,0)*'Process Emissions Multipliers'!$B$31</f>
        <v>0</v>
      </c>
      <c r="M165" s="213">
        <f t="shared" ca="1" si="34"/>
        <v>0</v>
      </c>
      <c r="N165" s="213">
        <f t="shared" ca="1" si="32"/>
        <v>0</v>
      </c>
      <c r="O165" s="213">
        <f t="shared" ca="1" si="32"/>
        <v>0</v>
      </c>
      <c r="P165" s="213">
        <f t="shared" ca="1" si="32"/>
        <v>0</v>
      </c>
      <c r="Q165" s="213">
        <f t="shared" ca="1" si="32"/>
        <v>0</v>
      </c>
      <c r="R165" s="213">
        <f t="shared" ca="1" si="32"/>
        <v>0</v>
      </c>
      <c r="S165" s="213">
        <f t="shared" ca="1" si="32"/>
        <v>0</v>
      </c>
      <c r="T165" s="213">
        <f t="shared" ca="1" si="32"/>
        <v>0</v>
      </c>
      <c r="U165" s="213">
        <f t="shared" ca="1" si="32"/>
        <v>0</v>
      </c>
      <c r="V165" s="213">
        <f ca="1">IF('Other 2030'!$A173="CP",INDIRECT("'Other 2030'!"&amp;'Country Selector'!$B$3&amp;ROW($A173))*10^12,0)*'Process Emissions Multipliers'!$D$31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213">
        <f ca="1">V165*'Process Emissions Multipliers'!$E$31</f>
        <v>0</v>
      </c>
    </row>
    <row r="166" spans="1:42">
      <c r="A166" s="74">
        <v>800</v>
      </c>
      <c r="B166" s="213">
        <f ca="1">IF('Other 2010'!$A174="CP",INDIRECT("'Other 2010'!"&amp;'Country Selector'!$B$3&amp;ROW($A174))*10^12,0)</f>
        <v>0</v>
      </c>
      <c r="C166" s="213">
        <f t="shared" ca="1" si="33"/>
        <v>0</v>
      </c>
      <c r="D166" s="213">
        <f t="shared" ca="1" si="31"/>
        <v>0</v>
      </c>
      <c r="E166" s="213">
        <f t="shared" ca="1" si="31"/>
        <v>0</v>
      </c>
      <c r="F166" s="213">
        <f t="shared" ca="1" si="31"/>
        <v>0</v>
      </c>
      <c r="G166" s="213">
        <f t="shared" ca="1" si="31"/>
        <v>0</v>
      </c>
      <c r="H166" s="213">
        <f t="shared" ca="1" si="31"/>
        <v>0</v>
      </c>
      <c r="I166" s="213">
        <f t="shared" ca="1" si="31"/>
        <v>0</v>
      </c>
      <c r="J166" s="213">
        <f t="shared" ca="1" si="31"/>
        <v>0</v>
      </c>
      <c r="K166" s="213">
        <f t="shared" ca="1" si="31"/>
        <v>0</v>
      </c>
      <c r="L166" s="213">
        <f ca="1">IF('Other 2020'!$A174="CP",INDIRECT("'Other 2020'!"&amp;'Country Selector'!$B$3&amp;ROW($A174))*10^12,0)*'Process Emissions Multipliers'!$B$31</f>
        <v>0</v>
      </c>
      <c r="M166" s="213">
        <f t="shared" ca="1" si="34"/>
        <v>0</v>
      </c>
      <c r="N166" s="213">
        <f t="shared" ca="1" si="32"/>
        <v>0</v>
      </c>
      <c r="O166" s="213">
        <f t="shared" ca="1" si="32"/>
        <v>0</v>
      </c>
      <c r="P166" s="213">
        <f t="shared" ca="1" si="32"/>
        <v>0</v>
      </c>
      <c r="Q166" s="213">
        <f t="shared" ca="1" si="32"/>
        <v>0</v>
      </c>
      <c r="R166" s="213">
        <f t="shared" ca="1" si="32"/>
        <v>0</v>
      </c>
      <c r="S166" s="213">
        <f t="shared" ca="1" si="32"/>
        <v>0</v>
      </c>
      <c r="T166" s="213">
        <f t="shared" ca="1" si="32"/>
        <v>0</v>
      </c>
      <c r="U166" s="213">
        <f t="shared" ca="1" si="32"/>
        <v>0</v>
      </c>
      <c r="V166" s="213">
        <f ca="1">IF('Other 2030'!$A174="CP",INDIRECT("'Other 2030'!"&amp;'Country Selector'!$B$3&amp;ROW($A174))*10^12,0)*'Process Emissions Multipliers'!$D$31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 s="213">
        <f ca="1">V166*'Process Emissions Multipliers'!$E$31</f>
        <v>0</v>
      </c>
    </row>
    <row r="167" spans="1:42">
      <c r="A167" s="74">
        <v>850</v>
      </c>
      <c r="B167" s="213">
        <f ca="1">IF('Other 2010'!$A175="CP",INDIRECT("'Other 2010'!"&amp;'Country Selector'!$B$3&amp;ROW($A175))*10^12,0)</f>
        <v>0</v>
      </c>
      <c r="C167" s="213">
        <f t="shared" ca="1" si="33"/>
        <v>0</v>
      </c>
      <c r="D167" s="213">
        <f t="shared" ca="1" si="31"/>
        <v>0</v>
      </c>
      <c r="E167" s="213">
        <f t="shared" ca="1" si="31"/>
        <v>0</v>
      </c>
      <c r="F167" s="213">
        <f t="shared" ca="1" si="31"/>
        <v>0</v>
      </c>
      <c r="G167" s="213">
        <f t="shared" ca="1" si="31"/>
        <v>0</v>
      </c>
      <c r="H167" s="213">
        <f t="shared" ca="1" si="31"/>
        <v>0</v>
      </c>
      <c r="I167" s="213">
        <f t="shared" ca="1" si="31"/>
        <v>0</v>
      </c>
      <c r="J167" s="213">
        <f t="shared" ca="1" si="31"/>
        <v>0</v>
      </c>
      <c r="K167" s="213">
        <f t="shared" ca="1" si="31"/>
        <v>0</v>
      </c>
      <c r="L167" s="213">
        <f ca="1">IF('Other 2020'!$A175="CP",INDIRECT("'Other 2020'!"&amp;'Country Selector'!$B$3&amp;ROW($A175))*10^12,0)*'Process Emissions Multipliers'!$B$31</f>
        <v>0</v>
      </c>
      <c r="M167" s="213">
        <f t="shared" ca="1" si="34"/>
        <v>0</v>
      </c>
      <c r="N167" s="213">
        <f t="shared" ca="1" si="32"/>
        <v>0</v>
      </c>
      <c r="O167" s="213">
        <f t="shared" ca="1" si="32"/>
        <v>0</v>
      </c>
      <c r="P167" s="213">
        <f t="shared" ca="1" si="32"/>
        <v>0</v>
      </c>
      <c r="Q167" s="213">
        <f t="shared" ca="1" si="32"/>
        <v>0</v>
      </c>
      <c r="R167" s="213">
        <f t="shared" ca="1" si="32"/>
        <v>0</v>
      </c>
      <c r="S167" s="213">
        <f t="shared" ca="1" si="32"/>
        <v>0</v>
      </c>
      <c r="T167" s="213">
        <f t="shared" ca="1" si="32"/>
        <v>0</v>
      </c>
      <c r="U167" s="213">
        <f t="shared" ca="1" si="32"/>
        <v>0</v>
      </c>
      <c r="V167" s="213">
        <f ca="1">IF('Other 2030'!$A175="CP",INDIRECT("'Other 2030'!"&amp;'Country Selector'!$B$3&amp;ROW($A175))*10^12,0)*'Process Emissions Multipliers'!$D$31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213">
        <f ca="1">V167*'Process Emissions Multipliers'!$E$31</f>
        <v>0</v>
      </c>
    </row>
    <row r="168" spans="1:42">
      <c r="A168" s="74">
        <v>900</v>
      </c>
      <c r="B168" s="213">
        <f ca="1">IF('Other 2010'!$A176="CP",INDIRECT("'Other 2010'!"&amp;'Country Selector'!$B$3&amp;ROW($A176))*10^12,0)</f>
        <v>0</v>
      </c>
      <c r="C168" s="213">
        <f t="shared" ca="1" si="33"/>
        <v>0</v>
      </c>
      <c r="D168" s="213">
        <f t="shared" ca="1" si="31"/>
        <v>0</v>
      </c>
      <c r="E168" s="213">
        <f t="shared" ca="1" si="31"/>
        <v>0</v>
      </c>
      <c r="F168" s="213">
        <f t="shared" ca="1" si="31"/>
        <v>0</v>
      </c>
      <c r="G168" s="213">
        <f t="shared" ca="1" si="31"/>
        <v>0</v>
      </c>
      <c r="H168" s="213">
        <f t="shared" ca="1" si="31"/>
        <v>0</v>
      </c>
      <c r="I168" s="213">
        <f t="shared" ca="1" si="31"/>
        <v>0</v>
      </c>
      <c r="J168" s="213">
        <f t="shared" ca="1" si="31"/>
        <v>0</v>
      </c>
      <c r="K168" s="213">
        <f t="shared" ca="1" si="31"/>
        <v>0</v>
      </c>
      <c r="L168" s="213">
        <f ca="1">IF('Other 2020'!$A176="CP",INDIRECT("'Other 2020'!"&amp;'Country Selector'!$B$3&amp;ROW($A176))*10^12,0)*'Process Emissions Multipliers'!$B$31</f>
        <v>0</v>
      </c>
      <c r="M168" s="213">
        <f t="shared" ca="1" si="34"/>
        <v>0</v>
      </c>
      <c r="N168" s="213">
        <f t="shared" ca="1" si="32"/>
        <v>0</v>
      </c>
      <c r="O168" s="213">
        <f t="shared" ca="1" si="32"/>
        <v>0</v>
      </c>
      <c r="P168" s="213">
        <f t="shared" ca="1" si="32"/>
        <v>0</v>
      </c>
      <c r="Q168" s="213">
        <f t="shared" ca="1" si="32"/>
        <v>0</v>
      </c>
      <c r="R168" s="213">
        <f t="shared" ca="1" si="32"/>
        <v>0</v>
      </c>
      <c r="S168" s="213">
        <f t="shared" ca="1" si="32"/>
        <v>0</v>
      </c>
      <c r="T168" s="213">
        <f t="shared" ca="1" si="32"/>
        <v>0</v>
      </c>
      <c r="U168" s="213">
        <f t="shared" ca="1" si="32"/>
        <v>0</v>
      </c>
      <c r="V168" s="213">
        <f ca="1">IF('Other 2030'!$A176="CP",INDIRECT("'Other 2030'!"&amp;'Country Selector'!$B$3&amp;ROW($A176))*10^12,0)*'Process Emissions Multipliers'!$D$31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213">
        <f ca="1">V168*'Process Emissions Multipliers'!$E$31</f>
        <v>0</v>
      </c>
    </row>
    <row r="169" spans="1:42">
      <c r="A169" s="74">
        <v>950</v>
      </c>
      <c r="B169" s="213">
        <f ca="1">IF('Other 2010'!$A177="CP",INDIRECT("'Other 2010'!"&amp;'Country Selector'!$B$3&amp;ROW($A177))*10^12,0)</f>
        <v>0</v>
      </c>
      <c r="C169" s="213">
        <f t="shared" ca="1" si="33"/>
        <v>0</v>
      </c>
      <c r="D169" s="213">
        <f t="shared" ca="1" si="31"/>
        <v>0</v>
      </c>
      <c r="E169" s="213">
        <f t="shared" ca="1" si="31"/>
        <v>0</v>
      </c>
      <c r="F169" s="213">
        <f t="shared" ca="1" si="31"/>
        <v>0</v>
      </c>
      <c r="G169" s="213">
        <f t="shared" ca="1" si="31"/>
        <v>0</v>
      </c>
      <c r="H169" s="213">
        <f t="shared" ca="1" si="31"/>
        <v>0</v>
      </c>
      <c r="I169" s="213">
        <f t="shared" ca="1" si="31"/>
        <v>0</v>
      </c>
      <c r="J169" s="213">
        <f t="shared" ca="1" si="31"/>
        <v>0</v>
      </c>
      <c r="K169" s="213">
        <f t="shared" ca="1" si="31"/>
        <v>0</v>
      </c>
      <c r="L169" s="213">
        <f ca="1">IF('Other 2020'!$A177="CP",INDIRECT("'Other 2020'!"&amp;'Country Selector'!$B$3&amp;ROW($A177))*10^12,0)*'Process Emissions Multipliers'!$B$31</f>
        <v>0</v>
      </c>
      <c r="M169" s="213">
        <f t="shared" ca="1" si="34"/>
        <v>0</v>
      </c>
      <c r="N169" s="213">
        <f t="shared" ca="1" si="32"/>
        <v>0</v>
      </c>
      <c r="O169" s="213">
        <f t="shared" ca="1" si="32"/>
        <v>0</v>
      </c>
      <c r="P169" s="213">
        <f t="shared" ca="1" si="32"/>
        <v>0</v>
      </c>
      <c r="Q169" s="213">
        <f t="shared" ca="1" si="32"/>
        <v>0</v>
      </c>
      <c r="R169" s="213">
        <f t="shared" ca="1" si="32"/>
        <v>0</v>
      </c>
      <c r="S169" s="213">
        <f t="shared" ca="1" si="32"/>
        <v>0</v>
      </c>
      <c r="T169" s="213">
        <f t="shared" ca="1" si="32"/>
        <v>0</v>
      </c>
      <c r="U169" s="213">
        <f t="shared" ca="1" si="32"/>
        <v>0</v>
      </c>
      <c r="V169" s="213">
        <f ca="1">IF('Other 2030'!$A177="CP",INDIRECT("'Other 2030'!"&amp;'Country Selector'!$B$3&amp;ROW($A177))*10^12,0)*'Process Emissions Multipliers'!$D$31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213">
        <f ca="1">V169*'Process Emissions Multipliers'!$E$31</f>
        <v>0</v>
      </c>
    </row>
    <row r="170" spans="1:42">
      <c r="A170" s="74">
        <v>1000</v>
      </c>
      <c r="B170" s="213">
        <f ca="1">IF('Other 2010'!$A178="CP",INDIRECT("'Other 2010'!"&amp;'Country Selector'!$B$3&amp;ROW($A178))*10^12,0)</f>
        <v>250787351.00469986</v>
      </c>
      <c r="C170" s="213">
        <f t="shared" ca="1" si="33"/>
        <v>225708615.90422988</v>
      </c>
      <c r="D170" s="213">
        <f t="shared" ca="1" si="31"/>
        <v>200629880.80375987</v>
      </c>
      <c r="E170" s="213">
        <f t="shared" ca="1" si="31"/>
        <v>175551145.7032899</v>
      </c>
      <c r="F170" s="213">
        <f t="shared" ca="1" si="31"/>
        <v>150472410.60281992</v>
      </c>
      <c r="G170" s="213">
        <f t="shared" ca="1" si="31"/>
        <v>125393675.50234993</v>
      </c>
      <c r="H170" s="213">
        <f t="shared" ca="1" si="31"/>
        <v>100314940.40187994</v>
      </c>
      <c r="I170" s="213">
        <f t="shared" ca="1" si="31"/>
        <v>75236205.30140996</v>
      </c>
      <c r="J170" s="213">
        <f t="shared" ca="1" si="31"/>
        <v>50157470.200939968</v>
      </c>
      <c r="K170" s="213">
        <f t="shared" ca="1" si="31"/>
        <v>25078735.100469984</v>
      </c>
      <c r="L170" s="213">
        <f ca="1">IF('Other 2020'!$A178="CP",INDIRECT("'Other 2020'!"&amp;'Country Selector'!$B$3&amp;ROW($A178))*10^12,0)*'Process Emissions Multipliers'!$B$31</f>
        <v>0</v>
      </c>
      <c r="M170" s="213">
        <f t="shared" ca="1" si="34"/>
        <v>0</v>
      </c>
      <c r="N170" s="213">
        <f t="shared" ca="1" si="32"/>
        <v>0</v>
      </c>
      <c r="O170" s="213">
        <f t="shared" ca="1" si="32"/>
        <v>0</v>
      </c>
      <c r="P170" s="213">
        <f t="shared" ca="1" si="32"/>
        <v>0</v>
      </c>
      <c r="Q170" s="213">
        <f t="shared" ca="1" si="32"/>
        <v>0</v>
      </c>
      <c r="R170" s="213">
        <f t="shared" ca="1" si="32"/>
        <v>0</v>
      </c>
      <c r="S170" s="213">
        <f t="shared" ca="1" si="32"/>
        <v>0</v>
      </c>
      <c r="T170" s="213">
        <f t="shared" ca="1" si="32"/>
        <v>0</v>
      </c>
      <c r="U170" s="213">
        <f t="shared" ca="1" si="32"/>
        <v>0</v>
      </c>
      <c r="V170" s="213">
        <f ca="1">IF('Other 2030'!$A178="CP",INDIRECT("'Other 2030'!"&amp;'Country Selector'!$B$3&amp;ROW($A178))*10^12,0)*'Process Emissions Multipliers'!$D$31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213">
        <f ca="1">V170*'Process Emissions Multipliers'!$E$31</f>
        <v>0</v>
      </c>
    </row>
    <row r="171" spans="1:42">
      <c r="A171" s="74">
        <v>1500</v>
      </c>
      <c r="B171" s="213">
        <f ca="1">IF('Other 2010'!$A179="CP",INDIRECT("'Other 2010'!"&amp;'Country Selector'!$B$3&amp;ROW($A179))*10^12,0)</f>
        <v>0</v>
      </c>
      <c r="C171" s="213">
        <f t="shared" ca="1" si="33"/>
        <v>0</v>
      </c>
      <c r="D171" s="213">
        <f t="shared" ca="1" si="31"/>
        <v>0</v>
      </c>
      <c r="E171" s="213">
        <f t="shared" ca="1" si="31"/>
        <v>0</v>
      </c>
      <c r="F171" s="213">
        <f t="shared" ca="1" si="31"/>
        <v>0</v>
      </c>
      <c r="G171" s="213">
        <f t="shared" ca="1" si="31"/>
        <v>0</v>
      </c>
      <c r="H171" s="213">
        <f t="shared" ca="1" si="31"/>
        <v>0</v>
      </c>
      <c r="I171" s="213">
        <f t="shared" ca="1" si="31"/>
        <v>0</v>
      </c>
      <c r="J171" s="213">
        <f t="shared" ca="1" si="31"/>
        <v>0</v>
      </c>
      <c r="K171" s="213">
        <f t="shared" ca="1" si="31"/>
        <v>0</v>
      </c>
      <c r="L171" s="213">
        <f ca="1">IF('Other 2020'!$A179="CP",INDIRECT("'Other 2020'!"&amp;'Country Selector'!$B$3&amp;ROW($A179))*10^12,0)*'Process Emissions Multipliers'!$B$31</f>
        <v>0</v>
      </c>
      <c r="M171" s="213">
        <f t="shared" ca="1" si="34"/>
        <v>0</v>
      </c>
      <c r="N171" s="213">
        <f t="shared" ca="1" si="32"/>
        <v>0</v>
      </c>
      <c r="O171" s="213">
        <f t="shared" ca="1" si="32"/>
        <v>0</v>
      </c>
      <c r="P171" s="213">
        <f t="shared" ca="1" si="32"/>
        <v>0</v>
      </c>
      <c r="Q171" s="213">
        <f t="shared" ca="1" si="32"/>
        <v>0</v>
      </c>
      <c r="R171" s="213">
        <f t="shared" ca="1" si="32"/>
        <v>0</v>
      </c>
      <c r="S171" s="213">
        <f t="shared" ca="1" si="32"/>
        <v>0</v>
      </c>
      <c r="T171" s="213">
        <f t="shared" ca="1" si="32"/>
        <v>0</v>
      </c>
      <c r="U171" s="213">
        <f t="shared" ca="1" si="32"/>
        <v>0</v>
      </c>
      <c r="V171" s="213">
        <f ca="1">IF('Other 2030'!$A179="CP",INDIRECT("'Other 2030'!"&amp;'Country Selector'!$B$3&amp;ROW($A179))*10^12,0)*'Process Emissions Multipliers'!$D$31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 s="213">
        <f ca="1">V171*'Process Emissions Multipliers'!$E$31</f>
        <v>0</v>
      </c>
    </row>
    <row r="172" spans="1:42">
      <c r="A172" s="74">
        <v>2000</v>
      </c>
      <c r="B172" s="213">
        <f ca="1">IF('Other 2010'!$A180="CP",INDIRECT("'Other 2010'!"&amp;'Country Selector'!$B$3&amp;ROW($A180))*10^12,0)</f>
        <v>0</v>
      </c>
      <c r="C172" s="213">
        <f t="shared" ca="1" si="33"/>
        <v>0</v>
      </c>
      <c r="D172" s="213">
        <f t="shared" ca="1" si="31"/>
        <v>0</v>
      </c>
      <c r="E172" s="213">
        <f t="shared" ca="1" si="31"/>
        <v>0</v>
      </c>
      <c r="F172" s="213">
        <f t="shared" ca="1" si="31"/>
        <v>0</v>
      </c>
      <c r="G172" s="213">
        <f t="shared" ca="1" si="31"/>
        <v>0</v>
      </c>
      <c r="H172" s="213">
        <f t="shared" ca="1" si="31"/>
        <v>0</v>
      </c>
      <c r="I172" s="213">
        <f t="shared" ca="1" si="31"/>
        <v>0</v>
      </c>
      <c r="J172" s="213">
        <f t="shared" ca="1" si="31"/>
        <v>0</v>
      </c>
      <c r="K172" s="213">
        <f t="shared" ca="1" si="31"/>
        <v>0</v>
      </c>
      <c r="L172" s="213">
        <f ca="1">IF('Other 2020'!$A180="CP",INDIRECT("'Other 2020'!"&amp;'Country Selector'!$B$3&amp;ROW($A180))*10^12,0)*'Process Emissions Multipliers'!$B$31</f>
        <v>0</v>
      </c>
      <c r="M172" s="213">
        <f t="shared" ca="1" si="34"/>
        <v>0</v>
      </c>
      <c r="N172" s="213">
        <f t="shared" ca="1" si="32"/>
        <v>0</v>
      </c>
      <c r="O172" s="213">
        <f t="shared" ca="1" si="32"/>
        <v>0</v>
      </c>
      <c r="P172" s="213">
        <f t="shared" ca="1" si="32"/>
        <v>0</v>
      </c>
      <c r="Q172" s="213">
        <f t="shared" ca="1" si="32"/>
        <v>0</v>
      </c>
      <c r="R172" s="213">
        <f t="shared" ca="1" si="32"/>
        <v>0</v>
      </c>
      <c r="S172" s="213">
        <f t="shared" ca="1" si="32"/>
        <v>0</v>
      </c>
      <c r="T172" s="213">
        <f t="shared" ca="1" si="32"/>
        <v>0</v>
      </c>
      <c r="U172" s="213">
        <f t="shared" ca="1" si="32"/>
        <v>0</v>
      </c>
      <c r="V172" s="213">
        <f ca="1">IF('Other 2030'!$A180="CP",INDIRECT("'Other 2030'!"&amp;'Country Selector'!$B$3&amp;ROW($A180))*10^12,0)*'Process Emissions Multipliers'!$D$31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213">
        <f ca="1">V172*'Process Emissions Multipliers'!$E$31</f>
        <v>0</v>
      </c>
    </row>
    <row r="173" spans="1:42">
      <c r="A173" s="74">
        <v>3000</v>
      </c>
      <c r="B173" s="213">
        <f ca="1">IF('Other 2010'!$A181="CP",INDIRECT("'Other 2010'!"&amp;'Country Selector'!$B$3&amp;ROW($A181))*10^12,0)</f>
        <v>0</v>
      </c>
      <c r="C173" s="213">
        <f t="shared" ca="1" si="33"/>
        <v>0</v>
      </c>
      <c r="D173" s="213">
        <f t="shared" ca="1" si="31"/>
        <v>0</v>
      </c>
      <c r="E173" s="213">
        <f t="shared" ca="1" si="31"/>
        <v>0</v>
      </c>
      <c r="F173" s="213">
        <f t="shared" ca="1" si="31"/>
        <v>0</v>
      </c>
      <c r="G173" s="213">
        <f t="shared" ca="1" si="31"/>
        <v>0</v>
      </c>
      <c r="H173" s="213">
        <f t="shared" ca="1" si="31"/>
        <v>0</v>
      </c>
      <c r="I173" s="213">
        <f t="shared" ca="1" si="31"/>
        <v>0</v>
      </c>
      <c r="J173" s="213">
        <f t="shared" ca="1" si="31"/>
        <v>0</v>
      </c>
      <c r="K173" s="213">
        <f t="shared" ca="1" si="31"/>
        <v>0</v>
      </c>
      <c r="L173" s="213">
        <f ca="1">IF('Other 2020'!$A181="CP",INDIRECT("'Other 2020'!"&amp;'Country Selector'!$B$3&amp;ROW($A181))*10^12,0)*'Process Emissions Multipliers'!$B$31</f>
        <v>0</v>
      </c>
      <c r="M173" s="213">
        <f t="shared" ca="1" si="34"/>
        <v>0</v>
      </c>
      <c r="N173" s="213">
        <f t="shared" ca="1" si="32"/>
        <v>0</v>
      </c>
      <c r="O173" s="213">
        <f t="shared" ca="1" si="32"/>
        <v>0</v>
      </c>
      <c r="P173" s="213">
        <f t="shared" ca="1" si="32"/>
        <v>0</v>
      </c>
      <c r="Q173" s="213">
        <f t="shared" ca="1" si="32"/>
        <v>0</v>
      </c>
      <c r="R173" s="213">
        <f t="shared" ca="1" si="32"/>
        <v>0</v>
      </c>
      <c r="S173" s="213">
        <f t="shared" ca="1" si="32"/>
        <v>0</v>
      </c>
      <c r="T173" s="213">
        <f t="shared" ca="1" si="32"/>
        <v>0</v>
      </c>
      <c r="U173" s="213">
        <f t="shared" ca="1" si="32"/>
        <v>0</v>
      </c>
      <c r="V173" s="213">
        <f ca="1">IF('Other 2030'!$A181="CP",INDIRECT("'Other 2030'!"&amp;'Country Selector'!$B$3&amp;ROW($A181))*10^12,0)*'Process Emissions Multipliers'!$D$31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 s="213">
        <f ca="1">V173*'Process Emissions Multipliers'!$E$31</f>
        <v>0</v>
      </c>
    </row>
    <row r="174" spans="1:42">
      <c r="A174" s="74">
        <v>5000</v>
      </c>
      <c r="B174" s="213">
        <f ca="1">IF('Other 2010'!$A182="CP",INDIRECT("'Other 2010'!"&amp;'Country Selector'!$B$3&amp;ROW($A182))*10^12,0)</f>
        <v>0</v>
      </c>
      <c r="C174" s="213">
        <f t="shared" ca="1" si="33"/>
        <v>0</v>
      </c>
      <c r="D174" s="213">
        <f t="shared" ca="1" si="31"/>
        <v>0</v>
      </c>
      <c r="E174" s="213">
        <f t="shared" ca="1" si="31"/>
        <v>0</v>
      </c>
      <c r="F174" s="213">
        <f t="shared" ca="1" si="31"/>
        <v>0</v>
      </c>
      <c r="G174" s="213">
        <f t="shared" ca="1" si="31"/>
        <v>0</v>
      </c>
      <c r="H174" s="213">
        <f t="shared" ca="1" si="31"/>
        <v>0</v>
      </c>
      <c r="I174" s="213">
        <f t="shared" ca="1" si="31"/>
        <v>0</v>
      </c>
      <c r="J174" s="213">
        <f t="shared" ca="1" si="31"/>
        <v>0</v>
      </c>
      <c r="K174" s="213">
        <f t="shared" ca="1" si="31"/>
        <v>0</v>
      </c>
      <c r="L174" s="213">
        <f ca="1">IF('Other 2020'!$A182="CP",INDIRECT("'Other 2020'!"&amp;'Country Selector'!$B$3&amp;ROW($A182))*10^12,0)*'Process Emissions Multipliers'!$B$31</f>
        <v>0</v>
      </c>
      <c r="M174" s="213">
        <f t="shared" ca="1" si="34"/>
        <v>0</v>
      </c>
      <c r="N174" s="213">
        <f t="shared" ca="1" si="32"/>
        <v>0</v>
      </c>
      <c r="O174" s="213">
        <f t="shared" ca="1" si="32"/>
        <v>0</v>
      </c>
      <c r="P174" s="213">
        <f t="shared" ca="1" si="32"/>
        <v>0</v>
      </c>
      <c r="Q174" s="213">
        <f t="shared" ca="1" si="32"/>
        <v>0</v>
      </c>
      <c r="R174" s="213">
        <f t="shared" ca="1" si="32"/>
        <v>0</v>
      </c>
      <c r="S174" s="213">
        <f t="shared" ca="1" si="32"/>
        <v>0</v>
      </c>
      <c r="T174" s="213">
        <f t="shared" ca="1" si="32"/>
        <v>0</v>
      </c>
      <c r="U174" s="213">
        <f t="shared" ca="1" si="32"/>
        <v>0</v>
      </c>
      <c r="V174" s="213">
        <f ca="1">IF('Other 2030'!$A182="CP",INDIRECT("'Other 2030'!"&amp;'Country Selector'!$B$3&amp;ROW($A182))*10^12,0)*'Process Emissions Multipliers'!$D$31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 s="213">
        <f ca="1">V174*'Process Emissions Multipliers'!$E$31</f>
        <v>0</v>
      </c>
    </row>
    <row r="175" spans="1:42">
      <c r="A175" s="74">
        <v>10000</v>
      </c>
      <c r="B175" s="213">
        <f ca="1">IF('Other 2010'!$A183="CP",INDIRECT("'Other 2010'!"&amp;'Country Selector'!$B$3&amp;ROW($A183))*10^12,0)</f>
        <v>0</v>
      </c>
      <c r="C175" s="213">
        <f t="shared" ca="1" si="33"/>
        <v>0</v>
      </c>
      <c r="D175" s="213">
        <f t="shared" ca="1" si="31"/>
        <v>0</v>
      </c>
      <c r="E175" s="213">
        <f t="shared" ca="1" si="31"/>
        <v>0</v>
      </c>
      <c r="F175" s="213">
        <f t="shared" ca="1" si="31"/>
        <v>0</v>
      </c>
      <c r="G175" s="213">
        <f t="shared" ca="1" si="31"/>
        <v>0</v>
      </c>
      <c r="H175" s="213">
        <f t="shared" ca="1" si="31"/>
        <v>0</v>
      </c>
      <c r="I175" s="213">
        <f t="shared" ca="1" si="31"/>
        <v>0</v>
      </c>
      <c r="J175" s="213">
        <f t="shared" ca="1" si="31"/>
        <v>0</v>
      </c>
      <c r="K175" s="213">
        <f t="shared" ca="1" si="31"/>
        <v>0</v>
      </c>
      <c r="L175" s="213">
        <f ca="1">IF('Other 2020'!$A183="CP",INDIRECT("'Other 2020'!"&amp;'Country Selector'!$B$3&amp;ROW($A183))*10^12,0)*'Process Emissions Multipliers'!$B$31</f>
        <v>0</v>
      </c>
      <c r="M175" s="213">
        <f t="shared" ca="1" si="34"/>
        <v>0</v>
      </c>
      <c r="N175" s="213">
        <f t="shared" ca="1" si="32"/>
        <v>0</v>
      </c>
      <c r="O175" s="213">
        <f t="shared" ca="1" si="32"/>
        <v>0</v>
      </c>
      <c r="P175" s="213">
        <f t="shared" ca="1" si="32"/>
        <v>0</v>
      </c>
      <c r="Q175" s="213">
        <f t="shared" ca="1" si="32"/>
        <v>0</v>
      </c>
      <c r="R175" s="213">
        <f t="shared" ca="1" si="32"/>
        <v>0</v>
      </c>
      <c r="S175" s="213">
        <f t="shared" ca="1" si="32"/>
        <v>0</v>
      </c>
      <c r="T175" s="213">
        <f t="shared" ca="1" si="32"/>
        <v>0</v>
      </c>
      <c r="U175" s="213">
        <f t="shared" ca="1" si="32"/>
        <v>0</v>
      </c>
      <c r="V175" s="213">
        <f ca="1">IF('Other 2030'!$A183="CP",INDIRECT("'Other 2030'!"&amp;'Country Selector'!$B$3&amp;ROW($A183))*10^12,0)*'Process Emissions Multipliers'!$D$31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 s="213">
        <f ca="1">V175*'Process Emissions Multipliers'!$E$31</f>
        <v>0</v>
      </c>
    </row>
    <row r="176" spans="1:42">
      <c r="A176" s="74">
        <v>100000</v>
      </c>
      <c r="B176" s="213">
        <f ca="1">IF('Other 2010'!$A184="CP",INDIRECT("'Other 2010'!"&amp;'Country Selector'!$B$3&amp;ROW($A184))*10^12,0)</f>
        <v>0</v>
      </c>
      <c r="C176" s="213">
        <f t="shared" ca="1" si="33"/>
        <v>0</v>
      </c>
      <c r="D176" s="213">
        <f t="shared" ca="1" si="31"/>
        <v>0</v>
      </c>
      <c r="E176" s="213">
        <f t="shared" ca="1" si="31"/>
        <v>0</v>
      </c>
      <c r="F176" s="213">
        <f t="shared" ca="1" si="31"/>
        <v>0</v>
      </c>
      <c r="G176" s="213">
        <f t="shared" ca="1" si="31"/>
        <v>0</v>
      </c>
      <c r="H176" s="213">
        <f t="shared" ca="1" si="31"/>
        <v>0</v>
      </c>
      <c r="I176" s="213">
        <f t="shared" ca="1" si="31"/>
        <v>0</v>
      </c>
      <c r="J176" s="213">
        <f t="shared" ca="1" si="31"/>
        <v>0</v>
      </c>
      <c r="K176" s="213">
        <f t="shared" ca="1" si="31"/>
        <v>0</v>
      </c>
      <c r="L176" s="213">
        <f ca="1">IF('Other 2020'!$A184="CP",INDIRECT("'Other 2020'!"&amp;'Country Selector'!$B$3&amp;ROW($A184))*10^12,0)*'Process Emissions Multipliers'!$B$31</f>
        <v>0</v>
      </c>
      <c r="M176" s="213">
        <f t="shared" ca="1" si="34"/>
        <v>0</v>
      </c>
      <c r="N176" s="213">
        <f t="shared" ca="1" si="32"/>
        <v>0</v>
      </c>
      <c r="O176" s="213">
        <f t="shared" ca="1" si="32"/>
        <v>0</v>
      </c>
      <c r="P176" s="213">
        <f t="shared" ca="1" si="32"/>
        <v>0</v>
      </c>
      <c r="Q176" s="213">
        <f t="shared" ca="1" si="32"/>
        <v>0</v>
      </c>
      <c r="R176" s="213">
        <f t="shared" ca="1" si="32"/>
        <v>0</v>
      </c>
      <c r="S176" s="213">
        <f t="shared" ca="1" si="32"/>
        <v>0</v>
      </c>
      <c r="T176" s="213">
        <f t="shared" ca="1" si="32"/>
        <v>0</v>
      </c>
      <c r="U176" s="213">
        <f t="shared" ca="1" si="32"/>
        <v>0</v>
      </c>
      <c r="V176" s="213">
        <f ca="1">IF('Other 2030'!$A184="CP",INDIRECT("'Other 2030'!"&amp;'Country Selector'!$B$3&amp;ROW($A184))*10^12,0)*'Process Emissions Multipliers'!$D$31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213">
        <f ca="1">V176*'Process Emissions Multipliers'!$E$31</f>
        <v>0</v>
      </c>
    </row>
    <row r="177" spans="1:42">
      <c r="A177" s="74">
        <v>1000000</v>
      </c>
      <c r="B177" s="213">
        <f ca="1">IF('Other 2010'!$A185="CP",INDIRECT("'Other 2010'!"&amp;'Country Selector'!$B$3&amp;ROW($A185))*10^12,0)</f>
        <v>0</v>
      </c>
      <c r="C177" s="213">
        <f t="shared" ca="1" si="33"/>
        <v>0</v>
      </c>
      <c r="D177" s="213">
        <f t="shared" ca="1" si="31"/>
        <v>0</v>
      </c>
      <c r="E177" s="213">
        <f t="shared" ca="1" si="31"/>
        <v>0</v>
      </c>
      <c r="F177" s="213">
        <f t="shared" ca="1" si="31"/>
        <v>0</v>
      </c>
      <c r="G177" s="213">
        <f t="shared" ca="1" si="31"/>
        <v>0</v>
      </c>
      <c r="H177" s="213">
        <f t="shared" ca="1" si="31"/>
        <v>0</v>
      </c>
      <c r="I177" s="213">
        <f t="shared" ca="1" si="31"/>
        <v>0</v>
      </c>
      <c r="J177" s="213">
        <f t="shared" ca="1" si="31"/>
        <v>0</v>
      </c>
      <c r="K177" s="213">
        <f t="shared" ca="1" si="31"/>
        <v>0</v>
      </c>
      <c r="L177" s="213">
        <f ca="1">IF('Other 2020'!$A185="CP",INDIRECT("'Other 2020'!"&amp;'Country Selector'!$B$3&amp;ROW($A185))*10^12,0)*'Process Emissions Multipliers'!$B$31</f>
        <v>0</v>
      </c>
      <c r="M177" s="213">
        <f t="shared" ca="1" si="34"/>
        <v>0</v>
      </c>
      <c r="N177" s="213">
        <f t="shared" ca="1" si="32"/>
        <v>0</v>
      </c>
      <c r="O177" s="213">
        <f t="shared" ca="1" si="32"/>
        <v>0</v>
      </c>
      <c r="P177" s="213">
        <f t="shared" ca="1" si="32"/>
        <v>0</v>
      </c>
      <c r="Q177" s="213">
        <f t="shared" ca="1" si="32"/>
        <v>0</v>
      </c>
      <c r="R177" s="213">
        <f t="shared" ca="1" si="32"/>
        <v>0</v>
      </c>
      <c r="S177" s="213">
        <f t="shared" ca="1" si="32"/>
        <v>0</v>
      </c>
      <c r="T177" s="213">
        <f t="shared" ca="1" si="32"/>
        <v>0</v>
      </c>
      <c r="U177" s="213">
        <f t="shared" ca="1" si="32"/>
        <v>0</v>
      </c>
      <c r="V177" s="213">
        <f ca="1">IF('Other 2030'!$A185="CP",INDIRECT("'Other 2030'!"&amp;'Country Selector'!$B$3&amp;ROW($A185))*10^12,0)*'Process Emissions Multipliers'!$D$31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213">
        <f ca="1">V177*'Process Emissions Multipliers'!$E$31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/>
  </sheetViews>
  <sheetFormatPr defaultRowHeight="15"/>
  <cols>
    <col min="1" max="1" width="27.85546875" customWidth="1"/>
    <col min="2" max="2" width="34.85546875" customWidth="1"/>
    <col min="3" max="3" width="33.140625" customWidth="1"/>
    <col min="4" max="4" width="28.28515625" customWidth="1"/>
  </cols>
  <sheetData>
    <row r="1" spans="1:6">
      <c r="A1" t="s">
        <v>264</v>
      </c>
    </row>
    <row r="2" spans="1:6">
      <c r="A2" t="s">
        <v>265</v>
      </c>
    </row>
    <row r="3" spans="1:6">
      <c r="A3" t="s">
        <v>266</v>
      </c>
    </row>
    <row r="4" spans="1:6">
      <c r="A4" t="s">
        <v>267</v>
      </c>
    </row>
    <row r="6" spans="1:6">
      <c r="A6" t="s">
        <v>268</v>
      </c>
    </row>
    <row r="7" spans="1:6">
      <c r="A7" t="s">
        <v>269</v>
      </c>
    </row>
    <row r="8" spans="1:6">
      <c r="A8" t="s">
        <v>287</v>
      </c>
    </row>
    <row r="9" spans="1:6">
      <c r="A9" s="73"/>
      <c r="B9" s="73"/>
      <c r="C9" s="73"/>
      <c r="D9" s="73"/>
      <c r="E9" s="73"/>
      <c r="F9" s="73"/>
    </row>
    <row r="10" spans="1:6" ht="30">
      <c r="A10" s="82" t="s">
        <v>260</v>
      </c>
      <c r="B10" s="82" t="s">
        <v>261</v>
      </c>
      <c r="C10" s="82" t="s">
        <v>262</v>
      </c>
      <c r="D10" s="83"/>
      <c r="E10" s="73"/>
    </row>
    <row r="11" spans="1:6">
      <c r="A11" s="84">
        <v>0.83</v>
      </c>
      <c r="B11" s="73">
        <f>AVERAGE(0.02,0.51)</f>
        <v>0.26500000000000001</v>
      </c>
      <c r="C11" s="85">
        <f>A11/B11</f>
        <v>3.132075471698113</v>
      </c>
      <c r="D11" s="86"/>
      <c r="E11" s="73"/>
    </row>
    <row r="12" spans="1:6">
      <c r="A12" s="73"/>
      <c r="B12" s="73"/>
      <c r="C12" s="73"/>
      <c r="D12" s="73"/>
      <c r="E12" s="73"/>
    </row>
    <row r="13" spans="1:6">
      <c r="A13" s="73" t="s">
        <v>263</v>
      </c>
      <c r="B13" s="73"/>
      <c r="C13" s="73"/>
      <c r="D13" s="73"/>
      <c r="E13" s="73"/>
    </row>
    <row r="14" spans="1:6">
      <c r="A14" s="73" t="s">
        <v>270</v>
      </c>
      <c r="B14" s="73"/>
      <c r="C14" s="73"/>
      <c r="D14" s="73"/>
      <c r="E14" s="7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B55" sqref="B55"/>
    </sheetView>
  </sheetViews>
  <sheetFormatPr defaultRowHeight="15"/>
  <cols>
    <col min="1" max="1" width="28.8554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</row>
    <row r="3" spans="1:42">
      <c r="A3" s="74">
        <v>-49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74">
        <v>-48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74">
        <v>-47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74">
        <v>-46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74">
        <v>-45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74">
        <v>-44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74">
        <v>-43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74">
        <v>-42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74">
        <v>-41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74">
        <v>-40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74">
        <v>-39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74">
        <v>-38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74">
        <v>-37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74">
        <v>-36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74">
        <v>-35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74">
        <v>-34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74">
        <v>-33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74">
        <v>-32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74">
        <v>-31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74">
        <v>-30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74">
        <v>-29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74">
        <v>-28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74">
        <v>-27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74">
        <v>-26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74">
        <v>-25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74">
        <v>-24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74">
        <v>-23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74">
        <v>-22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74">
        <v>-21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74">
        <v>-20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74">
        <v>-19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74">
        <v>-18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74">
        <v>-17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74">
        <v>-16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74">
        <v>-15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74">
        <v>-14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74">
        <v>-13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74">
        <v>-12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74">
        <v>-11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74">
        <v>-10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74">
        <v>-9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74">
        <v>-8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74">
        <v>-7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74">
        <v>-6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74">
        <v>-5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74">
        <v>-4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74">
        <v>-3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74">
        <v>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74">
        <v>-1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74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74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74">
        <v>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74">
        <v>3</v>
      </c>
      <c r="B55">
        <f>9*10^20</f>
        <v>9E+20</v>
      </c>
      <c r="C55">
        <f t="shared" ref="C55:AP55" si="0">9*10^20</f>
        <v>9E+20</v>
      </c>
      <c r="D55">
        <f t="shared" si="0"/>
        <v>9E+20</v>
      </c>
      <c r="E55">
        <f t="shared" si="0"/>
        <v>9E+20</v>
      </c>
      <c r="F55">
        <f t="shared" si="0"/>
        <v>9E+20</v>
      </c>
      <c r="G55">
        <f t="shared" si="0"/>
        <v>9E+20</v>
      </c>
      <c r="H55">
        <f t="shared" si="0"/>
        <v>9E+20</v>
      </c>
      <c r="I55">
        <f t="shared" si="0"/>
        <v>9E+20</v>
      </c>
      <c r="J55">
        <f t="shared" si="0"/>
        <v>9E+20</v>
      </c>
      <c r="K55">
        <f t="shared" si="0"/>
        <v>9E+20</v>
      </c>
      <c r="L55">
        <f t="shared" si="0"/>
        <v>9E+20</v>
      </c>
      <c r="M55">
        <f t="shared" si="0"/>
        <v>9E+20</v>
      </c>
      <c r="N55">
        <f t="shared" si="0"/>
        <v>9E+20</v>
      </c>
      <c r="O55">
        <f t="shared" si="0"/>
        <v>9E+20</v>
      </c>
      <c r="P55">
        <f t="shared" si="0"/>
        <v>9E+20</v>
      </c>
      <c r="Q55">
        <f t="shared" si="0"/>
        <v>9E+20</v>
      </c>
      <c r="R55">
        <f t="shared" si="0"/>
        <v>9E+20</v>
      </c>
      <c r="S55">
        <f t="shared" si="0"/>
        <v>9E+20</v>
      </c>
      <c r="T55">
        <f t="shared" si="0"/>
        <v>9E+20</v>
      </c>
      <c r="U55">
        <f t="shared" si="0"/>
        <v>9E+20</v>
      </c>
      <c r="V55">
        <f t="shared" si="0"/>
        <v>9E+20</v>
      </c>
      <c r="W55">
        <f t="shared" si="0"/>
        <v>9E+20</v>
      </c>
      <c r="X55">
        <f t="shared" si="0"/>
        <v>9E+20</v>
      </c>
      <c r="Y55">
        <f t="shared" si="0"/>
        <v>9E+20</v>
      </c>
      <c r="Z55">
        <f t="shared" si="0"/>
        <v>9E+20</v>
      </c>
      <c r="AA55">
        <f t="shared" si="0"/>
        <v>9E+20</v>
      </c>
      <c r="AB55">
        <f t="shared" si="0"/>
        <v>9E+20</v>
      </c>
      <c r="AC55">
        <f t="shared" si="0"/>
        <v>9E+20</v>
      </c>
      <c r="AD55">
        <f t="shared" si="0"/>
        <v>9E+20</v>
      </c>
      <c r="AE55">
        <f t="shared" si="0"/>
        <v>9E+20</v>
      </c>
      <c r="AF55">
        <f t="shared" si="0"/>
        <v>9E+20</v>
      </c>
      <c r="AG55">
        <f t="shared" si="0"/>
        <v>9E+20</v>
      </c>
      <c r="AH55">
        <f t="shared" si="0"/>
        <v>9E+20</v>
      </c>
      <c r="AI55">
        <f t="shared" si="0"/>
        <v>9E+20</v>
      </c>
      <c r="AJ55">
        <f t="shared" si="0"/>
        <v>9E+20</v>
      </c>
      <c r="AK55">
        <f t="shared" si="0"/>
        <v>9E+20</v>
      </c>
      <c r="AL55">
        <f t="shared" si="0"/>
        <v>9E+20</v>
      </c>
      <c r="AM55">
        <f t="shared" si="0"/>
        <v>9E+20</v>
      </c>
      <c r="AN55">
        <f t="shared" si="0"/>
        <v>9E+20</v>
      </c>
      <c r="AO55">
        <f t="shared" si="0"/>
        <v>9E+20</v>
      </c>
      <c r="AP55">
        <f t="shared" si="0"/>
        <v>9E+20</v>
      </c>
    </row>
    <row r="56" spans="1:42">
      <c r="A56" s="74">
        <v>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74">
        <v>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74">
        <v>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74">
        <v>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74">
        <v>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74">
        <v>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74">
        <v>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74">
        <v>11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74">
        <v>12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74">
        <v>13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74">
        <v>14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74">
        <v>15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74">
        <v>16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74">
        <v>17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74">
        <v>18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74">
        <v>19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74">
        <v>20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74">
        <v>21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74">
        <v>22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74">
        <v>23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74">
        <v>24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74">
        <v>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74">
        <v>26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74">
        <v>27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74">
        <v>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74">
        <v>29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74">
        <v>30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74">
        <v>31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74">
        <v>32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74">
        <v>33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74">
        <v>34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74">
        <v>35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74">
        <v>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74">
        <v>37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74">
        <v>38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74">
        <v>39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74">
        <v>40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74">
        <v>41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74">
        <v>42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74">
        <v>43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74">
        <v>44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74">
        <v>45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74">
        <v>46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74">
        <v>47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74">
        <v>48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74">
        <v>49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74">
        <v>50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74">
        <v>51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74">
        <v>52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74">
        <v>53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74">
        <v>54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74">
        <v>55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74">
        <v>56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74">
        <v>57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74">
        <v>58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74">
        <v>59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74">
        <v>60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74">
        <v>61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74">
        <v>62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74">
        <v>63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74">
        <v>64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74">
        <v>65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74">
        <v>66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74">
        <v>67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74">
        <v>68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74">
        <v>69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74">
        <v>70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74">
        <v>71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74">
        <v>72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74">
        <v>73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74">
        <v>74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74">
        <v>75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74">
        <v>76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74">
        <v>77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74">
        <v>78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74">
        <v>79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74">
        <v>80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74">
        <v>81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74">
        <v>82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74">
        <v>83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74">
        <v>84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74">
        <v>85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74">
        <v>86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74">
        <v>87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74">
        <v>88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74">
        <v>89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74">
        <v>90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74">
        <v>91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74">
        <v>92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74">
        <v>93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74">
        <v>94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74">
        <v>95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74">
        <v>96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74">
        <v>97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74">
        <v>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74">
        <v>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74">
        <v>100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74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74">
        <v>200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74">
        <v>250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74">
        <v>300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74">
        <v>350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74">
        <v>400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74">
        <v>450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74">
        <v>500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74">
        <v>550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74">
        <v>600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74">
        <v>650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74">
        <v>700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74">
        <v>750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74">
        <v>800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74">
        <v>850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74">
        <v>900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74">
        <v>950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74">
        <v>1000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74">
        <v>1500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74">
        <v>2000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74">
        <v>3000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74">
        <v>5000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74">
        <v>10000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74">
        <v>100000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74">
        <v>1000000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L2" sqref="L2"/>
    </sheetView>
  </sheetViews>
  <sheetFormatPr defaultRowHeight="15"/>
  <cols>
    <col min="1" max="1" width="28.8554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IF('Coal mining 2010'!$A10="MR",INDIRECT("'Coal mining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IF('Coal mining 2020'!$A10="MR",INDIRECT("'Coal mining 2020'!"&amp;'Country Selector'!$B$3&amp;ROW($A10))*10^12,0)*'Process Emissions Multipliers'!$B$34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IF('Coal mining 2030'!$A10="MR",INDIRECT("'Coal mining 2030'!"&amp;'Country Selector'!$B$3&amp;ROW($A10))*10^12,0)*'Process Emissions Multipliers'!$D$34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Multipliers'!$E$34</f>
        <v>0</v>
      </c>
    </row>
    <row r="3" spans="1:42">
      <c r="A3" s="74">
        <v>-49</v>
      </c>
      <c r="B3">
        <f ca="1">IF('Coal mining 2010'!$A11="MR",INDIRECT("'Coal mining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IF('Coal mining 2020'!$A11="MR",INDIRECT("'Coal mining 2020'!"&amp;'Country Selector'!$B$3&amp;ROW($A11))*10^12,0)*'Process Emissions Multipliers'!$B$34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IF('Coal mining 2030'!$A11="MR",INDIRECT("'Coal mining 2030'!"&amp;'Country Selector'!$B$3&amp;ROW($A11))*10^12,0)*'Process Emissions Multipliers'!$D$34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Multipliers'!$E$34</f>
        <v>0</v>
      </c>
    </row>
    <row r="4" spans="1:42">
      <c r="A4" s="74">
        <v>-48</v>
      </c>
      <c r="B4">
        <f ca="1">IF('Coal mining 2010'!$A12="MR",INDIRECT("'Coal mining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IF('Coal mining 2020'!$A12="MR",INDIRECT("'Coal mining 2020'!"&amp;'Country Selector'!$B$3&amp;ROW($A12))*10^12,0)*'Process Emissions Multipliers'!$B$34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IF('Coal mining 2030'!$A12="MR",INDIRECT("'Coal mining 2030'!"&amp;'Country Selector'!$B$3&amp;ROW($A12))*10^12,0)*'Process Emissions Multipliers'!$D$34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Multipliers'!$E$34</f>
        <v>0</v>
      </c>
    </row>
    <row r="5" spans="1:42">
      <c r="A5" s="74">
        <v>-47</v>
      </c>
      <c r="B5">
        <f ca="1">IF('Coal mining 2010'!$A13="MR",INDIRECT("'Coal mining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IF('Coal mining 2020'!$A13="MR",INDIRECT("'Coal mining 2020'!"&amp;'Country Selector'!$B$3&amp;ROW($A13))*10^12,0)*'Process Emissions Multipliers'!$B$34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IF('Coal mining 2030'!$A13="MR",INDIRECT("'Coal mining 2030'!"&amp;'Country Selector'!$B$3&amp;ROW($A13))*10^12,0)*'Process Emissions Multipliers'!$D$34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Multipliers'!$E$34</f>
        <v>0</v>
      </c>
    </row>
    <row r="6" spans="1:42">
      <c r="A6" s="74">
        <v>-46</v>
      </c>
      <c r="B6">
        <f ca="1">IF('Coal mining 2010'!$A14="MR",INDIRECT("'Coal mining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IF('Coal mining 2020'!$A14="MR",INDIRECT("'Coal mining 2020'!"&amp;'Country Selector'!$B$3&amp;ROW($A14))*10^12,0)*'Process Emissions Multipliers'!$B$34</f>
        <v>0</v>
      </c>
      <c r="M6" s="90">
        <f t="shared" ca="1" si="4"/>
        <v>76170288712.755173</v>
      </c>
      <c r="N6" s="90">
        <f t="shared" ca="1" si="1"/>
        <v>152340577425.51035</v>
      </c>
      <c r="O6" s="90">
        <f t="shared" ca="1" si="1"/>
        <v>228510866138.26553</v>
      </c>
      <c r="P6" s="90">
        <f t="shared" ca="1" si="1"/>
        <v>304681154851.02069</v>
      </c>
      <c r="Q6" s="90">
        <f t="shared" ca="1" si="1"/>
        <v>380851443563.77588</v>
      </c>
      <c r="R6" s="90">
        <f t="shared" ca="1" si="1"/>
        <v>457021732276.53107</v>
      </c>
      <c r="S6" s="90">
        <f t="shared" ca="1" si="1"/>
        <v>533192020989.28625</v>
      </c>
      <c r="T6" s="90">
        <f t="shared" ca="1" si="1"/>
        <v>609362309702.04138</v>
      </c>
      <c r="U6" s="90">
        <f t="shared" ca="1" si="1"/>
        <v>685532598414.79663</v>
      </c>
      <c r="V6">
        <f ca="1">IF('Coal mining 2030'!$A14="MR",INDIRECT("'Coal mining 2030'!"&amp;'Country Selector'!$B$3&amp;ROW($A14))*10^12,0)*'Process Emissions Multipliers'!$D$34</f>
        <v>761702887127.55176</v>
      </c>
      <c r="W6" s="90">
        <f t="shared" ca="1" si="5"/>
        <v>743966018533.15173</v>
      </c>
      <c r="X6" s="90">
        <f t="shared" ca="1" si="2"/>
        <v>726229149938.75171</v>
      </c>
      <c r="Y6" s="90">
        <f t="shared" ca="1" si="2"/>
        <v>708492281344.35144</v>
      </c>
      <c r="Z6" s="90">
        <f t="shared" ca="1" si="2"/>
        <v>690755412749.95142</v>
      </c>
      <c r="AA6" s="90">
        <f t="shared" ca="1" si="2"/>
        <v>673018544155.55139</v>
      </c>
      <c r="AB6" s="90">
        <f t="shared" ca="1" si="2"/>
        <v>655281675561.15125</v>
      </c>
      <c r="AC6" s="90">
        <f t="shared" ca="1" si="2"/>
        <v>637544806966.7511</v>
      </c>
      <c r="AD6" s="90">
        <f t="shared" ca="1" si="2"/>
        <v>619807938372.35107</v>
      </c>
      <c r="AE6" s="90">
        <f t="shared" ca="1" si="2"/>
        <v>602071069777.95105</v>
      </c>
      <c r="AF6" s="90">
        <f t="shared" ca="1" si="2"/>
        <v>584334201183.55103</v>
      </c>
      <c r="AG6" s="90">
        <f t="shared" ca="1" si="2"/>
        <v>566597332589.15088</v>
      </c>
      <c r="AH6" s="90">
        <f t="shared" ca="1" si="2"/>
        <v>548860463994.75073</v>
      </c>
      <c r="AI6" s="90">
        <f t="shared" ca="1" si="2"/>
        <v>531123595400.35071</v>
      </c>
      <c r="AJ6" s="90">
        <f t="shared" ca="1" si="2"/>
        <v>513386726805.95068</v>
      </c>
      <c r="AK6" s="90">
        <f t="shared" ca="1" si="2"/>
        <v>495649858211.5506</v>
      </c>
      <c r="AL6" s="90">
        <f t="shared" ca="1" si="2"/>
        <v>477912989617.15051</v>
      </c>
      <c r="AM6" s="90">
        <f t="shared" ca="1" si="2"/>
        <v>460176121022.75037</v>
      </c>
      <c r="AN6" s="90">
        <f t="shared" ca="1" si="2"/>
        <v>442439252428.35034</v>
      </c>
      <c r="AO6" s="90">
        <f t="shared" ca="1" si="2"/>
        <v>424702383833.9502</v>
      </c>
      <c r="AP6">
        <f ca="1">V6*'Process Emissions Multipliers'!$E$34</f>
        <v>406965515239.55017</v>
      </c>
    </row>
    <row r="7" spans="1:42">
      <c r="A7" s="74">
        <v>-45</v>
      </c>
      <c r="B7">
        <f ca="1">IF('Coal mining 2010'!$A15="MR",INDIRECT("'Coal mining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IF('Coal mining 2020'!$A15="MR",INDIRECT("'Coal mining 2020'!"&amp;'Country Selector'!$B$3&amp;ROW($A15))*10^12,0)*'Process Emissions Multipliers'!$B$34</f>
        <v>0</v>
      </c>
      <c r="M7" s="90">
        <f t="shared" ca="1" si="4"/>
        <v>94203486694.604324</v>
      </c>
      <c r="N7" s="90">
        <f t="shared" ca="1" si="1"/>
        <v>188406973389.20865</v>
      </c>
      <c r="O7" s="90">
        <f t="shared" ca="1" si="1"/>
        <v>282610460083.81299</v>
      </c>
      <c r="P7" s="90">
        <f t="shared" ca="1" si="1"/>
        <v>376813946778.4173</v>
      </c>
      <c r="Q7" s="90">
        <f t="shared" ca="1" si="1"/>
        <v>471017433473.02161</v>
      </c>
      <c r="R7" s="90">
        <f t="shared" ca="1" si="1"/>
        <v>565220920167.62598</v>
      </c>
      <c r="S7" s="90">
        <f t="shared" ca="1" si="1"/>
        <v>659424406862.23022</v>
      </c>
      <c r="T7" s="90">
        <f t="shared" ca="1" si="1"/>
        <v>753627893556.83459</v>
      </c>
      <c r="U7" s="90">
        <f t="shared" ca="1" si="1"/>
        <v>847831380251.43884</v>
      </c>
      <c r="V7">
        <f ca="1">IF('Coal mining 2030'!$A15="MR",INDIRECT("'Coal mining 2030'!"&amp;'Country Selector'!$B$3&amp;ROW($A15))*10^12,0)*'Process Emissions Multipliers'!$D$34</f>
        <v>942034866946.04321</v>
      </c>
      <c r="W7" s="90">
        <f t="shared" ca="1" si="5"/>
        <v>920098822159.11145</v>
      </c>
      <c r="X7" s="90">
        <f t="shared" ca="1" si="2"/>
        <v>898162777372.17981</v>
      </c>
      <c r="Y7" s="90">
        <f t="shared" ca="1" si="2"/>
        <v>876226732585.24817</v>
      </c>
      <c r="Z7" s="90">
        <f t="shared" ca="1" si="2"/>
        <v>854290687798.31653</v>
      </c>
      <c r="AA7" s="90">
        <f t="shared" ca="1" si="2"/>
        <v>832354643011.38489</v>
      </c>
      <c r="AB7" s="90">
        <f t="shared" ca="1" si="2"/>
        <v>810418598224.45313</v>
      </c>
      <c r="AC7" s="90">
        <f t="shared" ca="1" si="2"/>
        <v>788482553437.52148</v>
      </c>
      <c r="AD7" s="90">
        <f t="shared" ca="1" si="2"/>
        <v>766546508650.58984</v>
      </c>
      <c r="AE7" s="90">
        <f t="shared" ca="1" si="2"/>
        <v>744610463863.6582</v>
      </c>
      <c r="AF7" s="90">
        <f t="shared" ca="1" si="2"/>
        <v>722674419076.72656</v>
      </c>
      <c r="AG7" s="90">
        <f t="shared" ca="1" si="2"/>
        <v>700738374289.79492</v>
      </c>
      <c r="AH7" s="90">
        <f t="shared" ca="1" si="2"/>
        <v>678802329502.86328</v>
      </c>
      <c r="AI7" s="90">
        <f t="shared" ca="1" si="2"/>
        <v>656866284715.93152</v>
      </c>
      <c r="AJ7" s="90">
        <f t="shared" ca="1" si="2"/>
        <v>634930239928.99988</v>
      </c>
      <c r="AK7" s="90">
        <f t="shared" ca="1" si="2"/>
        <v>612994195142.06812</v>
      </c>
      <c r="AL7" s="90">
        <f t="shared" ca="1" si="2"/>
        <v>591058150355.13647</v>
      </c>
      <c r="AM7" s="90">
        <f t="shared" ca="1" si="2"/>
        <v>569122105568.20483</v>
      </c>
      <c r="AN7" s="90">
        <f t="shared" ca="1" si="2"/>
        <v>547186060781.27313</v>
      </c>
      <c r="AO7" s="90">
        <f t="shared" ca="1" si="2"/>
        <v>525250015994.34155</v>
      </c>
      <c r="AP7">
        <f ca="1">V7*'Process Emissions Multipliers'!$E$34</f>
        <v>503313971207.40985</v>
      </c>
    </row>
    <row r="8" spans="1:42">
      <c r="A8" s="74">
        <v>-44</v>
      </c>
      <c r="B8">
        <f ca="1">IF('Coal mining 2010'!$A16="MR",INDIRECT("'Coal mining 2010'!"&amp;'Country Selector'!$B$3&amp;ROW($A16))*10^12,0)</f>
        <v>951597189911.65491</v>
      </c>
      <c r="C8" s="90">
        <f t="shared" ca="1" si="3"/>
        <v>856437470920.4895</v>
      </c>
      <c r="D8" s="90">
        <f t="shared" ca="1" si="0"/>
        <v>761277751929.32397</v>
      </c>
      <c r="E8" s="90">
        <f t="shared" ca="1" si="0"/>
        <v>666118032938.15845</v>
      </c>
      <c r="F8" s="90">
        <f t="shared" ca="1" si="0"/>
        <v>570958313946.99292</v>
      </c>
      <c r="G8" s="90">
        <f t="shared" ca="1" si="0"/>
        <v>475798594955.82745</v>
      </c>
      <c r="H8" s="90">
        <f t="shared" ca="1" si="0"/>
        <v>380638875964.66199</v>
      </c>
      <c r="I8" s="90">
        <f t="shared" ca="1" si="0"/>
        <v>285479156973.49646</v>
      </c>
      <c r="J8" s="90">
        <f t="shared" ca="1" si="0"/>
        <v>190319437982.33099</v>
      </c>
      <c r="K8" s="90">
        <f t="shared" ca="1" si="0"/>
        <v>95159718991.165497</v>
      </c>
      <c r="L8">
        <f ca="1">IF('Coal mining 2020'!$A16="MR",INDIRECT("'Coal mining 2020'!"&amp;'Country Selector'!$B$3&amp;ROW($A16))*10^12,0)*'Process Emissions Multipliers'!$B$34</f>
        <v>0</v>
      </c>
      <c r="M8" s="90">
        <f t="shared" ca="1" si="4"/>
        <v>51035159370.513107</v>
      </c>
      <c r="N8" s="90">
        <f t="shared" ca="1" si="1"/>
        <v>102070318741.02621</v>
      </c>
      <c r="O8" s="90">
        <f t="shared" ca="1" si="1"/>
        <v>153105478111.53931</v>
      </c>
      <c r="P8" s="90">
        <f t="shared" ca="1" si="1"/>
        <v>204140637482.05243</v>
      </c>
      <c r="Q8" s="90">
        <f t="shared" ca="1" si="1"/>
        <v>255175796852.56552</v>
      </c>
      <c r="R8" s="90">
        <f t="shared" ca="1" si="1"/>
        <v>306210956223.07861</v>
      </c>
      <c r="S8" s="90">
        <f t="shared" ca="1" si="1"/>
        <v>357246115593.59174</v>
      </c>
      <c r="T8" s="90">
        <f t="shared" ca="1" si="1"/>
        <v>408281274964.10486</v>
      </c>
      <c r="U8" s="90">
        <f t="shared" ca="1" si="1"/>
        <v>459316434334.61798</v>
      </c>
      <c r="V8">
        <f ca="1">IF('Coal mining 2030'!$A16="MR",INDIRECT("'Coal mining 2030'!"&amp;'Country Selector'!$B$3&amp;ROW($A16))*10^12,0)*'Process Emissions Multipliers'!$D$34</f>
        <v>510351593705.13104</v>
      </c>
      <c r="W8" s="90">
        <f t="shared" ca="1" si="5"/>
        <v>498467643535.75909</v>
      </c>
      <c r="X8" s="90">
        <f t="shared" ca="1" si="2"/>
        <v>486583693366.38721</v>
      </c>
      <c r="Y8" s="90">
        <f t="shared" ca="1" si="2"/>
        <v>474699743197.0152</v>
      </c>
      <c r="Z8" s="90">
        <f t="shared" ca="1" si="2"/>
        <v>462815793027.64331</v>
      </c>
      <c r="AA8" s="90">
        <f t="shared" ca="1" si="2"/>
        <v>450931842858.2713</v>
      </c>
      <c r="AB8" s="90">
        <f t="shared" ca="1" si="2"/>
        <v>439047892688.89941</v>
      </c>
      <c r="AC8" s="90">
        <f t="shared" ca="1" si="2"/>
        <v>427163942519.5274</v>
      </c>
      <c r="AD8" s="90">
        <f t="shared" ca="1" si="2"/>
        <v>415279992350.15546</v>
      </c>
      <c r="AE8" s="90">
        <f t="shared" ca="1" si="2"/>
        <v>403396042180.78357</v>
      </c>
      <c r="AF8" s="90">
        <f t="shared" ca="1" si="2"/>
        <v>391512092011.41162</v>
      </c>
      <c r="AG8" s="90">
        <f t="shared" ca="1" si="2"/>
        <v>379628141842.03967</v>
      </c>
      <c r="AH8" s="90">
        <f t="shared" ca="1" si="2"/>
        <v>367744191672.66772</v>
      </c>
      <c r="AI8" s="90">
        <f t="shared" ca="1" si="2"/>
        <v>355860241503.29578</v>
      </c>
      <c r="AJ8" s="90">
        <f t="shared" ca="1" si="2"/>
        <v>343976291333.92383</v>
      </c>
      <c r="AK8" s="90">
        <f t="shared" ca="1" si="2"/>
        <v>332092341164.55188</v>
      </c>
      <c r="AL8" s="90">
        <f t="shared" ca="1" si="2"/>
        <v>320208390995.17993</v>
      </c>
      <c r="AM8" s="90">
        <f t="shared" ca="1" si="2"/>
        <v>308324440825.80798</v>
      </c>
      <c r="AN8" s="90">
        <f t="shared" ca="1" si="2"/>
        <v>296440490656.43604</v>
      </c>
      <c r="AO8" s="90">
        <f t="shared" ca="1" si="2"/>
        <v>284556540487.06409</v>
      </c>
      <c r="AP8">
        <f ca="1">V8*'Process Emissions Multipliers'!$E$34</f>
        <v>272672590317.69214</v>
      </c>
    </row>
    <row r="9" spans="1:42">
      <c r="A9" s="74">
        <v>-43</v>
      </c>
      <c r="B9">
        <f ca="1">IF('Coal mining 2010'!$A17="MR",INDIRECT("'Coal mining 2010'!"&amp;'Country Selector'!$B$3&amp;ROW($A17))*10^12,0)</f>
        <v>260383848304.37589</v>
      </c>
      <c r="C9" s="90">
        <f t="shared" ca="1" si="3"/>
        <v>234345463473.93829</v>
      </c>
      <c r="D9" s="90">
        <f t="shared" ca="1" si="0"/>
        <v>208307078643.5007</v>
      </c>
      <c r="E9" s="90">
        <f t="shared" ca="1" si="0"/>
        <v>182268693813.06311</v>
      </c>
      <c r="F9" s="90">
        <f t="shared" ca="1" si="0"/>
        <v>156230308982.62555</v>
      </c>
      <c r="G9" s="90">
        <f t="shared" ca="1" si="0"/>
        <v>130191924152.18794</v>
      </c>
      <c r="H9" s="90">
        <f t="shared" ca="1" si="0"/>
        <v>104153539321.75035</v>
      </c>
      <c r="I9" s="90">
        <f t="shared" ca="1" si="0"/>
        <v>78115154491.312775</v>
      </c>
      <c r="J9" s="90">
        <f t="shared" ca="1" si="0"/>
        <v>52076769660.875175</v>
      </c>
      <c r="K9" s="90">
        <f t="shared" ca="1" si="0"/>
        <v>26038384830.437588</v>
      </c>
      <c r="L9">
        <f ca="1">IF('Coal mining 2020'!$A17="MR",INDIRECT("'Coal mining 2020'!"&amp;'Country Selector'!$B$3&amp;ROW($A17))*10^12,0)*'Process Emissions Multipliers'!$B$34</f>
        <v>0</v>
      </c>
      <c r="M9" s="90">
        <f t="shared" ca="1" si="4"/>
        <v>28774565876.836342</v>
      </c>
      <c r="N9" s="90">
        <f t="shared" ca="1" si="1"/>
        <v>57549131753.672684</v>
      </c>
      <c r="O9" s="90">
        <f t="shared" ca="1" si="1"/>
        <v>86323697630.509018</v>
      </c>
      <c r="P9" s="90">
        <f t="shared" ca="1" si="1"/>
        <v>115098263507.34537</v>
      </c>
      <c r="Q9" s="90">
        <f t="shared" ca="1" si="1"/>
        <v>143872829384.1817</v>
      </c>
      <c r="R9" s="90">
        <f t="shared" ca="1" si="1"/>
        <v>172647395261.01804</v>
      </c>
      <c r="S9" s="90">
        <f t="shared" ca="1" si="1"/>
        <v>201421961137.8544</v>
      </c>
      <c r="T9" s="90">
        <f t="shared" ca="1" si="1"/>
        <v>230196527014.69073</v>
      </c>
      <c r="U9" s="90">
        <f t="shared" ca="1" si="1"/>
        <v>258971092891.52704</v>
      </c>
      <c r="V9">
        <f ca="1">IF('Coal mining 2030'!$A17="MR",INDIRECT("'Coal mining 2030'!"&amp;'Country Selector'!$B$3&amp;ROW($A17))*10^12,0)*'Process Emissions Multipliers'!$D$34</f>
        <v>287745658768.3634</v>
      </c>
      <c r="W9" s="90">
        <f t="shared" ca="1" si="5"/>
        <v>281045268072.15625</v>
      </c>
      <c r="X9" s="90">
        <f t="shared" ca="1" si="2"/>
        <v>274344877375.94916</v>
      </c>
      <c r="Y9" s="90">
        <f t="shared" ca="1" si="2"/>
        <v>267644486679.74203</v>
      </c>
      <c r="Z9" s="90">
        <f t="shared" ca="1" si="2"/>
        <v>260944095983.53494</v>
      </c>
      <c r="AA9" s="90">
        <f t="shared" ca="1" si="2"/>
        <v>254243705287.32782</v>
      </c>
      <c r="AB9" s="90">
        <f t="shared" ca="1" si="2"/>
        <v>247543314591.12073</v>
      </c>
      <c r="AC9" s="90">
        <f t="shared" ca="1" si="2"/>
        <v>240842923894.91357</v>
      </c>
      <c r="AD9" s="90">
        <f t="shared" ca="1" si="2"/>
        <v>234142533198.70648</v>
      </c>
      <c r="AE9" s="90">
        <f t="shared" ca="1" si="2"/>
        <v>227442142502.49939</v>
      </c>
      <c r="AF9" s="90">
        <f t="shared" ca="1" si="2"/>
        <v>220741751806.29224</v>
      </c>
      <c r="AG9" s="90">
        <f t="shared" ca="1" si="2"/>
        <v>214041361110.08508</v>
      </c>
      <c r="AH9" s="90">
        <f t="shared" ca="1" si="2"/>
        <v>207340970413.87799</v>
      </c>
      <c r="AI9" s="90">
        <f t="shared" ca="1" si="2"/>
        <v>200640579717.6709</v>
      </c>
      <c r="AJ9" s="90">
        <f t="shared" ca="1" si="2"/>
        <v>193940189021.46375</v>
      </c>
      <c r="AK9" s="90">
        <f t="shared" ca="1" si="2"/>
        <v>187239798325.25665</v>
      </c>
      <c r="AL9" s="90">
        <f t="shared" ca="1" si="2"/>
        <v>180539407629.04956</v>
      </c>
      <c r="AM9" s="90">
        <f t="shared" ca="1" si="2"/>
        <v>173839016932.84244</v>
      </c>
      <c r="AN9" s="90">
        <f t="shared" ca="1" si="2"/>
        <v>167138626236.63531</v>
      </c>
      <c r="AO9" s="90">
        <f t="shared" ca="1" si="2"/>
        <v>160438235540.42819</v>
      </c>
      <c r="AP9">
        <f ca="1">V9*'Process Emissions Multipliers'!$E$34</f>
        <v>153737844844.22107</v>
      </c>
    </row>
    <row r="10" spans="1:42">
      <c r="A10" s="74">
        <v>-42</v>
      </c>
      <c r="B10">
        <f ca="1">IF('Coal mining 2010'!$A18="MR",INDIRECT("'Coal mining 2010'!"&amp;'Country Selector'!$B$3&amp;ROW($A18))*10^12,0)</f>
        <v>210920022552.85846</v>
      </c>
      <c r="C10" s="90">
        <f t="shared" ca="1" si="3"/>
        <v>189828020297.5726</v>
      </c>
      <c r="D10" s="90">
        <f t="shared" ca="1" si="0"/>
        <v>168736018042.28677</v>
      </c>
      <c r="E10" s="90">
        <f t="shared" ca="1" si="0"/>
        <v>147644015787.00092</v>
      </c>
      <c r="F10" s="90">
        <f t="shared" ca="1" si="0"/>
        <v>126552013531.71509</v>
      </c>
      <c r="G10" s="90">
        <f t="shared" ca="1" si="0"/>
        <v>105460011276.42923</v>
      </c>
      <c r="H10" s="90">
        <f t="shared" ca="1" si="0"/>
        <v>84368009021.143387</v>
      </c>
      <c r="I10" s="90">
        <f t="shared" ca="1" si="0"/>
        <v>63276006765.857544</v>
      </c>
      <c r="J10" s="90">
        <f t="shared" ca="1" si="0"/>
        <v>42184004510.571693</v>
      </c>
      <c r="K10" s="90">
        <f t="shared" ca="1" si="0"/>
        <v>21092002255.285847</v>
      </c>
      <c r="L10">
        <f ca="1">IF('Coal mining 2020'!$A18="MR",INDIRECT("'Coal mining 2020'!"&amp;'Country Selector'!$B$3&amp;ROW($A18))*10^12,0)*'Process Emissions Multipliers'!$B$34</f>
        <v>0</v>
      </c>
      <c r="M10" s="90">
        <f t="shared" ca="1" si="4"/>
        <v>27629805255.789143</v>
      </c>
      <c r="N10" s="90">
        <f t="shared" ca="1" si="1"/>
        <v>55259610511.578285</v>
      </c>
      <c r="O10" s="90">
        <f t="shared" ca="1" si="1"/>
        <v>82889415767.367432</v>
      </c>
      <c r="P10" s="90">
        <f t="shared" ca="1" si="1"/>
        <v>110519221023.15657</v>
      </c>
      <c r="Q10" s="90">
        <f t="shared" ca="1" si="1"/>
        <v>138149026278.94571</v>
      </c>
      <c r="R10" s="90">
        <f t="shared" ca="1" si="1"/>
        <v>165778831534.73486</v>
      </c>
      <c r="S10" s="90">
        <f t="shared" ca="1" si="1"/>
        <v>193408636790.52399</v>
      </c>
      <c r="T10" s="90">
        <f t="shared" ca="1" si="1"/>
        <v>221038442046.31314</v>
      </c>
      <c r="U10" s="90">
        <f t="shared" ca="1" si="1"/>
        <v>248668247302.10229</v>
      </c>
      <c r="V10">
        <f ca="1">IF('Coal mining 2030'!$A18="MR",INDIRECT("'Coal mining 2030'!"&amp;'Country Selector'!$B$3&amp;ROW($A18))*10^12,0)*'Process Emissions Multipliers'!$D$34</f>
        <v>276298052557.89142</v>
      </c>
      <c r="W10" s="90">
        <f t="shared" ca="1" si="5"/>
        <v>269864228643.17737</v>
      </c>
      <c r="X10" s="90">
        <f t="shared" ca="1" si="2"/>
        <v>263430404728.46338</v>
      </c>
      <c r="Y10" s="90">
        <f t="shared" ca="1" si="2"/>
        <v>256996580813.74933</v>
      </c>
      <c r="Z10" s="90">
        <f t="shared" ca="1" si="2"/>
        <v>250562756899.03528</v>
      </c>
      <c r="AA10" s="90">
        <f t="shared" ca="1" si="2"/>
        <v>244128932984.32123</v>
      </c>
      <c r="AB10" s="90">
        <f t="shared" ca="1" si="2"/>
        <v>237695109069.60721</v>
      </c>
      <c r="AC10" s="90">
        <f t="shared" ca="1" si="2"/>
        <v>231261285154.89319</v>
      </c>
      <c r="AD10" s="90">
        <f t="shared" ca="1" si="2"/>
        <v>224827461240.17917</v>
      </c>
      <c r="AE10" s="90">
        <f t="shared" ca="1" si="2"/>
        <v>218393637325.46512</v>
      </c>
      <c r="AF10" s="90">
        <f t="shared" ca="1" si="2"/>
        <v>211959813410.7511</v>
      </c>
      <c r="AG10" s="90">
        <f t="shared" ca="1" si="2"/>
        <v>205525989496.03705</v>
      </c>
      <c r="AH10" s="90">
        <f t="shared" ca="1" si="2"/>
        <v>199092165581.32303</v>
      </c>
      <c r="AI10" s="90">
        <f t="shared" ca="1" si="2"/>
        <v>192658341666.60898</v>
      </c>
      <c r="AJ10" s="90">
        <f t="shared" ca="1" si="2"/>
        <v>186224517751.89496</v>
      </c>
      <c r="AK10" s="90">
        <f t="shared" ca="1" si="2"/>
        <v>179790693837.18091</v>
      </c>
      <c r="AL10" s="90">
        <f t="shared" ca="1" si="2"/>
        <v>173356869922.46689</v>
      </c>
      <c r="AM10" s="90">
        <f t="shared" ca="1" si="2"/>
        <v>166923046007.75287</v>
      </c>
      <c r="AN10" s="90">
        <f t="shared" ca="1" si="2"/>
        <v>160489222093.03882</v>
      </c>
      <c r="AO10" s="90">
        <f t="shared" ca="1" si="2"/>
        <v>154055398178.32477</v>
      </c>
      <c r="AP10">
        <f ca="1">V10*'Process Emissions Multipliers'!$E$34</f>
        <v>147621574263.61075</v>
      </c>
    </row>
    <row r="11" spans="1:42">
      <c r="A11" s="74">
        <v>-41</v>
      </c>
      <c r="B11">
        <f ca="1">IF('Coal mining 2010'!$A19="MR",INDIRECT("'Coal mining 2010'!"&amp;'Country Selector'!$B$3&amp;ROW($A19))*10^12,0)</f>
        <v>186841680176.9115</v>
      </c>
      <c r="C11" s="90">
        <f t="shared" ca="1" si="3"/>
        <v>239650693561.01041</v>
      </c>
      <c r="D11" s="90">
        <f t="shared" ca="1" si="0"/>
        <v>292459706945.10925</v>
      </c>
      <c r="E11" s="90">
        <f t="shared" ca="1" si="0"/>
        <v>345268720329.20813</v>
      </c>
      <c r="F11" s="90">
        <f t="shared" ca="1" si="0"/>
        <v>398077733713.30707</v>
      </c>
      <c r="G11" s="90">
        <f t="shared" ca="1" si="0"/>
        <v>450886747097.40594</v>
      </c>
      <c r="H11" s="90">
        <f t="shared" ca="1" si="0"/>
        <v>503695760481.50482</v>
      </c>
      <c r="I11" s="90">
        <f t="shared" ca="1" si="0"/>
        <v>556504773865.60376</v>
      </c>
      <c r="J11" s="90">
        <f t="shared" ca="1" si="0"/>
        <v>609313787249.70264</v>
      </c>
      <c r="K11" s="90">
        <f t="shared" ca="1" si="0"/>
        <v>662122800633.80151</v>
      </c>
      <c r="L11">
        <f ca="1">IF('Coal mining 2020'!$A19="MR",INDIRECT("'Coal mining 2020'!"&amp;'Country Selector'!$B$3&amp;ROW($A19))*10^12,0)*'Process Emissions Multipliers'!$B$34</f>
        <v>714931814017.90039</v>
      </c>
      <c r="M11" s="90">
        <f t="shared" ca="1" si="4"/>
        <v>658421592590.39539</v>
      </c>
      <c r="N11" s="90">
        <f t="shared" ca="1" si="1"/>
        <v>601911371162.89038</v>
      </c>
      <c r="O11" s="90">
        <f t="shared" ca="1" si="1"/>
        <v>545401149735.38531</v>
      </c>
      <c r="P11" s="90">
        <f t="shared" ca="1" si="1"/>
        <v>488890928307.88031</v>
      </c>
      <c r="Q11" s="90">
        <f t="shared" ca="1" si="1"/>
        <v>432380706880.37531</v>
      </c>
      <c r="R11" s="90">
        <f t="shared" ca="1" si="1"/>
        <v>375870485452.8703</v>
      </c>
      <c r="S11" s="90">
        <f t="shared" ca="1" si="1"/>
        <v>319360264025.36523</v>
      </c>
      <c r="T11" s="90">
        <f t="shared" ca="1" si="1"/>
        <v>262850042597.86026</v>
      </c>
      <c r="U11" s="90">
        <f t="shared" ca="1" si="1"/>
        <v>206339821170.35522</v>
      </c>
      <c r="V11">
        <f ca="1">IF('Coal mining 2030'!$A19="MR",INDIRECT("'Coal mining 2030'!"&amp;'Country Selector'!$B$3&amp;ROW($A19))*10^12,0)*'Process Emissions Multipliers'!$D$34</f>
        <v>149829599742.85022</v>
      </c>
      <c r="W11" s="90">
        <f t="shared" ca="1" si="5"/>
        <v>146340696172.83463</v>
      </c>
      <c r="X11" s="90">
        <f t="shared" ca="1" si="2"/>
        <v>142851792602.81903</v>
      </c>
      <c r="Y11" s="90">
        <f t="shared" ca="1" si="2"/>
        <v>139362889032.80347</v>
      </c>
      <c r="Z11" s="90">
        <f t="shared" ca="1" si="2"/>
        <v>135873985462.78789</v>
      </c>
      <c r="AA11" s="90">
        <f t="shared" ca="1" si="2"/>
        <v>132385081892.77229</v>
      </c>
      <c r="AB11" s="90">
        <f t="shared" ca="1" si="2"/>
        <v>128896178322.7567</v>
      </c>
      <c r="AC11" s="90">
        <f t="shared" ca="1" si="2"/>
        <v>125407274752.7411</v>
      </c>
      <c r="AD11" s="90">
        <f t="shared" ca="1" si="2"/>
        <v>121918371182.72552</v>
      </c>
      <c r="AE11" s="90">
        <f t="shared" ca="1" si="2"/>
        <v>118429467612.70995</v>
      </c>
      <c r="AF11" s="90">
        <f t="shared" ca="1" si="2"/>
        <v>114940564042.69437</v>
      </c>
      <c r="AG11" s="90">
        <f t="shared" ca="1" si="2"/>
        <v>111451660472.67877</v>
      </c>
      <c r="AH11" s="90">
        <f t="shared" ca="1" si="2"/>
        <v>107962756902.66318</v>
      </c>
      <c r="AI11" s="90">
        <f t="shared" ca="1" si="2"/>
        <v>104473853332.6476</v>
      </c>
      <c r="AJ11" s="90">
        <f t="shared" ca="1" si="2"/>
        <v>100984949762.63202</v>
      </c>
      <c r="AK11" s="90">
        <f t="shared" ca="1" si="2"/>
        <v>97496046192.616425</v>
      </c>
      <c r="AL11" s="90">
        <f t="shared" ca="1" si="2"/>
        <v>94007142622.600845</v>
      </c>
      <c r="AM11" s="90">
        <f t="shared" ca="1" si="2"/>
        <v>90518239052.585266</v>
      </c>
      <c r="AN11" s="90">
        <f t="shared" ca="1" si="2"/>
        <v>87029335482.569656</v>
      </c>
      <c r="AO11" s="90">
        <f t="shared" ca="1" si="2"/>
        <v>83540431912.554092</v>
      </c>
      <c r="AP11">
        <f ca="1">V11*'Process Emissions Multipliers'!$E$34</f>
        <v>80051528342.538498</v>
      </c>
    </row>
    <row r="12" spans="1:42">
      <c r="A12" s="74">
        <v>-40</v>
      </c>
      <c r="B12">
        <f ca="1">IF('Coal mining 2010'!$A20="MR",INDIRECT("'Coal mining 2010'!"&amp;'Country Selector'!$B$3&amp;ROW($A20))*10^12,0)</f>
        <v>127264554186.86888</v>
      </c>
      <c r="C12" s="90">
        <f t="shared" ca="1" si="3"/>
        <v>202957180233.61249</v>
      </c>
      <c r="D12" s="90">
        <f t="shared" ca="1" si="0"/>
        <v>278649806280.35608</v>
      </c>
      <c r="E12" s="90">
        <f t="shared" ca="1" si="0"/>
        <v>354342432327.09973</v>
      </c>
      <c r="F12" s="90">
        <f t="shared" ca="1" si="0"/>
        <v>430035058373.84332</v>
      </c>
      <c r="G12" s="90">
        <f t="shared" ca="1" si="0"/>
        <v>505727684420.58691</v>
      </c>
      <c r="H12" s="90">
        <f t="shared" ca="1" si="0"/>
        <v>581420310467.33057</v>
      </c>
      <c r="I12" s="90">
        <f t="shared" ca="1" si="0"/>
        <v>657112936514.0741</v>
      </c>
      <c r="J12" s="90">
        <f t="shared" ca="1" si="0"/>
        <v>732805562560.81775</v>
      </c>
      <c r="K12" s="90">
        <f t="shared" ca="1" si="0"/>
        <v>808498188607.56128</v>
      </c>
      <c r="L12">
        <f ca="1">IF('Coal mining 2020'!$A20="MR",INDIRECT("'Coal mining 2020'!"&amp;'Country Selector'!$B$3&amp;ROW($A20))*10^12,0)*'Process Emissions Multipliers'!$B$34</f>
        <v>884190814654.30493</v>
      </c>
      <c r="M12" s="90">
        <f t="shared" ca="1" si="4"/>
        <v>808692746447.90234</v>
      </c>
      <c r="N12" s="90">
        <f t="shared" ca="1" si="1"/>
        <v>733194678241.5</v>
      </c>
      <c r="O12" s="90">
        <f t="shared" ca="1" si="1"/>
        <v>657696610035.09741</v>
      </c>
      <c r="P12" s="90">
        <f t="shared" ca="1" si="1"/>
        <v>582198541828.69507</v>
      </c>
      <c r="Q12" s="90">
        <f t="shared" ca="1" si="1"/>
        <v>506700473622.29254</v>
      </c>
      <c r="R12" s="90">
        <f t="shared" ca="1" si="1"/>
        <v>431202405415.89001</v>
      </c>
      <c r="S12" s="90">
        <f t="shared" ca="1" si="1"/>
        <v>355704337209.48755</v>
      </c>
      <c r="T12" s="90">
        <f t="shared" ca="1" si="1"/>
        <v>280206269003.08508</v>
      </c>
      <c r="U12" s="90">
        <f t="shared" ca="1" si="1"/>
        <v>204708200796.68262</v>
      </c>
      <c r="V12">
        <f ca="1">IF('Coal mining 2030'!$A20="MR",INDIRECT("'Coal mining 2030'!"&amp;'Country Selector'!$B$3&amp;ROW($A20))*10^12,0)*'Process Emissions Multipliers'!$D$34</f>
        <v>129210132590.28012</v>
      </c>
      <c r="W12" s="90">
        <f t="shared" ca="1" si="5"/>
        <v>126201370011.65668</v>
      </c>
      <c r="X12" s="90">
        <f t="shared" ca="1" si="2"/>
        <v>123192607433.03325</v>
      </c>
      <c r="Y12" s="90">
        <f t="shared" ca="1" si="2"/>
        <v>120183844854.40981</v>
      </c>
      <c r="Z12" s="90">
        <f t="shared" ca="1" si="2"/>
        <v>117175082275.78636</v>
      </c>
      <c r="AA12" s="90">
        <f t="shared" ca="1" si="2"/>
        <v>114166319697.16293</v>
      </c>
      <c r="AB12" s="90">
        <f t="shared" ca="1" si="2"/>
        <v>111157557118.53949</v>
      </c>
      <c r="AC12" s="90">
        <f t="shared" ca="1" si="2"/>
        <v>108148794539.91606</v>
      </c>
      <c r="AD12" s="90">
        <f t="shared" ca="1" si="2"/>
        <v>105140031961.2926</v>
      </c>
      <c r="AE12" s="90">
        <f t="shared" ca="1" si="2"/>
        <v>102131269382.66919</v>
      </c>
      <c r="AF12" s="90">
        <f t="shared" ca="1" si="2"/>
        <v>99122506804.045746</v>
      </c>
      <c r="AG12" s="90">
        <f t="shared" ca="1" si="2"/>
        <v>96113744225.422302</v>
      </c>
      <c r="AH12" s="90">
        <f t="shared" ca="1" si="2"/>
        <v>93104981646.798859</v>
      </c>
      <c r="AI12" s="90">
        <f t="shared" ca="1" si="2"/>
        <v>90096219068.17543</v>
      </c>
      <c r="AJ12" s="90">
        <f t="shared" ca="1" si="2"/>
        <v>87087456489.551987</v>
      </c>
      <c r="AK12" s="90">
        <f t="shared" ca="1" si="2"/>
        <v>84078693910.928558</v>
      </c>
      <c r="AL12" s="90">
        <f t="shared" ca="1" si="2"/>
        <v>81069931332.305115</v>
      </c>
      <c r="AM12" s="90">
        <f t="shared" ca="1" si="2"/>
        <v>78061168753.681671</v>
      </c>
      <c r="AN12" s="90">
        <f t="shared" ca="1" si="2"/>
        <v>75052406175.058243</v>
      </c>
      <c r="AO12" s="90">
        <f t="shared" ca="1" si="2"/>
        <v>72043643596.434799</v>
      </c>
      <c r="AP12">
        <f ca="1">V12*'Process Emissions Multipliers'!$E$34</f>
        <v>69034881017.811371</v>
      </c>
    </row>
    <row r="13" spans="1:42">
      <c r="A13" s="74">
        <v>-39</v>
      </c>
      <c r="B13">
        <f ca="1">IF('Coal mining 2010'!$A21="MR",INDIRECT("'Coal mining 2010'!"&amp;'Country Selector'!$B$3&amp;ROW($A21))*10^12,0)</f>
        <v>120197843506.47145</v>
      </c>
      <c r="C13" s="90">
        <f t="shared" ca="1" si="3"/>
        <v>142588964146.96222</v>
      </c>
      <c r="D13" s="90">
        <f t="shared" ca="1" si="0"/>
        <v>164980084787.45294</v>
      </c>
      <c r="E13" s="90">
        <f t="shared" ca="1" si="0"/>
        <v>187371205427.94373</v>
      </c>
      <c r="F13" s="90">
        <f t="shared" ca="1" si="0"/>
        <v>209762326068.43445</v>
      </c>
      <c r="G13" s="90">
        <f t="shared" ca="1" si="0"/>
        <v>232153446708.92523</v>
      </c>
      <c r="H13" s="90">
        <f t="shared" ca="1" si="0"/>
        <v>254544567349.41595</v>
      </c>
      <c r="I13" s="90">
        <f t="shared" ca="1" si="0"/>
        <v>276935687989.90674</v>
      </c>
      <c r="J13" s="90">
        <f t="shared" ca="1" si="0"/>
        <v>299326808630.39746</v>
      </c>
      <c r="K13" s="90">
        <f t="shared" ca="1" si="0"/>
        <v>321717929270.88824</v>
      </c>
      <c r="L13">
        <f ca="1">IF('Coal mining 2020'!$A21="MR",INDIRECT("'Coal mining 2020'!"&amp;'Country Selector'!$B$3&amp;ROW($A21))*10^12,0)*'Process Emissions Multipliers'!$B$34</f>
        <v>344109049911.37897</v>
      </c>
      <c r="M13" s="90">
        <f t="shared" ca="1" si="4"/>
        <v>320584334646.66693</v>
      </c>
      <c r="N13" s="90">
        <f t="shared" ca="1" si="1"/>
        <v>297059619381.9549</v>
      </c>
      <c r="O13" s="90">
        <f t="shared" ca="1" si="1"/>
        <v>273534904117.24286</v>
      </c>
      <c r="P13" s="90">
        <f t="shared" ca="1" si="1"/>
        <v>250010188852.53085</v>
      </c>
      <c r="Q13" s="90">
        <f t="shared" ca="1" si="1"/>
        <v>226485473587.81882</v>
      </c>
      <c r="R13" s="90">
        <f t="shared" ca="1" si="1"/>
        <v>202960758323.10678</v>
      </c>
      <c r="S13" s="90">
        <f t="shared" ca="1" si="1"/>
        <v>179436043058.39478</v>
      </c>
      <c r="T13" s="90">
        <f t="shared" ca="1" si="1"/>
        <v>155911327793.68274</v>
      </c>
      <c r="U13" s="90">
        <f t="shared" ca="1" si="1"/>
        <v>132386612528.97069</v>
      </c>
      <c r="V13">
        <f ca="1">IF('Coal mining 2030'!$A21="MR",INDIRECT("'Coal mining 2030'!"&amp;'Country Selector'!$B$3&amp;ROW($A21))*10^12,0)*'Process Emissions Multipliers'!$D$34</f>
        <v>108861897264.25867</v>
      </c>
      <c r="W13" s="90">
        <f t="shared" ca="1" si="5"/>
        <v>106326959824.28819</v>
      </c>
      <c r="X13" s="90">
        <f t="shared" ca="1" si="2"/>
        <v>103792022384.3177</v>
      </c>
      <c r="Y13" s="90">
        <f t="shared" ca="1" si="2"/>
        <v>101257084944.34724</v>
      </c>
      <c r="Z13" s="90">
        <f t="shared" ca="1" si="2"/>
        <v>98722147504.376755</v>
      </c>
      <c r="AA13" s="90">
        <f t="shared" ca="1" si="2"/>
        <v>96187210064.406281</v>
      </c>
      <c r="AB13" s="90">
        <f t="shared" ca="1" si="2"/>
        <v>93652272624.435791</v>
      </c>
      <c r="AC13" s="90">
        <f t="shared" ca="1" si="2"/>
        <v>91117335184.465332</v>
      </c>
      <c r="AD13" s="90">
        <f t="shared" ca="1" si="2"/>
        <v>88582397744.494843</v>
      </c>
      <c r="AE13" s="90">
        <f t="shared" ca="1" si="2"/>
        <v>86047460304.524368</v>
      </c>
      <c r="AF13" s="90">
        <f t="shared" ca="1" si="2"/>
        <v>83512522864.553894</v>
      </c>
      <c r="AG13" s="90">
        <f t="shared" ca="1" si="2"/>
        <v>80977585424.583405</v>
      </c>
      <c r="AH13" s="90">
        <f t="shared" ca="1" si="2"/>
        <v>78442647984.612946</v>
      </c>
      <c r="AI13" s="90">
        <f t="shared" ca="1" si="2"/>
        <v>75907710544.642456</v>
      </c>
      <c r="AJ13" s="90">
        <f t="shared" ca="1" si="2"/>
        <v>73372773104.671982</v>
      </c>
      <c r="AK13" s="90">
        <f t="shared" ca="1" si="2"/>
        <v>70837835664.701508</v>
      </c>
      <c r="AL13" s="90">
        <f t="shared" ca="1" si="2"/>
        <v>68302898224.731033</v>
      </c>
      <c r="AM13" s="90">
        <f t="shared" ca="1" si="2"/>
        <v>65767960784.760551</v>
      </c>
      <c r="AN13" s="90">
        <f t="shared" ca="1" si="2"/>
        <v>63233023344.790077</v>
      </c>
      <c r="AO13" s="90">
        <f t="shared" ca="1" si="2"/>
        <v>60698085904.819603</v>
      </c>
      <c r="AP13">
        <f ca="1">V13*'Process Emissions Multipliers'!$E$34</f>
        <v>58163148464.849121</v>
      </c>
    </row>
    <row r="14" spans="1:42">
      <c r="A14" s="74">
        <v>-38</v>
      </c>
      <c r="B14">
        <f ca="1">IF('Coal mining 2010'!$A22="MR",INDIRECT("'Coal mining 2010'!"&amp;'Country Selector'!$B$3&amp;ROW($A22))*10^12,0)</f>
        <v>66132629325.829308</v>
      </c>
      <c r="C14" s="90">
        <f t="shared" ca="1" si="3"/>
        <v>100017605914.51851</v>
      </c>
      <c r="D14" s="90">
        <f t="shared" ca="1" si="0"/>
        <v>133902582503.2077</v>
      </c>
      <c r="E14" s="90">
        <f t="shared" ca="1" si="0"/>
        <v>167787559091.89691</v>
      </c>
      <c r="F14" s="90">
        <f t="shared" ca="1" si="0"/>
        <v>201672535680.58612</v>
      </c>
      <c r="G14" s="90">
        <f t="shared" ca="1" si="0"/>
        <v>235557512269.2753</v>
      </c>
      <c r="H14" s="90">
        <f t="shared" ca="1" si="0"/>
        <v>269442488857.96454</v>
      </c>
      <c r="I14" s="90">
        <f t="shared" ca="1" si="0"/>
        <v>303327465446.65369</v>
      </c>
      <c r="J14" s="90">
        <f t="shared" ca="1" si="0"/>
        <v>337212442035.3429</v>
      </c>
      <c r="K14" s="90">
        <f t="shared" ca="1" si="0"/>
        <v>371097418624.0321</v>
      </c>
      <c r="L14">
        <f ca="1">IF('Coal mining 2020'!$A22="MR",INDIRECT("'Coal mining 2020'!"&amp;'Country Selector'!$B$3&amp;ROW($A22))*10^12,0)*'Process Emissions Multipliers'!$B$34</f>
        <v>404982395212.72131</v>
      </c>
      <c r="M14" s="90">
        <f t="shared" ca="1" si="4"/>
        <v>380688616466.06232</v>
      </c>
      <c r="N14" s="90">
        <f t="shared" ca="1" si="1"/>
        <v>356394837719.40338</v>
      </c>
      <c r="O14" s="90">
        <f t="shared" ca="1" si="1"/>
        <v>332101058972.74438</v>
      </c>
      <c r="P14" s="90">
        <f t="shared" ca="1" si="1"/>
        <v>307807280226.08539</v>
      </c>
      <c r="Q14" s="90">
        <f t="shared" ca="1" si="1"/>
        <v>283513501479.42639</v>
      </c>
      <c r="R14" s="90">
        <f t="shared" ca="1" si="1"/>
        <v>259219722732.76746</v>
      </c>
      <c r="S14" s="90">
        <f t="shared" ca="1" si="1"/>
        <v>234925943986.10846</v>
      </c>
      <c r="T14" s="90">
        <f t="shared" ca="1" si="1"/>
        <v>210632165239.44946</v>
      </c>
      <c r="U14" s="90">
        <f t="shared" ca="1" si="1"/>
        <v>186338386492.7905</v>
      </c>
      <c r="V14">
        <f ca="1">IF('Coal mining 2030'!$A22="MR",INDIRECT("'Coal mining 2030'!"&amp;'Country Selector'!$B$3&amp;ROW($A22))*10^12,0)*'Process Emissions Multipliers'!$D$34</f>
        <v>162044607746.1315</v>
      </c>
      <c r="W14" s="90">
        <f t="shared" ca="1" si="5"/>
        <v>158271267822.39435</v>
      </c>
      <c r="X14" s="90">
        <f t="shared" ca="1" si="2"/>
        <v>154497927898.65723</v>
      </c>
      <c r="Y14" s="90">
        <f t="shared" ca="1" si="2"/>
        <v>150724587974.92004</v>
      </c>
      <c r="Z14" s="90">
        <f t="shared" ca="1" si="2"/>
        <v>146951248051.18292</v>
      </c>
      <c r="AA14" s="90">
        <f t="shared" ca="1" si="2"/>
        <v>143177908127.44577</v>
      </c>
      <c r="AB14" s="90">
        <f t="shared" ca="1" si="2"/>
        <v>139404568203.70862</v>
      </c>
      <c r="AC14" s="90">
        <f t="shared" ca="1" si="2"/>
        <v>135631228279.97148</v>
      </c>
      <c r="AD14" s="90">
        <f t="shared" ca="1" si="2"/>
        <v>131857888356.23434</v>
      </c>
      <c r="AE14" s="90">
        <f t="shared" ca="1" si="2"/>
        <v>128084548432.49719</v>
      </c>
      <c r="AF14" s="90">
        <f t="shared" ca="1" si="2"/>
        <v>124311208508.76004</v>
      </c>
      <c r="AG14" s="90">
        <f t="shared" ca="1" si="2"/>
        <v>120537868585.0229</v>
      </c>
      <c r="AH14" s="90">
        <f t="shared" ca="1" si="2"/>
        <v>116764528661.28574</v>
      </c>
      <c r="AI14" s="90">
        <f t="shared" ca="1" si="2"/>
        <v>112991188737.54858</v>
      </c>
      <c r="AJ14" s="90">
        <f t="shared" ca="1" si="2"/>
        <v>109217848813.81146</v>
      </c>
      <c r="AK14" s="90">
        <f t="shared" ca="1" si="2"/>
        <v>105444508890.07431</v>
      </c>
      <c r="AL14" s="90">
        <f t="shared" ca="1" si="2"/>
        <v>101671168966.33717</v>
      </c>
      <c r="AM14" s="90">
        <f t="shared" ca="1" si="2"/>
        <v>97897829042.600021</v>
      </c>
      <c r="AN14" s="90">
        <f t="shared" ca="1" si="2"/>
        <v>94124489118.862869</v>
      </c>
      <c r="AO14" s="90">
        <f t="shared" ca="1" si="2"/>
        <v>90351149195.125732</v>
      </c>
      <c r="AP14">
        <f ca="1">V14*'Process Emissions Multipliers'!$E$34</f>
        <v>86577809271.38858</v>
      </c>
    </row>
    <row r="15" spans="1:42">
      <c r="A15" s="74">
        <v>-37</v>
      </c>
      <c r="B15">
        <f ca="1">IF('Coal mining 2010'!$A23="MR",INDIRECT("'Coal mining 2010'!"&amp;'Country Selector'!$B$3&amp;ROW($A23))*10^12,0)</f>
        <v>30146874534.896507</v>
      </c>
      <c r="C15" s="90">
        <f t="shared" ca="1" si="3"/>
        <v>53065431035.587669</v>
      </c>
      <c r="D15" s="90">
        <f t="shared" ca="1" si="0"/>
        <v>75983987536.278839</v>
      </c>
      <c r="E15" s="90">
        <f t="shared" ca="1" si="0"/>
        <v>98902544036.970001</v>
      </c>
      <c r="F15" s="90">
        <f t="shared" ca="1" si="0"/>
        <v>121821100537.66116</v>
      </c>
      <c r="G15" s="90">
        <f t="shared" ca="1" si="0"/>
        <v>144739657038.35233</v>
      </c>
      <c r="H15" s="90">
        <f t="shared" ca="1" si="0"/>
        <v>167658213539.04352</v>
      </c>
      <c r="I15" s="90">
        <f t="shared" ca="1" si="0"/>
        <v>190576770039.73465</v>
      </c>
      <c r="J15" s="90">
        <f t="shared" ca="1" si="0"/>
        <v>213495326540.42581</v>
      </c>
      <c r="K15" s="90">
        <f t="shared" ca="1" si="0"/>
        <v>236413883041.117</v>
      </c>
      <c r="L15">
        <f ca="1">IF('Coal mining 2020'!$A23="MR",INDIRECT("'Coal mining 2020'!"&amp;'Country Selector'!$B$3&amp;ROW($A23))*10^12,0)*'Process Emissions Multipliers'!$B$34</f>
        <v>259332439541.80814</v>
      </c>
      <c r="M15" s="90">
        <f t="shared" ca="1" si="4"/>
        <v>239861774924.78696</v>
      </c>
      <c r="N15" s="90">
        <f t="shared" ca="1" si="1"/>
        <v>220391110307.76569</v>
      </c>
      <c r="O15" s="90">
        <f t="shared" ca="1" si="1"/>
        <v>200920445690.74448</v>
      </c>
      <c r="P15" s="90">
        <f t="shared" ca="1" si="1"/>
        <v>181449781073.72327</v>
      </c>
      <c r="Q15" s="90">
        <f t="shared" ca="1" si="1"/>
        <v>161979116456.70206</v>
      </c>
      <c r="R15" s="90">
        <f t="shared" ca="1" si="1"/>
        <v>142508451839.68082</v>
      </c>
      <c r="S15" s="90">
        <f t="shared" ca="1" si="1"/>
        <v>123037787222.65961</v>
      </c>
      <c r="T15" s="90">
        <f t="shared" ca="1" si="1"/>
        <v>103567122605.63838</v>
      </c>
      <c r="U15" s="90">
        <f t="shared" ca="1" si="1"/>
        <v>84096457988.617172</v>
      </c>
      <c r="V15">
        <f ca="1">IF('Coal mining 2030'!$A23="MR",INDIRECT("'Coal mining 2030'!"&amp;'Country Selector'!$B$3&amp;ROW($A23))*10^12,0)*'Process Emissions Multipliers'!$D$34</f>
        <v>64625793371.595947</v>
      </c>
      <c r="W15" s="90">
        <f t="shared" ca="1" si="5"/>
        <v>63120929435.523064</v>
      </c>
      <c r="X15" s="90">
        <f t="shared" ca="1" si="2"/>
        <v>61616065499.45018</v>
      </c>
      <c r="Y15" s="90">
        <f t="shared" ca="1" si="2"/>
        <v>60111201563.377289</v>
      </c>
      <c r="Z15" s="90">
        <f t="shared" ca="1" si="2"/>
        <v>58606337627.304398</v>
      </c>
      <c r="AA15" s="90">
        <f t="shared" ca="1" si="2"/>
        <v>57101473691.231514</v>
      </c>
      <c r="AB15" s="90">
        <f t="shared" ca="1" si="2"/>
        <v>55596609755.15863</v>
      </c>
      <c r="AC15" s="90">
        <f t="shared" ca="1" si="2"/>
        <v>54091745819.085747</v>
      </c>
      <c r="AD15" s="90">
        <f t="shared" ca="1" si="2"/>
        <v>52586881883.012856</v>
      </c>
      <c r="AE15" s="90">
        <f t="shared" ca="1" si="2"/>
        <v>51082017946.939972</v>
      </c>
      <c r="AF15" s="90">
        <f t="shared" ca="1" si="2"/>
        <v>49577154010.867081</v>
      </c>
      <c r="AG15" s="90">
        <f t="shared" ca="1" si="2"/>
        <v>48072290074.794205</v>
      </c>
      <c r="AH15" s="90">
        <f t="shared" ca="1" si="2"/>
        <v>46567426138.721313</v>
      </c>
      <c r="AI15" s="90">
        <f t="shared" ca="1" si="2"/>
        <v>45062562202.648422</v>
      </c>
      <c r="AJ15" s="90">
        <f t="shared" ca="1" si="2"/>
        <v>43557698266.575539</v>
      </c>
      <c r="AK15" s="90">
        <f t="shared" ca="1" si="2"/>
        <v>42052834330.502655</v>
      </c>
      <c r="AL15" s="90">
        <f t="shared" ca="1" si="2"/>
        <v>40547970394.429764</v>
      </c>
      <c r="AM15" s="90">
        <f t="shared" ca="1" si="2"/>
        <v>39043106458.356873</v>
      </c>
      <c r="AN15" s="90">
        <f t="shared" ca="1" si="2"/>
        <v>37538242522.283997</v>
      </c>
      <c r="AO15" s="90">
        <f t="shared" ca="1" si="2"/>
        <v>36033378586.211105</v>
      </c>
      <c r="AP15">
        <f ca="1">V15*'Process Emissions Multipliers'!$E$34</f>
        <v>34528514650.138222</v>
      </c>
    </row>
    <row r="16" spans="1:42">
      <c r="A16" s="74">
        <v>-36</v>
      </c>
      <c r="B16">
        <f ca="1">IF('Coal mining 2010'!$A24="MR",INDIRECT("'Coal mining 2010'!"&amp;'Country Selector'!$B$3&amp;ROW($A24))*10^12,0)</f>
        <v>107553367634.01701</v>
      </c>
      <c r="C16" s="90">
        <f t="shared" ca="1" si="3"/>
        <v>107685417813.48857</v>
      </c>
      <c r="D16" s="90">
        <f t="shared" ca="1" si="0"/>
        <v>107817467992.96013</v>
      </c>
      <c r="E16" s="90">
        <f t="shared" ca="1" si="0"/>
        <v>107949518172.4317</v>
      </c>
      <c r="F16" s="90">
        <f t="shared" ca="1" si="0"/>
        <v>108081568351.90324</v>
      </c>
      <c r="G16" s="90">
        <f t="shared" ca="1" si="0"/>
        <v>108213618531.37482</v>
      </c>
      <c r="H16" s="90">
        <f t="shared" ca="1" si="0"/>
        <v>108345668710.84637</v>
      </c>
      <c r="I16" s="90">
        <f t="shared" ca="1" si="0"/>
        <v>108477718890.31793</v>
      </c>
      <c r="J16" s="90">
        <f t="shared" ca="1" si="0"/>
        <v>108609769069.78949</v>
      </c>
      <c r="K16" s="90">
        <f t="shared" ca="1" si="0"/>
        <v>108741819249.26105</v>
      </c>
      <c r="L16">
        <f ca="1">IF('Coal mining 2020'!$A24="MR",INDIRECT("'Coal mining 2020'!"&amp;'Country Selector'!$B$3&amp;ROW($A24))*10^12,0)*'Process Emissions Multipliers'!$B$34</f>
        <v>108873869428.7326</v>
      </c>
      <c r="M16" s="90">
        <f t="shared" ca="1" si="4"/>
        <v>99869467842.77121</v>
      </c>
      <c r="N16" s="90">
        <f t="shared" ca="1" si="1"/>
        <v>90865066256.80983</v>
      </c>
      <c r="O16" s="90">
        <f t="shared" ca="1" si="1"/>
        <v>81860664670.848434</v>
      </c>
      <c r="P16" s="90">
        <f t="shared" ca="1" si="1"/>
        <v>72856263084.887039</v>
      </c>
      <c r="Q16" s="90">
        <f t="shared" ca="1" si="1"/>
        <v>63851861498.925659</v>
      </c>
      <c r="R16" s="90">
        <f t="shared" ca="1" si="1"/>
        <v>54847459912.964264</v>
      </c>
      <c r="S16" s="90">
        <f t="shared" ca="1" si="1"/>
        <v>45843058327.002876</v>
      </c>
      <c r="T16" s="90">
        <f t="shared" ca="1" si="1"/>
        <v>36838656741.041489</v>
      </c>
      <c r="U16" s="90">
        <f t="shared" ca="1" si="1"/>
        <v>27834255155.080097</v>
      </c>
      <c r="V16">
        <f ca="1">IF('Coal mining 2030'!$A24="MR",INDIRECT("'Coal mining 2030'!"&amp;'Country Selector'!$B$3&amp;ROW($A24))*10^12,0)*'Process Emissions Multipliers'!$D$34</f>
        <v>18829853569.118706</v>
      </c>
      <c r="W16" s="90">
        <f t="shared" ca="1" si="5"/>
        <v>18391385179.341782</v>
      </c>
      <c r="X16" s="90">
        <f t="shared" ca="1" si="2"/>
        <v>17952916789.564854</v>
      </c>
      <c r="Y16" s="90">
        <f t="shared" ca="1" si="2"/>
        <v>17514448399.787926</v>
      </c>
      <c r="Z16" s="90">
        <f t="shared" ca="1" si="2"/>
        <v>17075980010.010998</v>
      </c>
      <c r="AA16" s="90">
        <f t="shared" ref="AA16:AO46" ca="1" si="6">$V16*($AP$1-AA$1)/($AP$1-$V$1)+$AP16*(AA$1-$V$1)/($AP$1-$V$1)</f>
        <v>16637511620.234072</v>
      </c>
      <c r="AB16" s="90">
        <f t="shared" ca="1" si="6"/>
        <v>16199043230.457144</v>
      </c>
      <c r="AC16" s="90">
        <f t="shared" ca="1" si="6"/>
        <v>15760574840.680218</v>
      </c>
      <c r="AD16" s="90">
        <f t="shared" ca="1" si="6"/>
        <v>15322106450.903292</v>
      </c>
      <c r="AE16" s="90">
        <f t="shared" ca="1" si="6"/>
        <v>14883638061.126364</v>
      </c>
      <c r="AF16" s="90">
        <f t="shared" ca="1" si="6"/>
        <v>14445169671.349438</v>
      </c>
      <c r="AG16" s="90">
        <f t="shared" ca="1" si="6"/>
        <v>14006701281.572512</v>
      </c>
      <c r="AH16" s="90">
        <f t="shared" ca="1" si="6"/>
        <v>13568232891.795584</v>
      </c>
      <c r="AI16" s="90">
        <f t="shared" ca="1" si="6"/>
        <v>13129764502.018658</v>
      </c>
      <c r="AJ16" s="90">
        <f t="shared" ca="1" si="6"/>
        <v>12691296112.24173</v>
      </c>
      <c r="AK16" s="90">
        <f t="shared" ca="1" si="6"/>
        <v>12252827722.464804</v>
      </c>
      <c r="AL16" s="90">
        <f t="shared" ca="1" si="6"/>
        <v>11814359332.687878</v>
      </c>
      <c r="AM16" s="90">
        <f t="shared" ca="1" si="6"/>
        <v>11375890942.91095</v>
      </c>
      <c r="AN16" s="90">
        <f t="shared" ca="1" si="6"/>
        <v>10937422553.134024</v>
      </c>
      <c r="AO16" s="90">
        <f t="shared" ca="1" si="6"/>
        <v>10498954163.357096</v>
      </c>
      <c r="AP16">
        <f ca="1">V16*'Process Emissions Multipliers'!$E$34</f>
        <v>10060485773.58017</v>
      </c>
    </row>
    <row r="17" spans="1:42">
      <c r="A17" s="74">
        <v>-35</v>
      </c>
      <c r="B17">
        <f ca="1">IF('Coal mining 2010'!$A25="MR",INDIRECT("'Coal mining 2010'!"&amp;'Country Selector'!$B$3&amp;ROW($A25))*10^12,0)</f>
        <v>11438967697.975143</v>
      </c>
      <c r="C17" s="90">
        <f t="shared" ca="1" si="3"/>
        <v>25598261097.635483</v>
      </c>
      <c r="D17" s="90">
        <f t="shared" ca="1" si="0"/>
        <v>39757554497.295822</v>
      </c>
      <c r="E17" s="90">
        <f t="shared" ca="1" si="0"/>
        <v>53916847896.956161</v>
      </c>
      <c r="F17" s="90">
        <f t="shared" ca="1" si="0"/>
        <v>68076141296.616493</v>
      </c>
      <c r="G17" s="90">
        <f t="shared" ca="1" si="0"/>
        <v>82235434696.276825</v>
      </c>
      <c r="H17" s="90">
        <f t="shared" ca="1" si="0"/>
        <v>96394728095.93718</v>
      </c>
      <c r="I17" s="90">
        <f t="shared" ca="1" si="0"/>
        <v>110554021495.59752</v>
      </c>
      <c r="J17" s="90">
        <f t="shared" ca="1" si="0"/>
        <v>124713314895.25784</v>
      </c>
      <c r="K17" s="90">
        <f t="shared" ca="1" si="0"/>
        <v>138872608294.91818</v>
      </c>
      <c r="L17">
        <f ca="1">IF('Coal mining 2020'!$A25="MR",INDIRECT("'Coal mining 2020'!"&amp;'Country Selector'!$B$3&amp;ROW($A25))*10^12,0)*'Process Emissions Multipliers'!$B$34</f>
        <v>153031901694.57852</v>
      </c>
      <c r="M17" s="90">
        <f t="shared" ca="1" si="4"/>
        <v>141179907594.92014</v>
      </c>
      <c r="N17" s="90">
        <f t="shared" ca="1" si="1"/>
        <v>129327913495.26173</v>
      </c>
      <c r="O17" s="90">
        <f t="shared" ca="1" si="1"/>
        <v>117475919395.60336</v>
      </c>
      <c r="P17" s="90">
        <f t="shared" ca="1" si="1"/>
        <v>105623925295.94496</v>
      </c>
      <c r="Q17" s="90">
        <f t="shared" ca="1" si="1"/>
        <v>93771931196.286575</v>
      </c>
      <c r="R17" s="90">
        <f t="shared" ca="1" si="1"/>
        <v>81919937096.628174</v>
      </c>
      <c r="S17" s="90">
        <f t="shared" ca="1" si="1"/>
        <v>70067942996.969788</v>
      </c>
      <c r="T17" s="90">
        <f t="shared" ca="1" si="1"/>
        <v>58215948897.311401</v>
      </c>
      <c r="U17" s="90">
        <f t="shared" ca="1" si="1"/>
        <v>46363954797.653015</v>
      </c>
      <c r="V17">
        <f ca="1">IF('Coal mining 2030'!$A25="MR",INDIRECT("'Coal mining 2030'!"&amp;'Country Selector'!$B$3&amp;ROW($A25))*10^12,0)*'Process Emissions Multipliers'!$D$34</f>
        <v>34511960697.994621</v>
      </c>
      <c r="W17" s="90">
        <f t="shared" ca="1" si="5"/>
        <v>33708321743.51482</v>
      </c>
      <c r="X17" s="90">
        <f t="shared" ca="1" si="5"/>
        <v>32904682789.035023</v>
      </c>
      <c r="Y17" s="90">
        <f t="shared" ca="1" si="5"/>
        <v>32101043834.555222</v>
      </c>
      <c r="Z17" s="90">
        <f t="shared" ca="1" si="5"/>
        <v>31297404880.075424</v>
      </c>
      <c r="AA17" s="90">
        <f t="shared" ca="1" si="5"/>
        <v>30493765925.595619</v>
      </c>
      <c r="AB17" s="90">
        <f t="shared" ca="1" si="5"/>
        <v>29690126971.115822</v>
      </c>
      <c r="AC17" s="90">
        <f t="shared" ca="1" si="5"/>
        <v>28886488016.636021</v>
      </c>
      <c r="AD17" s="90">
        <f t="shared" ca="1" si="5"/>
        <v>28082849062.156219</v>
      </c>
      <c r="AE17" s="90">
        <f t="shared" ca="1" si="5"/>
        <v>27279210107.676422</v>
      </c>
      <c r="AF17" s="90">
        <f t="shared" ca="1" si="5"/>
        <v>26475571153.196625</v>
      </c>
      <c r="AG17" s="90">
        <f t="shared" ca="1" si="5"/>
        <v>25671932198.716824</v>
      </c>
      <c r="AH17" s="90">
        <f t="shared" ca="1" si="5"/>
        <v>24868293244.237022</v>
      </c>
      <c r="AI17" s="90">
        <f t="shared" ca="1" si="5"/>
        <v>24064654289.757225</v>
      </c>
      <c r="AJ17" s="90">
        <f t="shared" ca="1" si="5"/>
        <v>23261015335.277424</v>
      </c>
      <c r="AK17" s="90">
        <f t="shared" ca="1" si="5"/>
        <v>22457376380.797623</v>
      </c>
      <c r="AL17" s="90">
        <f t="shared" ca="1" si="5"/>
        <v>21653737426.317825</v>
      </c>
      <c r="AM17" s="90">
        <f t="shared" ca="1" si="6"/>
        <v>20850098471.838024</v>
      </c>
      <c r="AN17" s="90">
        <f t="shared" ca="1" si="6"/>
        <v>20046459517.358223</v>
      </c>
      <c r="AO17" s="90">
        <f t="shared" ca="1" si="6"/>
        <v>19242820562.878422</v>
      </c>
      <c r="AP17">
        <f ca="1">V17*'Process Emissions Multipliers'!$E$34</f>
        <v>18439181608.398624</v>
      </c>
    </row>
    <row r="18" spans="1:42">
      <c r="A18" s="74">
        <v>-34</v>
      </c>
      <c r="B18">
        <f ca="1">IF('Coal mining 2010'!$A26="MR",INDIRECT("'Coal mining 2010'!"&amp;'Country Selector'!$B$3&amp;ROW($A26))*10^12,0)</f>
        <v>10858893072.768883</v>
      </c>
      <c r="C18" s="90">
        <f t="shared" ca="1" si="3"/>
        <v>19990745486.554085</v>
      </c>
      <c r="D18" s="90">
        <f t="shared" ca="1" si="3"/>
        <v>29122597900.339283</v>
      </c>
      <c r="E18" s="90">
        <f t="shared" ca="1" si="3"/>
        <v>38254450314.124481</v>
      </c>
      <c r="F18" s="90">
        <f t="shared" ca="1" si="3"/>
        <v>47386302727.909683</v>
      </c>
      <c r="G18" s="90">
        <f t="shared" ca="1" si="3"/>
        <v>56518155141.694885</v>
      </c>
      <c r="H18" s="90">
        <f t="shared" ca="1" si="3"/>
        <v>65650007555.480087</v>
      </c>
      <c r="I18" s="90">
        <f t="shared" ca="1" si="3"/>
        <v>74781859969.265274</v>
      </c>
      <c r="J18" s="90">
        <f t="shared" ca="1" si="3"/>
        <v>83913712383.050476</v>
      </c>
      <c r="K18" s="90">
        <f t="shared" ca="1" si="3"/>
        <v>93045564796.835678</v>
      </c>
      <c r="L18">
        <f ca="1">IF('Coal mining 2020'!$A26="MR",INDIRECT("'Coal mining 2020'!"&amp;'Country Selector'!$B$3&amp;ROW($A26))*10^12,0)*'Process Emissions Multipliers'!$B$34</f>
        <v>102177417210.62088</v>
      </c>
      <c r="M18" s="90">
        <f t="shared" ca="1" si="4"/>
        <v>99818750036.019196</v>
      </c>
      <c r="N18" s="90">
        <f t="shared" ca="1" si="4"/>
        <v>97460082861.417526</v>
      </c>
      <c r="O18" s="90">
        <f t="shared" ca="1" si="4"/>
        <v>95101415686.815842</v>
      </c>
      <c r="P18" s="90">
        <f t="shared" ca="1" si="4"/>
        <v>92742748512.214172</v>
      </c>
      <c r="Q18" s="90">
        <f t="shared" ca="1" si="4"/>
        <v>90384081337.612488</v>
      </c>
      <c r="R18" s="90">
        <f t="shared" ca="1" si="4"/>
        <v>88025414163.010803</v>
      </c>
      <c r="S18" s="90">
        <f t="shared" ca="1" si="4"/>
        <v>85666746988.409134</v>
      </c>
      <c r="T18" s="90">
        <f t="shared" ca="1" si="4"/>
        <v>83308079813.807449</v>
      </c>
      <c r="U18" s="90">
        <f t="shared" ca="1" si="4"/>
        <v>80949412639.20578</v>
      </c>
      <c r="V18">
        <f ca="1">IF('Coal mining 2030'!$A26="MR",INDIRECT("'Coal mining 2030'!"&amp;'Country Selector'!$B$3&amp;ROW($A26))*10^12,0)*'Process Emissions Multipliers'!$D$34</f>
        <v>78590745464.604095</v>
      </c>
      <c r="W18" s="90">
        <f t="shared" ca="1" si="5"/>
        <v>76760696309.482269</v>
      </c>
      <c r="X18" s="90">
        <f t="shared" ca="1" si="5"/>
        <v>74930647154.360458</v>
      </c>
      <c r="Y18" s="90">
        <f t="shared" ca="1" si="5"/>
        <v>73100597999.238632</v>
      </c>
      <c r="Z18" s="90">
        <f t="shared" ca="1" si="5"/>
        <v>71270548844.116821</v>
      </c>
      <c r="AA18" s="90">
        <f t="shared" ca="1" si="5"/>
        <v>69440499688.99501</v>
      </c>
      <c r="AB18" s="90">
        <f t="shared" ca="1" si="5"/>
        <v>67610450533.873169</v>
      </c>
      <c r="AC18" s="90">
        <f t="shared" ca="1" si="5"/>
        <v>65780401378.751358</v>
      </c>
      <c r="AD18" s="90">
        <f t="shared" ca="1" si="5"/>
        <v>63950352223.629539</v>
      </c>
      <c r="AE18" s="90">
        <f t="shared" ca="1" si="5"/>
        <v>62120303068.507721</v>
      </c>
      <c r="AF18" s="90">
        <f t="shared" ca="1" si="5"/>
        <v>60290253913.385895</v>
      </c>
      <c r="AG18" s="90">
        <f t="shared" ca="1" si="5"/>
        <v>58460204758.264084</v>
      </c>
      <c r="AH18" s="90">
        <f t="shared" ca="1" si="5"/>
        <v>56630155603.142258</v>
      </c>
      <c r="AI18" s="90">
        <f t="shared" ca="1" si="5"/>
        <v>54800106448.020432</v>
      </c>
      <c r="AJ18" s="90">
        <f t="shared" ca="1" si="5"/>
        <v>52970057292.898621</v>
      </c>
      <c r="AK18" s="90">
        <f t="shared" ca="1" si="5"/>
        <v>51140008137.776794</v>
      </c>
      <c r="AL18" s="90">
        <f t="shared" ca="1" si="5"/>
        <v>49309958982.654984</v>
      </c>
      <c r="AM18" s="90">
        <f t="shared" ca="1" si="6"/>
        <v>47479909827.533157</v>
      </c>
      <c r="AN18" s="90">
        <f t="shared" ca="1" si="6"/>
        <v>45649860672.411346</v>
      </c>
      <c r="AO18" s="90">
        <f t="shared" ca="1" si="6"/>
        <v>43819811517.289513</v>
      </c>
      <c r="AP18">
        <f ca="1">V18*'Process Emissions Multipliers'!$E$34</f>
        <v>41989762362.167702</v>
      </c>
    </row>
    <row r="19" spans="1:42">
      <c r="A19" s="74">
        <v>-33</v>
      </c>
      <c r="B19">
        <f ca="1">IF('Coal mining 2010'!$A27="MR",INDIRECT("'Coal mining 2010'!"&amp;'Country Selector'!$B$3&amp;ROW($A27))*10^12,0)</f>
        <v>48523103091.395294</v>
      </c>
      <c r="C19" s="90">
        <f t="shared" ca="1" si="3"/>
        <v>56801811174.219666</v>
      </c>
      <c r="D19" s="90">
        <f t="shared" ca="1" si="3"/>
        <v>65080519257.044044</v>
      </c>
      <c r="E19" s="90">
        <f t="shared" ca="1" si="3"/>
        <v>73359227339.868423</v>
      </c>
      <c r="F19" s="90">
        <f t="shared" ca="1" si="3"/>
        <v>81637935422.692795</v>
      </c>
      <c r="G19" s="90">
        <f t="shared" ca="1" si="3"/>
        <v>89916643505.517181</v>
      </c>
      <c r="H19" s="90">
        <f t="shared" ca="1" si="3"/>
        <v>98195351588.341553</v>
      </c>
      <c r="I19" s="90">
        <f t="shared" ca="1" si="3"/>
        <v>106474059671.16594</v>
      </c>
      <c r="J19" s="90">
        <f t="shared" ca="1" si="3"/>
        <v>114752767753.9903</v>
      </c>
      <c r="K19" s="90">
        <f t="shared" ca="1" si="3"/>
        <v>123031475836.81467</v>
      </c>
      <c r="L19">
        <f ca="1">IF('Coal mining 2020'!$A27="MR",INDIRECT("'Coal mining 2020'!"&amp;'Country Selector'!$B$3&amp;ROW($A27))*10^12,0)*'Process Emissions Multipliers'!$B$34</f>
        <v>131310183919.63905</v>
      </c>
      <c r="M19" s="90">
        <f t="shared" ca="1" si="4"/>
        <v>121043786996.25558</v>
      </c>
      <c r="N19" s="90">
        <f t="shared" ca="1" si="4"/>
        <v>110777390072.87212</v>
      </c>
      <c r="O19" s="90">
        <f t="shared" ca="1" si="4"/>
        <v>100510993149.48866</v>
      </c>
      <c r="P19" s="90">
        <f t="shared" ca="1" si="4"/>
        <v>90244596226.105179</v>
      </c>
      <c r="Q19" s="90">
        <f t="shared" ca="1" si="4"/>
        <v>79978199302.721725</v>
      </c>
      <c r="R19" s="90">
        <f t="shared" ca="1" si="4"/>
        <v>69711802379.338242</v>
      </c>
      <c r="S19" s="90">
        <f t="shared" ca="1" si="4"/>
        <v>59445405455.954773</v>
      </c>
      <c r="T19" s="90">
        <f t="shared" ca="1" si="4"/>
        <v>49179008532.571304</v>
      </c>
      <c r="U19" s="90">
        <f t="shared" ca="1" si="4"/>
        <v>38912611609.187836</v>
      </c>
      <c r="V19">
        <f ca="1">IF('Coal mining 2030'!$A27="MR",INDIRECT("'Coal mining 2030'!"&amp;'Country Selector'!$B$3&amp;ROW($A27))*10^12,0)*'Process Emissions Multipliers'!$D$34</f>
        <v>28646214685.804371</v>
      </c>
      <c r="W19" s="90">
        <f t="shared" ca="1" si="5"/>
        <v>27979164377.61248</v>
      </c>
      <c r="X19" s="90">
        <f t="shared" ca="1" si="5"/>
        <v>27312114069.420589</v>
      </c>
      <c r="Y19" s="90">
        <f t="shared" ca="1" si="5"/>
        <v>26645063761.228703</v>
      </c>
      <c r="Z19" s="90">
        <f t="shared" ca="1" si="5"/>
        <v>25978013453.036812</v>
      </c>
      <c r="AA19" s="90">
        <f t="shared" ca="1" si="5"/>
        <v>25310963144.844921</v>
      </c>
      <c r="AB19" s="90">
        <f t="shared" ca="1" si="5"/>
        <v>24643912836.653027</v>
      </c>
      <c r="AC19" s="90">
        <f t="shared" ca="1" si="5"/>
        <v>23976862528.461143</v>
      </c>
      <c r="AD19" s="90">
        <f t="shared" ca="1" si="5"/>
        <v>23309812220.269249</v>
      </c>
      <c r="AE19" s="90">
        <f t="shared" ca="1" si="5"/>
        <v>22642761912.077358</v>
      </c>
      <c r="AF19" s="90">
        <f t="shared" ca="1" si="5"/>
        <v>21975711603.885468</v>
      </c>
      <c r="AG19" s="90">
        <f t="shared" ca="1" si="5"/>
        <v>21308661295.693581</v>
      </c>
      <c r="AH19" s="90">
        <f t="shared" ca="1" si="5"/>
        <v>20641610987.50169</v>
      </c>
      <c r="AI19" s="90">
        <f t="shared" ca="1" si="5"/>
        <v>19974560679.309799</v>
      </c>
      <c r="AJ19" s="90">
        <f t="shared" ca="1" si="5"/>
        <v>19307510371.117912</v>
      </c>
      <c r="AK19" s="90">
        <f t="shared" ca="1" si="5"/>
        <v>18640460062.926018</v>
      </c>
      <c r="AL19" s="90">
        <f t="shared" ca="1" si="5"/>
        <v>17973409754.734127</v>
      </c>
      <c r="AM19" s="90">
        <f t="shared" ca="1" si="6"/>
        <v>17306359446.542236</v>
      </c>
      <c r="AN19" s="90">
        <f t="shared" ca="1" si="6"/>
        <v>16639309138.350346</v>
      </c>
      <c r="AO19" s="90">
        <f t="shared" ca="1" si="6"/>
        <v>15972258830.158459</v>
      </c>
      <c r="AP19">
        <f ca="1">V19*'Process Emissions Multipliers'!$E$34</f>
        <v>15305208521.966568</v>
      </c>
    </row>
    <row r="20" spans="1:42">
      <c r="A20" s="74">
        <v>-32</v>
      </c>
      <c r="B20">
        <f ca="1">IF('Coal mining 2010'!$A28="MR",INDIRECT("'Coal mining 2010'!"&amp;'Country Selector'!$B$3&amp;ROW($A28))*10^12,0)</f>
        <v>18178740555.844898</v>
      </c>
      <c r="C20" s="90">
        <f t="shared" ca="1" si="3"/>
        <v>24505057089.895775</v>
      </c>
      <c r="D20" s="90">
        <f t="shared" ca="1" si="3"/>
        <v>30831373623.946648</v>
      </c>
      <c r="E20" s="90">
        <f t="shared" ca="1" si="3"/>
        <v>37157690157.99752</v>
      </c>
      <c r="F20" s="90">
        <f t="shared" ca="1" si="3"/>
        <v>43484006692.048393</v>
      </c>
      <c r="G20" s="90">
        <f t="shared" ca="1" si="3"/>
        <v>49810323226.099266</v>
      </c>
      <c r="H20" s="90">
        <f t="shared" ca="1" si="3"/>
        <v>56136639760.150139</v>
      </c>
      <c r="I20" s="90">
        <f t="shared" ca="1" si="3"/>
        <v>62462956294.201019</v>
      </c>
      <c r="J20" s="90">
        <f t="shared" ca="1" si="3"/>
        <v>68789272828.251892</v>
      </c>
      <c r="K20" s="90">
        <f t="shared" ca="1" si="3"/>
        <v>75115589362.302765</v>
      </c>
      <c r="L20">
        <f ca="1">IF('Coal mining 2020'!$A28="MR",INDIRECT("'Coal mining 2020'!"&amp;'Country Selector'!$B$3&amp;ROW($A28))*10^12,0)*'Process Emissions Multipliers'!$B$34</f>
        <v>81441905896.353638</v>
      </c>
      <c r="M20" s="90">
        <f t="shared" ca="1" si="4"/>
        <v>77299704667.734558</v>
      </c>
      <c r="N20" s="90">
        <f t="shared" ca="1" si="4"/>
        <v>73157503439.115479</v>
      </c>
      <c r="O20" s="90">
        <f t="shared" ca="1" si="4"/>
        <v>69015302210.496399</v>
      </c>
      <c r="P20" s="90">
        <f t="shared" ca="1" si="4"/>
        <v>64873100981.877304</v>
      </c>
      <c r="Q20" s="90">
        <f t="shared" ca="1" si="4"/>
        <v>60730899753.258224</v>
      </c>
      <c r="R20" s="90">
        <f t="shared" ca="1" si="4"/>
        <v>56588698524.639145</v>
      </c>
      <c r="S20" s="90">
        <f t="shared" ca="1" si="4"/>
        <v>52446497296.020065</v>
      </c>
      <c r="T20" s="90">
        <f t="shared" ca="1" si="4"/>
        <v>48304296067.400986</v>
      </c>
      <c r="U20" s="90">
        <f t="shared" ca="1" si="4"/>
        <v>44162094838.781898</v>
      </c>
      <c r="V20">
        <f ca="1">IF('Coal mining 2030'!$A28="MR",INDIRECT("'Coal mining 2030'!"&amp;'Country Selector'!$B$3&amp;ROW($A28))*10^12,0)*'Process Emissions Multipliers'!$D$34</f>
        <v>40019893610.162819</v>
      </c>
      <c r="W20" s="90">
        <f t="shared" ca="1" si="5"/>
        <v>39087997977.205261</v>
      </c>
      <c r="X20" s="90">
        <f t="shared" ca="1" si="5"/>
        <v>38156102344.247704</v>
      </c>
      <c r="Y20" s="90">
        <f t="shared" ca="1" si="5"/>
        <v>37224206711.290146</v>
      </c>
      <c r="Z20" s="90">
        <f t="shared" ca="1" si="5"/>
        <v>36292311078.332588</v>
      </c>
      <c r="AA20" s="90">
        <f t="shared" ca="1" si="5"/>
        <v>35360415445.375023</v>
      </c>
      <c r="AB20" s="90">
        <f t="shared" ca="1" si="5"/>
        <v>34428519812.417465</v>
      </c>
      <c r="AC20" s="90">
        <f t="shared" ca="1" si="5"/>
        <v>33496624179.459908</v>
      </c>
      <c r="AD20" s="90">
        <f t="shared" ca="1" si="5"/>
        <v>32564728546.502357</v>
      </c>
      <c r="AE20" s="90">
        <f t="shared" ca="1" si="5"/>
        <v>31632832913.544792</v>
      </c>
      <c r="AF20" s="90">
        <f t="shared" ca="1" si="5"/>
        <v>30700937280.587234</v>
      </c>
      <c r="AG20" s="90">
        <f t="shared" ca="1" si="5"/>
        <v>29769041647.629677</v>
      </c>
      <c r="AH20" s="90">
        <f t="shared" ca="1" si="5"/>
        <v>28837146014.672119</v>
      </c>
      <c r="AI20" s="90">
        <f t="shared" ca="1" si="5"/>
        <v>27905250381.714561</v>
      </c>
      <c r="AJ20" s="90">
        <f t="shared" ca="1" si="5"/>
        <v>26973354748.757004</v>
      </c>
      <c r="AK20" s="90">
        <f t="shared" ca="1" si="5"/>
        <v>26041459115.799446</v>
      </c>
      <c r="AL20" s="90">
        <f t="shared" ca="1" si="5"/>
        <v>25109563482.841888</v>
      </c>
      <c r="AM20" s="90">
        <f t="shared" ca="1" si="6"/>
        <v>24177667849.884331</v>
      </c>
      <c r="AN20" s="90">
        <f t="shared" ca="1" si="6"/>
        <v>23245772216.926769</v>
      </c>
      <c r="AO20" s="90">
        <f t="shared" ca="1" si="6"/>
        <v>22313876583.969212</v>
      </c>
      <c r="AP20">
        <f ca="1">V20*'Process Emissions Multipliers'!$E$34</f>
        <v>21381980951.011654</v>
      </c>
    </row>
    <row r="21" spans="1:42">
      <c r="A21" s="74">
        <v>-31</v>
      </c>
      <c r="B21">
        <f ca="1">IF('Coal mining 2010'!$A29="MR",INDIRECT("'Coal mining 2010'!"&amp;'Country Selector'!$B$3&amp;ROW($A29))*10^12,0)</f>
        <v>16679664292.747364</v>
      </c>
      <c r="C21" s="90">
        <f t="shared" ca="1" si="3"/>
        <v>16779061700.129215</v>
      </c>
      <c r="D21" s="90">
        <f t="shared" ca="1" si="3"/>
        <v>16878459107.511061</v>
      </c>
      <c r="E21" s="90">
        <f t="shared" ca="1" si="3"/>
        <v>16977856514.89291</v>
      </c>
      <c r="F21" s="90">
        <f t="shared" ca="1" si="3"/>
        <v>17077253922.274757</v>
      </c>
      <c r="G21" s="90">
        <f t="shared" ca="1" si="3"/>
        <v>17176651329.656607</v>
      </c>
      <c r="H21" s="90">
        <f t="shared" ca="1" si="3"/>
        <v>17276048737.038456</v>
      </c>
      <c r="I21" s="90">
        <f t="shared" ca="1" si="3"/>
        <v>17375446144.420303</v>
      </c>
      <c r="J21" s="90">
        <f t="shared" ca="1" si="3"/>
        <v>17474843551.802155</v>
      </c>
      <c r="K21" s="90">
        <f t="shared" ca="1" si="3"/>
        <v>17574240959.184002</v>
      </c>
      <c r="L21">
        <f ca="1">IF('Coal mining 2020'!$A29="MR",INDIRECT("'Coal mining 2020'!"&amp;'Country Selector'!$B$3&amp;ROW($A29))*10^12,0)*'Process Emissions Multipliers'!$B$34</f>
        <v>17673638366.565849</v>
      </c>
      <c r="M21" s="90">
        <f t="shared" ca="1" si="4"/>
        <v>18402206510.831707</v>
      </c>
      <c r="N21" s="90">
        <f t="shared" ca="1" si="4"/>
        <v>19130774655.097565</v>
      </c>
      <c r="O21" s="90">
        <f t="shared" ca="1" si="4"/>
        <v>19859342799.363419</v>
      </c>
      <c r="P21" s="90">
        <f t="shared" ca="1" si="4"/>
        <v>20587910943.62928</v>
      </c>
      <c r="Q21" s="90">
        <f t="shared" ca="1" si="4"/>
        <v>21316479087.895134</v>
      </c>
      <c r="R21" s="90">
        <f t="shared" ca="1" si="4"/>
        <v>22045047232.160988</v>
      </c>
      <c r="S21" s="90">
        <f t="shared" ca="1" si="4"/>
        <v>22773615376.426849</v>
      </c>
      <c r="T21" s="90">
        <f t="shared" ca="1" si="4"/>
        <v>23502183520.692707</v>
      </c>
      <c r="U21" s="90">
        <f t="shared" ca="1" si="4"/>
        <v>24230751664.958565</v>
      </c>
      <c r="V21">
        <f ca="1">IF('Coal mining 2030'!$A29="MR",INDIRECT("'Coal mining 2030'!"&amp;'Country Selector'!$B$3&amp;ROW($A29))*10^12,0)*'Process Emissions Multipliers'!$D$34</f>
        <v>24959319809.224419</v>
      </c>
      <c r="W21" s="90">
        <f t="shared" ca="1" si="5"/>
        <v>24378121834.077862</v>
      </c>
      <c r="X21" s="90">
        <f t="shared" ca="1" si="5"/>
        <v>23796923858.931305</v>
      </c>
      <c r="Y21" s="90">
        <f t="shared" ca="1" si="5"/>
        <v>23215725883.784744</v>
      </c>
      <c r="Z21" s="90">
        <f t="shared" ca="1" si="5"/>
        <v>22634527908.638187</v>
      </c>
      <c r="AA21" s="90">
        <f t="shared" ca="1" si="5"/>
        <v>22053329933.491627</v>
      </c>
      <c r="AB21" s="90">
        <f t="shared" ca="1" si="5"/>
        <v>21472131958.34507</v>
      </c>
      <c r="AC21" s="90">
        <f t="shared" ca="1" si="5"/>
        <v>20890933983.198509</v>
      </c>
      <c r="AD21" s="90">
        <f t="shared" ca="1" si="5"/>
        <v>20309736008.051952</v>
      </c>
      <c r="AE21" s="90">
        <f t="shared" ca="1" si="5"/>
        <v>19728538032.905396</v>
      </c>
      <c r="AF21" s="90">
        <f t="shared" ca="1" si="5"/>
        <v>19147340057.758839</v>
      </c>
      <c r="AG21" s="90">
        <f t="shared" ca="1" si="5"/>
        <v>18566142082.612282</v>
      </c>
      <c r="AH21" s="90">
        <f t="shared" ca="1" si="5"/>
        <v>17984944107.465721</v>
      </c>
      <c r="AI21" s="90">
        <f t="shared" ca="1" si="5"/>
        <v>17403746132.319164</v>
      </c>
      <c r="AJ21" s="90">
        <f t="shared" ca="1" si="5"/>
        <v>16822548157.172604</v>
      </c>
      <c r="AK21" s="90">
        <f t="shared" ca="1" si="5"/>
        <v>16241350182.026049</v>
      </c>
      <c r="AL21" s="90">
        <f t="shared" ca="1" si="5"/>
        <v>15660152206.87949</v>
      </c>
      <c r="AM21" s="90">
        <f t="shared" ca="1" si="6"/>
        <v>15078954231.732929</v>
      </c>
      <c r="AN21" s="90">
        <f t="shared" ca="1" si="6"/>
        <v>14497756256.586372</v>
      </c>
      <c r="AO21" s="90">
        <f t="shared" ca="1" si="6"/>
        <v>13916558281.439816</v>
      </c>
      <c r="AP21">
        <f ca="1">V21*'Process Emissions Multipliers'!$E$34</f>
        <v>13335360306.293257</v>
      </c>
    </row>
    <row r="22" spans="1:42">
      <c r="A22" s="74">
        <v>-30</v>
      </c>
      <c r="B22">
        <f ca="1">IF('Coal mining 2010'!$A30="MR",INDIRECT("'Coal mining 2010'!"&amp;'Country Selector'!$B$3&amp;ROW($A30))*10^12,0)</f>
        <v>23866650949.590172</v>
      </c>
      <c r="C22" s="90">
        <f t="shared" ca="1" si="3"/>
        <v>24719267086.737083</v>
      </c>
      <c r="D22" s="90">
        <f t="shared" ca="1" si="3"/>
        <v>25571883223.883991</v>
      </c>
      <c r="E22" s="90">
        <f t="shared" ca="1" si="3"/>
        <v>26424499361.030899</v>
      </c>
      <c r="F22" s="90">
        <f t="shared" ca="1" si="3"/>
        <v>27277115498.177811</v>
      </c>
      <c r="G22" s="90">
        <f t="shared" ca="1" si="3"/>
        <v>28129731635.324722</v>
      </c>
      <c r="H22" s="90">
        <f t="shared" ca="1" si="3"/>
        <v>28982347772.471634</v>
      </c>
      <c r="I22" s="90">
        <f t="shared" ca="1" si="3"/>
        <v>29834963909.618538</v>
      </c>
      <c r="J22" s="90">
        <f t="shared" ca="1" si="3"/>
        <v>30687580046.76545</v>
      </c>
      <c r="K22" s="90">
        <f t="shared" ca="1" si="3"/>
        <v>31540196183.912365</v>
      </c>
      <c r="L22">
        <f ca="1">IF('Coal mining 2020'!$A30="MR",INDIRECT("'Coal mining 2020'!"&amp;'Country Selector'!$B$3&amp;ROW($A30))*10^12,0)*'Process Emissions Multipliers'!$B$34</f>
        <v>32392812321.059269</v>
      </c>
      <c r="M22" s="90">
        <f t="shared" ca="1" si="4"/>
        <v>33923465987.080074</v>
      </c>
      <c r="N22" s="90">
        <f t="shared" ca="1" si="4"/>
        <v>35454119653.100876</v>
      </c>
      <c r="O22" s="90">
        <f t="shared" ca="1" si="4"/>
        <v>36984773319.121674</v>
      </c>
      <c r="P22" s="90">
        <f t="shared" ca="1" si="4"/>
        <v>38515426985.142471</v>
      </c>
      <c r="Q22" s="90">
        <f t="shared" ca="1" si="4"/>
        <v>40046080651.163277</v>
      </c>
      <c r="R22" s="90">
        <f t="shared" ca="1" si="4"/>
        <v>41576734317.184074</v>
      </c>
      <c r="S22" s="90">
        <f t="shared" ca="1" si="4"/>
        <v>43107387983.20488</v>
      </c>
      <c r="T22" s="90">
        <f t="shared" ca="1" si="4"/>
        <v>44638041649.225677</v>
      </c>
      <c r="U22" s="90">
        <f t="shared" ca="1" si="4"/>
        <v>46168695315.246475</v>
      </c>
      <c r="V22">
        <f ca="1">IF('Coal mining 2030'!$A30="MR",INDIRECT("'Coal mining 2030'!"&amp;'Country Selector'!$B$3&amp;ROW($A30))*10^12,0)*'Process Emissions Multipliers'!$D$34</f>
        <v>47699348981.267281</v>
      </c>
      <c r="W22" s="90">
        <f t="shared" ca="1" si="5"/>
        <v>46588631010.760895</v>
      </c>
      <c r="X22" s="90">
        <f t="shared" ca="1" si="5"/>
        <v>45477913040.254501</v>
      </c>
      <c r="Y22" s="90">
        <f t="shared" ca="1" si="5"/>
        <v>44367195069.748131</v>
      </c>
      <c r="Z22" s="90">
        <f t="shared" ca="1" si="5"/>
        <v>43256477099.241737</v>
      </c>
      <c r="AA22" s="90">
        <f t="shared" ca="1" si="5"/>
        <v>42145759128.735344</v>
      </c>
      <c r="AB22" s="90">
        <f t="shared" ca="1" si="5"/>
        <v>41035041158.228966</v>
      </c>
      <c r="AC22" s="90">
        <f t="shared" ca="1" si="5"/>
        <v>39924323187.72258</v>
      </c>
      <c r="AD22" s="90">
        <f t="shared" ca="1" si="5"/>
        <v>38813605217.216194</v>
      </c>
      <c r="AE22" s="90">
        <f t="shared" ca="1" si="5"/>
        <v>37702887246.709808</v>
      </c>
      <c r="AF22" s="90">
        <f t="shared" ca="1" si="5"/>
        <v>36592169276.203423</v>
      </c>
      <c r="AG22" s="90">
        <f t="shared" ca="1" si="5"/>
        <v>35481451305.697037</v>
      </c>
      <c r="AH22" s="90">
        <f t="shared" ca="1" si="5"/>
        <v>34370733335.190651</v>
      </c>
      <c r="AI22" s="90">
        <f t="shared" ca="1" si="5"/>
        <v>33260015364.684261</v>
      </c>
      <c r="AJ22" s="90">
        <f t="shared" ca="1" si="5"/>
        <v>32149297394.177876</v>
      </c>
      <c r="AK22" s="90">
        <f t="shared" ca="1" si="5"/>
        <v>31038579423.671486</v>
      </c>
      <c r="AL22" s="90">
        <f t="shared" ca="1" si="5"/>
        <v>29927861453.165104</v>
      </c>
      <c r="AM22" s="90">
        <f t="shared" ca="1" si="6"/>
        <v>28817143482.658722</v>
      </c>
      <c r="AN22" s="90">
        <f t="shared" ca="1" si="6"/>
        <v>27706425512.152332</v>
      </c>
      <c r="AO22" s="90">
        <f t="shared" ca="1" si="6"/>
        <v>26595707541.64595</v>
      </c>
      <c r="AP22">
        <f ca="1">V22*'Process Emissions Multipliers'!$E$34</f>
        <v>25484989571.139561</v>
      </c>
    </row>
    <row r="23" spans="1:42">
      <c r="A23" s="74">
        <v>-29</v>
      </c>
      <c r="B23">
        <f ca="1">IF('Coal mining 2010'!$A31="MR",INDIRECT("'Coal mining 2010'!"&amp;'Country Selector'!$B$3&amp;ROW($A31))*10^12,0)</f>
        <v>29331251237.064926</v>
      </c>
      <c r="C23" s="90">
        <f t="shared" ca="1" si="3"/>
        <v>33774627524.809647</v>
      </c>
      <c r="D23" s="90">
        <f t="shared" ca="1" si="3"/>
        <v>38218003812.554359</v>
      </c>
      <c r="E23" s="90">
        <f t="shared" ca="1" si="3"/>
        <v>42661380100.299072</v>
      </c>
      <c r="F23" s="90">
        <f t="shared" ca="1" si="3"/>
        <v>47104756388.043793</v>
      </c>
      <c r="G23" s="90">
        <f t="shared" ca="1" si="3"/>
        <v>51548132675.788513</v>
      </c>
      <c r="H23" s="90">
        <f t="shared" ca="1" si="3"/>
        <v>55991508963.533234</v>
      </c>
      <c r="I23" s="90">
        <f t="shared" ca="1" si="3"/>
        <v>60434885251.277946</v>
      </c>
      <c r="J23" s="90">
        <f t="shared" ca="1" si="3"/>
        <v>64878261539.022667</v>
      </c>
      <c r="K23" s="90">
        <f t="shared" ca="1" si="3"/>
        <v>69321637826.76738</v>
      </c>
      <c r="L23">
        <f ca="1">IF('Coal mining 2020'!$A31="MR",INDIRECT("'Coal mining 2020'!"&amp;'Country Selector'!$B$3&amp;ROW($A31))*10^12,0)*'Process Emissions Multipliers'!$B$34</f>
        <v>73765014114.5121</v>
      </c>
      <c r="M23" s="90">
        <f t="shared" ca="1" si="4"/>
        <v>67489923042.721062</v>
      </c>
      <c r="N23" s="90">
        <f t="shared" ca="1" si="4"/>
        <v>61214831970.930023</v>
      </c>
      <c r="O23" s="90">
        <f t="shared" ca="1" si="4"/>
        <v>54939740899.138992</v>
      </c>
      <c r="P23" s="90">
        <f t="shared" ca="1" si="4"/>
        <v>48664649827.347954</v>
      </c>
      <c r="Q23" s="90">
        <f t="shared" ca="1" si="4"/>
        <v>42389558755.556915</v>
      </c>
      <c r="R23" s="90">
        <f t="shared" ca="1" si="4"/>
        <v>36114467683.765877</v>
      </c>
      <c r="S23" s="90">
        <f t="shared" ca="1" si="4"/>
        <v>29839376611.974838</v>
      </c>
      <c r="T23" s="90">
        <f t="shared" ca="1" si="4"/>
        <v>23564285540.183804</v>
      </c>
      <c r="U23" s="90">
        <f t="shared" ca="1" si="4"/>
        <v>17289194468.392765</v>
      </c>
      <c r="V23">
        <f ca="1">IF('Coal mining 2030'!$A31="MR",INDIRECT("'Coal mining 2030'!"&amp;'Country Selector'!$B$3&amp;ROW($A31))*10^12,0)*'Process Emissions Multipliers'!$D$34</f>
        <v>11014103396.601728</v>
      </c>
      <c r="W23" s="90">
        <f t="shared" ca="1" si="5"/>
        <v>10757631079.20332</v>
      </c>
      <c r="X23" s="90">
        <f t="shared" ca="1" si="5"/>
        <v>10501158761.804914</v>
      </c>
      <c r="Y23" s="90">
        <f t="shared" ca="1" si="5"/>
        <v>10244686444.406507</v>
      </c>
      <c r="Z23" s="90">
        <f t="shared" ca="1" si="5"/>
        <v>9988214127.0081005</v>
      </c>
      <c r="AA23" s="90">
        <f t="shared" ca="1" si="5"/>
        <v>9731741809.6096935</v>
      </c>
      <c r="AB23" s="90">
        <f t="shared" ca="1" si="5"/>
        <v>9475269492.2112865</v>
      </c>
      <c r="AC23" s="90">
        <f t="shared" ca="1" si="5"/>
        <v>9218797174.8128796</v>
      </c>
      <c r="AD23" s="90">
        <f t="shared" ca="1" si="5"/>
        <v>8962324857.4144707</v>
      </c>
      <c r="AE23" s="90">
        <f t="shared" ca="1" si="5"/>
        <v>8705852540.0160656</v>
      </c>
      <c r="AF23" s="90">
        <f t="shared" ca="1" si="5"/>
        <v>8449380222.6176586</v>
      </c>
      <c r="AG23" s="90">
        <f t="shared" ca="1" si="5"/>
        <v>8192907905.2192507</v>
      </c>
      <c r="AH23" s="90">
        <f t="shared" ca="1" si="5"/>
        <v>7936435587.8208447</v>
      </c>
      <c r="AI23" s="90">
        <f t="shared" ca="1" si="5"/>
        <v>7679963270.4224377</v>
      </c>
      <c r="AJ23" s="90">
        <f t="shared" ca="1" si="5"/>
        <v>7423490953.0240297</v>
      </c>
      <c r="AK23" s="90">
        <f t="shared" ca="1" si="5"/>
        <v>7167018635.6256237</v>
      </c>
      <c r="AL23" s="90">
        <f t="shared" ca="1" si="5"/>
        <v>6910546318.2272158</v>
      </c>
      <c r="AM23" s="90">
        <f t="shared" ca="1" si="6"/>
        <v>6654074000.8288088</v>
      </c>
      <c r="AN23" s="90">
        <f t="shared" ca="1" si="6"/>
        <v>6397601683.4304028</v>
      </c>
      <c r="AO23" s="90">
        <f t="shared" ca="1" si="6"/>
        <v>6141129366.0319948</v>
      </c>
      <c r="AP23">
        <f ca="1">V23*'Process Emissions Multipliers'!$E$34</f>
        <v>5884657048.6335878</v>
      </c>
    </row>
    <row r="24" spans="1:42">
      <c r="A24" s="74">
        <v>-28</v>
      </c>
      <c r="B24">
        <f ca="1">IF('Coal mining 2010'!$A32="MR",INDIRECT("'Coal mining 2010'!"&amp;'Country Selector'!$B$3&amp;ROW($A32))*10^12,0)</f>
        <v>7124118206.5744371</v>
      </c>
      <c r="C24" s="90">
        <f t="shared" ca="1" si="3"/>
        <v>7779351342.0066061</v>
      </c>
      <c r="D24" s="90">
        <f t="shared" ca="1" si="3"/>
        <v>8434584477.4387741</v>
      </c>
      <c r="E24" s="90">
        <f t="shared" ca="1" si="3"/>
        <v>9089817612.8709412</v>
      </c>
      <c r="F24" s="90">
        <f t="shared" ca="1" si="3"/>
        <v>9745050748.3031101</v>
      </c>
      <c r="G24" s="90">
        <f t="shared" ca="1" si="3"/>
        <v>10400283883.735277</v>
      </c>
      <c r="H24" s="90">
        <f t="shared" ca="1" si="3"/>
        <v>11055517019.167446</v>
      </c>
      <c r="I24" s="90">
        <f t="shared" ca="1" si="3"/>
        <v>11710750154.599615</v>
      </c>
      <c r="J24" s="90">
        <f t="shared" ca="1" si="3"/>
        <v>12365983290.031782</v>
      </c>
      <c r="K24" s="90">
        <f t="shared" ca="1" si="3"/>
        <v>13021216425.463951</v>
      </c>
      <c r="L24">
        <f ca="1">IF('Coal mining 2020'!$A32="MR",INDIRECT("'Coal mining 2020'!"&amp;'Country Selector'!$B$3&amp;ROW($A32))*10^12,0)*'Process Emissions Multipliers'!$B$34</f>
        <v>13676449560.896118</v>
      </c>
      <c r="M24" s="90">
        <f t="shared" ca="1" si="4"/>
        <v>16530980044.578665</v>
      </c>
      <c r="N24" s="90">
        <f t="shared" ca="1" si="4"/>
        <v>19385510528.261211</v>
      </c>
      <c r="O24" s="90">
        <f t="shared" ca="1" si="4"/>
        <v>22240041011.943756</v>
      </c>
      <c r="P24" s="90">
        <f t="shared" ca="1" si="4"/>
        <v>25094571495.626305</v>
      </c>
      <c r="Q24" s="90">
        <f t="shared" ca="1" si="4"/>
        <v>27949101979.308849</v>
      </c>
      <c r="R24" s="90">
        <f t="shared" ca="1" si="4"/>
        <v>30803632462.991394</v>
      </c>
      <c r="S24" s="90">
        <f t="shared" ca="1" si="4"/>
        <v>33658162946.673946</v>
      </c>
      <c r="T24" s="90">
        <f t="shared" ca="1" si="4"/>
        <v>36512693430.356491</v>
      </c>
      <c r="U24" s="90">
        <f t="shared" ca="1" si="4"/>
        <v>39367223914.039032</v>
      </c>
      <c r="V24">
        <f ca="1">IF('Coal mining 2030'!$A32="MR",INDIRECT("'Coal mining 2030'!"&amp;'Country Selector'!$B$3&amp;ROW($A32))*10^12,0)*'Process Emissions Multipliers'!$D$34</f>
        <v>42221754397.721581</v>
      </c>
      <c r="W24" s="90">
        <f t="shared" ca="1" si="5"/>
        <v>41238586653.14138</v>
      </c>
      <c r="X24" s="90">
        <f t="shared" ca="1" si="5"/>
        <v>40255418908.561172</v>
      </c>
      <c r="Y24" s="90">
        <f t="shared" ca="1" si="5"/>
        <v>39272251163.98098</v>
      </c>
      <c r="Z24" s="90">
        <f t="shared" ca="1" si="5"/>
        <v>38289083419.40078</v>
      </c>
      <c r="AA24" s="90">
        <f t="shared" ca="1" si="5"/>
        <v>37305915674.820587</v>
      </c>
      <c r="AB24" s="90">
        <f t="shared" ca="1" si="5"/>
        <v>36322747930.240387</v>
      </c>
      <c r="AC24" s="90">
        <f t="shared" ca="1" si="5"/>
        <v>35339580185.660187</v>
      </c>
      <c r="AD24" s="90">
        <f t="shared" ca="1" si="5"/>
        <v>34356412441.079979</v>
      </c>
      <c r="AE24" s="90">
        <f t="shared" ca="1" si="5"/>
        <v>33373244696.499783</v>
      </c>
      <c r="AF24" s="90">
        <f t="shared" ca="1" si="5"/>
        <v>32390076951.919586</v>
      </c>
      <c r="AG24" s="90">
        <f t="shared" ca="1" si="5"/>
        <v>31406909207.339382</v>
      </c>
      <c r="AH24" s="90">
        <f t="shared" ca="1" si="5"/>
        <v>30423741462.759186</v>
      </c>
      <c r="AI24" s="90">
        <f t="shared" ca="1" si="5"/>
        <v>29440573718.178986</v>
      </c>
      <c r="AJ24" s="90">
        <f t="shared" ca="1" si="5"/>
        <v>28457405973.598785</v>
      </c>
      <c r="AK24" s="90">
        <f t="shared" ca="1" si="5"/>
        <v>27474238229.018585</v>
      </c>
      <c r="AL24" s="90">
        <f t="shared" ca="1" si="5"/>
        <v>26491070484.438385</v>
      </c>
      <c r="AM24" s="90">
        <f t="shared" ca="1" si="6"/>
        <v>25507902739.858189</v>
      </c>
      <c r="AN24" s="90">
        <f t="shared" ca="1" si="6"/>
        <v>24524734995.277988</v>
      </c>
      <c r="AO24" s="90">
        <f t="shared" ca="1" si="6"/>
        <v>23541567250.697788</v>
      </c>
      <c r="AP24">
        <f ca="1">V24*'Process Emissions Multipliers'!$E$34</f>
        <v>22558399506.117588</v>
      </c>
    </row>
    <row r="25" spans="1:42">
      <c r="A25" s="74">
        <v>-27</v>
      </c>
      <c r="B25">
        <f ca="1">IF('Coal mining 2010'!$A33="MR",INDIRECT("'Coal mining 2010'!"&amp;'Country Selector'!$B$3&amp;ROW($A33))*10^12,0)</f>
        <v>26007107273.974483</v>
      </c>
      <c r="C25" s="90">
        <f t="shared" ca="1" si="3"/>
        <v>28483729835.313805</v>
      </c>
      <c r="D25" s="90">
        <f t="shared" ca="1" si="3"/>
        <v>30960352396.653133</v>
      </c>
      <c r="E25" s="90">
        <f t="shared" ca="1" si="3"/>
        <v>33436974957.992455</v>
      </c>
      <c r="F25" s="90">
        <f t="shared" ca="1" si="3"/>
        <v>35913597519.331779</v>
      </c>
      <c r="G25" s="90">
        <f t="shared" ca="1" si="3"/>
        <v>38390220080.671104</v>
      </c>
      <c r="H25" s="90">
        <f t="shared" ca="1" si="3"/>
        <v>40866842642.010422</v>
      </c>
      <c r="I25" s="90">
        <f t="shared" ca="1" si="3"/>
        <v>43343465203.349747</v>
      </c>
      <c r="J25" s="90">
        <f t="shared" ca="1" si="3"/>
        <v>45820087764.689079</v>
      </c>
      <c r="K25" s="90">
        <f t="shared" ca="1" si="3"/>
        <v>48296710326.028397</v>
      </c>
      <c r="L25">
        <f ca="1">IF('Coal mining 2020'!$A33="MR",INDIRECT("'Coal mining 2020'!"&amp;'Country Selector'!$B$3&amp;ROW($A33))*10^12,0)*'Process Emissions Multipliers'!$B$34</f>
        <v>50773332887.367722</v>
      </c>
      <c r="M25" s="90">
        <f t="shared" ca="1" si="4"/>
        <v>46694702173.162209</v>
      </c>
      <c r="N25" s="90">
        <f t="shared" ca="1" si="4"/>
        <v>42616071458.956703</v>
      </c>
      <c r="O25" s="90">
        <f t="shared" ca="1" si="4"/>
        <v>38537440744.751183</v>
      </c>
      <c r="P25" s="90">
        <f t="shared" ca="1" si="4"/>
        <v>34458810030.54567</v>
      </c>
      <c r="Q25" s="90">
        <f t="shared" ca="1" si="4"/>
        <v>30380179316.34016</v>
      </c>
      <c r="R25" s="90">
        <f t="shared" ca="1" si="4"/>
        <v>26301548602.134651</v>
      </c>
      <c r="S25" s="90">
        <f t="shared" ca="1" si="4"/>
        <v>22222917887.929138</v>
      </c>
      <c r="T25" s="90">
        <f t="shared" ca="1" si="4"/>
        <v>18144287173.723625</v>
      </c>
      <c r="U25" s="90">
        <f t="shared" ca="1" si="4"/>
        <v>14065656459.518114</v>
      </c>
      <c r="V25">
        <f ca="1">IF('Coal mining 2030'!$A33="MR",INDIRECT("'Coal mining 2030'!"&amp;'Country Selector'!$B$3&amp;ROW($A33))*10^12,0)*'Process Emissions Multipliers'!$D$34</f>
        <v>9987025745.3126011</v>
      </c>
      <c r="W25" s="90">
        <f t="shared" ca="1" si="5"/>
        <v>9754469762.8067379</v>
      </c>
      <c r="X25" s="90">
        <f t="shared" ca="1" si="5"/>
        <v>9521913780.3008766</v>
      </c>
      <c r="Y25" s="90">
        <f t="shared" ca="1" si="5"/>
        <v>9289357797.7950134</v>
      </c>
      <c r="Z25" s="90">
        <f t="shared" ca="1" si="5"/>
        <v>9056801815.2891502</v>
      </c>
      <c r="AA25" s="90">
        <f t="shared" ca="1" si="5"/>
        <v>8824245832.783287</v>
      </c>
      <c r="AB25" s="90">
        <f t="shared" ca="1" si="5"/>
        <v>8591689850.2774239</v>
      </c>
      <c r="AC25" s="90">
        <f t="shared" ca="1" si="5"/>
        <v>8359133867.7715616</v>
      </c>
      <c r="AD25" s="90">
        <f t="shared" ca="1" si="5"/>
        <v>8126577885.2656994</v>
      </c>
      <c r="AE25" s="90">
        <f t="shared" ca="1" si="5"/>
        <v>7894021902.7598352</v>
      </c>
      <c r="AF25" s="90">
        <f t="shared" ca="1" si="5"/>
        <v>7661465920.253973</v>
      </c>
      <c r="AG25" s="90">
        <f t="shared" ca="1" si="5"/>
        <v>7428909937.7481108</v>
      </c>
      <c r="AH25" s="90">
        <f t="shared" ca="1" si="5"/>
        <v>7196353955.2422476</v>
      </c>
      <c r="AI25" s="90">
        <f t="shared" ca="1" si="5"/>
        <v>6963797972.7363853</v>
      </c>
      <c r="AJ25" s="90">
        <f t="shared" ca="1" si="5"/>
        <v>6731241990.2305222</v>
      </c>
      <c r="AK25" s="90">
        <f t="shared" ca="1" si="5"/>
        <v>6498686007.724659</v>
      </c>
      <c r="AL25" s="90">
        <f t="shared" ca="1" si="5"/>
        <v>6266130025.2187958</v>
      </c>
      <c r="AM25" s="90">
        <f t="shared" ca="1" si="6"/>
        <v>6033574042.7129335</v>
      </c>
      <c r="AN25" s="90">
        <f t="shared" ca="1" si="6"/>
        <v>5801018060.2070704</v>
      </c>
      <c r="AO25" s="90">
        <f t="shared" ca="1" si="6"/>
        <v>5568462077.7012072</v>
      </c>
      <c r="AP25">
        <f ca="1">V25*'Process Emissions Multipliers'!$E$34</f>
        <v>5335906095.1953449</v>
      </c>
    </row>
    <row r="26" spans="1:42">
      <c r="A26" s="74">
        <v>-26</v>
      </c>
      <c r="B26">
        <f ca="1">IF('Coal mining 2010'!$A34="MR",INDIRECT("'Coal mining 2010'!"&amp;'Country Selector'!$B$3&amp;ROW($A34))*10^12,0)</f>
        <v>12400229242.37616</v>
      </c>
      <c r="C26" s="90">
        <f t="shared" ca="1" si="3"/>
        <v>13502879831.580763</v>
      </c>
      <c r="D26" s="90">
        <f t="shared" ca="1" si="3"/>
        <v>14605530420.785366</v>
      </c>
      <c r="E26" s="90">
        <f t="shared" ca="1" si="3"/>
        <v>15708181009.989967</v>
      </c>
      <c r="F26" s="90">
        <f t="shared" ca="1" si="3"/>
        <v>16810831599.194572</v>
      </c>
      <c r="G26" s="90">
        <f t="shared" ca="1" si="3"/>
        <v>17913482188.399178</v>
      </c>
      <c r="H26" s="90">
        <f t="shared" ca="1" si="3"/>
        <v>19016132777.603779</v>
      </c>
      <c r="I26" s="90">
        <f t="shared" ca="1" si="3"/>
        <v>20118783366.808384</v>
      </c>
      <c r="J26" s="90">
        <f t="shared" ca="1" si="3"/>
        <v>21221433956.012985</v>
      </c>
      <c r="K26" s="90">
        <f t="shared" ca="1" si="3"/>
        <v>22324084545.21759</v>
      </c>
      <c r="L26">
        <f ca="1">IF('Coal mining 2020'!$A34="MR",INDIRECT("'Coal mining 2020'!"&amp;'Country Selector'!$B$3&amp;ROW($A34))*10^12,0)*'Process Emissions Multipliers'!$B$34</f>
        <v>23426735134.422192</v>
      </c>
      <c r="M26" s="90">
        <f t="shared" ca="1" si="4"/>
        <v>22994476564.580418</v>
      </c>
      <c r="N26" s="90">
        <f t="shared" ca="1" si="4"/>
        <v>22562217994.738644</v>
      </c>
      <c r="O26" s="90">
        <f t="shared" ca="1" si="4"/>
        <v>22129959424.89687</v>
      </c>
      <c r="P26" s="90">
        <f t="shared" ca="1" si="4"/>
        <v>21697700855.055096</v>
      </c>
      <c r="Q26" s="90">
        <f t="shared" ca="1" si="4"/>
        <v>21265442285.213322</v>
      </c>
      <c r="R26" s="90">
        <f t="shared" ca="1" si="4"/>
        <v>20833183715.371548</v>
      </c>
      <c r="S26" s="90">
        <f t="shared" ca="1" si="4"/>
        <v>20400925145.529774</v>
      </c>
      <c r="T26" s="90">
        <f t="shared" ca="1" si="4"/>
        <v>19968666575.688</v>
      </c>
      <c r="U26" s="90">
        <f t="shared" ca="1" si="4"/>
        <v>19536408005.846226</v>
      </c>
      <c r="V26">
        <f ca="1">IF('Coal mining 2030'!$A34="MR",INDIRECT("'Coal mining 2030'!"&amp;'Country Selector'!$B$3&amp;ROW($A34))*10^12,0)*'Process Emissions Multipliers'!$D$34</f>
        <v>19104149436.004452</v>
      </c>
      <c r="W26" s="90">
        <f t="shared" ca="1" si="5"/>
        <v>18659293844.827667</v>
      </c>
      <c r="X26" s="90">
        <f t="shared" ca="1" si="5"/>
        <v>18214438253.650875</v>
      </c>
      <c r="Y26" s="90">
        <f t="shared" ca="1" si="5"/>
        <v>17769582662.474087</v>
      </c>
      <c r="Z26" s="90">
        <f t="shared" ca="1" si="5"/>
        <v>17324727071.297298</v>
      </c>
      <c r="AA26" s="90">
        <f t="shared" ca="1" si="5"/>
        <v>16879871480.12051</v>
      </c>
      <c r="AB26" s="90">
        <f t="shared" ca="1" si="5"/>
        <v>16435015888.943722</v>
      </c>
      <c r="AC26" s="90">
        <f t="shared" ca="1" si="5"/>
        <v>15990160297.766933</v>
      </c>
      <c r="AD26" s="90">
        <f t="shared" ca="1" si="5"/>
        <v>15545304706.590145</v>
      </c>
      <c r="AE26" s="90">
        <f t="shared" ca="1" si="5"/>
        <v>15100449115.413359</v>
      </c>
      <c r="AF26" s="90">
        <f t="shared" ca="1" si="5"/>
        <v>14655593524.23657</v>
      </c>
      <c r="AG26" s="90">
        <f t="shared" ca="1" si="5"/>
        <v>14210737933.059782</v>
      </c>
      <c r="AH26" s="90">
        <f t="shared" ca="1" si="5"/>
        <v>13765882341.882996</v>
      </c>
      <c r="AI26" s="90">
        <f t="shared" ca="1" si="5"/>
        <v>13321026750.706205</v>
      </c>
      <c r="AJ26" s="90">
        <f t="shared" ca="1" si="5"/>
        <v>12876171159.529419</v>
      </c>
      <c r="AK26" s="90">
        <f t="shared" ca="1" si="5"/>
        <v>12431315568.352631</v>
      </c>
      <c r="AL26" s="90">
        <f t="shared" ca="1" si="5"/>
        <v>11986459977.175842</v>
      </c>
      <c r="AM26" s="90">
        <f t="shared" ca="1" si="6"/>
        <v>11541604385.999052</v>
      </c>
      <c r="AN26" s="90">
        <f t="shared" ca="1" si="6"/>
        <v>11096748794.822266</v>
      </c>
      <c r="AO26" s="90">
        <f t="shared" ca="1" si="6"/>
        <v>10651893203.645477</v>
      </c>
      <c r="AP26">
        <f ca="1">V26*'Process Emissions Multipliers'!$E$34</f>
        <v>10207037612.468689</v>
      </c>
    </row>
    <row r="27" spans="1:42">
      <c r="A27" s="74">
        <v>-25</v>
      </c>
      <c r="B27">
        <f ca="1">IF('Coal mining 2010'!$A35="MR",INDIRECT("'Coal mining 2010'!"&amp;'Country Selector'!$B$3&amp;ROW($A35))*10^12,0)</f>
        <v>5885012542.4880772</v>
      </c>
      <c r="C27" s="90">
        <f t="shared" ca="1" si="3"/>
        <v>9773556428.9306488</v>
      </c>
      <c r="D27" s="90">
        <f t="shared" ca="1" si="3"/>
        <v>13662100315.373219</v>
      </c>
      <c r="E27" s="90">
        <f t="shared" ca="1" si="3"/>
        <v>17550644201.815792</v>
      </c>
      <c r="F27" s="90">
        <f t="shared" ca="1" si="3"/>
        <v>21439188088.258362</v>
      </c>
      <c r="G27" s="90">
        <f t="shared" ca="1" si="3"/>
        <v>25327731974.700932</v>
      </c>
      <c r="H27" s="90">
        <f t="shared" ca="1" si="3"/>
        <v>29216275861.143505</v>
      </c>
      <c r="I27" s="90">
        <f t="shared" ca="1" si="3"/>
        <v>33104819747.586071</v>
      </c>
      <c r="J27" s="90">
        <f t="shared" ca="1" si="3"/>
        <v>36993363634.028641</v>
      </c>
      <c r="K27" s="90">
        <f t="shared" ca="1" si="3"/>
        <v>40881907520.471222</v>
      </c>
      <c r="L27">
        <f ca="1">IF('Coal mining 2020'!$A35="MR",INDIRECT("'Coal mining 2020'!"&amp;'Country Selector'!$B$3&amp;ROW($A35))*10^12,0)*'Process Emissions Multipliers'!$B$34</f>
        <v>44770451406.913788</v>
      </c>
      <c r="M27" s="90">
        <f t="shared" ca="1" si="4"/>
        <v>42107173348.910881</v>
      </c>
      <c r="N27" s="90">
        <f t="shared" ca="1" si="4"/>
        <v>39443895290.907967</v>
      </c>
      <c r="O27" s="90">
        <f t="shared" ca="1" si="4"/>
        <v>36780617232.905052</v>
      </c>
      <c r="P27" s="90">
        <f t="shared" ca="1" si="4"/>
        <v>34117339174.902145</v>
      </c>
      <c r="Q27" s="90">
        <f t="shared" ca="1" si="4"/>
        <v>31454061116.899235</v>
      </c>
      <c r="R27" s="90">
        <f t="shared" ca="1" si="4"/>
        <v>28790783058.896324</v>
      </c>
      <c r="S27" s="90">
        <f t="shared" ca="1" si="4"/>
        <v>26127505000.893417</v>
      </c>
      <c r="T27" s="90">
        <f t="shared" ca="1" si="4"/>
        <v>23464226942.890503</v>
      </c>
      <c r="U27" s="90">
        <f t="shared" ca="1" si="4"/>
        <v>20800948884.887592</v>
      </c>
      <c r="V27">
        <f ca="1">IF('Coal mining 2030'!$A35="MR",INDIRECT("'Coal mining 2030'!"&amp;'Country Selector'!$B$3&amp;ROW($A35))*10^12,0)*'Process Emissions Multipliers'!$D$34</f>
        <v>18137670826.884682</v>
      </c>
      <c r="W27" s="90">
        <f t="shared" ca="1" si="5"/>
        <v>17715320472.827187</v>
      </c>
      <c r="X27" s="90">
        <f t="shared" ca="1" si="5"/>
        <v>17292970118.769691</v>
      </c>
      <c r="Y27" s="90">
        <f t="shared" ca="1" si="5"/>
        <v>16870619764.712198</v>
      </c>
      <c r="Z27" s="90">
        <f t="shared" ca="1" si="5"/>
        <v>16448269410.654703</v>
      </c>
      <c r="AA27" s="90">
        <f t="shared" ca="1" si="5"/>
        <v>16025919056.597208</v>
      </c>
      <c r="AB27" s="90">
        <f t="shared" ca="1" si="5"/>
        <v>15603568702.539715</v>
      </c>
      <c r="AC27" s="90">
        <f t="shared" ca="1" si="5"/>
        <v>15181218348.482218</v>
      </c>
      <c r="AD27" s="90">
        <f t="shared" ca="1" si="5"/>
        <v>14758867994.424725</v>
      </c>
      <c r="AE27" s="90">
        <f t="shared" ca="1" si="5"/>
        <v>14336517640.367229</v>
      </c>
      <c r="AF27" s="90">
        <f t="shared" ca="1" si="5"/>
        <v>13914167286.309734</v>
      </c>
      <c r="AG27" s="90">
        <f t="shared" ca="1" si="5"/>
        <v>13491816932.252239</v>
      </c>
      <c r="AH27" s="90">
        <f t="shared" ca="1" si="5"/>
        <v>13069466578.194744</v>
      </c>
      <c r="AI27" s="90">
        <f t="shared" ca="1" si="5"/>
        <v>12647116224.137251</v>
      </c>
      <c r="AJ27" s="90">
        <f t="shared" ca="1" si="5"/>
        <v>12224765870.079756</v>
      </c>
      <c r="AK27" s="90">
        <f t="shared" ca="1" si="5"/>
        <v>11802415516.022259</v>
      </c>
      <c r="AL27" s="90">
        <f t="shared" ca="1" si="5"/>
        <v>11380065161.964766</v>
      </c>
      <c r="AM27" s="90">
        <f t="shared" ca="1" si="6"/>
        <v>10957714807.907272</v>
      </c>
      <c r="AN27" s="90">
        <f t="shared" ca="1" si="6"/>
        <v>10535364453.849777</v>
      </c>
      <c r="AO27" s="90">
        <f t="shared" ca="1" si="6"/>
        <v>10113014099.792282</v>
      </c>
      <c r="AP27">
        <f ca="1">V27*'Process Emissions Multipliers'!$E$34</f>
        <v>9690663745.734787</v>
      </c>
    </row>
    <row r="28" spans="1:42">
      <c r="A28" s="74">
        <v>-24</v>
      </c>
      <c r="B28">
        <f ca="1">IF('Coal mining 2010'!$A36="MR",INDIRECT("'Coal mining 2010'!"&amp;'Country Selector'!$B$3&amp;ROW($A36))*10^12,0)</f>
        <v>11317849410.477087</v>
      </c>
      <c r="C28" s="90">
        <f t="shared" ca="1" si="3"/>
        <v>11219844576.369497</v>
      </c>
      <c r="D28" s="90">
        <f t="shared" ca="1" si="3"/>
        <v>11121839742.261908</v>
      </c>
      <c r="E28" s="90">
        <f t="shared" ca="1" si="3"/>
        <v>11023834908.154318</v>
      </c>
      <c r="F28" s="90">
        <f t="shared" ca="1" si="3"/>
        <v>10925830074.046726</v>
      </c>
      <c r="G28" s="90">
        <f t="shared" ca="1" si="3"/>
        <v>10827825239.939137</v>
      </c>
      <c r="H28" s="90">
        <f t="shared" ca="1" si="3"/>
        <v>10729820405.831547</v>
      </c>
      <c r="I28" s="90">
        <f t="shared" ca="1" si="3"/>
        <v>10631815571.723957</v>
      </c>
      <c r="J28" s="90">
        <f t="shared" ca="1" si="3"/>
        <v>10533810737.616365</v>
      </c>
      <c r="K28" s="90">
        <f t="shared" ca="1" si="3"/>
        <v>10435805903.508776</v>
      </c>
      <c r="L28">
        <f ca="1">IF('Coal mining 2020'!$A36="MR",INDIRECT("'Coal mining 2020'!"&amp;'Country Selector'!$B$3&amp;ROW($A36))*10^12,0)*'Process Emissions Multipliers'!$B$34</f>
        <v>10337801069.401186</v>
      </c>
      <c r="M28" s="90">
        <f t="shared" ca="1" si="4"/>
        <v>10162721006.90629</v>
      </c>
      <c r="N28" s="90">
        <f t="shared" ca="1" si="4"/>
        <v>9987640944.4113941</v>
      </c>
      <c r="O28" s="90">
        <f t="shared" ca="1" si="4"/>
        <v>9812560881.9164982</v>
      </c>
      <c r="P28" s="90">
        <f t="shared" ca="1" si="4"/>
        <v>9637480819.4216022</v>
      </c>
      <c r="Q28" s="90">
        <f t="shared" ca="1" si="4"/>
        <v>9462400756.9267063</v>
      </c>
      <c r="R28" s="90">
        <f t="shared" ca="1" si="4"/>
        <v>9287320694.4318104</v>
      </c>
      <c r="S28" s="90">
        <f t="shared" ca="1" si="4"/>
        <v>9112240631.9369144</v>
      </c>
      <c r="T28" s="90">
        <f t="shared" ca="1" si="4"/>
        <v>8937160569.4420185</v>
      </c>
      <c r="U28" s="90">
        <f t="shared" ca="1" si="4"/>
        <v>8762080506.9471226</v>
      </c>
      <c r="V28">
        <f ca="1">IF('Coal mining 2030'!$A36="MR",INDIRECT("'Coal mining 2030'!"&amp;'Country Selector'!$B$3&amp;ROW($A36))*10^12,0)*'Process Emissions Multipliers'!$D$34</f>
        <v>8587000444.4522266</v>
      </c>
      <c r="W28" s="90">
        <f t="shared" ca="1" si="5"/>
        <v>8387045184.8920784</v>
      </c>
      <c r="X28" s="90">
        <f t="shared" ca="1" si="5"/>
        <v>8187089925.3319292</v>
      </c>
      <c r="Y28" s="90">
        <f t="shared" ca="1" si="5"/>
        <v>7987134665.771781</v>
      </c>
      <c r="Z28" s="90">
        <f t="shared" ca="1" si="5"/>
        <v>7787179406.2116318</v>
      </c>
      <c r="AA28" s="90">
        <f t="shared" ca="1" si="5"/>
        <v>7587224146.6514835</v>
      </c>
      <c r="AB28" s="90">
        <f t="shared" ca="1" si="5"/>
        <v>7387268887.0913353</v>
      </c>
      <c r="AC28" s="90">
        <f t="shared" ca="1" si="5"/>
        <v>7187313627.5311861</v>
      </c>
      <c r="AD28" s="90">
        <f t="shared" ca="1" si="5"/>
        <v>6987358367.9710369</v>
      </c>
      <c r="AE28" s="90">
        <f t="shared" ca="1" si="5"/>
        <v>6787403108.4108887</v>
      </c>
      <c r="AF28" s="90">
        <f t="shared" ca="1" si="5"/>
        <v>6587447848.8507404</v>
      </c>
      <c r="AG28" s="90">
        <f t="shared" ca="1" si="5"/>
        <v>6387492589.2905912</v>
      </c>
      <c r="AH28" s="90">
        <f t="shared" ca="1" si="5"/>
        <v>6187537329.730442</v>
      </c>
      <c r="AI28" s="90">
        <f t="shared" ca="1" si="5"/>
        <v>5987582070.1702938</v>
      </c>
      <c r="AJ28" s="90">
        <f t="shared" ca="1" si="5"/>
        <v>5787626810.6101456</v>
      </c>
      <c r="AK28" s="90">
        <f t="shared" ca="1" si="5"/>
        <v>5587671551.0499973</v>
      </c>
      <c r="AL28" s="90">
        <f t="shared" ca="1" si="5"/>
        <v>5387716291.4898472</v>
      </c>
      <c r="AM28" s="90">
        <f t="shared" ca="1" si="6"/>
        <v>5187761031.9296989</v>
      </c>
      <c r="AN28" s="90">
        <f t="shared" ca="1" si="6"/>
        <v>4987805772.3695507</v>
      </c>
      <c r="AO28" s="90">
        <f t="shared" ca="1" si="6"/>
        <v>4787850512.8094015</v>
      </c>
      <c r="AP28">
        <f ca="1">V28*'Process Emissions Multipliers'!$E$34</f>
        <v>4587895253.2492533</v>
      </c>
    </row>
    <row r="29" spans="1:42">
      <c r="A29" s="74">
        <v>-23</v>
      </c>
      <c r="B29">
        <f ca="1">IF('Coal mining 2010'!$A37="MR",INDIRECT("'Coal mining 2010'!"&amp;'Country Selector'!$B$3&amp;ROW($A37))*10^12,0)</f>
        <v>5421210902.2619972</v>
      </c>
      <c r="C29" s="90">
        <f t="shared" ca="1" si="3"/>
        <v>8842009734.3186111</v>
      </c>
      <c r="D29" s="90">
        <f t="shared" ca="1" si="3"/>
        <v>12262808566.375229</v>
      </c>
      <c r="E29" s="90">
        <f t="shared" ca="1" si="3"/>
        <v>15683607398.431843</v>
      </c>
      <c r="F29" s="90">
        <f t="shared" ca="1" si="3"/>
        <v>19104406230.488457</v>
      </c>
      <c r="G29" s="90">
        <f t="shared" ca="1" si="3"/>
        <v>22525205062.545074</v>
      </c>
      <c r="H29" s="90">
        <f t="shared" ca="1" si="3"/>
        <v>25946003894.601688</v>
      </c>
      <c r="I29" s="90">
        <f t="shared" ca="1" si="3"/>
        <v>29366802726.658306</v>
      </c>
      <c r="J29" s="90">
        <f t="shared" ca="1" si="3"/>
        <v>32787601558.71492</v>
      </c>
      <c r="K29" s="90">
        <f t="shared" ca="1" si="3"/>
        <v>36208400390.77153</v>
      </c>
      <c r="L29">
        <f ca="1">IF('Coal mining 2020'!$A37="MR",INDIRECT("'Coal mining 2020'!"&amp;'Country Selector'!$B$3&amp;ROW($A37))*10^12,0)*'Process Emissions Multipliers'!$B$34</f>
        <v>39629199222.828148</v>
      </c>
      <c r="M29" s="90">
        <f t="shared" ca="1" si="4"/>
        <v>38176546902.778908</v>
      </c>
      <c r="N29" s="90">
        <f t="shared" ca="1" si="4"/>
        <v>36723894582.729668</v>
      </c>
      <c r="O29" s="90">
        <f t="shared" ca="1" si="4"/>
        <v>35271242262.680428</v>
      </c>
      <c r="P29" s="90">
        <f t="shared" ca="1" si="4"/>
        <v>33818589942.63118</v>
      </c>
      <c r="Q29" s="90">
        <f t="shared" ca="1" si="4"/>
        <v>32365937622.58194</v>
      </c>
      <c r="R29" s="90">
        <f t="shared" ca="1" si="4"/>
        <v>30913285302.5327</v>
      </c>
      <c r="S29" s="90">
        <f t="shared" ca="1" si="4"/>
        <v>29460632982.483459</v>
      </c>
      <c r="T29" s="90">
        <f t="shared" ca="1" si="4"/>
        <v>28007980662.434212</v>
      </c>
      <c r="U29" s="90">
        <f t="shared" ca="1" si="4"/>
        <v>26555328342.384972</v>
      </c>
      <c r="V29">
        <f ca="1">IF('Coal mining 2030'!$A37="MR",INDIRECT("'Coal mining 2030'!"&amp;'Country Selector'!$B$3&amp;ROW($A37))*10^12,0)*'Process Emissions Multipliers'!$D$34</f>
        <v>25102676022.335732</v>
      </c>
      <c r="W29" s="90">
        <f t="shared" ca="1" si="5"/>
        <v>24518139881.669365</v>
      </c>
      <c r="X29" s="90">
        <f t="shared" ca="1" si="5"/>
        <v>23933603741.003002</v>
      </c>
      <c r="Y29" s="90">
        <f t="shared" ca="1" si="5"/>
        <v>23349067600.336639</v>
      </c>
      <c r="Z29" s="90">
        <f t="shared" ca="1" si="5"/>
        <v>22764531459.670273</v>
      </c>
      <c r="AA29" s="90">
        <f t="shared" ca="1" si="5"/>
        <v>22179995319.003906</v>
      </c>
      <c r="AB29" s="90">
        <f t="shared" ca="1" si="5"/>
        <v>21595459178.337547</v>
      </c>
      <c r="AC29" s="90">
        <f t="shared" ca="1" si="5"/>
        <v>21010923037.671181</v>
      </c>
      <c r="AD29" s="90">
        <f t="shared" ca="1" si="5"/>
        <v>20426386897.004814</v>
      </c>
      <c r="AE29" s="90">
        <f t="shared" ca="1" si="5"/>
        <v>19841850756.338451</v>
      </c>
      <c r="AF29" s="90">
        <f t="shared" ca="1" si="5"/>
        <v>19257314615.672089</v>
      </c>
      <c r="AG29" s="90">
        <f t="shared" ca="1" si="5"/>
        <v>18672778475.005722</v>
      </c>
      <c r="AH29" s="90">
        <f t="shared" ca="1" si="5"/>
        <v>18088242334.339355</v>
      </c>
      <c r="AI29" s="90">
        <f t="shared" ca="1" si="5"/>
        <v>17503706193.672997</v>
      </c>
      <c r="AJ29" s="90">
        <f t="shared" ca="1" si="5"/>
        <v>16919170053.00663</v>
      </c>
      <c r="AK29" s="90">
        <f t="shared" ca="1" si="5"/>
        <v>16334633912.340263</v>
      </c>
      <c r="AL29" s="90">
        <f t="shared" ca="1" si="5"/>
        <v>15750097771.673899</v>
      </c>
      <c r="AM29" s="90">
        <f t="shared" ca="1" si="6"/>
        <v>15165561631.007538</v>
      </c>
      <c r="AN29" s="90">
        <f t="shared" ca="1" si="6"/>
        <v>14581025490.341171</v>
      </c>
      <c r="AO29" s="90">
        <f t="shared" ca="1" si="6"/>
        <v>13996489349.674807</v>
      </c>
      <c r="AP29">
        <f ca="1">V29*'Process Emissions Multipliers'!$E$34</f>
        <v>13411953209.008442</v>
      </c>
    </row>
    <row r="30" spans="1:42">
      <c r="A30" s="74">
        <v>-22</v>
      </c>
      <c r="B30">
        <f ca="1">IF('Coal mining 2010'!$A38="MR",INDIRECT("'Coal mining 2010'!"&amp;'Country Selector'!$B$3&amp;ROW($A38))*10^12,0)</f>
        <v>20466177256.463158</v>
      </c>
      <c r="C30" s="90">
        <f t="shared" ca="1" si="3"/>
        <v>19356938468.641983</v>
      </c>
      <c r="D30" s="90">
        <f t="shared" ca="1" si="3"/>
        <v>18247699680.820816</v>
      </c>
      <c r="E30" s="90">
        <f t="shared" ca="1" si="3"/>
        <v>17138460892.999641</v>
      </c>
      <c r="F30" s="90">
        <f t="shared" ca="1" si="3"/>
        <v>16029222105.178471</v>
      </c>
      <c r="G30" s="90">
        <f t="shared" ca="1" si="3"/>
        <v>14919983317.357298</v>
      </c>
      <c r="H30" s="90">
        <f t="shared" ca="1" si="3"/>
        <v>13810744529.536125</v>
      </c>
      <c r="I30" s="90">
        <f t="shared" ca="1" si="3"/>
        <v>12701505741.714954</v>
      </c>
      <c r="J30" s="90">
        <f t="shared" ca="1" si="3"/>
        <v>11592266953.893782</v>
      </c>
      <c r="K30" s="90">
        <f t="shared" ca="1" si="3"/>
        <v>10483028166.072611</v>
      </c>
      <c r="L30">
        <f ca="1">IF('Coal mining 2020'!$A38="MR",INDIRECT("'Coal mining 2020'!"&amp;'Country Selector'!$B$3&amp;ROW($A38))*10^12,0)*'Process Emissions Multipliers'!$B$34</f>
        <v>9373789378.2514381</v>
      </c>
      <c r="M30" s="90">
        <f t="shared" ca="1" si="4"/>
        <v>9241119839.7816772</v>
      </c>
      <c r="N30" s="90">
        <f t="shared" ca="1" si="4"/>
        <v>9108450301.3119183</v>
      </c>
      <c r="O30" s="90">
        <f t="shared" ca="1" si="4"/>
        <v>8975780762.8421593</v>
      </c>
      <c r="P30" s="90">
        <f t="shared" ca="1" si="4"/>
        <v>8843111224.3723984</v>
      </c>
      <c r="Q30" s="90">
        <f t="shared" ca="1" si="4"/>
        <v>8710441685.9026375</v>
      </c>
      <c r="R30" s="90">
        <f t="shared" ca="1" si="4"/>
        <v>8577772147.4328785</v>
      </c>
      <c r="S30" s="90">
        <f t="shared" ca="1" si="4"/>
        <v>8445102608.9631186</v>
      </c>
      <c r="T30" s="90">
        <f t="shared" ca="1" si="4"/>
        <v>8312433070.4933586</v>
      </c>
      <c r="U30" s="90">
        <f t="shared" ca="1" si="4"/>
        <v>8179763532.0235977</v>
      </c>
      <c r="V30">
        <f ca="1">IF('Coal mining 2030'!$A38="MR",INDIRECT("'Coal mining 2030'!"&amp;'Country Selector'!$B$3&amp;ROW($A38))*10^12,0)*'Process Emissions Multipliers'!$D$34</f>
        <v>8047093993.5538387</v>
      </c>
      <c r="W30" s="90">
        <f t="shared" ca="1" si="5"/>
        <v>7859710892.9479074</v>
      </c>
      <c r="X30" s="90">
        <f t="shared" ca="1" si="5"/>
        <v>7672327792.3419743</v>
      </c>
      <c r="Y30" s="90">
        <f t="shared" ca="1" si="5"/>
        <v>7484944691.736043</v>
      </c>
      <c r="Z30" s="90">
        <f t="shared" ca="1" si="5"/>
        <v>7297561591.1301126</v>
      </c>
      <c r="AA30" s="90">
        <f t="shared" ca="1" si="5"/>
        <v>7110178490.5241814</v>
      </c>
      <c r="AB30" s="90">
        <f t="shared" ca="1" si="5"/>
        <v>6922795389.9182491</v>
      </c>
      <c r="AC30" s="90">
        <f t="shared" ca="1" si="5"/>
        <v>6735412289.3123178</v>
      </c>
      <c r="AD30" s="90">
        <f t="shared" ca="1" si="5"/>
        <v>6548029188.7063856</v>
      </c>
      <c r="AE30" s="90">
        <f t="shared" ca="1" si="5"/>
        <v>6360646088.1004534</v>
      </c>
      <c r="AF30" s="90">
        <f t="shared" ca="1" si="5"/>
        <v>6173262987.4945221</v>
      </c>
      <c r="AG30" s="90">
        <f t="shared" ca="1" si="5"/>
        <v>5985879886.8885899</v>
      </c>
      <c r="AH30" s="90">
        <f t="shared" ca="1" si="5"/>
        <v>5798496786.2826595</v>
      </c>
      <c r="AI30" s="90">
        <f t="shared" ca="1" si="5"/>
        <v>5611113685.6767273</v>
      </c>
      <c r="AJ30" s="90">
        <f t="shared" ca="1" si="5"/>
        <v>5423730585.070796</v>
      </c>
      <c r="AK30" s="90">
        <f t="shared" ca="1" si="5"/>
        <v>5236347484.4648647</v>
      </c>
      <c r="AL30" s="90">
        <f t="shared" ca="1" si="5"/>
        <v>5048964383.8589325</v>
      </c>
      <c r="AM30" s="90">
        <f t="shared" ca="1" si="6"/>
        <v>4861581283.2530022</v>
      </c>
      <c r="AN30" s="90">
        <f t="shared" ca="1" si="6"/>
        <v>4674198182.6470699</v>
      </c>
      <c r="AO30" s="90">
        <f t="shared" ca="1" si="6"/>
        <v>4486815082.0411377</v>
      </c>
      <c r="AP30">
        <f ca="1">V30*'Process Emissions Multipliers'!$E$34</f>
        <v>4299431981.4352064</v>
      </c>
    </row>
    <row r="31" spans="1:42">
      <c r="A31" s="74">
        <v>-21</v>
      </c>
      <c r="B31">
        <f ca="1">IF('Coal mining 2010'!$A39="MR",INDIRECT("'Coal mining 2010'!"&amp;'Country Selector'!$B$3&amp;ROW($A39))*10^12,0)</f>
        <v>4888537657.3397646</v>
      </c>
      <c r="C31" s="90">
        <f t="shared" ca="1" si="3"/>
        <v>6192793047.7306519</v>
      </c>
      <c r="D31" s="90">
        <f t="shared" ca="1" si="3"/>
        <v>7497048438.1215382</v>
      </c>
      <c r="E31" s="90">
        <f t="shared" ca="1" si="3"/>
        <v>8801303828.5124245</v>
      </c>
      <c r="F31" s="90">
        <f t="shared" ca="1" si="3"/>
        <v>10105559218.903313</v>
      </c>
      <c r="G31" s="90">
        <f t="shared" ca="1" si="3"/>
        <v>11409814609.294199</v>
      </c>
      <c r="H31" s="90">
        <f t="shared" ca="1" si="3"/>
        <v>12714069999.685085</v>
      </c>
      <c r="I31" s="90">
        <f t="shared" ca="1" si="3"/>
        <v>14018325390.075974</v>
      </c>
      <c r="J31" s="90">
        <f t="shared" ca="1" si="3"/>
        <v>15322580780.46686</v>
      </c>
      <c r="K31" s="90">
        <f t="shared" ca="1" si="3"/>
        <v>16626836170.857746</v>
      </c>
      <c r="L31">
        <f ca="1">IF('Coal mining 2020'!$A39="MR",INDIRECT("'Coal mining 2020'!"&amp;'Country Selector'!$B$3&amp;ROW($A39))*10^12,0)*'Process Emissions Multipliers'!$B$34</f>
        <v>17931091561.248634</v>
      </c>
      <c r="M31" s="90">
        <f t="shared" ca="1" si="4"/>
        <v>16137982405.12377</v>
      </c>
      <c r="N31" s="90">
        <f t="shared" ca="1" si="4"/>
        <v>14344873248.998907</v>
      </c>
      <c r="O31" s="90">
        <f t="shared" ca="1" si="4"/>
        <v>12551764092.874044</v>
      </c>
      <c r="P31" s="90">
        <f t="shared" ca="1" si="4"/>
        <v>10758654936.74918</v>
      </c>
      <c r="Q31" s="90">
        <f t="shared" ca="1" si="4"/>
        <v>8965545780.6243172</v>
      </c>
      <c r="R31" s="90">
        <f t="shared" ca="1" si="4"/>
        <v>7172436624.4994535</v>
      </c>
      <c r="S31" s="90">
        <f t="shared" ca="1" si="4"/>
        <v>5379327468.3745899</v>
      </c>
      <c r="T31" s="90">
        <f t="shared" ca="1" si="4"/>
        <v>3586218312.2497268</v>
      </c>
      <c r="U31" s="90">
        <f t="shared" ca="1" si="4"/>
        <v>1793109156.1248634</v>
      </c>
      <c r="V31">
        <f ca="1">IF('Coal mining 2030'!$A39="MR",INDIRECT("'Coal mining 2030'!"&amp;'Country Selector'!$B$3&amp;ROW($A39))*10^12,0)*'Process Emissions Multipliers'!$D$34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Multipliers'!$E$34</f>
        <v>0</v>
      </c>
    </row>
    <row r="32" spans="1:42">
      <c r="A32" s="74">
        <v>-20</v>
      </c>
      <c r="B32">
        <f ca="1">IF('Coal mining 2010'!$A40="MR",INDIRECT("'Coal mining 2010'!"&amp;'Country Selector'!$B$3&amp;ROW($A40))*10^12,0)</f>
        <v>0</v>
      </c>
      <c r="C32" s="90">
        <f t="shared" ca="1" si="3"/>
        <v>1702395793.0925536</v>
      </c>
      <c r="D32" s="90">
        <f t="shared" ca="1" si="3"/>
        <v>3404791586.1851072</v>
      </c>
      <c r="E32" s="90">
        <f t="shared" ca="1" si="3"/>
        <v>5107187379.2776604</v>
      </c>
      <c r="F32" s="90">
        <f t="shared" ca="1" si="3"/>
        <v>6809583172.3702145</v>
      </c>
      <c r="G32" s="90">
        <f t="shared" ca="1" si="3"/>
        <v>8511978965.4627666</v>
      </c>
      <c r="H32" s="90">
        <f t="shared" ca="1" si="3"/>
        <v>10214374758.555321</v>
      </c>
      <c r="I32" s="90">
        <f t="shared" ca="1" si="3"/>
        <v>11916770551.647875</v>
      </c>
      <c r="J32" s="90">
        <f t="shared" ca="1" si="3"/>
        <v>13619166344.740429</v>
      </c>
      <c r="K32" s="90">
        <f t="shared" ca="1" si="3"/>
        <v>15321562137.832981</v>
      </c>
      <c r="L32">
        <f ca="1">IF('Coal mining 2020'!$A40="MR",INDIRECT("'Coal mining 2020'!"&amp;'Country Selector'!$B$3&amp;ROW($A40))*10^12,0)*'Process Emissions Multipliers'!$B$34</f>
        <v>17023957930.925535</v>
      </c>
      <c r="M32" s="90">
        <f t="shared" ca="1" si="4"/>
        <v>15321562137.832981</v>
      </c>
      <c r="N32" s="90">
        <f t="shared" ca="1" si="4"/>
        <v>13619166344.740429</v>
      </c>
      <c r="O32" s="90">
        <f t="shared" ca="1" si="4"/>
        <v>11916770551.647875</v>
      </c>
      <c r="P32" s="90">
        <f t="shared" ca="1" si="4"/>
        <v>10214374758.555321</v>
      </c>
      <c r="Q32" s="90">
        <f t="shared" ca="1" si="4"/>
        <v>8511978965.4627666</v>
      </c>
      <c r="R32" s="90">
        <f t="shared" ca="1" si="4"/>
        <v>6809583172.3702145</v>
      </c>
      <c r="S32" s="90">
        <f t="shared" ca="1" si="4"/>
        <v>5107187379.2776604</v>
      </c>
      <c r="T32" s="90">
        <f t="shared" ca="1" si="4"/>
        <v>3404791586.1851072</v>
      </c>
      <c r="U32" s="90">
        <f t="shared" ca="1" si="4"/>
        <v>1702395793.0925536</v>
      </c>
      <c r="V32">
        <f ca="1">IF('Coal mining 2030'!$A40="MR",INDIRECT("'Coal mining 2030'!"&amp;'Country Selector'!$B$3&amp;ROW($A40))*10^12,0)*'Process Emissions Multipliers'!$D$34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Multipliers'!$E$34</f>
        <v>0</v>
      </c>
    </row>
    <row r="33" spans="1:42">
      <c r="A33" s="74">
        <v>-19</v>
      </c>
      <c r="B33">
        <f ca="1">IF('Coal mining 2010'!$A41="MR",INDIRECT("'Coal mining 2010'!"&amp;'Country Selector'!$B$3&amp;ROW($A41))*10^12,0)</f>
        <v>0</v>
      </c>
      <c r="C33" s="90">
        <f t="shared" ca="1" si="3"/>
        <v>805973025.50290883</v>
      </c>
      <c r="D33" s="90">
        <f t="shared" ca="1" si="3"/>
        <v>1611946051.0058177</v>
      </c>
      <c r="E33" s="90">
        <f t="shared" ca="1" si="3"/>
        <v>2417919076.5087266</v>
      </c>
      <c r="F33" s="90">
        <f t="shared" ca="1" si="3"/>
        <v>3223892102.0116353</v>
      </c>
      <c r="G33" s="90">
        <f t="shared" ca="1" si="3"/>
        <v>4029865127.514544</v>
      </c>
      <c r="H33" s="90">
        <f t="shared" ca="1" si="3"/>
        <v>4835838153.0174532</v>
      </c>
      <c r="I33" s="90">
        <f t="shared" ca="1" si="3"/>
        <v>5641811178.5203609</v>
      </c>
      <c r="J33" s="90">
        <f t="shared" ca="1" si="3"/>
        <v>6447784204.0232706</v>
      </c>
      <c r="K33" s="90">
        <f t="shared" ca="1" si="3"/>
        <v>7253757229.5261793</v>
      </c>
      <c r="L33">
        <f ca="1">IF('Coal mining 2020'!$A41="MR",INDIRECT("'Coal mining 2020'!"&amp;'Country Selector'!$B$3&amp;ROW($A41))*10^12,0)*'Process Emissions Multipliers'!$B$34</f>
        <v>8059730255.029088</v>
      </c>
      <c r="M33" s="90">
        <f t="shared" ca="1" si="4"/>
        <v>7954903128.3017855</v>
      </c>
      <c r="N33" s="90">
        <f t="shared" ca="1" si="4"/>
        <v>7850076001.574482</v>
      </c>
      <c r="O33" s="90">
        <f t="shared" ca="1" si="4"/>
        <v>7745248874.8471785</v>
      </c>
      <c r="P33" s="90">
        <f t="shared" ca="1" si="4"/>
        <v>7640421748.1198769</v>
      </c>
      <c r="Q33" s="90">
        <f t="shared" ca="1" si="4"/>
        <v>7535594621.3925743</v>
      </c>
      <c r="R33" s="90">
        <f t="shared" ca="1" si="4"/>
        <v>7430767494.6652708</v>
      </c>
      <c r="S33" s="90">
        <f t="shared" ca="1" si="4"/>
        <v>7325940367.9379673</v>
      </c>
      <c r="T33" s="90">
        <f t="shared" ca="1" si="4"/>
        <v>7221113241.2106647</v>
      </c>
      <c r="U33" s="90">
        <f t="shared" ca="1" si="4"/>
        <v>7116286114.4833612</v>
      </c>
      <c r="V33">
        <f ca="1">IF('Coal mining 2030'!$A41="MR",INDIRECT("'Coal mining 2030'!"&amp;'Country Selector'!$B$3&amp;ROW($A41))*10^12,0)*'Process Emissions Multipliers'!$D$34</f>
        <v>7011458987.7560587</v>
      </c>
      <c r="W33" s="90">
        <f t="shared" ref="W33:AL62" ca="1" si="8">$V33*($AP$1-W$1)/($AP$1-$V$1)+$AP33*(W$1-$V$1)/($AP$1-$V$1)</f>
        <v>6848191486.9726076</v>
      </c>
      <c r="X33" s="90">
        <f t="shared" ca="1" si="7"/>
        <v>6684923986.1891556</v>
      </c>
      <c r="Y33" s="90">
        <f t="shared" ca="1" si="7"/>
        <v>6521656485.4057045</v>
      </c>
      <c r="Z33" s="90">
        <f t="shared" ca="1" si="7"/>
        <v>6358388984.6222544</v>
      </c>
      <c r="AA33" s="90">
        <f t="shared" ca="1" si="7"/>
        <v>6195121483.8388033</v>
      </c>
      <c r="AB33" s="90">
        <f t="shared" ca="1" si="7"/>
        <v>6031853983.0553513</v>
      </c>
      <c r="AC33" s="90">
        <f t="shared" ca="1" si="7"/>
        <v>5868586482.2719002</v>
      </c>
      <c r="AD33" s="90">
        <f t="shared" ca="1" si="7"/>
        <v>5705318981.4884491</v>
      </c>
      <c r="AE33" s="90">
        <f t="shared" ca="1" si="7"/>
        <v>5542051480.704998</v>
      </c>
      <c r="AF33" s="90">
        <f t="shared" ca="1" si="7"/>
        <v>5378783979.9215469</v>
      </c>
      <c r="AG33" s="90">
        <f t="shared" ca="1" si="7"/>
        <v>5215516479.1380949</v>
      </c>
      <c r="AH33" s="90">
        <f t="shared" ca="1" si="7"/>
        <v>5052248978.3546448</v>
      </c>
      <c r="AI33" s="90">
        <f t="shared" ca="1" si="7"/>
        <v>4888981477.5711927</v>
      </c>
      <c r="AJ33" s="90">
        <f t="shared" ca="1" si="7"/>
        <v>4725713976.7877417</v>
      </c>
      <c r="AK33" s="90">
        <f t="shared" ca="1" si="7"/>
        <v>4562446476.0042906</v>
      </c>
      <c r="AL33" s="90">
        <f t="shared" ca="1" si="7"/>
        <v>4399178975.2208385</v>
      </c>
      <c r="AM33" s="90">
        <f t="shared" ca="1" si="7"/>
        <v>4235911474.4373879</v>
      </c>
      <c r="AN33" s="90">
        <f t="shared" ca="1" si="6"/>
        <v>4072643973.6539373</v>
      </c>
      <c r="AO33" s="90">
        <f t="shared" ca="1" si="6"/>
        <v>3909376472.8704858</v>
      </c>
      <c r="AP33">
        <f ca="1">V33*'Process Emissions Multipliers'!$E$34</f>
        <v>3746108972.0870342</v>
      </c>
    </row>
    <row r="34" spans="1:42">
      <c r="A34" s="74">
        <v>-18</v>
      </c>
      <c r="B34">
        <f ca="1">IF('Coal mining 2010'!$A42="MR",INDIRECT("'Coal mining 2010'!"&amp;'Country Selector'!$B$3&amp;ROW($A42))*10^12,0)</f>
        <v>0</v>
      </c>
      <c r="C34" s="90">
        <f t="shared" ca="1" si="3"/>
        <v>2356128880.2554498</v>
      </c>
      <c r="D34" s="90">
        <f t="shared" ca="1" si="3"/>
        <v>4712257760.5108995</v>
      </c>
      <c r="E34" s="90">
        <f t="shared" ca="1" si="3"/>
        <v>7068386640.7663479</v>
      </c>
      <c r="F34" s="90">
        <f t="shared" ca="1" si="3"/>
        <v>9424515521.0217991</v>
      </c>
      <c r="G34" s="90">
        <f t="shared" ca="1" si="3"/>
        <v>11780644401.277248</v>
      </c>
      <c r="H34" s="90">
        <f t="shared" ca="1" si="3"/>
        <v>14136773281.532696</v>
      </c>
      <c r="I34" s="90">
        <f t="shared" ca="1" si="3"/>
        <v>16492902161.788147</v>
      </c>
      <c r="J34" s="90">
        <f t="shared" ca="1" si="3"/>
        <v>18849031042.043598</v>
      </c>
      <c r="K34" s="90">
        <f t="shared" ca="1" si="3"/>
        <v>21205159922.299049</v>
      </c>
      <c r="L34">
        <f ca="1">IF('Coal mining 2020'!$A42="MR",INDIRECT("'Coal mining 2020'!"&amp;'Country Selector'!$B$3&amp;ROW($A42))*10^12,0)*'Process Emissions Multipliers'!$B$34</f>
        <v>23561288802.554497</v>
      </c>
      <c r="M34" s="90">
        <f t="shared" ca="1" si="4"/>
        <v>21897960854.952717</v>
      </c>
      <c r="N34" s="90">
        <f t="shared" ca="1" si="4"/>
        <v>20234632907.350929</v>
      </c>
      <c r="O34" s="90">
        <f t="shared" ca="1" si="4"/>
        <v>18571304959.749146</v>
      </c>
      <c r="P34" s="90">
        <f t="shared" ca="1" si="4"/>
        <v>16907977012.147358</v>
      </c>
      <c r="Q34" s="90">
        <f t="shared" ca="1" si="4"/>
        <v>15244649064.545578</v>
      </c>
      <c r="R34" s="90">
        <f t="shared" ca="1" si="4"/>
        <v>13581321116.943794</v>
      </c>
      <c r="S34" s="90">
        <f t="shared" ca="1" si="4"/>
        <v>11917993169.342009</v>
      </c>
      <c r="T34" s="90">
        <f t="shared" ca="1" si="4"/>
        <v>10254665221.740227</v>
      </c>
      <c r="U34" s="90">
        <f t="shared" ca="1" si="4"/>
        <v>8591337274.138443</v>
      </c>
      <c r="V34">
        <f ca="1">IF('Coal mining 2030'!$A42="MR",INDIRECT("'Coal mining 2030'!"&amp;'Country Selector'!$B$3&amp;ROW($A42))*10^12,0)*'Process Emissions Multipliers'!$D$34</f>
        <v>6928009326.5366583</v>
      </c>
      <c r="W34" s="90">
        <f t="shared" ca="1" si="8"/>
        <v>6766685018.6966887</v>
      </c>
      <c r="X34" s="90">
        <f t="shared" ca="1" si="7"/>
        <v>6605360710.856719</v>
      </c>
      <c r="Y34" s="90">
        <f t="shared" ca="1" si="7"/>
        <v>6444036403.0167484</v>
      </c>
      <c r="Z34" s="90">
        <f t="shared" ca="1" si="7"/>
        <v>6282712095.1767788</v>
      </c>
      <c r="AA34" s="90">
        <f t="shared" ca="1" si="7"/>
        <v>6121387787.3368101</v>
      </c>
      <c r="AB34" s="90">
        <f t="shared" ca="1" si="7"/>
        <v>5960063479.4968395</v>
      </c>
      <c r="AC34" s="90">
        <f t="shared" ca="1" si="7"/>
        <v>5798739171.6568699</v>
      </c>
      <c r="AD34" s="90">
        <f t="shared" ca="1" si="7"/>
        <v>5637414863.8169003</v>
      </c>
      <c r="AE34" s="90">
        <f t="shared" ca="1" si="7"/>
        <v>5476090555.9769306</v>
      </c>
      <c r="AF34" s="90">
        <f t="shared" ca="1" si="7"/>
        <v>5314766248.13696</v>
      </c>
      <c r="AG34" s="90">
        <f t="shared" ca="1" si="7"/>
        <v>5153441940.2969913</v>
      </c>
      <c r="AH34" s="90">
        <f t="shared" ca="1" si="7"/>
        <v>4992117632.4570208</v>
      </c>
      <c r="AI34" s="90">
        <f t="shared" ca="1" si="7"/>
        <v>4830793324.6170511</v>
      </c>
      <c r="AJ34" s="90">
        <f t="shared" ca="1" si="7"/>
        <v>4669469016.7770815</v>
      </c>
      <c r="AK34" s="90">
        <f t="shared" ca="1" si="7"/>
        <v>4508144708.9371109</v>
      </c>
      <c r="AL34" s="90">
        <f t="shared" ca="1" si="7"/>
        <v>4346820401.0971413</v>
      </c>
      <c r="AM34" s="90">
        <f t="shared" ca="1" si="7"/>
        <v>4185496093.2571721</v>
      </c>
      <c r="AN34" s="90">
        <f t="shared" ca="1" si="6"/>
        <v>4024171785.417202</v>
      </c>
      <c r="AO34" s="90">
        <f t="shared" ca="1" si="6"/>
        <v>3862847477.5772324</v>
      </c>
      <c r="AP34">
        <f ca="1">V34*'Process Emissions Multipliers'!$E$34</f>
        <v>3701523169.7372627</v>
      </c>
    </row>
    <row r="35" spans="1:42">
      <c r="A35" s="74">
        <v>-17</v>
      </c>
      <c r="B35">
        <f ca="1">IF('Coal mining 2010'!$A43="MR",INDIRECT("'Coal mining 2010'!"&amp;'Country Selector'!$B$3&amp;ROW($A43))*10^12,0)</f>
        <v>8468102377.3676147</v>
      </c>
      <c r="C35" s="90">
        <f t="shared" ref="C35:K63" ca="1" si="9">$B35*($L$1-C$1)/($L$1-$B$1)+$L35*(C$1-$B$1)/($L$1-$B$1)</f>
        <v>8376589723.9789591</v>
      </c>
      <c r="D35" s="90">
        <f t="shared" ca="1" si="9"/>
        <v>8285077070.5903015</v>
      </c>
      <c r="E35" s="90">
        <f t="shared" ca="1" si="9"/>
        <v>8193564417.2016468</v>
      </c>
      <c r="F35" s="90">
        <f t="shared" ca="1" si="9"/>
        <v>8102051763.8129892</v>
      </c>
      <c r="G35" s="90">
        <f t="shared" ca="1" si="9"/>
        <v>8010539110.4243336</v>
      </c>
      <c r="H35" s="90">
        <f t="shared" ca="1" si="9"/>
        <v>7919026457.035677</v>
      </c>
      <c r="I35" s="90">
        <f t="shared" ca="1" si="9"/>
        <v>7827513803.6470213</v>
      </c>
      <c r="J35" s="90">
        <f t="shared" ca="1" si="9"/>
        <v>7736001150.2583647</v>
      </c>
      <c r="K35" s="90">
        <f t="shared" ca="1" si="9"/>
        <v>7644488496.8697081</v>
      </c>
      <c r="L35">
        <f ca="1">IF('Coal mining 2020'!$A43="MR",INDIRECT("'Coal mining 2020'!"&amp;'Country Selector'!$B$3&amp;ROW($A43))*10^12,0)*'Process Emissions Multipliers'!$B$34</f>
        <v>7552975843.4810524</v>
      </c>
      <c r="M35" s="90">
        <f t="shared" ref="M35:U63" ca="1" si="10">$L35*($V$1-M$1)/($V$1-$L$1)+$V35*(M$1-$L$1)/($V$1-$L$1)</f>
        <v>7448813840.0658836</v>
      </c>
      <c r="N35" s="90">
        <f t="shared" ca="1" si="10"/>
        <v>7344651836.6507149</v>
      </c>
      <c r="O35" s="90">
        <f t="shared" ca="1" si="10"/>
        <v>7240489833.235548</v>
      </c>
      <c r="P35" s="90">
        <f t="shared" ca="1" si="10"/>
        <v>7136327829.8203793</v>
      </c>
      <c r="Q35" s="90">
        <f t="shared" ca="1" si="10"/>
        <v>7032165826.4052105</v>
      </c>
      <c r="R35" s="90">
        <f t="shared" ca="1" si="10"/>
        <v>6928003822.9900427</v>
      </c>
      <c r="S35" s="90">
        <f t="shared" ca="1" si="10"/>
        <v>6823841819.5748749</v>
      </c>
      <c r="T35" s="90">
        <f t="shared" ca="1" si="10"/>
        <v>6719679816.1597061</v>
      </c>
      <c r="U35" s="90">
        <f t="shared" ca="1" si="10"/>
        <v>6615517812.7445383</v>
      </c>
      <c r="V35">
        <f ca="1">IF('Coal mining 2030'!$A43="MR",INDIRECT("'Coal mining 2030'!"&amp;'Country Selector'!$B$3&amp;ROW($A43))*10^12,0)*'Process Emissions Multipliers'!$D$34</f>
        <v>6511355809.3293695</v>
      </c>
      <c r="W35" s="90">
        <f t="shared" ca="1" si="8"/>
        <v>6359733616.0658188</v>
      </c>
      <c r="X35" s="90">
        <f t="shared" ca="1" si="7"/>
        <v>6208111422.8022671</v>
      </c>
      <c r="Y35" s="90">
        <f t="shared" ca="1" si="7"/>
        <v>6056489229.5387154</v>
      </c>
      <c r="Z35" s="90">
        <f t="shared" ca="1" si="7"/>
        <v>5904867036.2751646</v>
      </c>
      <c r="AA35" s="90">
        <f t="shared" ca="1" si="7"/>
        <v>5753244843.0116129</v>
      </c>
      <c r="AB35" s="90">
        <f t="shared" ca="1" si="7"/>
        <v>5601622649.7480621</v>
      </c>
      <c r="AC35" s="90">
        <f t="shared" ca="1" si="7"/>
        <v>5450000456.4845104</v>
      </c>
      <c r="AD35" s="90">
        <f t="shared" ca="1" si="7"/>
        <v>5298378263.2209597</v>
      </c>
      <c r="AE35" s="90">
        <f t="shared" ca="1" si="7"/>
        <v>5146756069.9574089</v>
      </c>
      <c r="AF35" s="90">
        <f t="shared" ca="1" si="7"/>
        <v>4995133876.6938572</v>
      </c>
      <c r="AG35" s="90">
        <f t="shared" ca="1" si="7"/>
        <v>4843511683.4303055</v>
      </c>
      <c r="AH35" s="90">
        <f t="shared" ca="1" si="7"/>
        <v>4691889490.1667538</v>
      </c>
      <c r="AI35" s="90">
        <f t="shared" ca="1" si="7"/>
        <v>4540267296.903204</v>
      </c>
      <c r="AJ35" s="90">
        <f t="shared" ca="1" si="7"/>
        <v>4388645103.6396523</v>
      </c>
      <c r="AK35" s="90">
        <f t="shared" ca="1" si="7"/>
        <v>4237022910.3761015</v>
      </c>
      <c r="AL35" s="90">
        <f t="shared" ca="1" si="7"/>
        <v>4085400717.1125498</v>
      </c>
      <c r="AM35" s="90">
        <f t="shared" ca="1" si="7"/>
        <v>3933778523.8489985</v>
      </c>
      <c r="AN35" s="90">
        <f t="shared" ca="1" si="6"/>
        <v>3782156330.5854473</v>
      </c>
      <c r="AO35" s="90">
        <f t="shared" ca="1" si="6"/>
        <v>3630534137.3218961</v>
      </c>
      <c r="AP35">
        <f ca="1">V35*'Process Emissions Multipliers'!$E$34</f>
        <v>3478911944.0583448</v>
      </c>
    </row>
    <row r="36" spans="1:42">
      <c r="A36" s="74">
        <v>-16</v>
      </c>
      <c r="B36">
        <f ca="1">IF('Coal mining 2010'!$A44="MR",INDIRECT("'Coal mining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IF('Coal mining 2020'!$A44="MR",INDIRECT("'Coal mining 2020'!"&amp;'Country Selector'!$B$3&amp;ROW($A44))*10^12,0)*'Process Emissions Multipliers'!$B$34</f>
        <v>0</v>
      </c>
      <c r="M36" s="90">
        <f t="shared" ca="1" si="10"/>
        <v>639433645.82106638</v>
      </c>
      <c r="N36" s="90">
        <f t="shared" ca="1" si="10"/>
        <v>1278867291.6421328</v>
      </c>
      <c r="O36" s="90">
        <f t="shared" ca="1" si="10"/>
        <v>1918300937.4631991</v>
      </c>
      <c r="P36" s="90">
        <f t="shared" ca="1" si="10"/>
        <v>2557734583.2842655</v>
      </c>
      <c r="Q36" s="90">
        <f t="shared" ca="1" si="10"/>
        <v>3197168229.1053319</v>
      </c>
      <c r="R36" s="90">
        <f t="shared" ca="1" si="10"/>
        <v>3836601874.9263983</v>
      </c>
      <c r="S36" s="90">
        <f t="shared" ca="1" si="10"/>
        <v>4476035520.7474651</v>
      </c>
      <c r="T36" s="90">
        <f t="shared" ca="1" si="10"/>
        <v>5115469166.568531</v>
      </c>
      <c r="U36" s="90">
        <f t="shared" ca="1" si="10"/>
        <v>5754902812.3895969</v>
      </c>
      <c r="V36">
        <f ca="1">IF('Coal mining 2030'!$A44="MR",INDIRECT("'Coal mining 2030'!"&amp;'Country Selector'!$B$3&amp;ROW($A44))*10^12,0)*'Process Emissions Multipliers'!$D$34</f>
        <v>6394336458.2106638</v>
      </c>
      <c r="W36" s="90">
        <f t="shared" ca="1" si="8"/>
        <v>6245439155.3064251</v>
      </c>
      <c r="X36" s="90">
        <f t="shared" ca="1" si="7"/>
        <v>6096541852.4021864</v>
      </c>
      <c r="Y36" s="90">
        <f t="shared" ca="1" si="7"/>
        <v>5947644549.4979477</v>
      </c>
      <c r="Z36" s="90">
        <f t="shared" ca="1" si="7"/>
        <v>5798747246.593709</v>
      </c>
      <c r="AA36" s="90">
        <f t="shared" ca="1" si="7"/>
        <v>5649849943.6894712</v>
      </c>
      <c r="AB36" s="90">
        <f t="shared" ca="1" si="7"/>
        <v>5500952640.7852325</v>
      </c>
      <c r="AC36" s="90">
        <f t="shared" ca="1" si="7"/>
        <v>5352055337.8809938</v>
      </c>
      <c r="AD36" s="90">
        <f t="shared" ca="1" si="7"/>
        <v>5203158034.9767551</v>
      </c>
      <c r="AE36" s="90">
        <f t="shared" ca="1" si="7"/>
        <v>5054260732.0725164</v>
      </c>
      <c r="AF36" s="90">
        <f t="shared" ca="1" si="7"/>
        <v>4905363429.1682777</v>
      </c>
      <c r="AG36" s="90">
        <f t="shared" ca="1" si="7"/>
        <v>4756466126.2640381</v>
      </c>
      <c r="AH36" s="90">
        <f t="shared" ca="1" si="7"/>
        <v>4607568823.3598003</v>
      </c>
      <c r="AI36" s="90">
        <f t="shared" ca="1" si="7"/>
        <v>4458671520.4555626</v>
      </c>
      <c r="AJ36" s="90">
        <f t="shared" ca="1" si="7"/>
        <v>4309774217.5513229</v>
      </c>
      <c r="AK36" s="90">
        <f t="shared" ca="1" si="7"/>
        <v>4160876914.6470842</v>
      </c>
      <c r="AL36" s="90">
        <f t="shared" ca="1" si="7"/>
        <v>4011979611.7428455</v>
      </c>
      <c r="AM36" s="90">
        <f t="shared" ca="1" si="7"/>
        <v>3863082308.8386068</v>
      </c>
      <c r="AN36" s="90">
        <f t="shared" ca="1" si="6"/>
        <v>3714185005.9343686</v>
      </c>
      <c r="AO36" s="90">
        <f t="shared" ca="1" si="6"/>
        <v>3565287703.0301294</v>
      </c>
      <c r="AP36">
        <f ca="1">V36*'Process Emissions Multipliers'!$E$34</f>
        <v>3416390400.1258912</v>
      </c>
    </row>
    <row r="37" spans="1:42">
      <c r="A37" s="74">
        <v>-15</v>
      </c>
      <c r="B37">
        <f ca="1">IF('Coal mining 2010'!$A45="MR",INDIRECT("'Coal mining 2010'!"&amp;'Country Selector'!$B$3&amp;ROW($A45))*10^12,0)</f>
        <v>7840092671.273613</v>
      </c>
      <c r="C37" s="90">
        <f t="shared" ca="1" si="9"/>
        <v>7056083404.1462526</v>
      </c>
      <c r="D37" s="90">
        <f t="shared" ca="1" si="9"/>
        <v>6272074137.0188904</v>
      </c>
      <c r="E37" s="90">
        <f t="shared" ca="1" si="9"/>
        <v>5488064869.8915291</v>
      </c>
      <c r="F37" s="90">
        <f t="shared" ca="1" si="9"/>
        <v>4704055602.7641678</v>
      </c>
      <c r="G37" s="90">
        <f t="shared" ca="1" si="9"/>
        <v>3920046335.6368065</v>
      </c>
      <c r="H37" s="90">
        <f t="shared" ca="1" si="9"/>
        <v>3136037068.5094452</v>
      </c>
      <c r="I37" s="90">
        <f t="shared" ca="1" si="9"/>
        <v>2352027801.3820839</v>
      </c>
      <c r="J37" s="90">
        <f t="shared" ca="1" si="9"/>
        <v>1568018534.2547226</v>
      </c>
      <c r="K37" s="90">
        <f t="shared" ca="1" si="9"/>
        <v>784009267.1273613</v>
      </c>
      <c r="L37">
        <f ca="1">IF('Coal mining 2020'!$A45="MR",INDIRECT("'Coal mining 2020'!"&amp;'Country Selector'!$B$3&amp;ROW($A45))*10^12,0)*'Process Emissions Multipliers'!$B$34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IF('Coal mining 2030'!$A45="MR",INDIRECT("'Coal mining 2030'!"&amp;'Country Selector'!$B$3&amp;ROW($A45))*10^12,0)*'Process Emissions Multipliers'!$D$34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Multipliers'!$E$34</f>
        <v>0</v>
      </c>
    </row>
    <row r="38" spans="1:42">
      <c r="A38" s="74">
        <v>-14</v>
      </c>
      <c r="B38">
        <f ca="1">IF('Coal mining 2010'!$A46="MR",INDIRECT("'Coal mining 2010'!"&amp;'Country Selector'!$B$3&amp;ROW($A46))*10^12,0)</f>
        <v>0</v>
      </c>
      <c r="C38" s="90">
        <f t="shared" ca="1" si="9"/>
        <v>658093224.76533902</v>
      </c>
      <c r="D38" s="90">
        <f t="shared" ca="1" si="9"/>
        <v>1316186449.530678</v>
      </c>
      <c r="E38" s="90">
        <f t="shared" ca="1" si="9"/>
        <v>1974279674.2960172</v>
      </c>
      <c r="F38" s="90">
        <f t="shared" ca="1" si="9"/>
        <v>2632372899.0613561</v>
      </c>
      <c r="G38" s="90">
        <f t="shared" ca="1" si="9"/>
        <v>3290466123.826695</v>
      </c>
      <c r="H38" s="90">
        <f t="shared" ca="1" si="9"/>
        <v>3948559348.5920343</v>
      </c>
      <c r="I38" s="90">
        <f t="shared" ca="1" si="9"/>
        <v>4606652573.3573732</v>
      </c>
      <c r="J38" s="90">
        <f t="shared" ca="1" si="9"/>
        <v>5264745798.1227121</v>
      </c>
      <c r="K38" s="90">
        <f t="shared" ca="1" si="9"/>
        <v>5922839022.888051</v>
      </c>
      <c r="L38">
        <f ca="1">IF('Coal mining 2020'!$A46="MR",INDIRECT("'Coal mining 2020'!"&amp;'Country Selector'!$B$3&amp;ROW($A46))*10^12,0)*'Process Emissions Multipliers'!$B$34</f>
        <v>6580932247.6533899</v>
      </c>
      <c r="M38" s="90">
        <f t="shared" ca="1" si="10"/>
        <v>7118332289.0061874</v>
      </c>
      <c r="N38" s="90">
        <f t="shared" ca="1" si="10"/>
        <v>7655732330.3589849</v>
      </c>
      <c r="O38" s="90">
        <f t="shared" ca="1" si="10"/>
        <v>8193132371.7117825</v>
      </c>
      <c r="P38" s="90">
        <f t="shared" ca="1" si="10"/>
        <v>8730532413.064579</v>
      </c>
      <c r="Q38" s="90">
        <f t="shared" ca="1" si="10"/>
        <v>9267932454.4173775</v>
      </c>
      <c r="R38" s="90">
        <f t="shared" ca="1" si="10"/>
        <v>9805332495.770174</v>
      </c>
      <c r="S38" s="90">
        <f t="shared" ca="1" si="10"/>
        <v>10342732537.122972</v>
      </c>
      <c r="T38" s="90">
        <f t="shared" ca="1" si="10"/>
        <v>10880132578.475769</v>
      </c>
      <c r="U38" s="90">
        <f t="shared" ca="1" si="10"/>
        <v>11417532619.828568</v>
      </c>
      <c r="V38">
        <f ca="1">IF('Coal mining 2030'!$A46="MR",INDIRECT("'Coal mining 2030'!"&amp;'Country Selector'!$B$3&amp;ROW($A46))*10^12,0)*'Process Emissions Multipliers'!$D$34</f>
        <v>11954932661.181364</v>
      </c>
      <c r="W38" s="90">
        <f t="shared" ca="1" si="8"/>
        <v>11676552372.423489</v>
      </c>
      <c r="X38" s="90">
        <f t="shared" ca="1" si="7"/>
        <v>11398172083.665613</v>
      </c>
      <c r="Y38" s="90">
        <f t="shared" ca="1" si="7"/>
        <v>11119791794.907738</v>
      </c>
      <c r="Z38" s="90">
        <f t="shared" ca="1" si="7"/>
        <v>10841411506.14986</v>
      </c>
      <c r="AA38" s="90">
        <f t="shared" ca="1" si="7"/>
        <v>10563031217.391985</v>
      </c>
      <c r="AB38" s="90">
        <f t="shared" ca="1" si="7"/>
        <v>10284650928.634109</v>
      </c>
      <c r="AC38" s="90">
        <f t="shared" ca="1" si="7"/>
        <v>10006270639.876232</v>
      </c>
      <c r="AD38" s="90">
        <f t="shared" ca="1" si="7"/>
        <v>9727890351.1183586</v>
      </c>
      <c r="AE38" s="90">
        <f t="shared" ca="1" si="7"/>
        <v>9449510062.3604832</v>
      </c>
      <c r="AF38" s="90">
        <f t="shared" ca="1" si="7"/>
        <v>9171129773.6026058</v>
      </c>
      <c r="AG38" s="90">
        <f t="shared" ca="1" si="7"/>
        <v>8892749484.8447304</v>
      </c>
      <c r="AH38" s="90">
        <f t="shared" ca="1" si="7"/>
        <v>8614369196.0868549</v>
      </c>
      <c r="AI38" s="90">
        <f t="shared" ca="1" si="7"/>
        <v>8335988907.3289795</v>
      </c>
      <c r="AJ38" s="90">
        <f t="shared" ca="1" si="7"/>
        <v>8057608618.5711031</v>
      </c>
      <c r="AK38" s="90">
        <f t="shared" ca="1" si="7"/>
        <v>7779228329.8132267</v>
      </c>
      <c r="AL38" s="90">
        <f t="shared" ca="1" si="7"/>
        <v>7500848041.0553513</v>
      </c>
      <c r="AM38" s="90">
        <f t="shared" ca="1" si="7"/>
        <v>7222467752.2974758</v>
      </c>
      <c r="AN38" s="90">
        <f t="shared" ca="1" si="6"/>
        <v>6944087463.5396004</v>
      </c>
      <c r="AO38" s="90">
        <f t="shared" ca="1" si="6"/>
        <v>6665707174.7817249</v>
      </c>
      <c r="AP38">
        <f ca="1">V38*'Process Emissions Multipliers'!$E$34</f>
        <v>6387326886.0238485</v>
      </c>
    </row>
    <row r="39" spans="1:42">
      <c r="A39" s="74">
        <v>-13</v>
      </c>
      <c r="B39">
        <f ca="1">IF('Coal mining 2010'!$A47="MR",INDIRECT("'Coal mining 2010'!"&amp;'Country Selector'!$B$3&amp;ROW($A47))*10^12,0)</f>
        <v>7262514710.5234156</v>
      </c>
      <c r="C39" s="90">
        <f t="shared" ca="1" si="9"/>
        <v>7186523906.5971003</v>
      </c>
      <c r="D39" s="90">
        <f t="shared" ca="1" si="9"/>
        <v>7110533102.670784</v>
      </c>
      <c r="E39" s="90">
        <f t="shared" ca="1" si="9"/>
        <v>7034542298.7444687</v>
      </c>
      <c r="F39" s="90">
        <f t="shared" ca="1" si="9"/>
        <v>6958551494.8181534</v>
      </c>
      <c r="G39" s="90">
        <f t="shared" ca="1" si="9"/>
        <v>6882560690.8918381</v>
      </c>
      <c r="H39" s="90">
        <f t="shared" ca="1" si="9"/>
        <v>6806569886.9655218</v>
      </c>
      <c r="I39" s="90">
        <f t="shared" ca="1" si="9"/>
        <v>6730579083.0392056</v>
      </c>
      <c r="J39" s="90">
        <f t="shared" ca="1" si="9"/>
        <v>6654588279.1128902</v>
      </c>
      <c r="K39" s="90">
        <f t="shared" ca="1" si="9"/>
        <v>6578597475.1865749</v>
      </c>
      <c r="L39">
        <f ca="1">IF('Coal mining 2020'!$A47="MR",INDIRECT("'Coal mining 2020'!"&amp;'Country Selector'!$B$3&amp;ROW($A47))*10^12,0)*'Process Emissions Multipliers'!$B$34</f>
        <v>6502606671.2602587</v>
      </c>
      <c r="M39" s="90">
        <f t="shared" ca="1" si="10"/>
        <v>5852346004.1342335</v>
      </c>
      <c r="N39" s="90">
        <f t="shared" ca="1" si="10"/>
        <v>5202085337.0082073</v>
      </c>
      <c r="O39" s="90">
        <f t="shared" ca="1" si="10"/>
        <v>4551824669.8821812</v>
      </c>
      <c r="P39" s="90">
        <f t="shared" ca="1" si="10"/>
        <v>3901564002.7561555</v>
      </c>
      <c r="Q39" s="90">
        <f t="shared" ca="1" si="10"/>
        <v>3251303335.6301293</v>
      </c>
      <c r="R39" s="90">
        <f t="shared" ca="1" si="10"/>
        <v>2601042668.5041037</v>
      </c>
      <c r="S39" s="90">
        <f t="shared" ca="1" si="10"/>
        <v>1950782001.3780777</v>
      </c>
      <c r="T39" s="90">
        <f t="shared" ca="1" si="10"/>
        <v>1300521334.2520518</v>
      </c>
      <c r="U39" s="90">
        <f t="shared" ca="1" si="10"/>
        <v>650260667.12602592</v>
      </c>
      <c r="V39">
        <f ca="1">IF('Coal mining 2030'!$A47="MR",INDIRECT("'Coal mining 2030'!"&amp;'Country Selector'!$B$3&amp;ROW($A47))*10^12,0)*'Process Emissions Multipliers'!$D$34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Multipliers'!$E$34</f>
        <v>0</v>
      </c>
    </row>
    <row r="40" spans="1:42">
      <c r="A40" s="74">
        <v>-12</v>
      </c>
      <c r="B40">
        <f ca="1">IF('Coal mining 2010'!$A48="MR",INDIRECT("'Coal mining 2010'!"&amp;'Country Selector'!$B$3&amp;ROW($A48))*10^12,0)</f>
        <v>0</v>
      </c>
      <c r="C40" s="90">
        <f t="shared" ca="1" si="9"/>
        <v>611153705.61806595</v>
      </c>
      <c r="D40" s="90">
        <f t="shared" ca="1" si="9"/>
        <v>1222307411.2361319</v>
      </c>
      <c r="E40" s="90">
        <f t="shared" ca="1" si="9"/>
        <v>1833461116.8541977</v>
      </c>
      <c r="F40" s="90">
        <f t="shared" ca="1" si="9"/>
        <v>2444614822.4722638</v>
      </c>
      <c r="G40" s="90">
        <f t="shared" ca="1" si="9"/>
        <v>3055768528.0903296</v>
      </c>
      <c r="H40" s="90">
        <f t="shared" ca="1" si="9"/>
        <v>3666922233.7083955</v>
      </c>
      <c r="I40" s="90">
        <f t="shared" ca="1" si="9"/>
        <v>4278075939.3264618</v>
      </c>
      <c r="J40" s="90">
        <f t="shared" ca="1" si="9"/>
        <v>4889229644.9445276</v>
      </c>
      <c r="K40" s="90">
        <f t="shared" ca="1" si="9"/>
        <v>5500383350.5625935</v>
      </c>
      <c r="L40">
        <f ca="1">IF('Coal mining 2020'!$A48="MR",INDIRECT("'Coal mining 2020'!"&amp;'Country Selector'!$B$3&amp;ROW($A48))*10^12,0)*'Process Emissions Multipliers'!$B$34</f>
        <v>6111537056.1806593</v>
      </c>
      <c r="M40" s="90">
        <f t="shared" ca="1" si="10"/>
        <v>6063120938.7376328</v>
      </c>
      <c r="N40" s="90">
        <f t="shared" ca="1" si="10"/>
        <v>6014704821.2946062</v>
      </c>
      <c r="O40" s="90">
        <f t="shared" ca="1" si="10"/>
        <v>5966288703.8515797</v>
      </c>
      <c r="P40" s="90">
        <f t="shared" ca="1" si="10"/>
        <v>5917872586.4085522</v>
      </c>
      <c r="Q40" s="90">
        <f t="shared" ca="1" si="10"/>
        <v>5869456468.9655266</v>
      </c>
      <c r="R40" s="90">
        <f t="shared" ca="1" si="10"/>
        <v>5821040351.5224991</v>
      </c>
      <c r="S40" s="90">
        <f t="shared" ca="1" si="10"/>
        <v>5772624234.0794725</v>
      </c>
      <c r="T40" s="90">
        <f t="shared" ca="1" si="10"/>
        <v>5724208116.636446</v>
      </c>
      <c r="U40" s="90">
        <f t="shared" ca="1" si="10"/>
        <v>5675791999.1934195</v>
      </c>
      <c r="V40">
        <f ca="1">IF('Coal mining 2030'!$A48="MR",INDIRECT("'Coal mining 2030'!"&amp;'Country Selector'!$B$3&amp;ROW($A48))*10^12,0)*'Process Emissions Multipliers'!$D$34</f>
        <v>5627375881.7503929</v>
      </c>
      <c r="W40" s="90">
        <f t="shared" ca="1" si="8"/>
        <v>5496337876.9946241</v>
      </c>
      <c r="X40" s="90">
        <f t="shared" ca="1" si="7"/>
        <v>5365299872.2388554</v>
      </c>
      <c r="Y40" s="90">
        <f t="shared" ca="1" si="7"/>
        <v>5234261867.4830866</v>
      </c>
      <c r="Z40" s="90">
        <f t="shared" ca="1" si="7"/>
        <v>5103223862.7273178</v>
      </c>
      <c r="AA40" s="90">
        <f t="shared" ca="1" si="7"/>
        <v>4972185857.9715481</v>
      </c>
      <c r="AB40" s="90">
        <f t="shared" ca="1" si="7"/>
        <v>4841147853.2157793</v>
      </c>
      <c r="AC40" s="90">
        <f t="shared" ca="1" si="7"/>
        <v>4710109848.4600105</v>
      </c>
      <c r="AD40" s="90">
        <f t="shared" ca="1" si="7"/>
        <v>4579071843.7042418</v>
      </c>
      <c r="AE40" s="90">
        <f t="shared" ca="1" si="7"/>
        <v>4448033838.948473</v>
      </c>
      <c r="AF40" s="90">
        <f t="shared" ca="1" si="7"/>
        <v>4316995834.1927042</v>
      </c>
      <c r="AG40" s="90">
        <f t="shared" ca="1" si="7"/>
        <v>4185957829.4369354</v>
      </c>
      <c r="AH40" s="90">
        <f t="shared" ca="1" si="7"/>
        <v>4054919824.6811666</v>
      </c>
      <c r="AI40" s="90">
        <f t="shared" ca="1" si="7"/>
        <v>3923881819.9253974</v>
      </c>
      <c r="AJ40" s="90">
        <f t="shared" ca="1" si="7"/>
        <v>3792843815.1696286</v>
      </c>
      <c r="AK40" s="90">
        <f t="shared" ca="1" si="7"/>
        <v>3661805810.4138598</v>
      </c>
      <c r="AL40" s="90">
        <f t="shared" ca="1" si="7"/>
        <v>3530767805.6580911</v>
      </c>
      <c r="AM40" s="90">
        <f t="shared" ca="1" si="7"/>
        <v>3399729800.9023223</v>
      </c>
      <c r="AN40" s="90">
        <f t="shared" ca="1" si="6"/>
        <v>3268691796.1465535</v>
      </c>
      <c r="AO40" s="90">
        <f t="shared" ca="1" si="6"/>
        <v>3137653791.3907843</v>
      </c>
      <c r="AP40">
        <f ca="1">V40*'Process Emissions Multipliers'!$E$34</f>
        <v>3006615786.6350155</v>
      </c>
    </row>
    <row r="41" spans="1:42">
      <c r="A41" s="74">
        <v>-11</v>
      </c>
      <c r="B41">
        <f ca="1">IF('Coal mining 2010'!$A49="MR",INDIRECT("'Coal mining 2010'!"&amp;'Country Selector'!$B$3&amp;ROW($A49))*10^12,0)</f>
        <v>3418580537.5184231</v>
      </c>
      <c r="C41" s="90">
        <f t="shared" ca="1" si="9"/>
        <v>3676892791.7391529</v>
      </c>
      <c r="D41" s="90">
        <f t="shared" ca="1" si="9"/>
        <v>3935205045.9598818</v>
      </c>
      <c r="E41" s="90">
        <f t="shared" ca="1" si="9"/>
        <v>4193517300.1806116</v>
      </c>
      <c r="F41" s="90">
        <f t="shared" ca="1" si="9"/>
        <v>4451829554.4013405</v>
      </c>
      <c r="G41" s="90">
        <f t="shared" ca="1" si="9"/>
        <v>4710141808.6220703</v>
      </c>
      <c r="H41" s="90">
        <f t="shared" ca="1" si="9"/>
        <v>4968454062.8428001</v>
      </c>
      <c r="I41" s="90">
        <f t="shared" ca="1" si="9"/>
        <v>5226766317.063529</v>
      </c>
      <c r="J41" s="90">
        <f t="shared" ca="1" si="9"/>
        <v>5485078571.2842588</v>
      </c>
      <c r="K41" s="90">
        <f t="shared" ca="1" si="9"/>
        <v>5743390825.5049877</v>
      </c>
      <c r="L41">
        <f ca="1">IF('Coal mining 2020'!$A49="MR",INDIRECT("'Coal mining 2020'!"&amp;'Country Selector'!$B$3&amp;ROW($A49))*10^12,0)*'Process Emissions Multipliers'!$B$34</f>
        <v>6001703079.7257175</v>
      </c>
      <c r="M41" s="90">
        <f t="shared" ca="1" si="10"/>
        <v>5401532771.7531452</v>
      </c>
      <c r="N41" s="90">
        <f t="shared" ca="1" si="10"/>
        <v>4801362463.7805738</v>
      </c>
      <c r="O41" s="90">
        <f t="shared" ca="1" si="10"/>
        <v>4201192155.8080025</v>
      </c>
      <c r="P41" s="90">
        <f t="shared" ca="1" si="10"/>
        <v>3601021847.8354311</v>
      </c>
      <c r="Q41" s="90">
        <f t="shared" ca="1" si="10"/>
        <v>3000851539.8628588</v>
      </c>
      <c r="R41" s="90">
        <f t="shared" ca="1" si="10"/>
        <v>2400681231.8902869</v>
      </c>
      <c r="S41" s="90">
        <f t="shared" ca="1" si="10"/>
        <v>1800510923.9177155</v>
      </c>
      <c r="T41" s="90">
        <f t="shared" ca="1" si="10"/>
        <v>1200340615.9451435</v>
      </c>
      <c r="U41" s="90">
        <f t="shared" ca="1" si="10"/>
        <v>600170307.97257173</v>
      </c>
      <c r="V41">
        <f ca="1">IF('Coal mining 2030'!$A49="MR",INDIRECT("'Coal mining 2030'!"&amp;'Country Selector'!$B$3&amp;ROW($A49))*10^12,0)*'Process Emissions Multipliers'!$D$34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Multipliers'!$E$34</f>
        <v>0</v>
      </c>
    </row>
    <row r="42" spans="1:42">
      <c r="A42" s="74">
        <v>-10</v>
      </c>
      <c r="B42">
        <f ca="1">IF('Coal mining 2010'!$A50="MR",INDIRECT("'Coal mining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IF('Coal mining 2020'!$A50="MR",INDIRECT("'Coal mining 2020'!"&amp;'Country Selector'!$B$3&amp;ROW($A50))*10^12,0)*'Process Emissions Multipliers'!$B$34</f>
        <v>0</v>
      </c>
      <c r="M42" s="90">
        <f t="shared" ca="1" si="10"/>
        <v>533270274.25301933</v>
      </c>
      <c r="N42" s="90">
        <f t="shared" ca="1" si="10"/>
        <v>1066540548.5060387</v>
      </c>
      <c r="O42" s="90">
        <f t="shared" ca="1" si="10"/>
        <v>1599810822.759058</v>
      </c>
      <c r="P42" s="90">
        <f t="shared" ca="1" si="10"/>
        <v>2133081097.0120773</v>
      </c>
      <c r="Q42" s="90">
        <f t="shared" ca="1" si="10"/>
        <v>2666351371.2650967</v>
      </c>
      <c r="R42" s="90">
        <f t="shared" ca="1" si="10"/>
        <v>3199621645.518116</v>
      </c>
      <c r="S42" s="90">
        <f t="shared" ca="1" si="10"/>
        <v>3732891919.7711349</v>
      </c>
      <c r="T42" s="90">
        <f t="shared" ca="1" si="10"/>
        <v>4266162194.0241547</v>
      </c>
      <c r="U42" s="90">
        <f t="shared" ca="1" si="10"/>
        <v>4799432468.277174</v>
      </c>
      <c r="V42">
        <f ca="1">IF('Coal mining 2030'!$A50="MR",INDIRECT("'Coal mining 2030'!"&amp;'Country Selector'!$B$3&amp;ROW($A50))*10^12,0)*'Process Emissions Multipliers'!$D$34</f>
        <v>5332702742.5301933</v>
      </c>
      <c r="W42" s="90">
        <f t="shared" ca="1" si="8"/>
        <v>5208526440.4631958</v>
      </c>
      <c r="X42" s="90">
        <f t="shared" ca="1" si="7"/>
        <v>5084350138.3961983</v>
      </c>
      <c r="Y42" s="90">
        <f t="shared" ca="1" si="7"/>
        <v>4960173836.3292007</v>
      </c>
      <c r="Z42" s="90">
        <f t="shared" ca="1" si="7"/>
        <v>4835997534.2622032</v>
      </c>
      <c r="AA42" s="90">
        <f t="shared" ca="1" si="7"/>
        <v>4711821232.1952057</v>
      </c>
      <c r="AB42" s="90">
        <f t="shared" ca="1" si="7"/>
        <v>4587644930.1282082</v>
      </c>
      <c r="AC42" s="90">
        <f t="shared" ca="1" si="7"/>
        <v>4463468628.0612106</v>
      </c>
      <c r="AD42" s="90">
        <f t="shared" ca="1" si="7"/>
        <v>4339292325.9942131</v>
      </c>
      <c r="AE42" s="90">
        <f t="shared" ca="1" si="7"/>
        <v>4215116023.9272156</v>
      </c>
      <c r="AF42" s="90">
        <f t="shared" ca="1" si="7"/>
        <v>4090939721.860218</v>
      </c>
      <c r="AG42" s="90">
        <f t="shared" ca="1" si="7"/>
        <v>3966763419.7932205</v>
      </c>
      <c r="AH42" s="90">
        <f t="shared" ca="1" si="7"/>
        <v>3842587117.7262235</v>
      </c>
      <c r="AI42" s="90">
        <f t="shared" ca="1" si="7"/>
        <v>3718410815.6592255</v>
      </c>
      <c r="AJ42" s="90">
        <f t="shared" ca="1" si="7"/>
        <v>3594234513.5922284</v>
      </c>
      <c r="AK42" s="90">
        <f t="shared" ca="1" si="7"/>
        <v>3470058211.5252304</v>
      </c>
      <c r="AL42" s="90">
        <f t="shared" ca="1" si="7"/>
        <v>3345881909.4582334</v>
      </c>
      <c r="AM42" s="90">
        <f t="shared" ca="1" si="7"/>
        <v>3221705607.3912358</v>
      </c>
      <c r="AN42" s="90">
        <f t="shared" ca="1" si="6"/>
        <v>3097529305.3242383</v>
      </c>
      <c r="AO42" s="90">
        <f t="shared" ca="1" si="6"/>
        <v>2973353003.2572408</v>
      </c>
      <c r="AP42">
        <f ca="1">V42*'Process Emissions Multipliers'!$E$34</f>
        <v>2849176701.1902432</v>
      </c>
    </row>
    <row r="43" spans="1:42">
      <c r="A43" s="74">
        <v>-9</v>
      </c>
      <c r="B43">
        <f ca="1">IF('Coal mining 2010'!$A51="MR",INDIRECT("'Coal mining 2010'!"&amp;'Country Selector'!$B$3&amp;ROW($A51))*10^12,0)</f>
        <v>3239569239.9194155</v>
      </c>
      <c r="C43" s="90">
        <f t="shared" ca="1" si="9"/>
        <v>4037698346.8930936</v>
      </c>
      <c r="D43" s="90">
        <f t="shared" ca="1" si="9"/>
        <v>4835827453.8667717</v>
      </c>
      <c r="E43" s="90">
        <f t="shared" ca="1" si="9"/>
        <v>5633956560.8404493</v>
      </c>
      <c r="F43" s="90">
        <f t="shared" ca="1" si="9"/>
        <v>6432085667.8141279</v>
      </c>
      <c r="G43" s="90">
        <f t="shared" ca="1" si="9"/>
        <v>7230214774.7878056</v>
      </c>
      <c r="H43" s="90">
        <f t="shared" ca="1" si="9"/>
        <v>8028343881.7614822</v>
      </c>
      <c r="I43" s="90">
        <f t="shared" ca="1" si="9"/>
        <v>8826472988.7351608</v>
      </c>
      <c r="J43" s="90">
        <f t="shared" ca="1" si="9"/>
        <v>9624602095.7088394</v>
      </c>
      <c r="K43" s="90">
        <f t="shared" ca="1" si="9"/>
        <v>10422731202.682516</v>
      </c>
      <c r="L43">
        <f ca="1">IF('Coal mining 2020'!$A51="MR",INDIRECT("'Coal mining 2020'!"&amp;'Country Selector'!$B$3&amp;ROW($A51))*10^12,0)*'Process Emissions Multipliers'!$B$34</f>
        <v>11220860309.656195</v>
      </c>
      <c r="M43" s="90">
        <f t="shared" ca="1" si="10"/>
        <v>10098774278.690575</v>
      </c>
      <c r="N43" s="90">
        <f t="shared" ca="1" si="10"/>
        <v>8976688247.7249565</v>
      </c>
      <c r="O43" s="90">
        <f t="shared" ca="1" si="10"/>
        <v>7854602216.7593365</v>
      </c>
      <c r="P43" s="90">
        <f t="shared" ca="1" si="10"/>
        <v>6732516185.7937164</v>
      </c>
      <c r="Q43" s="90">
        <f t="shared" ca="1" si="10"/>
        <v>5610430154.8280973</v>
      </c>
      <c r="R43" s="90">
        <f t="shared" ca="1" si="10"/>
        <v>4488344123.8624783</v>
      </c>
      <c r="S43" s="90">
        <f t="shared" ca="1" si="10"/>
        <v>3366258092.8968582</v>
      </c>
      <c r="T43" s="90">
        <f t="shared" ca="1" si="10"/>
        <v>2244172061.9312391</v>
      </c>
      <c r="U43" s="90">
        <f t="shared" ca="1" si="10"/>
        <v>1122086030.9656196</v>
      </c>
      <c r="V43">
        <f ca="1">IF('Coal mining 2030'!$A51="MR",INDIRECT("'Coal mining 2030'!"&amp;'Country Selector'!$B$3&amp;ROW($A51))*10^12,0)*'Process Emissions Multipliers'!$D$34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Multipliers'!$E$34</f>
        <v>0</v>
      </c>
    </row>
    <row r="44" spans="1:42">
      <c r="A44" s="74">
        <v>-8</v>
      </c>
      <c r="B44">
        <f ca="1">IF('Coal mining 2010'!$A52="MR",INDIRECT("'Coal mining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IF('Coal mining 2020'!$A52="MR",INDIRECT("'Coal mining 2020'!"&amp;'Country Selector'!$B$3&amp;ROW($A52))*10^12,0)*'Process Emissions Multipliers'!$B$34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IF('Coal mining 2030'!$A52="MR",INDIRECT("'Coal mining 2030'!"&amp;'Country Selector'!$B$3&amp;ROW($A52))*10^12,0)*'Process Emissions Multipliers'!$D$34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Multipliers'!$E$34</f>
        <v>0</v>
      </c>
    </row>
    <row r="45" spans="1:42">
      <c r="A45" s="74">
        <v>-7</v>
      </c>
      <c r="B45">
        <f ca="1">IF('Coal mining 2010'!$A53="MR",INDIRECT("'Coal mining 2010'!"&amp;'Country Selector'!$B$3&amp;ROW($A53))*10^12,0)</f>
        <v>0</v>
      </c>
      <c r="C45" s="90">
        <f t="shared" ca="1" si="9"/>
        <v>528183641.58656347</v>
      </c>
      <c r="D45" s="90">
        <f t="shared" ca="1" si="9"/>
        <v>1056367283.1731269</v>
      </c>
      <c r="E45" s="90">
        <f t="shared" ca="1" si="9"/>
        <v>1584550924.7596905</v>
      </c>
      <c r="F45" s="90">
        <f t="shared" ca="1" si="9"/>
        <v>2112734566.3462539</v>
      </c>
      <c r="G45" s="90">
        <f t="shared" ca="1" si="9"/>
        <v>2640918207.9328175</v>
      </c>
      <c r="H45" s="90">
        <f t="shared" ca="1" si="9"/>
        <v>3169101849.519381</v>
      </c>
      <c r="I45" s="90">
        <f t="shared" ca="1" si="9"/>
        <v>3697285491.1059446</v>
      </c>
      <c r="J45" s="90">
        <f t="shared" ca="1" si="9"/>
        <v>4225469132.6925077</v>
      </c>
      <c r="K45" s="90">
        <f t="shared" ca="1" si="9"/>
        <v>4753652774.2790709</v>
      </c>
      <c r="L45">
        <f ca="1">IF('Coal mining 2020'!$A53="MR",INDIRECT("'Coal mining 2020'!"&amp;'Country Selector'!$B$3&amp;ROW($A53))*10^12,0)*'Process Emissions Multipliers'!$B$34</f>
        <v>5281836415.8656349</v>
      </c>
      <c r="M45" s="90">
        <f t="shared" ca="1" si="10"/>
        <v>5250771389.8151264</v>
      </c>
      <c r="N45" s="90">
        <f t="shared" ca="1" si="10"/>
        <v>5219706363.7646198</v>
      </c>
      <c r="O45" s="90">
        <f t="shared" ca="1" si="10"/>
        <v>5188641337.7141132</v>
      </c>
      <c r="P45" s="90">
        <f t="shared" ca="1" si="10"/>
        <v>5157576311.6636047</v>
      </c>
      <c r="Q45" s="90">
        <f t="shared" ca="1" si="10"/>
        <v>5126511285.6130981</v>
      </c>
      <c r="R45" s="90">
        <f t="shared" ca="1" si="10"/>
        <v>5095446259.5625896</v>
      </c>
      <c r="S45" s="90">
        <f t="shared" ca="1" si="10"/>
        <v>5064381233.5120831</v>
      </c>
      <c r="T45" s="90">
        <f t="shared" ca="1" si="10"/>
        <v>5033316207.4615755</v>
      </c>
      <c r="U45" s="90">
        <f t="shared" ca="1" si="10"/>
        <v>5002251181.411067</v>
      </c>
      <c r="V45">
        <f ca="1">IF('Coal mining 2030'!$A53="MR",INDIRECT("'Coal mining 2030'!"&amp;'Country Selector'!$B$3&amp;ROW($A53))*10^12,0)*'Process Emissions Multipliers'!$D$34</f>
        <v>4971186155.3605604</v>
      </c>
      <c r="W45" s="90">
        <f t="shared" ca="1" si="8"/>
        <v>4855428059.8012266</v>
      </c>
      <c r="X45" s="90">
        <f t="shared" ca="1" si="7"/>
        <v>4739669964.2418938</v>
      </c>
      <c r="Y45" s="90">
        <f t="shared" ca="1" si="7"/>
        <v>4623911868.6825609</v>
      </c>
      <c r="Z45" s="90">
        <f t="shared" ca="1" si="7"/>
        <v>4508153773.1232271</v>
      </c>
      <c r="AA45" s="90">
        <f t="shared" ca="1" si="7"/>
        <v>4392395677.5638933</v>
      </c>
      <c r="AB45" s="90">
        <f t="shared" ca="1" si="7"/>
        <v>4276637582.0045609</v>
      </c>
      <c r="AC45" s="90">
        <f t="shared" ca="1" si="7"/>
        <v>4160879486.4452276</v>
      </c>
      <c r="AD45" s="90">
        <f t="shared" ca="1" si="7"/>
        <v>4045121390.8858938</v>
      </c>
      <c r="AE45" s="90">
        <f t="shared" ca="1" si="7"/>
        <v>3929363295.3265605</v>
      </c>
      <c r="AF45" s="90">
        <f t="shared" ca="1" si="7"/>
        <v>3813605199.7672272</v>
      </c>
      <c r="AG45" s="90">
        <f t="shared" ca="1" si="7"/>
        <v>3697847104.2078938</v>
      </c>
      <c r="AH45" s="90">
        <f t="shared" ca="1" si="7"/>
        <v>3582089008.6485605</v>
      </c>
      <c r="AI45" s="90">
        <f t="shared" ca="1" si="7"/>
        <v>3466330913.0892277</v>
      </c>
      <c r="AJ45" s="90">
        <f t="shared" ca="1" si="7"/>
        <v>3350572817.5298944</v>
      </c>
      <c r="AK45" s="90">
        <f t="shared" ca="1" si="7"/>
        <v>3234814721.970561</v>
      </c>
      <c r="AL45" s="90">
        <f t="shared" ca="1" si="7"/>
        <v>3119056626.4112277</v>
      </c>
      <c r="AM45" s="90">
        <f t="shared" ca="1" si="7"/>
        <v>3003298530.8518944</v>
      </c>
      <c r="AN45" s="90">
        <f t="shared" ca="1" si="6"/>
        <v>2887540435.2925611</v>
      </c>
      <c r="AO45" s="90">
        <f t="shared" ca="1" si="6"/>
        <v>2771782339.7332277</v>
      </c>
      <c r="AP45">
        <f ca="1">V45*'Process Emissions Multipliers'!$E$34</f>
        <v>2656024244.1738944</v>
      </c>
    </row>
    <row r="46" spans="1:42">
      <c r="A46" s="74">
        <v>-6</v>
      </c>
      <c r="B46">
        <f ca="1">IF('Coal mining 2010'!$A54="MR",INDIRECT("'Coal mining 2010'!"&amp;'Country Selector'!$B$3&amp;ROW($A54))*10^12,0)</f>
        <v>3019951145.2946305</v>
      </c>
      <c r="C46" s="90">
        <f t="shared" ca="1" si="9"/>
        <v>2717956030.7651677</v>
      </c>
      <c r="D46" s="90">
        <f t="shared" ca="1" si="9"/>
        <v>2415960916.2357044</v>
      </c>
      <c r="E46" s="90">
        <f t="shared" ca="1" si="9"/>
        <v>2113965801.7062411</v>
      </c>
      <c r="F46" s="90">
        <f t="shared" ca="1" si="9"/>
        <v>1811970687.1767783</v>
      </c>
      <c r="G46" s="90">
        <f t="shared" ca="1" si="9"/>
        <v>1509975572.6473153</v>
      </c>
      <c r="H46" s="90">
        <f t="shared" ca="1" si="9"/>
        <v>1207980458.1178522</v>
      </c>
      <c r="I46" s="90">
        <f t="shared" ca="1" si="9"/>
        <v>905985343.58838916</v>
      </c>
      <c r="J46" s="90">
        <f t="shared" ca="1" si="9"/>
        <v>603990229.05892611</v>
      </c>
      <c r="K46" s="90">
        <f t="shared" ca="1" si="9"/>
        <v>301995114.52946305</v>
      </c>
      <c r="L46">
        <f ca="1">IF('Coal mining 2020'!$A54="MR",INDIRECT("'Coal mining 2020'!"&amp;'Country Selector'!$B$3&amp;ROW($A54))*10^12,0)*'Process Emissions Multipliers'!$B$34</f>
        <v>0</v>
      </c>
      <c r="M46" s="90">
        <f t="shared" ca="1" si="10"/>
        <v>475935209.2437402</v>
      </c>
      <c r="N46" s="90">
        <f t="shared" ca="1" si="10"/>
        <v>951870418.4874804</v>
      </c>
      <c r="O46" s="90">
        <f t="shared" ca="1" si="10"/>
        <v>1427805627.7312207</v>
      </c>
      <c r="P46" s="90">
        <f t="shared" ca="1" si="10"/>
        <v>1903740836.9749608</v>
      </c>
      <c r="Q46" s="90">
        <f t="shared" ca="1" si="10"/>
        <v>2379676046.2187009</v>
      </c>
      <c r="R46" s="90">
        <f t="shared" ca="1" si="10"/>
        <v>2855611255.4624414</v>
      </c>
      <c r="S46" s="90">
        <f t="shared" ca="1" si="10"/>
        <v>3331546464.7061815</v>
      </c>
      <c r="T46" s="90">
        <f t="shared" ca="1" si="10"/>
        <v>3807481673.9499216</v>
      </c>
      <c r="U46" s="90">
        <f t="shared" ca="1" si="10"/>
        <v>4283416883.1936617</v>
      </c>
      <c r="V46">
        <f ca="1">IF('Coal mining 2030'!$A54="MR",INDIRECT("'Coal mining 2030'!"&amp;'Country Selector'!$B$3&amp;ROW($A54))*10^12,0)*'Process Emissions Multipliers'!$D$34</f>
        <v>4759352092.4374018</v>
      </c>
      <c r="W46" s="90">
        <f t="shared" ca="1" si="8"/>
        <v>4648526724.58776</v>
      </c>
      <c r="X46" s="90">
        <f t="shared" ca="1" si="7"/>
        <v>4537701356.7381182</v>
      </c>
      <c r="Y46" s="90">
        <f t="shared" ca="1" si="7"/>
        <v>4426875988.8884764</v>
      </c>
      <c r="Z46" s="90">
        <f t="shared" ca="1" si="7"/>
        <v>4316050621.0388336</v>
      </c>
      <c r="AA46" s="90">
        <f t="shared" ca="1" si="7"/>
        <v>4205225253.1891918</v>
      </c>
      <c r="AB46" s="90">
        <f t="shared" ca="1" si="7"/>
        <v>4094399885.33955</v>
      </c>
      <c r="AC46" s="90">
        <f t="shared" ca="1" si="7"/>
        <v>3983574517.4899082</v>
      </c>
      <c r="AD46" s="90">
        <f t="shared" ca="1" si="7"/>
        <v>3872749149.6402664</v>
      </c>
      <c r="AE46" s="90">
        <f t="shared" ca="1" si="7"/>
        <v>3761923781.7906237</v>
      </c>
      <c r="AF46" s="90">
        <f t="shared" ca="1" si="7"/>
        <v>3651098413.9409819</v>
      </c>
      <c r="AG46" s="90">
        <f t="shared" ca="1" si="7"/>
        <v>3540273046.0913401</v>
      </c>
      <c r="AH46" s="90">
        <f t="shared" ca="1" si="7"/>
        <v>3429447678.2416983</v>
      </c>
      <c r="AI46" s="90">
        <f t="shared" ca="1" si="7"/>
        <v>3318622310.392056</v>
      </c>
      <c r="AJ46" s="90">
        <f t="shared" ca="1" si="7"/>
        <v>3207796942.5424142</v>
      </c>
      <c r="AK46" s="90">
        <f t="shared" ca="1" si="7"/>
        <v>3096971574.6927719</v>
      </c>
      <c r="AL46" s="90">
        <f t="shared" ca="1" si="7"/>
        <v>2986146206.8431301</v>
      </c>
      <c r="AM46" s="90">
        <f t="shared" ca="1" si="7"/>
        <v>2875320838.9934883</v>
      </c>
      <c r="AN46" s="90">
        <f t="shared" ca="1" si="6"/>
        <v>2764495471.1438456</v>
      </c>
      <c r="AO46" s="90">
        <f t="shared" ca="1" si="6"/>
        <v>2653670103.2942038</v>
      </c>
      <c r="AP46">
        <f ca="1">V46*'Process Emissions Multipliers'!$E$34</f>
        <v>2542844735.444562</v>
      </c>
    </row>
    <row r="47" spans="1:42">
      <c r="A47" s="74">
        <v>-5</v>
      </c>
      <c r="B47">
        <f ca="1">IF('Coal mining 2010'!$A55="MR",INDIRECT("'Coal mining 2010'!"&amp;'Country Selector'!$B$3&amp;ROW($A55))*10^12,0)</f>
        <v>0</v>
      </c>
      <c r="C47" s="90">
        <f t="shared" ca="1" si="9"/>
        <v>500525718.06736863</v>
      </c>
      <c r="D47" s="90">
        <f t="shared" ca="1" si="9"/>
        <v>1001051436.1347373</v>
      </c>
      <c r="E47" s="90">
        <f t="shared" ca="1" si="9"/>
        <v>1501577154.2021058</v>
      </c>
      <c r="F47" s="90">
        <f t="shared" ca="1" si="9"/>
        <v>2002102872.2694745</v>
      </c>
      <c r="G47" s="90">
        <f t="shared" ca="1" si="9"/>
        <v>2502628590.336843</v>
      </c>
      <c r="H47" s="90">
        <f t="shared" ca="1" si="9"/>
        <v>3003154308.4042115</v>
      </c>
      <c r="I47" s="90">
        <f t="shared" ca="1" si="9"/>
        <v>3503680026.4715805</v>
      </c>
      <c r="J47" s="90">
        <f t="shared" ca="1" si="9"/>
        <v>4004205744.538949</v>
      </c>
      <c r="K47" s="90">
        <f t="shared" ca="1" si="9"/>
        <v>4504731462.6063175</v>
      </c>
      <c r="L47">
        <f ca="1">IF('Coal mining 2020'!$A55="MR",INDIRECT("'Coal mining 2020'!"&amp;'Country Selector'!$B$3&amp;ROW($A55))*10^12,0)*'Process Emissions Multipliers'!$B$34</f>
        <v>5005257180.673686</v>
      </c>
      <c r="M47" s="90">
        <f t="shared" ca="1" si="10"/>
        <v>4967448415.0959702</v>
      </c>
      <c r="N47" s="90">
        <f t="shared" ca="1" si="10"/>
        <v>4929639649.5182543</v>
      </c>
      <c r="O47" s="90">
        <f t="shared" ca="1" si="10"/>
        <v>4891830883.9405384</v>
      </c>
      <c r="P47" s="90">
        <f t="shared" ca="1" si="10"/>
        <v>4854022118.3628216</v>
      </c>
      <c r="Q47" s="90">
        <f t="shared" ca="1" si="10"/>
        <v>4816213352.7851057</v>
      </c>
      <c r="R47" s="90">
        <f t="shared" ca="1" si="10"/>
        <v>4778404587.2073898</v>
      </c>
      <c r="S47" s="90">
        <f t="shared" ca="1" si="10"/>
        <v>4740595821.629673</v>
      </c>
      <c r="T47" s="90">
        <f t="shared" ca="1" si="10"/>
        <v>4702787056.0519571</v>
      </c>
      <c r="U47" s="90">
        <f t="shared" ca="1" si="10"/>
        <v>4664978290.4742413</v>
      </c>
      <c r="V47">
        <f ca="1">IF('Coal mining 2030'!$A55="MR",INDIRECT("'Coal mining 2030'!"&amp;'Country Selector'!$B$3&amp;ROW($A55))*10^12,0)*'Process Emissions Multipliers'!$D$34</f>
        <v>4627169524.8965254</v>
      </c>
      <c r="W47" s="90">
        <f t="shared" ca="1" si="8"/>
        <v>4519422135.1805677</v>
      </c>
      <c r="X47" s="90">
        <f t="shared" ca="1" si="7"/>
        <v>4411674745.4646101</v>
      </c>
      <c r="Y47" s="90">
        <f t="shared" ca="1" si="7"/>
        <v>4303927355.7486534</v>
      </c>
      <c r="Z47" s="90">
        <f t="shared" ca="1" si="7"/>
        <v>4196179966.0326953</v>
      </c>
      <c r="AA47" s="90">
        <f t="shared" ca="1" si="7"/>
        <v>4088432576.3167377</v>
      </c>
      <c r="AB47" s="90">
        <f t="shared" ca="1" si="7"/>
        <v>3980685186.60078</v>
      </c>
      <c r="AC47" s="90">
        <f t="shared" ca="1" si="7"/>
        <v>3872937796.8848228</v>
      </c>
      <c r="AD47" s="90">
        <f t="shared" ca="1" si="7"/>
        <v>3765190407.1688647</v>
      </c>
      <c r="AE47" s="90">
        <f t="shared" ca="1" si="7"/>
        <v>3657443017.4529076</v>
      </c>
      <c r="AF47" s="90">
        <f t="shared" ca="1" si="7"/>
        <v>3549695627.7369499</v>
      </c>
      <c r="AG47" s="90">
        <f t="shared" ca="1" si="7"/>
        <v>3441948238.0209923</v>
      </c>
      <c r="AH47" s="90">
        <f t="shared" ca="1" si="7"/>
        <v>3334200848.3050346</v>
      </c>
      <c r="AI47" s="90">
        <f t="shared" ca="1" si="7"/>
        <v>3226453458.5890775</v>
      </c>
      <c r="AJ47" s="90">
        <f t="shared" ca="1" si="7"/>
        <v>3118706068.8731203</v>
      </c>
      <c r="AK47" s="90">
        <f t="shared" ca="1" si="7"/>
        <v>3010958679.1571627</v>
      </c>
      <c r="AL47" s="90">
        <f t="shared" ca="1" si="7"/>
        <v>2903211289.441205</v>
      </c>
      <c r="AM47" s="90">
        <f t="shared" ref="AM47:AO77" ca="1" si="11">$V47*($AP$1-AM$1)/($AP$1-$V$1)+$AP47*(AM$1-$V$1)/($AP$1-$V$1)</f>
        <v>2795463899.7252474</v>
      </c>
      <c r="AN47" s="90">
        <f t="shared" ca="1" si="11"/>
        <v>2687716510.0092897</v>
      </c>
      <c r="AO47" s="90">
        <f t="shared" ca="1" si="11"/>
        <v>2579969120.2933326</v>
      </c>
      <c r="AP47">
        <f ca="1">V47*'Process Emissions Multipliers'!$E$34</f>
        <v>2472221730.5773749</v>
      </c>
    </row>
    <row r="48" spans="1:42">
      <c r="A48" s="74">
        <v>-4</v>
      </c>
      <c r="B48">
        <f ca="1">IF('Coal mining 2010'!$A56="MR",INDIRECT("'Coal mining 2010'!"&amp;'Country Selector'!$B$3&amp;ROW($A56))*10^12,0)</f>
        <v>34684472710.335258</v>
      </c>
      <c r="C48" s="90">
        <f t="shared" ca="1" si="9"/>
        <v>36128196631.82576</v>
      </c>
      <c r="D48" s="90">
        <f t="shared" ca="1" si="9"/>
        <v>37571920553.316254</v>
      </c>
      <c r="E48" s="90">
        <f t="shared" ca="1" si="9"/>
        <v>39015644474.806747</v>
      </c>
      <c r="F48" s="90">
        <f t="shared" ca="1" si="9"/>
        <v>40459368396.297241</v>
      </c>
      <c r="G48" s="90">
        <f t="shared" ca="1" si="9"/>
        <v>41903092317.787735</v>
      </c>
      <c r="H48" s="90">
        <f t="shared" ca="1" si="9"/>
        <v>43346816239.278229</v>
      </c>
      <c r="I48" s="90">
        <f t="shared" ca="1" si="9"/>
        <v>44790540160.76873</v>
      </c>
      <c r="J48" s="90">
        <f t="shared" ca="1" si="9"/>
        <v>46234264082.259232</v>
      </c>
      <c r="K48" s="90">
        <f t="shared" ca="1" si="9"/>
        <v>47677988003.749725</v>
      </c>
      <c r="L48">
        <f ca="1">IF('Coal mining 2020'!$A56="MR",INDIRECT("'Coal mining 2020'!"&amp;'Country Selector'!$B$3&amp;ROW($A56))*10^12,0)*'Process Emissions Multipliers'!$B$34</f>
        <v>49121711925.240219</v>
      </c>
      <c r="M48" s="90">
        <f t="shared" ca="1" si="10"/>
        <v>49903547449.764488</v>
      </c>
      <c r="N48" s="90">
        <f t="shared" ca="1" si="10"/>
        <v>50685382974.288742</v>
      </c>
      <c r="O48" s="90">
        <f t="shared" ca="1" si="10"/>
        <v>51467218498.813004</v>
      </c>
      <c r="P48" s="90">
        <f t="shared" ca="1" si="10"/>
        <v>52249054023.337265</v>
      </c>
      <c r="Q48" s="90">
        <f t="shared" ca="1" si="10"/>
        <v>53030889547.861526</v>
      </c>
      <c r="R48" s="90">
        <f t="shared" ca="1" si="10"/>
        <v>53812725072.385788</v>
      </c>
      <c r="S48" s="90">
        <f t="shared" ca="1" si="10"/>
        <v>54594560596.910049</v>
      </c>
      <c r="T48" s="90">
        <f t="shared" ca="1" si="10"/>
        <v>55376396121.434311</v>
      </c>
      <c r="U48" s="90">
        <f t="shared" ca="1" si="10"/>
        <v>56158231645.95858</v>
      </c>
      <c r="V48">
        <f ca="1">IF('Coal mining 2030'!$A56="MR",INDIRECT("'Coal mining 2030'!"&amp;'Country Selector'!$B$3&amp;ROW($A56))*10^12,0)*'Process Emissions Multipliers'!$D$34</f>
        <v>56940067170.482834</v>
      </c>
      <c r="W48" s="90">
        <f t="shared" ca="1" si="8"/>
        <v>55614171593.31398</v>
      </c>
      <c r="X48" s="90">
        <f t="shared" ca="1" si="8"/>
        <v>54288276016.145126</v>
      </c>
      <c r="Y48" s="90">
        <f t="shared" ca="1" si="8"/>
        <v>52962380438.976273</v>
      </c>
      <c r="Z48" s="90">
        <f t="shared" ca="1" si="8"/>
        <v>51636484861.807419</v>
      </c>
      <c r="AA48" s="90">
        <f t="shared" ca="1" si="8"/>
        <v>50310589284.638565</v>
      </c>
      <c r="AB48" s="90">
        <f t="shared" ca="1" si="8"/>
        <v>48984693707.469704</v>
      </c>
      <c r="AC48" s="90">
        <f t="shared" ca="1" si="8"/>
        <v>47658798130.300858</v>
      </c>
      <c r="AD48" s="90">
        <f t="shared" ca="1" si="8"/>
        <v>46332902553.131989</v>
      </c>
      <c r="AE48" s="90">
        <f t="shared" ca="1" si="8"/>
        <v>45007006975.963142</v>
      </c>
      <c r="AF48" s="90">
        <f t="shared" ca="1" si="8"/>
        <v>43681111398.794289</v>
      </c>
      <c r="AG48" s="90">
        <f t="shared" ca="1" si="8"/>
        <v>42355215821.625443</v>
      </c>
      <c r="AH48" s="90">
        <f t="shared" ca="1" si="8"/>
        <v>41029320244.456581</v>
      </c>
      <c r="AI48" s="90">
        <f t="shared" ca="1" si="8"/>
        <v>39703424667.28772</v>
      </c>
      <c r="AJ48" s="90">
        <f t="shared" ca="1" si="8"/>
        <v>38377529090.118866</v>
      </c>
      <c r="AK48" s="90">
        <f t="shared" ca="1" si="8"/>
        <v>37051633512.950012</v>
      </c>
      <c r="AL48" s="90">
        <f t="shared" ca="1" si="8"/>
        <v>35725737935.781158</v>
      </c>
      <c r="AM48" s="90">
        <f t="shared" ca="1" si="11"/>
        <v>34399842358.612305</v>
      </c>
      <c r="AN48" s="90">
        <f t="shared" ca="1" si="11"/>
        <v>33073946781.443451</v>
      </c>
      <c r="AO48" s="90">
        <f t="shared" ca="1" si="11"/>
        <v>31748051204.274601</v>
      </c>
      <c r="AP48">
        <f ca="1">V48*'Process Emissions Multipliers'!$E$34</f>
        <v>30422155627.105743</v>
      </c>
    </row>
    <row r="49" spans="1:42">
      <c r="A49" s="74">
        <v>-3</v>
      </c>
      <c r="B49">
        <f ca="1">IF('Coal mining 2010'!$A57="MR",INDIRECT("'Coal mining 2010'!"&amp;'Country Selector'!$B$3&amp;ROW($A57))*10^12,0)</f>
        <v>27399759974.028549</v>
      </c>
      <c r="C49" s="90">
        <f t="shared" ca="1" si="9"/>
        <v>28026641365.975101</v>
      </c>
      <c r="D49" s="90">
        <f t="shared" ca="1" si="9"/>
        <v>28653522757.921654</v>
      </c>
      <c r="E49" s="90">
        <f t="shared" ca="1" si="9"/>
        <v>29280404149.868202</v>
      </c>
      <c r="F49" s="90">
        <f t="shared" ca="1" si="9"/>
        <v>29907285541.814754</v>
      </c>
      <c r="G49" s="90">
        <f t="shared" ca="1" si="9"/>
        <v>30534166933.761307</v>
      </c>
      <c r="H49" s="90">
        <f t="shared" ca="1" si="9"/>
        <v>31161048325.707855</v>
      </c>
      <c r="I49" s="90">
        <f t="shared" ca="1" si="9"/>
        <v>31787929717.654408</v>
      </c>
      <c r="J49" s="90">
        <f t="shared" ca="1" si="9"/>
        <v>32414811109.60096</v>
      </c>
      <c r="K49" s="90">
        <f t="shared" ca="1" si="9"/>
        <v>33041692501.547508</v>
      </c>
      <c r="L49">
        <f ca="1">IF('Coal mining 2020'!$A57="MR",INDIRECT("'Coal mining 2020'!"&amp;'Country Selector'!$B$3&amp;ROW($A57))*10^12,0)*'Process Emissions Multipliers'!$B$34</f>
        <v>33668573893.494061</v>
      </c>
      <c r="M49" s="90">
        <f t="shared" ca="1" si="10"/>
        <v>34330849077.250233</v>
      </c>
      <c r="N49" s="90">
        <f t="shared" ca="1" si="10"/>
        <v>34993124261.006409</v>
      </c>
      <c r="O49" s="90">
        <f t="shared" ca="1" si="10"/>
        <v>35655399444.762581</v>
      </c>
      <c r="P49" s="90">
        <f t="shared" ca="1" si="10"/>
        <v>36317674628.518753</v>
      </c>
      <c r="Q49" s="90">
        <f t="shared" ca="1" si="10"/>
        <v>36979949812.274925</v>
      </c>
      <c r="R49" s="90">
        <f t="shared" ca="1" si="10"/>
        <v>37642224996.031097</v>
      </c>
      <c r="S49" s="90">
        <f t="shared" ca="1" si="10"/>
        <v>38304500179.78727</v>
      </c>
      <c r="T49" s="90">
        <f t="shared" ca="1" si="10"/>
        <v>38966775363.543442</v>
      </c>
      <c r="U49" s="90">
        <f t="shared" ca="1" si="10"/>
        <v>39629050547.299614</v>
      </c>
      <c r="V49">
        <f ca="1">IF('Coal mining 2030'!$A57="MR",INDIRECT("'Coal mining 2030'!"&amp;'Country Selector'!$B$3&amp;ROW($A57))*10^12,0)*'Process Emissions Multipliers'!$D$34</f>
        <v>40291325731.055786</v>
      </c>
      <c r="W49" s="90">
        <f t="shared" ca="1" si="8"/>
        <v>39353109581.343025</v>
      </c>
      <c r="X49" s="90">
        <f t="shared" ca="1" si="8"/>
        <v>38414893431.630264</v>
      </c>
      <c r="Y49" s="90">
        <f t="shared" ca="1" si="8"/>
        <v>37476677281.917496</v>
      </c>
      <c r="Z49" s="90">
        <f t="shared" ca="1" si="8"/>
        <v>36538461132.204727</v>
      </c>
      <c r="AA49" s="90">
        <f t="shared" ca="1" si="8"/>
        <v>35600244982.491966</v>
      </c>
      <c r="AB49" s="90">
        <f t="shared" ca="1" si="8"/>
        <v>34662028832.779205</v>
      </c>
      <c r="AC49" s="90">
        <f t="shared" ca="1" si="8"/>
        <v>33723812683.066444</v>
      </c>
      <c r="AD49" s="90">
        <f t="shared" ca="1" si="8"/>
        <v>32785596533.35368</v>
      </c>
      <c r="AE49" s="90">
        <f t="shared" ca="1" si="8"/>
        <v>31847380383.640915</v>
      </c>
      <c r="AF49" s="90">
        <f t="shared" ca="1" si="8"/>
        <v>30909164233.928154</v>
      </c>
      <c r="AG49" s="90">
        <f t="shared" ca="1" si="8"/>
        <v>29970948084.215389</v>
      </c>
      <c r="AH49" s="90">
        <f t="shared" ca="1" si="8"/>
        <v>29032731934.502625</v>
      </c>
      <c r="AI49" s="90">
        <f t="shared" ca="1" si="8"/>
        <v>28094515784.789864</v>
      </c>
      <c r="AJ49" s="90">
        <f t="shared" ca="1" si="8"/>
        <v>27156299635.077103</v>
      </c>
      <c r="AK49" s="90">
        <f t="shared" ca="1" si="8"/>
        <v>26218083485.364334</v>
      </c>
      <c r="AL49" s="90">
        <f t="shared" ca="1" si="8"/>
        <v>25279867335.651573</v>
      </c>
      <c r="AM49" s="90">
        <f t="shared" ca="1" si="11"/>
        <v>24341651185.938808</v>
      </c>
      <c r="AN49" s="90">
        <f t="shared" ca="1" si="11"/>
        <v>23403435036.226044</v>
      </c>
      <c r="AO49" s="90">
        <f t="shared" ca="1" si="11"/>
        <v>22465218886.513279</v>
      </c>
      <c r="AP49">
        <f ca="1">V49*'Process Emissions Multipliers'!$E$34</f>
        <v>21527002736.800518</v>
      </c>
    </row>
    <row r="50" spans="1:42">
      <c r="A50" s="74">
        <v>-2</v>
      </c>
      <c r="B50">
        <f ca="1">IF('Coal mining 2010'!$A58="MR",INDIRECT("'Coal mining 2010'!"&amp;'Country Selector'!$B$3&amp;ROW($A58))*10^12,0)</f>
        <v>141732374704.05643</v>
      </c>
      <c r="C50" s="90">
        <f t="shared" ca="1" si="9"/>
        <v>149923919855.01895</v>
      </c>
      <c r="D50" s="90">
        <f t="shared" ca="1" si="9"/>
        <v>158115465005.98145</v>
      </c>
      <c r="E50" s="90">
        <f t="shared" ca="1" si="9"/>
        <v>166307010156.94397</v>
      </c>
      <c r="F50" s="90">
        <f t="shared" ca="1" si="9"/>
        <v>174498555307.90649</v>
      </c>
      <c r="G50" s="90">
        <f t="shared" ca="1" si="9"/>
        <v>182690100458.86899</v>
      </c>
      <c r="H50" s="90">
        <f t="shared" ca="1" si="9"/>
        <v>190881645609.83151</v>
      </c>
      <c r="I50" s="90">
        <f t="shared" ca="1" si="9"/>
        <v>199073190760.79401</v>
      </c>
      <c r="J50" s="90">
        <f t="shared" ca="1" si="9"/>
        <v>207264735911.75653</v>
      </c>
      <c r="K50" s="90">
        <f t="shared" ca="1" si="9"/>
        <v>215456281062.71906</v>
      </c>
      <c r="L50">
        <f ca="1">IF('Coal mining 2020'!$A58="MR",INDIRECT("'Coal mining 2020'!"&amp;'Country Selector'!$B$3&amp;ROW($A58))*10^12,0)*'Process Emissions Multipliers'!$B$34</f>
        <v>223647826213.68155</v>
      </c>
      <c r="M50" s="90">
        <f t="shared" ca="1" si="10"/>
        <v>224613818992.2049</v>
      </c>
      <c r="N50" s="90">
        <f t="shared" ca="1" si="10"/>
        <v>225579811770.72818</v>
      </c>
      <c r="O50" s="90">
        <f t="shared" ca="1" si="10"/>
        <v>226545804549.25146</v>
      </c>
      <c r="P50" s="90">
        <f t="shared" ca="1" si="10"/>
        <v>227511797327.77478</v>
      </c>
      <c r="Q50" s="90">
        <f t="shared" ca="1" si="10"/>
        <v>228477790106.2981</v>
      </c>
      <c r="R50" s="90">
        <f t="shared" ca="1" si="10"/>
        <v>229443782884.82141</v>
      </c>
      <c r="S50" s="90">
        <f t="shared" ca="1" si="10"/>
        <v>230409775663.34473</v>
      </c>
      <c r="T50" s="90">
        <f t="shared" ca="1" si="10"/>
        <v>231375768441.86804</v>
      </c>
      <c r="U50" s="90">
        <f t="shared" ca="1" si="10"/>
        <v>232341761220.39133</v>
      </c>
      <c r="V50">
        <f ca="1">IF('Coal mining 2030'!$A58="MR",INDIRECT("'Coal mining 2030'!"&amp;'Country Selector'!$B$3&amp;ROW($A58))*10^12,0)*'Process Emissions Multipliers'!$D$34</f>
        <v>233307753998.91464</v>
      </c>
      <c r="W50" s="90">
        <f t="shared" ca="1" si="8"/>
        <v>227874994001.9837</v>
      </c>
      <c r="X50" s="90">
        <f t="shared" ca="1" si="8"/>
        <v>222442234005.05273</v>
      </c>
      <c r="Y50" s="90">
        <f t="shared" ca="1" si="8"/>
        <v>217009474008.12183</v>
      </c>
      <c r="Z50" s="90">
        <f t="shared" ca="1" si="8"/>
        <v>211576714011.19086</v>
      </c>
      <c r="AA50" s="90">
        <f t="shared" ca="1" si="8"/>
        <v>206143954014.25992</v>
      </c>
      <c r="AB50" s="90">
        <f t="shared" ca="1" si="8"/>
        <v>200711194017.32898</v>
      </c>
      <c r="AC50" s="90">
        <f t="shared" ca="1" si="8"/>
        <v>195278434020.39801</v>
      </c>
      <c r="AD50" s="90">
        <f t="shared" ca="1" si="8"/>
        <v>189845674023.4671</v>
      </c>
      <c r="AE50" s="90">
        <f t="shared" ca="1" si="8"/>
        <v>184412914026.53613</v>
      </c>
      <c r="AF50" s="90">
        <f t="shared" ca="1" si="8"/>
        <v>178980154029.60522</v>
      </c>
      <c r="AG50" s="90">
        <f t="shared" ca="1" si="8"/>
        <v>173547394032.67426</v>
      </c>
      <c r="AH50" s="90">
        <f t="shared" ca="1" si="8"/>
        <v>168114634035.74332</v>
      </c>
      <c r="AI50" s="90">
        <f t="shared" ca="1" si="8"/>
        <v>162681874038.81238</v>
      </c>
      <c r="AJ50" s="90">
        <f t="shared" ca="1" si="8"/>
        <v>157249114041.88144</v>
      </c>
      <c r="AK50" s="90">
        <f t="shared" ca="1" si="8"/>
        <v>151816354044.9505</v>
      </c>
      <c r="AL50" s="90">
        <f t="shared" ca="1" si="8"/>
        <v>146383594048.01953</v>
      </c>
      <c r="AM50" s="90">
        <f t="shared" ca="1" si="11"/>
        <v>140950834051.08862</v>
      </c>
      <c r="AN50" s="90">
        <f t="shared" ca="1" si="11"/>
        <v>135518074054.15767</v>
      </c>
      <c r="AO50" s="90">
        <f t="shared" ca="1" si="11"/>
        <v>130085314057.22672</v>
      </c>
      <c r="AP50">
        <f ca="1">V50*'Process Emissions Multipliers'!$E$34</f>
        <v>124652554060.29578</v>
      </c>
    </row>
    <row r="51" spans="1:42">
      <c r="A51" s="74">
        <v>-1</v>
      </c>
      <c r="B51">
        <f ca="1">IF('Coal mining 2010'!$A59="MR",INDIRECT("'Coal mining 2010'!"&amp;'Country Selector'!$B$3&amp;ROW($A59))*10^12,0)</f>
        <v>86113840998.224503</v>
      </c>
      <c r="C51" s="90">
        <f t="shared" ca="1" si="9"/>
        <v>90839209585.120255</v>
      </c>
      <c r="D51" s="90">
        <f t="shared" ca="1" si="9"/>
        <v>95564578172.015991</v>
      </c>
      <c r="E51" s="90">
        <f t="shared" ca="1" si="9"/>
        <v>100289946758.91174</v>
      </c>
      <c r="F51" s="90">
        <f t="shared" ca="1" si="9"/>
        <v>105015315345.8075</v>
      </c>
      <c r="G51" s="90">
        <f t="shared" ca="1" si="9"/>
        <v>109740683932.70323</v>
      </c>
      <c r="H51" s="90">
        <f t="shared" ca="1" si="9"/>
        <v>114466052519.59897</v>
      </c>
      <c r="I51" s="90">
        <f t="shared" ca="1" si="9"/>
        <v>119191421106.49472</v>
      </c>
      <c r="J51" s="90">
        <f t="shared" ca="1" si="9"/>
        <v>123916789693.39047</v>
      </c>
      <c r="K51" s="90">
        <f t="shared" ca="1" si="9"/>
        <v>128642158280.28622</v>
      </c>
      <c r="L51">
        <f ca="1">IF('Coal mining 2020'!$A59="MR",INDIRECT("'Coal mining 2020'!"&amp;'Country Selector'!$B$3&amp;ROW($A59))*10^12,0)*'Process Emissions Multipliers'!$B$34</f>
        <v>133367526867.18196</v>
      </c>
      <c r="M51" s="90">
        <f t="shared" ca="1" si="10"/>
        <v>134615180060.1924</v>
      </c>
      <c r="N51" s="90">
        <f t="shared" ca="1" si="10"/>
        <v>135862833253.20284</v>
      </c>
      <c r="O51" s="90">
        <f t="shared" ca="1" si="10"/>
        <v>137110486446.21326</v>
      </c>
      <c r="P51" s="90">
        <f t="shared" ca="1" si="10"/>
        <v>138358139639.22369</v>
      </c>
      <c r="Q51" s="90">
        <f t="shared" ca="1" si="10"/>
        <v>139605792832.23413</v>
      </c>
      <c r="R51" s="90">
        <f t="shared" ca="1" si="10"/>
        <v>140853446025.24457</v>
      </c>
      <c r="S51" s="90">
        <f t="shared" ca="1" si="10"/>
        <v>142101099218.255</v>
      </c>
      <c r="T51" s="90">
        <f t="shared" ca="1" si="10"/>
        <v>143348752411.26541</v>
      </c>
      <c r="U51" s="90">
        <f t="shared" ca="1" si="10"/>
        <v>144596405604.27585</v>
      </c>
      <c r="V51">
        <f ca="1">IF('Coal mining 2030'!$A59="MR",INDIRECT("'Coal mining 2030'!"&amp;'Country Selector'!$B$3&amp;ROW($A59))*10^12,0)*'Process Emissions Multipliers'!$D$34</f>
        <v>145844058797.28629</v>
      </c>
      <c r="W51" s="90">
        <f t="shared" ca="1" si="8"/>
        <v>142447961775.89185</v>
      </c>
      <c r="X51" s="90">
        <f t="shared" ca="1" si="8"/>
        <v>139051864754.49741</v>
      </c>
      <c r="Y51" s="90">
        <f t="shared" ca="1" si="8"/>
        <v>135655767733.10294</v>
      </c>
      <c r="Z51" s="90">
        <f t="shared" ca="1" si="8"/>
        <v>132259670711.70851</v>
      </c>
      <c r="AA51" s="90">
        <f t="shared" ca="1" si="8"/>
        <v>128863573690.31406</v>
      </c>
      <c r="AB51" s="90">
        <f t="shared" ca="1" si="8"/>
        <v>125467476668.91963</v>
      </c>
      <c r="AC51" s="90">
        <f t="shared" ca="1" si="8"/>
        <v>122071379647.52518</v>
      </c>
      <c r="AD51" s="90">
        <f t="shared" ca="1" si="8"/>
        <v>118675282626.13075</v>
      </c>
      <c r="AE51" s="90">
        <f t="shared" ca="1" si="8"/>
        <v>115279185604.7363</v>
      </c>
      <c r="AF51" s="90">
        <f t="shared" ca="1" si="8"/>
        <v>111883088583.34186</v>
      </c>
      <c r="AG51" s="90">
        <f t="shared" ca="1" si="8"/>
        <v>108486991561.94742</v>
      </c>
      <c r="AH51" s="90">
        <f t="shared" ca="1" si="8"/>
        <v>105090894540.55298</v>
      </c>
      <c r="AI51" s="90">
        <f t="shared" ca="1" si="8"/>
        <v>101694797519.15854</v>
      </c>
      <c r="AJ51" s="90">
        <f t="shared" ca="1" si="8"/>
        <v>98298700497.764099</v>
      </c>
      <c r="AK51" s="90">
        <f t="shared" ca="1" si="8"/>
        <v>94902603476.369644</v>
      </c>
      <c r="AL51" s="90">
        <f t="shared" ca="1" si="8"/>
        <v>91506506454.975204</v>
      </c>
      <c r="AM51" s="90">
        <f t="shared" ca="1" si="11"/>
        <v>88110409433.580765</v>
      </c>
      <c r="AN51" s="90">
        <f t="shared" ca="1" si="11"/>
        <v>84714312412.18631</v>
      </c>
      <c r="AO51" s="90">
        <f t="shared" ca="1" si="11"/>
        <v>81318215390.791885</v>
      </c>
      <c r="AP51">
        <f ca="1">V51*'Process Emissions Multipliers'!$E$34</f>
        <v>77922118369.39743</v>
      </c>
    </row>
    <row r="52" spans="1:42">
      <c r="A52" s="74">
        <v>0</v>
      </c>
      <c r="B52">
        <f ca="1">IF('Coal mining 2010'!$A60="MR",INDIRECT("'Coal mining 2010'!"&amp;'Country Selector'!$B$3&amp;ROW($A60))*10^12,0)</f>
        <v>9676957408.8018112</v>
      </c>
      <c r="C52" s="90">
        <f t="shared" ca="1" si="9"/>
        <v>10235947141.278746</v>
      </c>
      <c r="D52" s="90">
        <f t="shared" ca="1" si="9"/>
        <v>10794936873.755676</v>
      </c>
      <c r="E52" s="90">
        <f t="shared" ca="1" si="9"/>
        <v>11353926606.232611</v>
      </c>
      <c r="F52" s="90">
        <f t="shared" ca="1" si="9"/>
        <v>11912916338.709545</v>
      </c>
      <c r="G52" s="90">
        <f t="shared" ca="1" si="9"/>
        <v>12471906071.186478</v>
      </c>
      <c r="H52" s="90">
        <f t="shared" ca="1" si="9"/>
        <v>13030895803.66341</v>
      </c>
      <c r="I52" s="90">
        <f t="shared" ca="1" si="9"/>
        <v>13589885536.140343</v>
      </c>
      <c r="J52" s="90">
        <f t="shared" ca="1" si="9"/>
        <v>14148875268.617277</v>
      </c>
      <c r="K52" s="90">
        <f t="shared" ca="1" si="9"/>
        <v>14707865001.094208</v>
      </c>
      <c r="L52">
        <f ca="1">IF('Coal mining 2020'!$A60="MR",INDIRECT("'Coal mining 2020'!"&amp;'Country Selector'!$B$3&amp;ROW($A60))*10^12,0)*'Process Emissions Multipliers'!$B$34</f>
        <v>15266854733.571142</v>
      </c>
      <c r="M52" s="90">
        <f t="shared" ca="1" si="10"/>
        <v>14904014044.089697</v>
      </c>
      <c r="N52" s="90">
        <f t="shared" ca="1" si="10"/>
        <v>14541173354.608252</v>
      </c>
      <c r="O52" s="90">
        <f t="shared" ca="1" si="10"/>
        <v>14178332665.126806</v>
      </c>
      <c r="P52" s="90">
        <f t="shared" ca="1" si="10"/>
        <v>13815491975.645359</v>
      </c>
      <c r="Q52" s="90">
        <f t="shared" ca="1" si="10"/>
        <v>13452651286.163914</v>
      </c>
      <c r="R52" s="90">
        <f t="shared" ca="1" si="10"/>
        <v>13089810596.68247</v>
      </c>
      <c r="S52" s="90">
        <f t="shared" ca="1" si="10"/>
        <v>12726969907.201023</v>
      </c>
      <c r="T52" s="90">
        <f t="shared" ca="1" si="10"/>
        <v>12364129217.719578</v>
      </c>
      <c r="U52" s="90">
        <f t="shared" ca="1" si="10"/>
        <v>12001288528.238132</v>
      </c>
      <c r="V52">
        <f ca="1">IF('Coal mining 2030'!$A60="MR",INDIRECT("'Coal mining 2030'!"&amp;'Country Selector'!$B$3&amp;ROW($A60))*10^12,0)*'Process Emissions Multipliers'!$D$34</f>
        <v>11638447838.756687</v>
      </c>
      <c r="W52" s="90">
        <f t="shared" ca="1" si="8"/>
        <v>11367437155.395262</v>
      </c>
      <c r="X52" s="90">
        <f t="shared" ca="1" si="8"/>
        <v>11096426472.03384</v>
      </c>
      <c r="Y52" s="90">
        <f t="shared" ca="1" si="8"/>
        <v>10825415788.672417</v>
      </c>
      <c r="Z52" s="90">
        <f t="shared" ca="1" si="8"/>
        <v>10554405105.310993</v>
      </c>
      <c r="AA52" s="90">
        <f t="shared" ca="1" si="8"/>
        <v>10283394421.949572</v>
      </c>
      <c r="AB52" s="90">
        <f t="shared" ca="1" si="8"/>
        <v>10012383738.588146</v>
      </c>
      <c r="AC52" s="90">
        <f t="shared" ca="1" si="8"/>
        <v>9741373055.2267227</v>
      </c>
      <c r="AD52" s="90">
        <f t="shared" ca="1" si="8"/>
        <v>9470362371.8652992</v>
      </c>
      <c r="AE52" s="90">
        <f t="shared" ca="1" si="8"/>
        <v>9199351688.5038757</v>
      </c>
      <c r="AF52" s="90">
        <f t="shared" ca="1" si="8"/>
        <v>8928341005.1424522</v>
      </c>
      <c r="AG52" s="90">
        <f t="shared" ca="1" si="8"/>
        <v>8657330321.7810287</v>
      </c>
      <c r="AH52" s="90">
        <f t="shared" ca="1" si="8"/>
        <v>8386319638.4196062</v>
      </c>
      <c r="AI52" s="90">
        <f t="shared" ca="1" si="8"/>
        <v>8115308955.0581827</v>
      </c>
      <c r="AJ52" s="90">
        <f t="shared" ca="1" si="8"/>
        <v>7844298271.6967592</v>
      </c>
      <c r="AK52" s="90">
        <f t="shared" ca="1" si="8"/>
        <v>7573287588.3353357</v>
      </c>
      <c r="AL52" s="90">
        <f t="shared" ca="1" si="8"/>
        <v>7302276904.9739113</v>
      </c>
      <c r="AM52" s="90">
        <f t="shared" ca="1" si="11"/>
        <v>7031266221.6124887</v>
      </c>
      <c r="AN52" s="90">
        <f t="shared" ca="1" si="11"/>
        <v>6760255538.2510653</v>
      </c>
      <c r="AO52" s="90">
        <f t="shared" ca="1" si="11"/>
        <v>6489244854.8896418</v>
      </c>
      <c r="AP52">
        <f ca="1">V52*'Process Emissions Multipliers'!$E$34</f>
        <v>6218234171.5282183</v>
      </c>
    </row>
    <row r="53" spans="1:42">
      <c r="A53" s="74">
        <v>1</v>
      </c>
      <c r="B53">
        <f ca="1">IF('Coal mining 2010'!$A61="MR",INDIRECT("'Coal mining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IF('Coal mining 2020'!$A61="MR",INDIRECT("'Coal mining 2020'!"&amp;'Country Selector'!$B$3&amp;ROW($A61))*10^12,0)*'Process Emissions Multipliers'!$B$34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IF('Coal mining 2030'!$A61="MR",INDIRECT("'Coal mining 2030'!"&amp;'Country Selector'!$B$3&amp;ROW($A61))*10^12,0)*'Process Emissions Multipliers'!$D$34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Multipliers'!$E$34</f>
        <v>0</v>
      </c>
    </row>
    <row r="54" spans="1:42">
      <c r="A54" s="74">
        <v>2</v>
      </c>
      <c r="B54">
        <f ca="1">IF('Coal mining 2010'!$A62="MR",INDIRECT("'Coal mining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IF('Coal mining 2020'!$A62="MR",INDIRECT("'Coal mining 2020'!"&amp;'Country Selector'!$B$3&amp;ROW($A62))*10^12,0)*'Process Emissions Multipliers'!$B$34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IF('Coal mining 2030'!$A62="MR",INDIRECT("'Coal mining 2030'!"&amp;'Country Selector'!$B$3&amp;ROW($A62))*10^12,0)*'Process Emissions Multipliers'!$D$34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Multipliers'!$E$34</f>
        <v>0</v>
      </c>
    </row>
    <row r="55" spans="1:42">
      <c r="A55" s="74">
        <v>3</v>
      </c>
      <c r="B55">
        <f ca="1">IF('Coal mining 2010'!$A63="MR",INDIRECT("'Coal mining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IF('Coal mining 2020'!$A63="MR",INDIRECT("'Coal mining 2020'!"&amp;'Country Selector'!$B$3&amp;ROW($A63))*10^12,0)*'Process Emissions Multipliers'!$B$34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IF('Coal mining 2030'!$A63="MR",INDIRECT("'Coal mining 2030'!"&amp;'Country Selector'!$B$3&amp;ROW($A63))*10^12,0)*'Process Emissions Multipliers'!$D$34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Multipliers'!$E$34</f>
        <v>0</v>
      </c>
    </row>
    <row r="56" spans="1:42">
      <c r="A56" s="74">
        <v>4</v>
      </c>
      <c r="B56">
        <f ca="1">IF('Coal mining 2010'!$A64="MR",INDIRECT("'Coal mining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IF('Coal mining 2020'!$A64="MR",INDIRECT("'Coal mining 2020'!"&amp;'Country Selector'!$B$3&amp;ROW($A64))*10^12,0)*'Process Emissions Multipliers'!$B$34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IF('Coal mining 2030'!$A64="MR",INDIRECT("'Coal mining 2030'!"&amp;'Country Selector'!$B$3&amp;ROW($A64))*10^12,0)*'Process Emissions Multipliers'!$D$34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Multipliers'!$E$34</f>
        <v>0</v>
      </c>
    </row>
    <row r="57" spans="1:42">
      <c r="A57" s="74">
        <v>5</v>
      </c>
      <c r="B57">
        <f ca="1">IF('Coal mining 2010'!$A65="MR",INDIRECT("'Coal mining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IF('Coal mining 2020'!$A65="MR",INDIRECT("'Coal mining 2020'!"&amp;'Country Selector'!$B$3&amp;ROW($A65))*10^12,0)*'Process Emissions Multipliers'!$B$34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IF('Coal mining 2030'!$A65="MR",INDIRECT("'Coal mining 2030'!"&amp;'Country Selector'!$B$3&amp;ROW($A65))*10^12,0)*'Process Emissions Multipliers'!$D$34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Multipliers'!$E$34</f>
        <v>0</v>
      </c>
    </row>
    <row r="58" spans="1:42">
      <c r="A58" s="74">
        <v>6</v>
      </c>
      <c r="B58">
        <f ca="1">IF('Coal mining 2010'!$A66="MR",INDIRECT("'Coal mining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IF('Coal mining 2020'!$A66="MR",INDIRECT("'Coal mining 2020'!"&amp;'Country Selector'!$B$3&amp;ROW($A66))*10^12,0)*'Process Emissions Multipliers'!$B$34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IF('Coal mining 2030'!$A66="MR",INDIRECT("'Coal mining 2030'!"&amp;'Country Selector'!$B$3&amp;ROW($A66))*10^12,0)*'Process Emissions Multipliers'!$D$34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Multipliers'!$E$34</f>
        <v>0</v>
      </c>
    </row>
    <row r="59" spans="1:42">
      <c r="A59" s="74">
        <v>7</v>
      </c>
      <c r="B59">
        <f ca="1">IF('Coal mining 2010'!$A67="MR",INDIRECT("'Coal mining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IF('Coal mining 2020'!$A67="MR",INDIRECT("'Coal mining 2020'!"&amp;'Country Selector'!$B$3&amp;ROW($A67))*10^12,0)*'Process Emissions Multipliers'!$B$34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IF('Coal mining 2030'!$A67="MR",INDIRECT("'Coal mining 2030'!"&amp;'Country Selector'!$B$3&amp;ROW($A67))*10^12,0)*'Process Emissions Multipliers'!$D$34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Multipliers'!$E$34</f>
        <v>0</v>
      </c>
    </row>
    <row r="60" spans="1:42">
      <c r="A60" s="74">
        <v>8</v>
      </c>
      <c r="B60">
        <f ca="1">IF('Coal mining 2010'!$A68="MR",INDIRECT("'Coal mining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IF('Coal mining 2020'!$A68="MR",INDIRECT("'Coal mining 2020'!"&amp;'Country Selector'!$B$3&amp;ROW($A68))*10^12,0)*'Process Emissions Multipliers'!$B$34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IF('Coal mining 2030'!$A68="MR",INDIRECT("'Coal mining 2030'!"&amp;'Country Selector'!$B$3&amp;ROW($A68))*10^12,0)*'Process Emissions Multipliers'!$D$34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Multipliers'!$E$34</f>
        <v>0</v>
      </c>
    </row>
    <row r="61" spans="1:42">
      <c r="A61" s="74">
        <v>9</v>
      </c>
      <c r="B61">
        <f ca="1">IF('Coal mining 2010'!$A69="MR",INDIRECT("'Coal mining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IF('Coal mining 2020'!$A69="MR",INDIRECT("'Coal mining 2020'!"&amp;'Country Selector'!$B$3&amp;ROW($A69))*10^12,0)*'Process Emissions Multipliers'!$B$34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IF('Coal mining 2030'!$A69="MR",INDIRECT("'Coal mining 2030'!"&amp;'Country Selector'!$B$3&amp;ROW($A69))*10^12,0)*'Process Emissions Multipliers'!$D$34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Multipliers'!$E$34</f>
        <v>0</v>
      </c>
    </row>
    <row r="62" spans="1:42">
      <c r="A62" s="74">
        <v>10</v>
      </c>
      <c r="B62">
        <f ca="1">IF('Coal mining 2010'!$A70="MR",INDIRECT("'Coal mining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IF('Coal mining 2020'!$A70="MR",INDIRECT("'Coal mining 2020'!"&amp;'Country Selector'!$B$3&amp;ROW($A70))*10^12,0)*'Process Emissions Multipliers'!$B$34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IF('Coal mining 2030'!$A70="MR",INDIRECT("'Coal mining 2030'!"&amp;'Country Selector'!$B$3&amp;ROW($A70))*10^12,0)*'Process Emissions Multipliers'!$D$34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Multipliers'!$E$34</f>
        <v>0</v>
      </c>
    </row>
    <row r="63" spans="1:42">
      <c r="A63" s="74">
        <v>11</v>
      </c>
      <c r="B63">
        <f ca="1">IF('Coal mining 2010'!$A71="MR",INDIRECT("'Coal mining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IF('Coal mining 2020'!$A71="MR",INDIRECT("'Coal mining 2020'!"&amp;'Country Selector'!$B$3&amp;ROW($A71))*10^12,0)*'Process Emissions Multipliers'!$B$34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IF('Coal mining 2030'!$A71="MR",INDIRECT("'Coal mining 2030'!"&amp;'Country Selector'!$B$3&amp;ROW($A71))*10^12,0)*'Process Emissions Multipliers'!$D$34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Multipliers'!$E$34</f>
        <v>0</v>
      </c>
    </row>
    <row r="64" spans="1:42">
      <c r="A64" s="74">
        <v>12</v>
      </c>
      <c r="B64">
        <f ca="1">IF('Coal mining 2010'!$A72="MR",INDIRECT("'Coal mining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IF('Coal mining 2020'!$A72="MR",INDIRECT("'Coal mining 2020'!"&amp;'Country Selector'!$B$3&amp;ROW($A72))*10^12,0)*'Process Emissions Multipliers'!$B$34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IF('Coal mining 2030'!$A72="MR",INDIRECT("'Coal mining 2030'!"&amp;'Country Selector'!$B$3&amp;ROW($A72))*10^12,0)*'Process Emissions Multipliers'!$D$34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Multipliers'!$E$34</f>
        <v>0</v>
      </c>
    </row>
    <row r="65" spans="1:42">
      <c r="A65" s="74">
        <v>13</v>
      </c>
      <c r="B65">
        <f ca="1">IF('Coal mining 2010'!$A73="MR",INDIRECT("'Coal mining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IF('Coal mining 2020'!$A73="MR",INDIRECT("'Coal mining 2020'!"&amp;'Country Selector'!$B$3&amp;ROW($A73))*10^12,0)*'Process Emissions Multipliers'!$B$34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IF('Coal mining 2030'!$A73="MR",INDIRECT("'Coal mining 2030'!"&amp;'Country Selector'!$B$3&amp;ROW($A73))*10^12,0)*'Process Emissions Multipliers'!$D$34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Multipliers'!$E$34</f>
        <v>0</v>
      </c>
    </row>
    <row r="66" spans="1:42">
      <c r="A66" s="74">
        <v>14</v>
      </c>
      <c r="B66">
        <f ca="1">IF('Coal mining 2010'!$A74="MR",INDIRECT("'Coal mining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IF('Coal mining 2020'!$A74="MR",INDIRECT("'Coal mining 2020'!"&amp;'Country Selector'!$B$3&amp;ROW($A74))*10^12,0)*'Process Emissions Multipliers'!$B$34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IF('Coal mining 2030'!$A74="MR",INDIRECT("'Coal mining 2030'!"&amp;'Country Selector'!$B$3&amp;ROW($A74))*10^12,0)*'Process Emissions Multipliers'!$D$34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Multipliers'!$E$34</f>
        <v>0</v>
      </c>
    </row>
    <row r="67" spans="1:42">
      <c r="A67" s="74">
        <v>15</v>
      </c>
      <c r="B67">
        <f ca="1">IF('Coal mining 2010'!$A75="MR",INDIRECT("'Coal mining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IF('Coal mining 2020'!$A75="MR",INDIRECT("'Coal mining 2020'!"&amp;'Country Selector'!$B$3&amp;ROW($A75))*10^12,0)*'Process Emissions Multipliers'!$B$34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IF('Coal mining 2030'!$A75="MR",INDIRECT("'Coal mining 2030'!"&amp;'Country Selector'!$B$3&amp;ROW($A75))*10^12,0)*'Process Emissions Multipliers'!$D$34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Multipliers'!$E$34</f>
        <v>0</v>
      </c>
    </row>
    <row r="68" spans="1:42">
      <c r="A68" s="74">
        <v>16</v>
      </c>
      <c r="B68">
        <f ca="1">IF('Coal mining 2010'!$A76="MR",INDIRECT("'Coal mining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IF('Coal mining 2020'!$A76="MR",INDIRECT("'Coal mining 2020'!"&amp;'Country Selector'!$B$3&amp;ROW($A76))*10^12,0)*'Process Emissions Multipliers'!$B$34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IF('Coal mining 2030'!$A76="MR",INDIRECT("'Coal mining 2030'!"&amp;'Country Selector'!$B$3&amp;ROW($A76))*10^12,0)*'Process Emissions Multipliers'!$D$34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Multipliers'!$E$34</f>
        <v>0</v>
      </c>
    </row>
    <row r="69" spans="1:42">
      <c r="A69" s="74">
        <v>17</v>
      </c>
      <c r="B69">
        <f ca="1">IF('Coal mining 2010'!$A77="MR",INDIRECT("'Coal mining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IF('Coal mining 2020'!$A77="MR",INDIRECT("'Coal mining 2020'!"&amp;'Country Selector'!$B$3&amp;ROW($A77))*10^12,0)*'Process Emissions Multipliers'!$B$34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IF('Coal mining 2030'!$A77="MR",INDIRECT("'Coal mining 2030'!"&amp;'Country Selector'!$B$3&amp;ROW($A77))*10^12,0)*'Process Emissions Multipliers'!$D$34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Multipliers'!$E$34</f>
        <v>0</v>
      </c>
    </row>
    <row r="70" spans="1:42">
      <c r="A70" s="74">
        <v>18</v>
      </c>
      <c r="B70">
        <f ca="1">IF('Coal mining 2010'!$A78="MR",INDIRECT("'Coal mining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IF('Coal mining 2020'!$A78="MR",INDIRECT("'Coal mining 2020'!"&amp;'Country Selector'!$B$3&amp;ROW($A78))*10^12,0)*'Process Emissions Multipliers'!$B$34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IF('Coal mining 2030'!$A78="MR",INDIRECT("'Coal mining 2030'!"&amp;'Country Selector'!$B$3&amp;ROW($A78))*10^12,0)*'Process Emissions Multipliers'!$D$34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Multipliers'!$E$34</f>
        <v>0</v>
      </c>
    </row>
    <row r="71" spans="1:42">
      <c r="A71" s="74">
        <v>19</v>
      </c>
      <c r="B71">
        <f ca="1">IF('Coal mining 2010'!$A79="MR",INDIRECT("'Coal mining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IF('Coal mining 2020'!$A79="MR",INDIRECT("'Coal mining 2020'!"&amp;'Country Selector'!$B$3&amp;ROW($A79))*10^12,0)*'Process Emissions Multipliers'!$B$34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IF('Coal mining 2030'!$A79="MR",INDIRECT("'Coal mining 2030'!"&amp;'Country Selector'!$B$3&amp;ROW($A79))*10^12,0)*'Process Emissions Multipliers'!$D$34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Multipliers'!$E$34</f>
        <v>0</v>
      </c>
    </row>
    <row r="72" spans="1:42">
      <c r="A72" s="74">
        <v>20</v>
      </c>
      <c r="B72">
        <f ca="1">IF('Coal mining 2010'!$A80="MR",INDIRECT("'Coal mining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IF('Coal mining 2020'!$A80="MR",INDIRECT("'Coal mining 2020'!"&amp;'Country Selector'!$B$3&amp;ROW($A80))*10^12,0)*'Process Emissions Multipliers'!$B$34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IF('Coal mining 2030'!$A80="MR",INDIRECT("'Coal mining 2030'!"&amp;'Country Selector'!$B$3&amp;ROW($A80))*10^12,0)*'Process Emissions Multipliers'!$D$34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Multipliers'!$E$34</f>
        <v>0</v>
      </c>
    </row>
    <row r="73" spans="1:42">
      <c r="A73" s="74">
        <v>21</v>
      </c>
      <c r="B73">
        <f ca="1">IF('Coal mining 2010'!$A81="MR",INDIRECT("'Coal mining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IF('Coal mining 2020'!$A81="MR",INDIRECT("'Coal mining 2020'!"&amp;'Country Selector'!$B$3&amp;ROW($A81))*10^12,0)*'Process Emissions Multipliers'!$B$34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IF('Coal mining 2030'!$A81="MR",INDIRECT("'Coal mining 2030'!"&amp;'Country Selector'!$B$3&amp;ROW($A81))*10^12,0)*'Process Emissions Multipliers'!$D$34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Multipliers'!$E$34</f>
        <v>0</v>
      </c>
    </row>
    <row r="74" spans="1:42">
      <c r="A74" s="74">
        <v>22</v>
      </c>
      <c r="B74">
        <f ca="1">IF('Coal mining 2010'!$A82="MR",INDIRECT("'Coal mining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IF('Coal mining 2020'!$A82="MR",INDIRECT("'Coal mining 2020'!"&amp;'Country Selector'!$B$3&amp;ROW($A82))*10^12,0)*'Process Emissions Multipliers'!$B$34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IF('Coal mining 2030'!$A82="MR",INDIRECT("'Coal mining 2030'!"&amp;'Country Selector'!$B$3&amp;ROW($A82))*10^12,0)*'Process Emissions Multipliers'!$D$34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Multipliers'!$E$34</f>
        <v>0</v>
      </c>
    </row>
    <row r="75" spans="1:42">
      <c r="A75" s="74">
        <v>23</v>
      </c>
      <c r="B75">
        <f ca="1">IF('Coal mining 2010'!$A83="MR",INDIRECT("'Coal mining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IF('Coal mining 2020'!$A83="MR",INDIRECT("'Coal mining 2020'!"&amp;'Country Selector'!$B$3&amp;ROW($A83))*10^12,0)*'Process Emissions Multipliers'!$B$34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IF('Coal mining 2030'!$A83="MR",INDIRECT("'Coal mining 2030'!"&amp;'Country Selector'!$B$3&amp;ROW($A83))*10^12,0)*'Process Emissions Multipliers'!$D$34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Multipliers'!$E$34</f>
        <v>0</v>
      </c>
    </row>
    <row r="76" spans="1:42">
      <c r="A76" s="74">
        <v>24</v>
      </c>
      <c r="B76">
        <f ca="1">IF('Coal mining 2010'!$A84="MR",INDIRECT("'Coal mining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IF('Coal mining 2020'!$A84="MR",INDIRECT("'Coal mining 2020'!"&amp;'Country Selector'!$B$3&amp;ROW($A84))*10^12,0)*'Process Emissions Multipliers'!$B$34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IF('Coal mining 2030'!$A84="MR",INDIRECT("'Coal mining 2030'!"&amp;'Country Selector'!$B$3&amp;ROW($A84))*10^12,0)*'Process Emissions Multipliers'!$D$34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Multipliers'!$E$34</f>
        <v>0</v>
      </c>
    </row>
    <row r="77" spans="1:42">
      <c r="A77" s="74">
        <v>25</v>
      </c>
      <c r="B77">
        <f ca="1">IF('Coal mining 2010'!$A85="MR",INDIRECT("'Coal mining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IF('Coal mining 2020'!$A85="MR",INDIRECT("'Coal mining 2020'!"&amp;'Country Selector'!$B$3&amp;ROW($A85))*10^12,0)*'Process Emissions Multipliers'!$B$34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IF('Coal mining 2030'!$A85="MR",INDIRECT("'Coal mining 2030'!"&amp;'Country Selector'!$B$3&amp;ROW($A85))*10^12,0)*'Process Emissions Multipliers'!$D$34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Multipliers'!$E$34</f>
        <v>0</v>
      </c>
    </row>
    <row r="78" spans="1:42">
      <c r="A78" s="74">
        <v>26</v>
      </c>
      <c r="B78">
        <f ca="1">IF('Coal mining 2010'!$A86="MR",INDIRECT("'Coal mining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IF('Coal mining 2020'!$A86="MR",INDIRECT("'Coal mining 2020'!"&amp;'Country Selector'!$B$3&amp;ROW($A86))*10^12,0)*'Process Emissions Multipliers'!$B$34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IF('Coal mining 2030'!$A86="MR",INDIRECT("'Coal mining 2030'!"&amp;'Country Selector'!$B$3&amp;ROW($A86))*10^12,0)*'Process Emissions Multipliers'!$D$34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Multipliers'!$E$34</f>
        <v>0</v>
      </c>
    </row>
    <row r="79" spans="1:42">
      <c r="A79" s="74">
        <v>27</v>
      </c>
      <c r="B79">
        <f ca="1">IF('Coal mining 2010'!$A87="MR",INDIRECT("'Coal mining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IF('Coal mining 2020'!$A87="MR",INDIRECT("'Coal mining 2020'!"&amp;'Country Selector'!$B$3&amp;ROW($A87))*10^12,0)*'Process Emissions Multipliers'!$B$34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IF('Coal mining 2030'!$A87="MR",INDIRECT("'Coal mining 2030'!"&amp;'Country Selector'!$B$3&amp;ROW($A87))*10^12,0)*'Process Emissions Multipliers'!$D$34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Multipliers'!$E$34</f>
        <v>0</v>
      </c>
    </row>
    <row r="80" spans="1:42">
      <c r="A80" s="74">
        <v>28</v>
      </c>
      <c r="B80">
        <f ca="1">IF('Coal mining 2010'!$A88="MR",INDIRECT("'Coal mining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IF('Coal mining 2020'!$A88="MR",INDIRECT("'Coal mining 2020'!"&amp;'Country Selector'!$B$3&amp;ROW($A88))*10^12,0)*'Process Emissions Multipliers'!$B$34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IF('Coal mining 2030'!$A88="MR",INDIRECT("'Coal mining 2030'!"&amp;'Country Selector'!$B$3&amp;ROW($A88))*10^12,0)*'Process Emissions Multipliers'!$D$34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Multipliers'!$E$34</f>
        <v>0</v>
      </c>
    </row>
    <row r="81" spans="1:42">
      <c r="A81" s="74">
        <v>29</v>
      </c>
      <c r="B81">
        <f ca="1">IF('Coal mining 2010'!$A89="MR",INDIRECT("'Coal mining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IF('Coal mining 2020'!$A89="MR",INDIRECT("'Coal mining 2020'!"&amp;'Country Selector'!$B$3&amp;ROW($A89))*10^12,0)*'Process Emissions Multipliers'!$B$34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IF('Coal mining 2030'!$A89="MR",INDIRECT("'Coal mining 2030'!"&amp;'Country Selector'!$B$3&amp;ROW($A89))*10^12,0)*'Process Emissions Multipliers'!$D$34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Multipliers'!$E$34</f>
        <v>0</v>
      </c>
    </row>
    <row r="82" spans="1:42">
      <c r="A82" s="74">
        <v>30</v>
      </c>
      <c r="B82">
        <f ca="1">IF('Coal mining 2010'!$A90="MR",INDIRECT("'Coal mining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IF('Coal mining 2020'!$A90="MR",INDIRECT("'Coal mining 2020'!"&amp;'Country Selector'!$B$3&amp;ROW($A90))*10^12,0)*'Process Emissions Multipliers'!$B$34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IF('Coal mining 2030'!$A90="MR",INDIRECT("'Coal mining 2030'!"&amp;'Country Selector'!$B$3&amp;ROW($A90))*10^12,0)*'Process Emissions Multipliers'!$D$34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Multipliers'!$E$34</f>
        <v>0</v>
      </c>
    </row>
    <row r="83" spans="1:42">
      <c r="A83" s="74">
        <v>31</v>
      </c>
      <c r="B83">
        <f ca="1">IF('Coal mining 2010'!$A91="MR",INDIRECT("'Coal mining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IF('Coal mining 2020'!$A91="MR",INDIRECT("'Coal mining 2020'!"&amp;'Country Selector'!$B$3&amp;ROW($A91))*10^12,0)*'Process Emissions Multipliers'!$B$34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IF('Coal mining 2030'!$A91="MR",INDIRECT("'Coal mining 2030'!"&amp;'Country Selector'!$B$3&amp;ROW($A91))*10^12,0)*'Process Emissions Multipliers'!$D$34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Multipliers'!$E$34</f>
        <v>0</v>
      </c>
    </row>
    <row r="84" spans="1:42">
      <c r="A84" s="74">
        <v>32</v>
      </c>
      <c r="B84">
        <f ca="1">IF('Coal mining 2010'!$A92="MR",INDIRECT("'Coal mining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IF('Coal mining 2020'!$A92="MR",INDIRECT("'Coal mining 2020'!"&amp;'Country Selector'!$B$3&amp;ROW($A92))*10^12,0)*'Process Emissions Multipliers'!$B$34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IF('Coal mining 2030'!$A92="MR",INDIRECT("'Coal mining 2030'!"&amp;'Country Selector'!$B$3&amp;ROW($A92))*10^12,0)*'Process Emissions Multipliers'!$D$34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Multipliers'!$E$34</f>
        <v>0</v>
      </c>
    </row>
    <row r="85" spans="1:42">
      <c r="A85" s="74">
        <v>33</v>
      </c>
      <c r="B85">
        <f ca="1">IF('Coal mining 2010'!$A93="MR",INDIRECT("'Coal mining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IF('Coal mining 2020'!$A93="MR",INDIRECT("'Coal mining 2020'!"&amp;'Country Selector'!$B$3&amp;ROW($A93))*10^12,0)*'Process Emissions Multipliers'!$B$34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IF('Coal mining 2030'!$A93="MR",INDIRECT("'Coal mining 2030'!"&amp;'Country Selector'!$B$3&amp;ROW($A93))*10^12,0)*'Process Emissions Multipliers'!$D$34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Multipliers'!$E$34</f>
        <v>0</v>
      </c>
    </row>
    <row r="86" spans="1:42">
      <c r="A86" s="74">
        <v>34</v>
      </c>
      <c r="B86">
        <f ca="1">IF('Coal mining 2010'!$A94="MR",INDIRECT("'Coal mining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IF('Coal mining 2020'!$A94="MR",INDIRECT("'Coal mining 2020'!"&amp;'Country Selector'!$B$3&amp;ROW($A94))*10^12,0)*'Process Emissions Multipliers'!$B$34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IF('Coal mining 2030'!$A94="MR",INDIRECT("'Coal mining 2030'!"&amp;'Country Selector'!$B$3&amp;ROW($A94))*10^12,0)*'Process Emissions Multipliers'!$D$34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Multipliers'!$E$34</f>
        <v>0</v>
      </c>
    </row>
    <row r="87" spans="1:42">
      <c r="A87" s="74">
        <v>35</v>
      </c>
      <c r="B87">
        <f ca="1">IF('Coal mining 2010'!$A95="MR",INDIRECT("'Coal mining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IF('Coal mining 2020'!$A95="MR",INDIRECT("'Coal mining 2020'!"&amp;'Country Selector'!$B$3&amp;ROW($A95))*10^12,0)*'Process Emissions Multipliers'!$B$34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IF('Coal mining 2030'!$A95="MR",INDIRECT("'Coal mining 2030'!"&amp;'Country Selector'!$B$3&amp;ROW($A95))*10^12,0)*'Process Emissions Multipliers'!$D$34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Multipliers'!$E$34</f>
        <v>0</v>
      </c>
    </row>
    <row r="88" spans="1:42">
      <c r="A88" s="74">
        <v>36</v>
      </c>
      <c r="B88">
        <f ca="1">IF('Coal mining 2010'!$A96="MR",INDIRECT("'Coal mining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IF('Coal mining 2020'!$A96="MR",INDIRECT("'Coal mining 2020'!"&amp;'Country Selector'!$B$3&amp;ROW($A96))*10^12,0)*'Process Emissions Multipliers'!$B$34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IF('Coal mining 2030'!$A96="MR",INDIRECT("'Coal mining 2030'!"&amp;'Country Selector'!$B$3&amp;ROW($A96))*10^12,0)*'Process Emissions Multipliers'!$D$34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Multipliers'!$E$34</f>
        <v>0</v>
      </c>
    </row>
    <row r="89" spans="1:42">
      <c r="A89" s="74">
        <v>37</v>
      </c>
      <c r="B89">
        <f ca="1">IF('Coal mining 2010'!$A97="MR",INDIRECT("'Coal mining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IF('Coal mining 2020'!$A97="MR",INDIRECT("'Coal mining 2020'!"&amp;'Country Selector'!$B$3&amp;ROW($A97))*10^12,0)*'Process Emissions Multipliers'!$B$34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IF('Coal mining 2030'!$A97="MR",INDIRECT("'Coal mining 2030'!"&amp;'Country Selector'!$B$3&amp;ROW($A97))*10^12,0)*'Process Emissions Multipliers'!$D$34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Multipliers'!$E$34</f>
        <v>0</v>
      </c>
    </row>
    <row r="90" spans="1:42">
      <c r="A90" s="74">
        <v>38</v>
      </c>
      <c r="B90">
        <f ca="1">IF('Coal mining 2010'!$A98="MR",INDIRECT("'Coal mining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IF('Coal mining 2020'!$A98="MR",INDIRECT("'Coal mining 2020'!"&amp;'Country Selector'!$B$3&amp;ROW($A98))*10^12,0)*'Process Emissions Multipliers'!$B$34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IF('Coal mining 2030'!$A98="MR",INDIRECT("'Coal mining 2030'!"&amp;'Country Selector'!$B$3&amp;ROW($A98))*10^12,0)*'Process Emissions Multipliers'!$D$34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Multipliers'!$E$34</f>
        <v>0</v>
      </c>
    </row>
    <row r="91" spans="1:42">
      <c r="A91" s="74">
        <v>39</v>
      </c>
      <c r="B91">
        <f ca="1">IF('Coal mining 2010'!$A99="MR",INDIRECT("'Coal mining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IF('Coal mining 2020'!$A99="MR",INDIRECT("'Coal mining 2020'!"&amp;'Country Selector'!$B$3&amp;ROW($A99))*10^12,0)*'Process Emissions Multipliers'!$B$34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IF('Coal mining 2030'!$A99="MR",INDIRECT("'Coal mining 2030'!"&amp;'Country Selector'!$B$3&amp;ROW($A99))*10^12,0)*'Process Emissions Multipliers'!$D$34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Multipliers'!$E$34</f>
        <v>0</v>
      </c>
    </row>
    <row r="92" spans="1:42">
      <c r="A92" s="74">
        <v>40</v>
      </c>
      <c r="B92">
        <f ca="1">IF('Coal mining 2010'!$A100="MR",INDIRECT("'Coal mining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IF('Coal mining 2020'!$A100="MR",INDIRECT("'Coal mining 2020'!"&amp;'Country Selector'!$B$3&amp;ROW($A100))*10^12,0)*'Process Emissions Multipliers'!$B$34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IF('Coal mining 2030'!$A100="MR",INDIRECT("'Coal mining 2030'!"&amp;'Country Selector'!$B$3&amp;ROW($A100))*10^12,0)*'Process Emissions Multipliers'!$D$34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Multipliers'!$E$34</f>
        <v>0</v>
      </c>
    </row>
    <row r="93" spans="1:42">
      <c r="A93" s="74">
        <v>41</v>
      </c>
      <c r="B93">
        <f ca="1">IF('Coal mining 2010'!$A101="MR",INDIRECT("'Coal mining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IF('Coal mining 2020'!$A101="MR",INDIRECT("'Coal mining 2020'!"&amp;'Country Selector'!$B$3&amp;ROW($A101))*10^12,0)*'Process Emissions Multipliers'!$B$34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IF('Coal mining 2030'!$A101="MR",INDIRECT("'Coal mining 2030'!"&amp;'Country Selector'!$B$3&amp;ROW($A101))*10^12,0)*'Process Emissions Multipliers'!$D$34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Multipliers'!$E$34</f>
        <v>0</v>
      </c>
    </row>
    <row r="94" spans="1:42">
      <c r="A94" s="74">
        <v>42</v>
      </c>
      <c r="B94">
        <f ca="1">IF('Coal mining 2010'!$A102="MR",INDIRECT("'Coal mining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IF('Coal mining 2020'!$A102="MR",INDIRECT("'Coal mining 2020'!"&amp;'Country Selector'!$B$3&amp;ROW($A102))*10^12,0)*'Process Emissions Multipliers'!$B$34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IF('Coal mining 2030'!$A102="MR",INDIRECT("'Coal mining 2030'!"&amp;'Country Selector'!$B$3&amp;ROW($A102))*10^12,0)*'Process Emissions Multipliers'!$D$34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Multipliers'!$E$34</f>
        <v>0</v>
      </c>
    </row>
    <row r="95" spans="1:42">
      <c r="A95" s="74">
        <v>43</v>
      </c>
      <c r="B95">
        <f ca="1">IF('Coal mining 2010'!$A103="MR",INDIRECT("'Coal mining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IF('Coal mining 2020'!$A103="MR",INDIRECT("'Coal mining 2020'!"&amp;'Country Selector'!$B$3&amp;ROW($A103))*10^12,0)*'Process Emissions Multipliers'!$B$34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IF('Coal mining 2030'!$A103="MR",INDIRECT("'Coal mining 2030'!"&amp;'Country Selector'!$B$3&amp;ROW($A103))*10^12,0)*'Process Emissions Multipliers'!$D$34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Multipliers'!$E$34</f>
        <v>0</v>
      </c>
    </row>
    <row r="96" spans="1:42">
      <c r="A96" s="74">
        <v>44</v>
      </c>
      <c r="B96">
        <f ca="1">IF('Coal mining 2010'!$A104="MR",INDIRECT("'Coal mining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IF('Coal mining 2020'!$A104="MR",INDIRECT("'Coal mining 2020'!"&amp;'Country Selector'!$B$3&amp;ROW($A104))*10^12,0)*'Process Emissions Multipliers'!$B$34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IF('Coal mining 2030'!$A104="MR",INDIRECT("'Coal mining 2030'!"&amp;'Country Selector'!$B$3&amp;ROW($A104))*10^12,0)*'Process Emissions Multipliers'!$D$34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Multipliers'!$E$34</f>
        <v>0</v>
      </c>
    </row>
    <row r="97" spans="1:42">
      <c r="A97" s="74">
        <v>45</v>
      </c>
      <c r="B97">
        <f ca="1">IF('Coal mining 2010'!$A105="MR",INDIRECT("'Coal mining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IF('Coal mining 2020'!$A105="MR",INDIRECT("'Coal mining 2020'!"&amp;'Country Selector'!$B$3&amp;ROW($A105))*10^12,0)*'Process Emissions Multipliers'!$B$34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IF('Coal mining 2030'!$A105="MR",INDIRECT("'Coal mining 2030'!"&amp;'Country Selector'!$B$3&amp;ROW($A105))*10^12,0)*'Process Emissions Multipliers'!$D$34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Multipliers'!$E$34</f>
        <v>0</v>
      </c>
    </row>
    <row r="98" spans="1:42">
      <c r="A98" s="74">
        <v>46</v>
      </c>
      <c r="B98">
        <f ca="1">IF('Coal mining 2010'!$A106="MR",INDIRECT("'Coal mining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IF('Coal mining 2020'!$A106="MR",INDIRECT("'Coal mining 2020'!"&amp;'Country Selector'!$B$3&amp;ROW($A106))*10^12,0)*'Process Emissions Multipliers'!$B$34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IF('Coal mining 2030'!$A106="MR",INDIRECT("'Coal mining 2030'!"&amp;'Country Selector'!$B$3&amp;ROW($A106))*10^12,0)*'Process Emissions Multipliers'!$D$34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Multipliers'!$E$34</f>
        <v>0</v>
      </c>
    </row>
    <row r="99" spans="1:42">
      <c r="A99" s="74">
        <v>47</v>
      </c>
      <c r="B99">
        <f ca="1">IF('Coal mining 2010'!$A107="MR",INDIRECT("'Coal mining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IF('Coal mining 2020'!$A107="MR",INDIRECT("'Coal mining 2020'!"&amp;'Country Selector'!$B$3&amp;ROW($A107))*10^12,0)*'Process Emissions Multipliers'!$B$34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IF('Coal mining 2030'!$A107="MR",INDIRECT("'Coal mining 2030'!"&amp;'Country Selector'!$B$3&amp;ROW($A107))*10^12,0)*'Process Emissions Multipliers'!$D$34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Multipliers'!$E$34</f>
        <v>0</v>
      </c>
    </row>
    <row r="100" spans="1:42">
      <c r="A100" s="74">
        <v>48</v>
      </c>
      <c r="B100">
        <f ca="1">IF('Coal mining 2010'!$A108="MR",INDIRECT("'Coal mining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IF('Coal mining 2020'!$A108="MR",INDIRECT("'Coal mining 2020'!"&amp;'Country Selector'!$B$3&amp;ROW($A108))*10^12,0)*'Process Emissions Multipliers'!$B$34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IF('Coal mining 2030'!$A108="MR",INDIRECT("'Coal mining 2030'!"&amp;'Country Selector'!$B$3&amp;ROW($A108))*10^12,0)*'Process Emissions Multipliers'!$D$34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Multipliers'!$E$34</f>
        <v>0</v>
      </c>
    </row>
    <row r="101" spans="1:42">
      <c r="A101" s="74">
        <v>49</v>
      </c>
      <c r="B101">
        <f ca="1">IF('Coal mining 2010'!$A109="MR",INDIRECT("'Coal mining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IF('Coal mining 2020'!$A109="MR",INDIRECT("'Coal mining 2020'!"&amp;'Country Selector'!$B$3&amp;ROW($A109))*10^12,0)*'Process Emissions Multipliers'!$B$34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IF('Coal mining 2030'!$A109="MR",INDIRECT("'Coal mining 2030'!"&amp;'Country Selector'!$B$3&amp;ROW($A109))*10^12,0)*'Process Emissions Multipliers'!$D$34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Multipliers'!$E$34</f>
        <v>0</v>
      </c>
    </row>
    <row r="102" spans="1:42">
      <c r="A102" s="74">
        <v>50</v>
      </c>
      <c r="B102">
        <f ca="1">IF('Coal mining 2010'!$A110="MR",INDIRECT("'Coal mining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IF('Coal mining 2020'!$A110="MR",INDIRECT("'Coal mining 2020'!"&amp;'Country Selector'!$B$3&amp;ROW($A110))*10^12,0)*'Process Emissions Multipliers'!$B$34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IF('Coal mining 2030'!$A110="MR",INDIRECT("'Coal mining 2030'!"&amp;'Country Selector'!$B$3&amp;ROW($A110))*10^12,0)*'Process Emissions Multipliers'!$D$34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Multipliers'!$E$34</f>
        <v>0</v>
      </c>
    </row>
    <row r="103" spans="1:42">
      <c r="A103" s="74">
        <v>51</v>
      </c>
      <c r="B103">
        <f ca="1">IF('Coal mining 2010'!$A111="MR",INDIRECT("'Coal mining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IF('Coal mining 2020'!$A111="MR",INDIRECT("'Coal mining 2020'!"&amp;'Country Selector'!$B$3&amp;ROW($A111))*10^12,0)*'Process Emissions Multipliers'!$B$34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IF('Coal mining 2030'!$A111="MR",INDIRECT("'Coal mining 2030'!"&amp;'Country Selector'!$B$3&amp;ROW($A111))*10^12,0)*'Process Emissions Multipliers'!$D$34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Multipliers'!$E$34</f>
        <v>0</v>
      </c>
    </row>
    <row r="104" spans="1:42">
      <c r="A104" s="74">
        <v>52</v>
      </c>
      <c r="B104">
        <f ca="1">IF('Coal mining 2010'!$A112="MR",INDIRECT("'Coal mining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IF('Coal mining 2020'!$A112="MR",INDIRECT("'Coal mining 2020'!"&amp;'Country Selector'!$B$3&amp;ROW($A112))*10^12,0)*'Process Emissions Multipliers'!$B$34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IF('Coal mining 2030'!$A112="MR",INDIRECT("'Coal mining 2030'!"&amp;'Country Selector'!$B$3&amp;ROW($A112))*10^12,0)*'Process Emissions Multipliers'!$D$34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Multipliers'!$E$34</f>
        <v>0</v>
      </c>
    </row>
    <row r="105" spans="1:42">
      <c r="A105" s="74">
        <v>53</v>
      </c>
      <c r="B105">
        <f ca="1">IF('Coal mining 2010'!$A113="MR",INDIRECT("'Coal mining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IF('Coal mining 2020'!$A113="MR",INDIRECT("'Coal mining 2020'!"&amp;'Country Selector'!$B$3&amp;ROW($A113))*10^12,0)*'Process Emissions Multipliers'!$B$34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IF('Coal mining 2030'!$A113="MR",INDIRECT("'Coal mining 2030'!"&amp;'Country Selector'!$B$3&amp;ROW($A113))*10^12,0)*'Process Emissions Multipliers'!$D$34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Multipliers'!$E$34</f>
        <v>0</v>
      </c>
    </row>
    <row r="106" spans="1:42">
      <c r="A106" s="74">
        <v>54</v>
      </c>
      <c r="B106">
        <f ca="1">IF('Coal mining 2010'!$A114="MR",INDIRECT("'Coal mining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IF('Coal mining 2020'!$A114="MR",INDIRECT("'Coal mining 2020'!"&amp;'Country Selector'!$B$3&amp;ROW($A114))*10^12,0)*'Process Emissions Multipliers'!$B$34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IF('Coal mining 2030'!$A114="MR",INDIRECT("'Coal mining 2030'!"&amp;'Country Selector'!$B$3&amp;ROW($A114))*10^12,0)*'Process Emissions Multipliers'!$D$34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Multipliers'!$E$34</f>
        <v>0</v>
      </c>
    </row>
    <row r="107" spans="1:42">
      <c r="A107" s="74">
        <v>55</v>
      </c>
      <c r="B107">
        <f ca="1">IF('Coal mining 2010'!$A115="MR",INDIRECT("'Coal mining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IF('Coal mining 2020'!$A115="MR",INDIRECT("'Coal mining 2020'!"&amp;'Country Selector'!$B$3&amp;ROW($A115))*10^12,0)*'Process Emissions Multipliers'!$B$34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IF('Coal mining 2030'!$A115="MR",INDIRECT("'Coal mining 2030'!"&amp;'Country Selector'!$B$3&amp;ROW($A115))*10^12,0)*'Process Emissions Multipliers'!$D$34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Multipliers'!$E$34</f>
        <v>0</v>
      </c>
    </row>
    <row r="108" spans="1:42">
      <c r="A108" s="74">
        <v>56</v>
      </c>
      <c r="B108">
        <f ca="1">IF('Coal mining 2010'!$A116="MR",INDIRECT("'Coal mining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IF('Coal mining 2020'!$A116="MR",INDIRECT("'Coal mining 2020'!"&amp;'Country Selector'!$B$3&amp;ROW($A116))*10^12,0)*'Process Emissions Multipliers'!$B$34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IF('Coal mining 2030'!$A116="MR",INDIRECT("'Coal mining 2030'!"&amp;'Country Selector'!$B$3&amp;ROW($A116))*10^12,0)*'Process Emissions Multipliers'!$D$34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Multipliers'!$E$34</f>
        <v>0</v>
      </c>
    </row>
    <row r="109" spans="1:42">
      <c r="A109" s="74">
        <v>57</v>
      </c>
      <c r="B109">
        <f ca="1">IF('Coal mining 2010'!$A117="MR",INDIRECT("'Coal mining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IF('Coal mining 2020'!$A117="MR",INDIRECT("'Coal mining 2020'!"&amp;'Country Selector'!$B$3&amp;ROW($A117))*10^12,0)*'Process Emissions Multipliers'!$B$34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IF('Coal mining 2030'!$A117="MR",INDIRECT("'Coal mining 2030'!"&amp;'Country Selector'!$B$3&amp;ROW($A117))*10^12,0)*'Process Emissions Multipliers'!$D$34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Multipliers'!$E$34</f>
        <v>0</v>
      </c>
    </row>
    <row r="110" spans="1:42">
      <c r="A110" s="74">
        <v>58</v>
      </c>
      <c r="B110">
        <f ca="1">IF('Coal mining 2010'!$A118="MR",INDIRECT("'Coal mining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IF('Coal mining 2020'!$A118="MR",INDIRECT("'Coal mining 2020'!"&amp;'Country Selector'!$B$3&amp;ROW($A118))*10^12,0)*'Process Emissions Multipliers'!$B$34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IF('Coal mining 2030'!$A118="MR",INDIRECT("'Coal mining 2030'!"&amp;'Country Selector'!$B$3&amp;ROW($A118))*10^12,0)*'Process Emissions Multipliers'!$D$34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Multipliers'!$E$34</f>
        <v>0</v>
      </c>
    </row>
    <row r="111" spans="1:42">
      <c r="A111" s="74">
        <v>59</v>
      </c>
      <c r="B111">
        <f ca="1">IF('Coal mining 2010'!$A119="MR",INDIRECT("'Coal mining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IF('Coal mining 2020'!$A119="MR",INDIRECT("'Coal mining 2020'!"&amp;'Country Selector'!$B$3&amp;ROW($A119))*10^12,0)*'Process Emissions Multipliers'!$B$34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IF('Coal mining 2030'!$A119="MR",INDIRECT("'Coal mining 2030'!"&amp;'Country Selector'!$B$3&amp;ROW($A119))*10^12,0)*'Process Emissions Multipliers'!$D$34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Multipliers'!$E$34</f>
        <v>0</v>
      </c>
    </row>
    <row r="112" spans="1:42">
      <c r="A112" s="74">
        <v>60</v>
      </c>
      <c r="B112">
        <f ca="1">IF('Coal mining 2010'!$A120="MR",INDIRECT("'Coal mining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IF('Coal mining 2020'!$A120="MR",INDIRECT("'Coal mining 2020'!"&amp;'Country Selector'!$B$3&amp;ROW($A120))*10^12,0)*'Process Emissions Multipliers'!$B$34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IF('Coal mining 2030'!$A120="MR",INDIRECT("'Coal mining 2030'!"&amp;'Country Selector'!$B$3&amp;ROW($A120))*10^12,0)*'Process Emissions Multipliers'!$D$34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Multipliers'!$E$34</f>
        <v>0</v>
      </c>
    </row>
    <row r="113" spans="1:42">
      <c r="A113" s="74">
        <v>61</v>
      </c>
      <c r="B113">
        <f ca="1">IF('Coal mining 2010'!$A121="MR",INDIRECT("'Coal mining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IF('Coal mining 2020'!$A121="MR",INDIRECT("'Coal mining 2020'!"&amp;'Country Selector'!$B$3&amp;ROW($A121))*10^12,0)*'Process Emissions Multipliers'!$B$34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IF('Coal mining 2030'!$A121="MR",INDIRECT("'Coal mining 2030'!"&amp;'Country Selector'!$B$3&amp;ROW($A121))*10^12,0)*'Process Emissions Multipliers'!$D$34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Multipliers'!$E$34</f>
        <v>0</v>
      </c>
    </row>
    <row r="114" spans="1:42">
      <c r="A114" s="74">
        <v>62</v>
      </c>
      <c r="B114">
        <f ca="1">IF('Coal mining 2010'!$A122="MR",INDIRECT("'Coal mining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IF('Coal mining 2020'!$A122="MR",INDIRECT("'Coal mining 2020'!"&amp;'Country Selector'!$B$3&amp;ROW($A122))*10^12,0)*'Process Emissions Multipliers'!$B$34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IF('Coal mining 2030'!$A122="MR",INDIRECT("'Coal mining 2030'!"&amp;'Country Selector'!$B$3&amp;ROW($A122))*10^12,0)*'Process Emissions Multipliers'!$D$34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Multipliers'!$E$34</f>
        <v>0</v>
      </c>
    </row>
    <row r="115" spans="1:42">
      <c r="A115" s="74">
        <v>63</v>
      </c>
      <c r="B115">
        <f ca="1">IF('Coal mining 2010'!$A123="MR",INDIRECT("'Coal mining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IF('Coal mining 2020'!$A123="MR",INDIRECT("'Coal mining 2020'!"&amp;'Country Selector'!$B$3&amp;ROW($A123))*10^12,0)*'Process Emissions Multipliers'!$B$34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IF('Coal mining 2030'!$A123="MR",INDIRECT("'Coal mining 2030'!"&amp;'Country Selector'!$B$3&amp;ROW($A123))*10^12,0)*'Process Emissions Multipliers'!$D$34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Multipliers'!$E$34</f>
        <v>0</v>
      </c>
    </row>
    <row r="116" spans="1:42">
      <c r="A116" s="74">
        <v>64</v>
      </c>
      <c r="B116">
        <f ca="1">IF('Coal mining 2010'!$A124="MR",INDIRECT("'Coal mining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IF('Coal mining 2020'!$A124="MR",INDIRECT("'Coal mining 2020'!"&amp;'Country Selector'!$B$3&amp;ROW($A124))*10^12,0)*'Process Emissions Multipliers'!$B$34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IF('Coal mining 2030'!$A124="MR",INDIRECT("'Coal mining 2030'!"&amp;'Country Selector'!$B$3&amp;ROW($A124))*10^12,0)*'Process Emissions Multipliers'!$D$34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Multipliers'!$E$34</f>
        <v>0</v>
      </c>
    </row>
    <row r="117" spans="1:42">
      <c r="A117" s="74">
        <v>65</v>
      </c>
      <c r="B117">
        <f ca="1">IF('Coal mining 2010'!$A125="MR",INDIRECT("'Coal mining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IF('Coal mining 2020'!$A125="MR",INDIRECT("'Coal mining 2020'!"&amp;'Country Selector'!$B$3&amp;ROW($A125))*10^12,0)*'Process Emissions Multipliers'!$B$34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IF('Coal mining 2030'!$A125="MR",INDIRECT("'Coal mining 2030'!"&amp;'Country Selector'!$B$3&amp;ROW($A125))*10^12,0)*'Process Emissions Multipliers'!$D$34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Multipliers'!$E$34</f>
        <v>0</v>
      </c>
    </row>
    <row r="118" spans="1:42">
      <c r="A118" s="74">
        <v>66</v>
      </c>
      <c r="B118">
        <f ca="1">IF('Coal mining 2010'!$A126="MR",INDIRECT("'Coal mining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IF('Coal mining 2020'!$A126="MR",INDIRECT("'Coal mining 2020'!"&amp;'Country Selector'!$B$3&amp;ROW($A126))*10^12,0)*'Process Emissions Multipliers'!$B$34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IF('Coal mining 2030'!$A126="MR",INDIRECT("'Coal mining 2030'!"&amp;'Country Selector'!$B$3&amp;ROW($A126))*10^12,0)*'Process Emissions Multipliers'!$D$34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Multipliers'!$E$34</f>
        <v>0</v>
      </c>
    </row>
    <row r="119" spans="1:42">
      <c r="A119" s="74">
        <v>67</v>
      </c>
      <c r="B119">
        <f ca="1">IF('Coal mining 2010'!$A127="MR",INDIRECT("'Coal mining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IF('Coal mining 2020'!$A127="MR",INDIRECT("'Coal mining 2020'!"&amp;'Country Selector'!$B$3&amp;ROW($A127))*10^12,0)*'Process Emissions Multipliers'!$B$34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IF('Coal mining 2030'!$A127="MR",INDIRECT("'Coal mining 2030'!"&amp;'Country Selector'!$B$3&amp;ROW($A127))*10^12,0)*'Process Emissions Multipliers'!$D$34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Multipliers'!$E$34</f>
        <v>0</v>
      </c>
    </row>
    <row r="120" spans="1:42">
      <c r="A120" s="74">
        <v>68</v>
      </c>
      <c r="B120">
        <f ca="1">IF('Coal mining 2010'!$A128="MR",INDIRECT("'Coal mining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IF('Coal mining 2020'!$A128="MR",INDIRECT("'Coal mining 2020'!"&amp;'Country Selector'!$B$3&amp;ROW($A128))*10^12,0)*'Process Emissions Multipliers'!$B$34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IF('Coal mining 2030'!$A128="MR",INDIRECT("'Coal mining 2030'!"&amp;'Country Selector'!$B$3&amp;ROW($A128))*10^12,0)*'Process Emissions Multipliers'!$D$34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Multipliers'!$E$34</f>
        <v>0</v>
      </c>
    </row>
    <row r="121" spans="1:42">
      <c r="A121" s="74">
        <v>69</v>
      </c>
      <c r="B121">
        <f ca="1">IF('Coal mining 2010'!$A129="MR",INDIRECT("'Coal mining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IF('Coal mining 2020'!$A129="MR",INDIRECT("'Coal mining 2020'!"&amp;'Country Selector'!$B$3&amp;ROW($A129))*10^12,0)*'Process Emissions Multipliers'!$B$34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IF('Coal mining 2030'!$A129="MR",INDIRECT("'Coal mining 2030'!"&amp;'Country Selector'!$B$3&amp;ROW($A129))*10^12,0)*'Process Emissions Multipliers'!$D$34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Multipliers'!$E$34</f>
        <v>0</v>
      </c>
    </row>
    <row r="122" spans="1:42">
      <c r="A122" s="74">
        <v>70</v>
      </c>
      <c r="B122">
        <f ca="1">IF('Coal mining 2010'!$A130="MR",INDIRECT("'Coal mining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IF('Coal mining 2020'!$A130="MR",INDIRECT("'Coal mining 2020'!"&amp;'Country Selector'!$B$3&amp;ROW($A130))*10^12,0)*'Process Emissions Multipliers'!$B$34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IF('Coal mining 2030'!$A130="MR",INDIRECT("'Coal mining 2030'!"&amp;'Country Selector'!$B$3&amp;ROW($A130))*10^12,0)*'Process Emissions Multipliers'!$D$34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Multipliers'!$E$34</f>
        <v>0</v>
      </c>
    </row>
    <row r="123" spans="1:42">
      <c r="A123" s="74">
        <v>71</v>
      </c>
      <c r="B123">
        <f ca="1">IF('Coal mining 2010'!$A131="MR",INDIRECT("'Coal mining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IF('Coal mining 2020'!$A131="MR",INDIRECT("'Coal mining 2020'!"&amp;'Country Selector'!$B$3&amp;ROW($A131))*10^12,0)*'Process Emissions Multipliers'!$B$34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IF('Coal mining 2030'!$A131="MR",INDIRECT("'Coal mining 2030'!"&amp;'Country Selector'!$B$3&amp;ROW($A131))*10^12,0)*'Process Emissions Multipliers'!$D$34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Multipliers'!$E$34</f>
        <v>0</v>
      </c>
    </row>
    <row r="124" spans="1:42">
      <c r="A124" s="74">
        <v>72</v>
      </c>
      <c r="B124">
        <f ca="1">IF('Coal mining 2010'!$A132="MR",INDIRECT("'Coal mining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IF('Coal mining 2020'!$A132="MR",INDIRECT("'Coal mining 2020'!"&amp;'Country Selector'!$B$3&amp;ROW($A132))*10^12,0)*'Process Emissions Multipliers'!$B$34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IF('Coal mining 2030'!$A132="MR",INDIRECT("'Coal mining 2030'!"&amp;'Country Selector'!$B$3&amp;ROW($A132))*10^12,0)*'Process Emissions Multipliers'!$D$34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Multipliers'!$E$34</f>
        <v>0</v>
      </c>
    </row>
    <row r="125" spans="1:42">
      <c r="A125" s="74">
        <v>73</v>
      </c>
      <c r="B125">
        <f ca="1">IF('Coal mining 2010'!$A133="MR",INDIRECT("'Coal mining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IF('Coal mining 2020'!$A133="MR",INDIRECT("'Coal mining 2020'!"&amp;'Country Selector'!$B$3&amp;ROW($A133))*10^12,0)*'Process Emissions Multipliers'!$B$34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IF('Coal mining 2030'!$A133="MR",INDIRECT("'Coal mining 2030'!"&amp;'Country Selector'!$B$3&amp;ROW($A133))*10^12,0)*'Process Emissions Multipliers'!$D$34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Multipliers'!$E$34</f>
        <v>0</v>
      </c>
    </row>
    <row r="126" spans="1:42">
      <c r="A126" s="74">
        <v>74</v>
      </c>
      <c r="B126">
        <f ca="1">IF('Coal mining 2010'!$A134="MR",INDIRECT("'Coal mining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IF('Coal mining 2020'!$A134="MR",INDIRECT("'Coal mining 2020'!"&amp;'Country Selector'!$B$3&amp;ROW($A134))*10^12,0)*'Process Emissions Multipliers'!$B$34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IF('Coal mining 2030'!$A134="MR",INDIRECT("'Coal mining 2030'!"&amp;'Country Selector'!$B$3&amp;ROW($A134))*10^12,0)*'Process Emissions Multipliers'!$D$34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Multipliers'!$E$34</f>
        <v>0</v>
      </c>
    </row>
    <row r="127" spans="1:42">
      <c r="A127" s="74">
        <v>75</v>
      </c>
      <c r="B127">
        <f ca="1">IF('Coal mining 2010'!$A135="MR",INDIRECT("'Coal mining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IF('Coal mining 2020'!$A135="MR",INDIRECT("'Coal mining 2020'!"&amp;'Country Selector'!$B$3&amp;ROW($A135))*10^12,0)*'Process Emissions Multipliers'!$B$34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IF('Coal mining 2030'!$A135="MR",INDIRECT("'Coal mining 2030'!"&amp;'Country Selector'!$B$3&amp;ROW($A135))*10^12,0)*'Process Emissions Multipliers'!$D$34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Multipliers'!$E$34</f>
        <v>0</v>
      </c>
    </row>
    <row r="128" spans="1:42">
      <c r="A128" s="74">
        <v>76</v>
      </c>
      <c r="B128">
        <f ca="1">IF('Coal mining 2010'!$A136="MR",INDIRECT("'Coal mining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IF('Coal mining 2020'!$A136="MR",INDIRECT("'Coal mining 2020'!"&amp;'Country Selector'!$B$3&amp;ROW($A136))*10^12,0)*'Process Emissions Multipliers'!$B$34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IF('Coal mining 2030'!$A136="MR",INDIRECT("'Coal mining 2030'!"&amp;'Country Selector'!$B$3&amp;ROW($A136))*10^12,0)*'Process Emissions Multipliers'!$D$34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Multipliers'!$E$34</f>
        <v>0</v>
      </c>
    </row>
    <row r="129" spans="1:42">
      <c r="A129" s="74">
        <v>77</v>
      </c>
      <c r="B129">
        <f ca="1">IF('Coal mining 2010'!$A137="MR",INDIRECT("'Coal mining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IF('Coal mining 2020'!$A137="MR",INDIRECT("'Coal mining 2020'!"&amp;'Country Selector'!$B$3&amp;ROW($A137))*10^12,0)*'Process Emissions Multipliers'!$B$34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IF('Coal mining 2030'!$A137="MR",INDIRECT("'Coal mining 2030'!"&amp;'Country Selector'!$B$3&amp;ROW($A137))*10^12,0)*'Process Emissions Multipliers'!$D$34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Multipliers'!$E$34</f>
        <v>0</v>
      </c>
    </row>
    <row r="130" spans="1:42">
      <c r="A130" s="74">
        <v>78</v>
      </c>
      <c r="B130">
        <f ca="1">IF('Coal mining 2010'!$A138="MR",INDIRECT("'Coal mining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IF('Coal mining 2020'!$A138="MR",INDIRECT("'Coal mining 2020'!"&amp;'Country Selector'!$B$3&amp;ROW($A138))*10^12,0)*'Process Emissions Multipliers'!$B$34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IF('Coal mining 2030'!$A138="MR",INDIRECT("'Coal mining 2030'!"&amp;'Country Selector'!$B$3&amp;ROW($A138))*10^12,0)*'Process Emissions Multipliers'!$D$34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Multipliers'!$E$34</f>
        <v>0</v>
      </c>
    </row>
    <row r="131" spans="1:42">
      <c r="A131" s="74">
        <v>79</v>
      </c>
      <c r="B131">
        <f ca="1">IF('Coal mining 2010'!$A139="MR",INDIRECT("'Coal mining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IF('Coal mining 2020'!$A139="MR",INDIRECT("'Coal mining 2020'!"&amp;'Country Selector'!$B$3&amp;ROW($A139))*10^12,0)*'Process Emissions Multipliers'!$B$34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IF('Coal mining 2030'!$A139="MR",INDIRECT("'Coal mining 2030'!"&amp;'Country Selector'!$B$3&amp;ROW($A139))*10^12,0)*'Process Emissions Multipliers'!$D$34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Multipliers'!$E$34</f>
        <v>0</v>
      </c>
    </row>
    <row r="132" spans="1:42">
      <c r="A132" s="74">
        <v>80</v>
      </c>
      <c r="B132">
        <f ca="1">IF('Coal mining 2010'!$A140="MR",INDIRECT("'Coal mining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IF('Coal mining 2020'!$A140="MR",INDIRECT("'Coal mining 2020'!"&amp;'Country Selector'!$B$3&amp;ROW($A140))*10^12,0)*'Process Emissions Multipliers'!$B$34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IF('Coal mining 2030'!$A140="MR",INDIRECT("'Coal mining 2030'!"&amp;'Country Selector'!$B$3&amp;ROW($A140))*10^12,0)*'Process Emissions Multipliers'!$D$34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Multipliers'!$E$34</f>
        <v>0</v>
      </c>
    </row>
    <row r="133" spans="1:42">
      <c r="A133" s="74">
        <v>81</v>
      </c>
      <c r="B133">
        <f ca="1">IF('Coal mining 2010'!$A141="MR",INDIRECT("'Coal mining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IF('Coal mining 2020'!$A141="MR",INDIRECT("'Coal mining 2020'!"&amp;'Country Selector'!$B$3&amp;ROW($A141))*10^12,0)*'Process Emissions Multipliers'!$B$34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IF('Coal mining 2030'!$A141="MR",INDIRECT("'Coal mining 2030'!"&amp;'Country Selector'!$B$3&amp;ROW($A141))*10^12,0)*'Process Emissions Multipliers'!$D$34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Multipliers'!$E$34</f>
        <v>0</v>
      </c>
    </row>
    <row r="134" spans="1:42">
      <c r="A134" s="74">
        <v>82</v>
      </c>
      <c r="B134">
        <f ca="1">IF('Coal mining 2010'!$A142="MR",INDIRECT("'Coal mining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IF('Coal mining 2020'!$A142="MR",INDIRECT("'Coal mining 2020'!"&amp;'Country Selector'!$B$3&amp;ROW($A142))*10^12,0)*'Process Emissions Multipliers'!$B$34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IF('Coal mining 2030'!$A142="MR",INDIRECT("'Coal mining 2030'!"&amp;'Country Selector'!$B$3&amp;ROW($A142))*10^12,0)*'Process Emissions Multipliers'!$D$34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Multipliers'!$E$34</f>
        <v>0</v>
      </c>
    </row>
    <row r="135" spans="1:42">
      <c r="A135" s="74">
        <v>83</v>
      </c>
      <c r="B135">
        <f ca="1">IF('Coal mining 2010'!$A143="MR",INDIRECT("'Coal mining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IF('Coal mining 2020'!$A143="MR",INDIRECT("'Coal mining 2020'!"&amp;'Country Selector'!$B$3&amp;ROW($A143))*10^12,0)*'Process Emissions Multipliers'!$B$34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IF('Coal mining 2030'!$A143="MR",INDIRECT("'Coal mining 2030'!"&amp;'Country Selector'!$B$3&amp;ROW($A143))*10^12,0)*'Process Emissions Multipliers'!$D$34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Multipliers'!$E$34</f>
        <v>0</v>
      </c>
    </row>
    <row r="136" spans="1:42">
      <c r="A136" s="74">
        <v>84</v>
      </c>
      <c r="B136">
        <f ca="1">IF('Coal mining 2010'!$A144="MR",INDIRECT("'Coal mining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IF('Coal mining 2020'!$A144="MR",INDIRECT("'Coal mining 2020'!"&amp;'Country Selector'!$B$3&amp;ROW($A144))*10^12,0)*'Process Emissions Multipliers'!$B$34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IF('Coal mining 2030'!$A144="MR",INDIRECT("'Coal mining 2030'!"&amp;'Country Selector'!$B$3&amp;ROW($A144))*10^12,0)*'Process Emissions Multipliers'!$D$34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Multipliers'!$E$34</f>
        <v>0</v>
      </c>
    </row>
    <row r="137" spans="1:42">
      <c r="A137" s="74">
        <v>85</v>
      </c>
      <c r="B137">
        <f ca="1">IF('Coal mining 2010'!$A145="MR",INDIRECT("'Coal mining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IF('Coal mining 2020'!$A145="MR",INDIRECT("'Coal mining 2020'!"&amp;'Country Selector'!$B$3&amp;ROW($A145))*10^12,0)*'Process Emissions Multipliers'!$B$34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IF('Coal mining 2030'!$A145="MR",INDIRECT("'Coal mining 2030'!"&amp;'Country Selector'!$B$3&amp;ROW($A145))*10^12,0)*'Process Emissions Multipliers'!$D$34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Multipliers'!$E$34</f>
        <v>0</v>
      </c>
    </row>
    <row r="138" spans="1:42">
      <c r="A138" s="74">
        <v>86</v>
      </c>
      <c r="B138">
        <f ca="1">IF('Coal mining 2010'!$A146="MR",INDIRECT("'Coal mining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IF('Coal mining 2020'!$A146="MR",INDIRECT("'Coal mining 2020'!"&amp;'Country Selector'!$B$3&amp;ROW($A146))*10^12,0)*'Process Emissions Multipliers'!$B$34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IF('Coal mining 2030'!$A146="MR",INDIRECT("'Coal mining 2030'!"&amp;'Country Selector'!$B$3&amp;ROW($A146))*10^12,0)*'Process Emissions Multipliers'!$D$34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Multipliers'!$E$34</f>
        <v>0</v>
      </c>
    </row>
    <row r="139" spans="1:42">
      <c r="A139" s="74">
        <v>87</v>
      </c>
      <c r="B139">
        <f ca="1">IF('Coal mining 2010'!$A147="MR",INDIRECT("'Coal mining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IF('Coal mining 2020'!$A147="MR",INDIRECT("'Coal mining 2020'!"&amp;'Country Selector'!$B$3&amp;ROW($A147))*10^12,0)*'Process Emissions Multipliers'!$B$34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IF('Coal mining 2030'!$A147="MR",INDIRECT("'Coal mining 2030'!"&amp;'Country Selector'!$B$3&amp;ROW($A147))*10^12,0)*'Process Emissions Multipliers'!$D$34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Multipliers'!$E$34</f>
        <v>0</v>
      </c>
    </row>
    <row r="140" spans="1:42">
      <c r="A140" s="74">
        <v>88</v>
      </c>
      <c r="B140">
        <f ca="1">IF('Coal mining 2010'!$A148="MR",INDIRECT("'Coal mining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IF('Coal mining 2020'!$A148="MR",INDIRECT("'Coal mining 2020'!"&amp;'Country Selector'!$B$3&amp;ROW($A148))*10^12,0)*'Process Emissions Multipliers'!$B$34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IF('Coal mining 2030'!$A148="MR",INDIRECT("'Coal mining 2030'!"&amp;'Country Selector'!$B$3&amp;ROW($A148))*10^12,0)*'Process Emissions Multipliers'!$D$34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Multipliers'!$E$34</f>
        <v>0</v>
      </c>
    </row>
    <row r="141" spans="1:42">
      <c r="A141" s="74">
        <v>89</v>
      </c>
      <c r="B141">
        <f ca="1">IF('Coal mining 2010'!$A149="MR",INDIRECT("'Coal mining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IF('Coal mining 2020'!$A149="MR",INDIRECT("'Coal mining 2020'!"&amp;'Country Selector'!$B$3&amp;ROW($A149))*10^12,0)*'Process Emissions Multipliers'!$B$34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IF('Coal mining 2030'!$A149="MR",INDIRECT("'Coal mining 2030'!"&amp;'Country Selector'!$B$3&amp;ROW($A149))*10^12,0)*'Process Emissions Multipliers'!$D$34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Multipliers'!$E$34</f>
        <v>0</v>
      </c>
    </row>
    <row r="142" spans="1:42">
      <c r="A142" s="74">
        <v>90</v>
      </c>
      <c r="B142">
        <f ca="1">IF('Coal mining 2010'!$A150="MR",INDIRECT("'Coal mining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IF('Coal mining 2020'!$A150="MR",INDIRECT("'Coal mining 2020'!"&amp;'Country Selector'!$B$3&amp;ROW($A150))*10^12,0)*'Process Emissions Multipliers'!$B$34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IF('Coal mining 2030'!$A150="MR",INDIRECT("'Coal mining 2030'!"&amp;'Country Selector'!$B$3&amp;ROW($A150))*10^12,0)*'Process Emissions Multipliers'!$D$34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Multipliers'!$E$34</f>
        <v>0</v>
      </c>
    </row>
    <row r="143" spans="1:42">
      <c r="A143" s="74">
        <v>91</v>
      </c>
      <c r="B143">
        <f ca="1">IF('Coal mining 2010'!$A151="MR",INDIRECT("'Coal mining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IF('Coal mining 2020'!$A151="MR",INDIRECT("'Coal mining 2020'!"&amp;'Country Selector'!$B$3&amp;ROW($A151))*10^12,0)*'Process Emissions Multipliers'!$B$34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IF('Coal mining 2030'!$A151="MR",INDIRECT("'Coal mining 2030'!"&amp;'Country Selector'!$B$3&amp;ROW($A151))*10^12,0)*'Process Emissions Multipliers'!$D$34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Multipliers'!$E$34</f>
        <v>0</v>
      </c>
    </row>
    <row r="144" spans="1:42">
      <c r="A144" s="74">
        <v>92</v>
      </c>
      <c r="B144">
        <f ca="1">IF('Coal mining 2010'!$A152="MR",INDIRECT("'Coal mining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IF('Coal mining 2020'!$A152="MR",INDIRECT("'Coal mining 2020'!"&amp;'Country Selector'!$B$3&amp;ROW($A152))*10^12,0)*'Process Emissions Multipliers'!$B$34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IF('Coal mining 2030'!$A152="MR",INDIRECT("'Coal mining 2030'!"&amp;'Country Selector'!$B$3&amp;ROW($A152))*10^12,0)*'Process Emissions Multipliers'!$D$34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Multipliers'!$E$34</f>
        <v>0</v>
      </c>
    </row>
    <row r="145" spans="1:42">
      <c r="A145" s="74">
        <v>93</v>
      </c>
      <c r="B145">
        <f ca="1">IF('Coal mining 2010'!$A153="MR",INDIRECT("'Coal mining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IF('Coal mining 2020'!$A153="MR",INDIRECT("'Coal mining 2020'!"&amp;'Country Selector'!$B$3&amp;ROW($A153))*10^12,0)*'Process Emissions Multipliers'!$B$34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IF('Coal mining 2030'!$A153="MR",INDIRECT("'Coal mining 2030'!"&amp;'Country Selector'!$B$3&amp;ROW($A153))*10^12,0)*'Process Emissions Multipliers'!$D$34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Multipliers'!$E$34</f>
        <v>0</v>
      </c>
    </row>
    <row r="146" spans="1:42">
      <c r="A146" s="74">
        <v>94</v>
      </c>
      <c r="B146">
        <f ca="1">IF('Coal mining 2010'!$A154="MR",INDIRECT("'Coal mining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IF('Coal mining 2020'!$A154="MR",INDIRECT("'Coal mining 2020'!"&amp;'Country Selector'!$B$3&amp;ROW($A154))*10^12,0)*'Process Emissions Multipliers'!$B$34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IF('Coal mining 2030'!$A154="MR",INDIRECT("'Coal mining 2030'!"&amp;'Country Selector'!$B$3&amp;ROW($A154))*10^12,0)*'Process Emissions Multipliers'!$D$34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Multipliers'!$E$34</f>
        <v>0</v>
      </c>
    </row>
    <row r="147" spans="1:42">
      <c r="A147" s="74">
        <v>95</v>
      </c>
      <c r="B147">
        <f ca="1">IF('Coal mining 2010'!$A155="MR",INDIRECT("'Coal mining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IF('Coal mining 2020'!$A155="MR",INDIRECT("'Coal mining 2020'!"&amp;'Country Selector'!$B$3&amp;ROW($A155))*10^12,0)*'Process Emissions Multipliers'!$B$34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IF('Coal mining 2030'!$A155="MR",INDIRECT("'Coal mining 2030'!"&amp;'Country Selector'!$B$3&amp;ROW($A155))*10^12,0)*'Process Emissions Multipliers'!$D$34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Multipliers'!$E$34</f>
        <v>0</v>
      </c>
    </row>
    <row r="148" spans="1:42">
      <c r="A148" s="74">
        <v>96</v>
      </c>
      <c r="B148">
        <f ca="1">IF('Coal mining 2010'!$A156="MR",INDIRECT("'Coal mining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IF('Coal mining 2020'!$A156="MR",INDIRECT("'Coal mining 2020'!"&amp;'Country Selector'!$B$3&amp;ROW($A156))*10^12,0)*'Process Emissions Multipliers'!$B$34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IF('Coal mining 2030'!$A156="MR",INDIRECT("'Coal mining 2030'!"&amp;'Country Selector'!$B$3&amp;ROW($A156))*10^12,0)*'Process Emissions Multipliers'!$D$34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Multipliers'!$E$34</f>
        <v>0</v>
      </c>
    </row>
    <row r="149" spans="1:42">
      <c r="A149" s="74">
        <v>97</v>
      </c>
      <c r="B149">
        <f ca="1">IF('Coal mining 2010'!$A157="MR",INDIRECT("'Coal mining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IF('Coal mining 2020'!$A157="MR",INDIRECT("'Coal mining 2020'!"&amp;'Country Selector'!$B$3&amp;ROW($A157))*10^12,0)*'Process Emissions Multipliers'!$B$34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IF('Coal mining 2030'!$A157="MR",INDIRECT("'Coal mining 2030'!"&amp;'Country Selector'!$B$3&amp;ROW($A157))*10^12,0)*'Process Emissions Multipliers'!$D$34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Multipliers'!$E$34</f>
        <v>0</v>
      </c>
    </row>
    <row r="150" spans="1:42">
      <c r="A150" s="74">
        <v>98</v>
      </c>
      <c r="B150">
        <f ca="1">IF('Coal mining 2010'!$A158="MR",INDIRECT("'Coal mining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IF('Coal mining 2020'!$A158="MR",INDIRECT("'Coal mining 2020'!"&amp;'Country Selector'!$B$3&amp;ROW($A158))*10^12,0)*'Process Emissions Multipliers'!$B$34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IF('Coal mining 2030'!$A158="MR",INDIRECT("'Coal mining 2030'!"&amp;'Country Selector'!$B$3&amp;ROW($A158))*10^12,0)*'Process Emissions Multipliers'!$D$34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Multipliers'!$E$34</f>
        <v>0</v>
      </c>
    </row>
    <row r="151" spans="1:42">
      <c r="A151" s="74">
        <v>99</v>
      </c>
      <c r="B151">
        <f ca="1">IF('Coal mining 2010'!$A159="MR",INDIRECT("'Coal mining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IF('Coal mining 2020'!$A159="MR",INDIRECT("'Coal mining 2020'!"&amp;'Country Selector'!$B$3&amp;ROW($A159))*10^12,0)*'Process Emissions Multipliers'!$B$34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IF('Coal mining 2030'!$A159="MR",INDIRECT("'Coal mining 2030'!"&amp;'Country Selector'!$B$3&amp;ROW($A159))*10^12,0)*'Process Emissions Multipliers'!$D$34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Multipliers'!$E$34</f>
        <v>0</v>
      </c>
    </row>
    <row r="152" spans="1:42">
      <c r="A152" s="74">
        <v>100</v>
      </c>
      <c r="B152">
        <f ca="1">IF('Coal mining 2010'!$A160="MR",INDIRECT("'Coal mining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IF('Coal mining 2020'!$A160="MR",INDIRECT("'Coal mining 2020'!"&amp;'Country Selector'!$B$3&amp;ROW($A160))*10^12,0)*'Process Emissions Multipliers'!$B$34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IF('Coal mining 2030'!$A160="MR",INDIRECT("'Coal mining 2030'!"&amp;'Country Selector'!$B$3&amp;ROW($A160))*10^12,0)*'Process Emissions Multipliers'!$D$34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Multipliers'!$E$34</f>
        <v>0</v>
      </c>
    </row>
    <row r="153" spans="1:42">
      <c r="A153" s="74">
        <v>150</v>
      </c>
      <c r="B153">
        <f ca="1">IF('Coal mining 2010'!$A161="MR",INDIRECT("'Coal mining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IF('Coal mining 2020'!$A161="MR",INDIRECT("'Coal mining 2020'!"&amp;'Country Selector'!$B$3&amp;ROW($A161))*10^12,0)*'Process Emissions Multipliers'!$B$34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IF('Coal mining 2030'!$A161="MR",INDIRECT("'Coal mining 2030'!"&amp;'Country Selector'!$B$3&amp;ROW($A161))*10^12,0)*'Process Emissions Multipliers'!$D$34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Multipliers'!$E$34</f>
        <v>0</v>
      </c>
    </row>
    <row r="154" spans="1:42">
      <c r="A154" s="74">
        <v>200</v>
      </c>
      <c r="B154">
        <f ca="1">IF('Coal mining 2010'!$A162="MR",INDIRECT("'Coal mining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IF('Coal mining 2020'!$A162="MR",INDIRECT("'Coal mining 2020'!"&amp;'Country Selector'!$B$3&amp;ROW($A162))*10^12,0)*'Process Emissions Multipliers'!$B$34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IF('Coal mining 2030'!$A162="MR",INDIRECT("'Coal mining 2030'!"&amp;'Country Selector'!$B$3&amp;ROW($A162))*10^12,0)*'Process Emissions Multipliers'!$D$34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Multipliers'!$E$34</f>
        <v>0</v>
      </c>
    </row>
    <row r="155" spans="1:42">
      <c r="A155" s="74">
        <v>250</v>
      </c>
      <c r="B155">
        <f ca="1">IF('Coal mining 2010'!$A163="MR",INDIRECT("'Coal mining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IF('Coal mining 2020'!$A163="MR",INDIRECT("'Coal mining 2020'!"&amp;'Country Selector'!$B$3&amp;ROW($A163))*10^12,0)*'Process Emissions Multipliers'!$B$34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IF('Coal mining 2030'!$A163="MR",INDIRECT("'Coal mining 2030'!"&amp;'Country Selector'!$B$3&amp;ROW($A163))*10^12,0)*'Process Emissions Multipliers'!$D$34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Multipliers'!$E$34</f>
        <v>0</v>
      </c>
    </row>
    <row r="156" spans="1:42">
      <c r="A156" s="74">
        <v>300</v>
      </c>
      <c r="B156">
        <f ca="1">IF('Coal mining 2010'!$A164="MR",INDIRECT("'Coal mining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IF('Coal mining 2020'!$A164="MR",INDIRECT("'Coal mining 2020'!"&amp;'Country Selector'!$B$3&amp;ROW($A164))*10^12,0)*'Process Emissions Multipliers'!$B$34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IF('Coal mining 2030'!$A164="MR",INDIRECT("'Coal mining 2030'!"&amp;'Country Selector'!$B$3&amp;ROW($A164))*10^12,0)*'Process Emissions Multipliers'!$D$34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Multipliers'!$E$34</f>
        <v>0</v>
      </c>
    </row>
    <row r="157" spans="1:42">
      <c r="A157" s="74">
        <v>350</v>
      </c>
      <c r="B157">
        <f ca="1">IF('Coal mining 2010'!$A165="MR",INDIRECT("'Coal mining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IF('Coal mining 2020'!$A165="MR",INDIRECT("'Coal mining 2020'!"&amp;'Country Selector'!$B$3&amp;ROW($A165))*10^12,0)*'Process Emissions Multipliers'!$B$34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IF('Coal mining 2030'!$A165="MR",INDIRECT("'Coal mining 2030'!"&amp;'Country Selector'!$B$3&amp;ROW($A165))*10^12,0)*'Process Emissions Multipliers'!$D$34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Multipliers'!$E$34</f>
        <v>0</v>
      </c>
    </row>
    <row r="158" spans="1:42">
      <c r="A158" s="74">
        <v>400</v>
      </c>
      <c r="B158">
        <f ca="1">IF('Coal mining 2010'!$A166="MR",INDIRECT("'Coal mining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IF('Coal mining 2020'!$A166="MR",INDIRECT("'Coal mining 2020'!"&amp;'Country Selector'!$B$3&amp;ROW($A166))*10^12,0)*'Process Emissions Multipliers'!$B$34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IF('Coal mining 2030'!$A166="MR",INDIRECT("'Coal mining 2030'!"&amp;'Country Selector'!$B$3&amp;ROW($A166))*10^12,0)*'Process Emissions Multipliers'!$D$34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Multipliers'!$E$34</f>
        <v>0</v>
      </c>
    </row>
    <row r="159" spans="1:42">
      <c r="A159" s="74">
        <v>450</v>
      </c>
      <c r="B159">
        <f ca="1">IF('Coal mining 2010'!$A167="MR",INDIRECT("'Coal mining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IF('Coal mining 2020'!$A167="MR",INDIRECT("'Coal mining 2020'!"&amp;'Country Selector'!$B$3&amp;ROW($A167))*10^12,0)*'Process Emissions Multipliers'!$B$34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IF('Coal mining 2030'!$A167="MR",INDIRECT("'Coal mining 2030'!"&amp;'Country Selector'!$B$3&amp;ROW($A167))*10^12,0)*'Process Emissions Multipliers'!$D$34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Multipliers'!$E$34</f>
        <v>0</v>
      </c>
    </row>
    <row r="160" spans="1:42">
      <c r="A160" s="74">
        <v>500</v>
      </c>
      <c r="B160">
        <f ca="1">IF('Coal mining 2010'!$A168="MR",INDIRECT("'Coal mining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IF('Coal mining 2020'!$A168="MR",INDIRECT("'Coal mining 2020'!"&amp;'Country Selector'!$B$3&amp;ROW($A168))*10^12,0)*'Process Emissions Multipliers'!$B$34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IF('Coal mining 2030'!$A168="MR",INDIRECT("'Coal mining 2030'!"&amp;'Country Selector'!$B$3&amp;ROW($A168))*10^12,0)*'Process Emissions Multipliers'!$D$34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Multipliers'!$E$34</f>
        <v>0</v>
      </c>
    </row>
    <row r="161" spans="1:42">
      <c r="A161" s="74">
        <v>550</v>
      </c>
      <c r="B161">
        <f ca="1">IF('Coal mining 2010'!$A169="MR",INDIRECT("'Coal mining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IF('Coal mining 2020'!$A169="MR",INDIRECT("'Coal mining 2020'!"&amp;'Country Selector'!$B$3&amp;ROW($A169))*10^12,0)*'Process Emissions Multipliers'!$B$34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IF('Coal mining 2030'!$A169="MR",INDIRECT("'Coal mining 2030'!"&amp;'Country Selector'!$B$3&amp;ROW($A169))*10^12,0)*'Process Emissions Multipliers'!$D$34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Multipliers'!$E$34</f>
        <v>0</v>
      </c>
    </row>
    <row r="162" spans="1:42">
      <c r="A162" s="74">
        <v>600</v>
      </c>
      <c r="B162">
        <f ca="1">IF('Coal mining 2010'!$A170="MR",INDIRECT("'Coal mining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IF('Coal mining 2020'!$A170="MR",INDIRECT("'Coal mining 2020'!"&amp;'Country Selector'!$B$3&amp;ROW($A170))*10^12,0)*'Process Emissions Multipliers'!$B$34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IF('Coal mining 2030'!$A170="MR",INDIRECT("'Coal mining 2030'!"&amp;'Country Selector'!$B$3&amp;ROW($A170))*10^12,0)*'Process Emissions Multipliers'!$D$34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Multipliers'!$E$34</f>
        <v>0</v>
      </c>
    </row>
    <row r="163" spans="1:42">
      <c r="A163" s="74">
        <v>650</v>
      </c>
      <c r="B163">
        <f ca="1">IF('Coal mining 2010'!$A171="MR",INDIRECT("'Coal mining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IF('Coal mining 2020'!$A171="MR",INDIRECT("'Coal mining 2020'!"&amp;'Country Selector'!$B$3&amp;ROW($A171))*10^12,0)*'Process Emissions Multipliers'!$B$34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IF('Coal mining 2030'!$A171="MR",INDIRECT("'Coal mining 2030'!"&amp;'Country Selector'!$B$3&amp;ROW($A171))*10^12,0)*'Process Emissions Multipliers'!$D$34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Multipliers'!$E$34</f>
        <v>0</v>
      </c>
    </row>
    <row r="164" spans="1:42">
      <c r="A164" s="74">
        <v>700</v>
      </c>
      <c r="B164">
        <f ca="1">IF('Coal mining 2010'!$A172="MR",INDIRECT("'Coal mining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IF('Coal mining 2020'!$A172="MR",INDIRECT("'Coal mining 2020'!"&amp;'Country Selector'!$B$3&amp;ROW($A172))*10^12,0)*'Process Emissions Multipliers'!$B$34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IF('Coal mining 2030'!$A172="MR",INDIRECT("'Coal mining 2030'!"&amp;'Country Selector'!$B$3&amp;ROW($A172))*10^12,0)*'Process Emissions Multipliers'!$D$34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Multipliers'!$E$34</f>
        <v>0</v>
      </c>
    </row>
    <row r="165" spans="1:42">
      <c r="A165" s="74">
        <v>750</v>
      </c>
      <c r="B165">
        <f ca="1">IF('Coal mining 2010'!$A173="MR",INDIRECT("'Coal mining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IF('Coal mining 2020'!$A173="MR",INDIRECT("'Coal mining 2020'!"&amp;'Country Selector'!$B$3&amp;ROW($A173))*10^12,0)*'Process Emissions Multipliers'!$B$34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IF('Coal mining 2030'!$A173="MR",INDIRECT("'Coal mining 2030'!"&amp;'Country Selector'!$B$3&amp;ROW($A173))*10^12,0)*'Process Emissions Multipliers'!$D$34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Multipliers'!$E$34</f>
        <v>0</v>
      </c>
    </row>
    <row r="166" spans="1:42">
      <c r="A166" s="74">
        <v>800</v>
      </c>
      <c r="B166">
        <f ca="1">IF('Coal mining 2010'!$A174="MR",INDIRECT("'Coal mining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IF('Coal mining 2020'!$A174="MR",INDIRECT("'Coal mining 2020'!"&amp;'Country Selector'!$B$3&amp;ROW($A174))*10^12,0)*'Process Emissions Multipliers'!$B$34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IF('Coal mining 2030'!$A174="MR",INDIRECT("'Coal mining 2030'!"&amp;'Country Selector'!$B$3&amp;ROW($A174))*10^12,0)*'Process Emissions Multipliers'!$D$34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Multipliers'!$E$34</f>
        <v>0</v>
      </c>
    </row>
    <row r="167" spans="1:42">
      <c r="A167" s="74">
        <v>850</v>
      </c>
      <c r="B167">
        <f ca="1">IF('Coal mining 2010'!$A175="MR",INDIRECT("'Coal mining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IF('Coal mining 2020'!$A175="MR",INDIRECT("'Coal mining 2020'!"&amp;'Country Selector'!$B$3&amp;ROW($A175))*10^12,0)*'Process Emissions Multipliers'!$B$34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IF('Coal mining 2030'!$A175="MR",INDIRECT("'Coal mining 2030'!"&amp;'Country Selector'!$B$3&amp;ROW($A175))*10^12,0)*'Process Emissions Multipliers'!$D$34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Multipliers'!$E$34</f>
        <v>0</v>
      </c>
    </row>
    <row r="168" spans="1:42">
      <c r="A168" s="74">
        <v>900</v>
      </c>
      <c r="B168">
        <f ca="1">IF('Coal mining 2010'!$A176="MR",INDIRECT("'Coal mining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IF('Coal mining 2020'!$A176="MR",INDIRECT("'Coal mining 2020'!"&amp;'Country Selector'!$B$3&amp;ROW($A176))*10^12,0)*'Process Emissions Multipliers'!$B$34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IF('Coal mining 2030'!$A176="MR",INDIRECT("'Coal mining 2030'!"&amp;'Country Selector'!$B$3&amp;ROW($A176))*10^12,0)*'Process Emissions Multipliers'!$D$34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Multipliers'!$E$34</f>
        <v>0</v>
      </c>
    </row>
    <row r="169" spans="1:42">
      <c r="A169" s="74">
        <v>950</v>
      </c>
      <c r="B169">
        <f ca="1">IF('Coal mining 2010'!$A177="MR",INDIRECT("'Coal mining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IF('Coal mining 2020'!$A177="MR",INDIRECT("'Coal mining 2020'!"&amp;'Country Selector'!$B$3&amp;ROW($A177))*10^12,0)*'Process Emissions Multipliers'!$B$34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IF('Coal mining 2030'!$A177="MR",INDIRECT("'Coal mining 2030'!"&amp;'Country Selector'!$B$3&amp;ROW($A177))*10^12,0)*'Process Emissions Multipliers'!$D$34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Multipliers'!$E$34</f>
        <v>0</v>
      </c>
    </row>
    <row r="170" spans="1:42">
      <c r="A170" s="74">
        <v>1000</v>
      </c>
      <c r="B170">
        <f ca="1">IF('Coal mining 2010'!$A178="MR",INDIRECT("'Coal mining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IF('Coal mining 2020'!$A178="MR",INDIRECT("'Coal mining 2020'!"&amp;'Country Selector'!$B$3&amp;ROW($A178))*10^12,0)*'Process Emissions Multipliers'!$B$34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IF('Coal mining 2030'!$A178="MR",INDIRECT("'Coal mining 2030'!"&amp;'Country Selector'!$B$3&amp;ROW($A178))*10^12,0)*'Process Emissions Multipliers'!$D$34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Multipliers'!$E$34</f>
        <v>0</v>
      </c>
    </row>
    <row r="171" spans="1:42">
      <c r="A171" s="74">
        <v>1500</v>
      </c>
      <c r="B171">
        <f ca="1">IF('Coal mining 2010'!$A179="MR",INDIRECT("'Coal mining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IF('Coal mining 2020'!$A179="MR",INDIRECT("'Coal mining 2020'!"&amp;'Country Selector'!$B$3&amp;ROW($A179))*10^12,0)*'Process Emissions Multipliers'!$B$34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IF('Coal mining 2030'!$A179="MR",INDIRECT("'Coal mining 2030'!"&amp;'Country Selector'!$B$3&amp;ROW($A179))*10^12,0)*'Process Emissions Multipliers'!$D$34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Multipliers'!$E$34</f>
        <v>0</v>
      </c>
    </row>
    <row r="172" spans="1:42">
      <c r="A172" s="74">
        <v>2000</v>
      </c>
      <c r="B172">
        <f ca="1">IF('Coal mining 2010'!$A180="MR",INDIRECT("'Coal mining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IF('Coal mining 2020'!$A180="MR",INDIRECT("'Coal mining 2020'!"&amp;'Country Selector'!$B$3&amp;ROW($A180))*10^12,0)*'Process Emissions Multipliers'!$B$34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IF('Coal mining 2030'!$A180="MR",INDIRECT("'Coal mining 2030'!"&amp;'Country Selector'!$B$3&amp;ROW($A180))*10^12,0)*'Process Emissions Multipliers'!$D$34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Multipliers'!$E$34</f>
        <v>0</v>
      </c>
    </row>
    <row r="173" spans="1:42">
      <c r="A173" s="74">
        <v>3000</v>
      </c>
      <c r="B173">
        <f ca="1">IF('Coal mining 2010'!$A181="MR",INDIRECT("'Coal mining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IF('Coal mining 2020'!$A181="MR",INDIRECT("'Coal mining 2020'!"&amp;'Country Selector'!$B$3&amp;ROW($A181))*10^12,0)*'Process Emissions Multipliers'!$B$34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IF('Coal mining 2030'!$A181="MR",INDIRECT("'Coal mining 2030'!"&amp;'Country Selector'!$B$3&amp;ROW($A181))*10^12,0)*'Process Emissions Multipliers'!$D$34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Multipliers'!$E$34</f>
        <v>0</v>
      </c>
    </row>
    <row r="174" spans="1:42">
      <c r="A174" s="74">
        <v>5000</v>
      </c>
      <c r="B174">
        <f ca="1">IF('Coal mining 2010'!$A182="MR",INDIRECT("'Coal mining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IF('Coal mining 2020'!$A182="MR",INDIRECT("'Coal mining 2020'!"&amp;'Country Selector'!$B$3&amp;ROW($A182))*10^12,0)*'Process Emissions Multipliers'!$B$34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IF('Coal mining 2030'!$A182="MR",INDIRECT("'Coal mining 2030'!"&amp;'Country Selector'!$B$3&amp;ROW($A182))*10^12,0)*'Process Emissions Multipliers'!$D$34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Multipliers'!$E$34</f>
        <v>0</v>
      </c>
    </row>
    <row r="175" spans="1:42">
      <c r="A175" s="74">
        <v>10000</v>
      </c>
      <c r="B175">
        <f ca="1">IF('Coal mining 2010'!$A183="MR",INDIRECT("'Coal mining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IF('Coal mining 2020'!$A183="MR",INDIRECT("'Coal mining 2020'!"&amp;'Country Selector'!$B$3&amp;ROW($A183))*10^12,0)*'Process Emissions Multipliers'!$B$34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IF('Coal mining 2030'!$A183="MR",INDIRECT("'Coal mining 2030'!"&amp;'Country Selector'!$B$3&amp;ROW($A183))*10^12,0)*'Process Emissions Multipliers'!$D$34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Multipliers'!$E$34</f>
        <v>0</v>
      </c>
    </row>
    <row r="176" spans="1:42">
      <c r="A176" s="74">
        <v>100000</v>
      </c>
      <c r="B176">
        <f ca="1">IF('Coal mining 2010'!$A184="MR",INDIRECT("'Coal mining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IF('Coal mining 2020'!$A184="MR",INDIRECT("'Coal mining 2020'!"&amp;'Country Selector'!$B$3&amp;ROW($A184))*10^12,0)*'Process Emissions Multipliers'!$B$34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IF('Coal mining 2030'!$A184="MR",INDIRECT("'Coal mining 2030'!"&amp;'Country Selector'!$B$3&amp;ROW($A184))*10^12,0)*'Process Emissions Multipliers'!$D$34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Multipliers'!$E$34</f>
        <v>0</v>
      </c>
    </row>
    <row r="177" spans="1:42">
      <c r="A177" s="74">
        <v>1000000</v>
      </c>
      <c r="B177">
        <f ca="1">IF('Coal mining 2010'!$A185="MR",INDIRECT("'Coal mining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IF('Coal mining 2020'!$A185="MR",INDIRECT("'Coal mining 2020'!"&amp;'Country Selector'!$B$3&amp;ROW($A185))*10^12,0)*'Process Emissions Multipliers'!$B$34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IF('Coal mining 2030'!$A185="MR",INDIRECT("'Coal mining 2030'!"&amp;'Country Selector'!$B$3&amp;ROW($A185))*10^12,0)*'Process Emissions Multipliers'!$D$34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Multipliers'!$E$34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L2" sqref="L2"/>
    </sheetView>
  </sheetViews>
  <sheetFormatPr defaultRowHeight="15"/>
  <cols>
    <col min="1" max="1" width="28.8554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IF('Coal mining 2010'!$A10="MD",INDIRECT("'Coal mining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IF('Coal mining 2020'!$A10="MD",INDIRECT("'Coal mining 2020'!"&amp;'Country Selector'!$B$3&amp;ROW($A10))*10^12,0)*'Process Emissions Multipliers'!$B$34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IF('Coal mining 2030'!$A10="MD",INDIRECT("'Coal mining 2030'!"&amp;'Country Selector'!$B$3&amp;ROW($A10))*10^12,0)*'Process Emissions Multipliers'!$D$34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Multipliers'!$E$34</f>
        <v>0</v>
      </c>
    </row>
    <row r="3" spans="1:42">
      <c r="A3" s="74">
        <v>-49</v>
      </c>
      <c r="B3">
        <f ca="1">IF('Coal mining 2010'!$A11="MD",INDIRECT("'Coal mining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IF('Coal mining 2020'!$A11="MD",INDIRECT("'Coal mining 2020'!"&amp;'Country Selector'!$B$3&amp;ROW($A11))*10^12,0)*'Process Emissions Multipliers'!$B$34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IF('Coal mining 2030'!$A11="MD",INDIRECT("'Coal mining 2030'!"&amp;'Country Selector'!$B$3&amp;ROW($A11))*10^12,0)*'Process Emissions Multipliers'!$D$34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Multipliers'!$E$34</f>
        <v>0</v>
      </c>
    </row>
    <row r="4" spans="1:42">
      <c r="A4" s="74">
        <v>-48</v>
      </c>
      <c r="B4">
        <f ca="1">IF('Coal mining 2010'!$A12="MD",INDIRECT("'Coal mining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IF('Coal mining 2020'!$A12="MD",INDIRECT("'Coal mining 2020'!"&amp;'Country Selector'!$B$3&amp;ROW($A12))*10^12,0)*'Process Emissions Multipliers'!$B$34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IF('Coal mining 2030'!$A12="MD",INDIRECT("'Coal mining 2030'!"&amp;'Country Selector'!$B$3&amp;ROW($A12))*10^12,0)*'Process Emissions Multipliers'!$D$34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Multipliers'!$E$34</f>
        <v>0</v>
      </c>
    </row>
    <row r="5" spans="1:42">
      <c r="A5" s="74">
        <v>-47</v>
      </c>
      <c r="B5">
        <f ca="1">IF('Coal mining 2010'!$A13="MD",INDIRECT("'Coal mining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IF('Coal mining 2020'!$A13="MD",INDIRECT("'Coal mining 2020'!"&amp;'Country Selector'!$B$3&amp;ROW($A13))*10^12,0)*'Process Emissions Multipliers'!$B$34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IF('Coal mining 2030'!$A13="MD",INDIRECT("'Coal mining 2030'!"&amp;'Country Selector'!$B$3&amp;ROW($A13))*10^12,0)*'Process Emissions Multipliers'!$D$34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Multipliers'!$E$34</f>
        <v>0</v>
      </c>
    </row>
    <row r="6" spans="1:42">
      <c r="A6" s="74">
        <v>-46</v>
      </c>
      <c r="B6">
        <f ca="1">IF('Coal mining 2010'!$A14="MD",INDIRECT("'Coal mining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IF('Coal mining 2020'!$A14="MD",INDIRECT("'Coal mining 2020'!"&amp;'Country Selector'!$B$3&amp;ROW($A14))*10^12,0)*'Process Emissions Multipliers'!$B$34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IF('Coal mining 2030'!$A14="MD",INDIRECT("'Coal mining 2030'!"&amp;'Country Selector'!$B$3&amp;ROW($A14))*10^12,0)*'Process Emissions Multipliers'!$D$34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Multipliers'!$E$34</f>
        <v>0</v>
      </c>
    </row>
    <row r="7" spans="1:42">
      <c r="A7" s="74">
        <v>-45</v>
      </c>
      <c r="B7">
        <f ca="1">IF('Coal mining 2010'!$A15="MD",INDIRECT("'Coal mining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IF('Coal mining 2020'!$A15="MD",INDIRECT("'Coal mining 2020'!"&amp;'Country Selector'!$B$3&amp;ROW($A15))*10^12,0)*'Process Emissions Multipliers'!$B$34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IF('Coal mining 2030'!$A15="MD",INDIRECT("'Coal mining 2030'!"&amp;'Country Selector'!$B$3&amp;ROW($A15))*10^12,0)*'Process Emissions Multipliers'!$D$34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Multipliers'!$E$34</f>
        <v>0</v>
      </c>
    </row>
    <row r="8" spans="1:42">
      <c r="A8" s="74">
        <v>-44</v>
      </c>
      <c r="B8">
        <f ca="1">IF('Coal mining 2010'!$A16="MD",INDIRECT("'Coal mining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IF('Coal mining 2020'!$A16="MD",INDIRECT("'Coal mining 2020'!"&amp;'Country Selector'!$B$3&amp;ROW($A16))*10^12,0)*'Process Emissions Multipliers'!$B$34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IF('Coal mining 2030'!$A16="MD",INDIRECT("'Coal mining 2030'!"&amp;'Country Selector'!$B$3&amp;ROW($A16))*10^12,0)*'Process Emissions Multipliers'!$D$34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Multipliers'!$E$34</f>
        <v>0</v>
      </c>
    </row>
    <row r="9" spans="1:42">
      <c r="A9" s="74">
        <v>-43</v>
      </c>
      <c r="B9">
        <f ca="1">IF('Coal mining 2010'!$A17="MD",INDIRECT("'Coal mining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IF('Coal mining 2020'!$A17="MD",INDIRECT("'Coal mining 2020'!"&amp;'Country Selector'!$B$3&amp;ROW($A17))*10^12,0)*'Process Emissions Multipliers'!$B$34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IF('Coal mining 2030'!$A17="MD",INDIRECT("'Coal mining 2030'!"&amp;'Country Selector'!$B$3&amp;ROW($A17))*10^12,0)*'Process Emissions Multipliers'!$D$34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Multipliers'!$E$34</f>
        <v>0</v>
      </c>
    </row>
    <row r="10" spans="1:42">
      <c r="A10" s="74">
        <v>-42</v>
      </c>
      <c r="B10">
        <f ca="1">IF('Coal mining 2010'!$A18="MD",INDIRECT("'Coal mining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IF('Coal mining 2020'!$A18="MD",INDIRECT("'Coal mining 2020'!"&amp;'Country Selector'!$B$3&amp;ROW($A18))*10^12,0)*'Process Emissions Multipliers'!$B$34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IF('Coal mining 2030'!$A18="MD",INDIRECT("'Coal mining 2030'!"&amp;'Country Selector'!$B$3&amp;ROW($A18))*10^12,0)*'Process Emissions Multipliers'!$D$34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Multipliers'!$E$34</f>
        <v>0</v>
      </c>
    </row>
    <row r="11" spans="1:42">
      <c r="A11" s="74">
        <v>-41</v>
      </c>
      <c r="B11">
        <f ca="1">IF('Coal mining 2010'!$A19="MD",INDIRECT("'Coal mining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IF('Coal mining 2020'!$A19="MD",INDIRECT("'Coal mining 2020'!"&amp;'Country Selector'!$B$3&amp;ROW($A19))*10^12,0)*'Process Emissions Multipliers'!$B$34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IF('Coal mining 2030'!$A19="MD",INDIRECT("'Coal mining 2030'!"&amp;'Country Selector'!$B$3&amp;ROW($A19))*10^12,0)*'Process Emissions Multipliers'!$D$34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Multipliers'!$E$34</f>
        <v>0</v>
      </c>
    </row>
    <row r="12" spans="1:42">
      <c r="A12" s="74">
        <v>-40</v>
      </c>
      <c r="B12">
        <f ca="1">IF('Coal mining 2010'!$A20="MD",INDIRECT("'Coal mining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IF('Coal mining 2020'!$A20="MD",INDIRECT("'Coal mining 2020'!"&amp;'Country Selector'!$B$3&amp;ROW($A20))*10^12,0)*'Process Emissions Multipliers'!$B$34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IF('Coal mining 2030'!$A20="MD",INDIRECT("'Coal mining 2030'!"&amp;'Country Selector'!$B$3&amp;ROW($A20))*10^12,0)*'Process Emissions Multipliers'!$D$34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Multipliers'!$E$34</f>
        <v>0</v>
      </c>
    </row>
    <row r="13" spans="1:42">
      <c r="A13" s="74">
        <v>-39</v>
      </c>
      <c r="B13">
        <f ca="1">IF('Coal mining 2010'!$A21="MD",INDIRECT("'Coal mining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IF('Coal mining 2020'!$A21="MD",INDIRECT("'Coal mining 2020'!"&amp;'Country Selector'!$B$3&amp;ROW($A21))*10^12,0)*'Process Emissions Multipliers'!$B$34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IF('Coal mining 2030'!$A21="MD",INDIRECT("'Coal mining 2030'!"&amp;'Country Selector'!$B$3&amp;ROW($A21))*10^12,0)*'Process Emissions Multipliers'!$D$34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Multipliers'!$E$34</f>
        <v>0</v>
      </c>
    </row>
    <row r="14" spans="1:42">
      <c r="A14" s="74">
        <v>-38</v>
      </c>
      <c r="B14">
        <f ca="1">IF('Coal mining 2010'!$A22="MD",INDIRECT("'Coal mining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IF('Coal mining 2020'!$A22="MD",INDIRECT("'Coal mining 2020'!"&amp;'Country Selector'!$B$3&amp;ROW($A22))*10^12,0)*'Process Emissions Multipliers'!$B$34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IF('Coal mining 2030'!$A22="MD",INDIRECT("'Coal mining 2030'!"&amp;'Country Selector'!$B$3&amp;ROW($A22))*10^12,0)*'Process Emissions Multipliers'!$D$34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Multipliers'!$E$34</f>
        <v>0</v>
      </c>
    </row>
    <row r="15" spans="1:42">
      <c r="A15" s="74">
        <v>-37</v>
      </c>
      <c r="B15">
        <f ca="1">IF('Coal mining 2010'!$A23="MD",INDIRECT("'Coal mining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IF('Coal mining 2020'!$A23="MD",INDIRECT("'Coal mining 2020'!"&amp;'Country Selector'!$B$3&amp;ROW($A23))*10^12,0)*'Process Emissions Multipliers'!$B$34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IF('Coal mining 2030'!$A23="MD",INDIRECT("'Coal mining 2030'!"&amp;'Country Selector'!$B$3&amp;ROW($A23))*10^12,0)*'Process Emissions Multipliers'!$D$34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Multipliers'!$E$34</f>
        <v>0</v>
      </c>
    </row>
    <row r="16" spans="1:42">
      <c r="A16" s="74">
        <v>-36</v>
      </c>
      <c r="B16">
        <f ca="1">IF('Coal mining 2010'!$A24="MD",INDIRECT("'Coal mining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IF('Coal mining 2020'!$A24="MD",INDIRECT("'Coal mining 2020'!"&amp;'Country Selector'!$B$3&amp;ROW($A24))*10^12,0)*'Process Emissions Multipliers'!$B$34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IF('Coal mining 2030'!$A24="MD",INDIRECT("'Coal mining 2030'!"&amp;'Country Selector'!$B$3&amp;ROW($A24))*10^12,0)*'Process Emissions Multipliers'!$D$34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Multipliers'!$E$34</f>
        <v>0</v>
      </c>
    </row>
    <row r="17" spans="1:42">
      <c r="A17" s="74">
        <v>-35</v>
      </c>
      <c r="B17">
        <f ca="1">IF('Coal mining 2010'!$A25="MD",INDIRECT("'Coal mining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IF('Coal mining 2020'!$A25="MD",INDIRECT("'Coal mining 2020'!"&amp;'Country Selector'!$B$3&amp;ROW($A25))*10^12,0)*'Process Emissions Multipliers'!$B$34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IF('Coal mining 2030'!$A25="MD",INDIRECT("'Coal mining 2030'!"&amp;'Country Selector'!$B$3&amp;ROW($A25))*10^12,0)*'Process Emissions Multipliers'!$D$34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Multipliers'!$E$34</f>
        <v>0</v>
      </c>
    </row>
    <row r="18" spans="1:42">
      <c r="A18" s="74">
        <v>-34</v>
      </c>
      <c r="B18">
        <f ca="1">IF('Coal mining 2010'!$A26="MD",INDIRECT("'Coal mining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IF('Coal mining 2020'!$A26="MD",INDIRECT("'Coal mining 2020'!"&amp;'Country Selector'!$B$3&amp;ROW($A26))*10^12,0)*'Process Emissions Multipliers'!$B$34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IF('Coal mining 2030'!$A26="MD",INDIRECT("'Coal mining 2030'!"&amp;'Country Selector'!$B$3&amp;ROW($A26))*10^12,0)*'Process Emissions Multipliers'!$D$34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Multipliers'!$E$34</f>
        <v>0</v>
      </c>
    </row>
    <row r="19" spans="1:42">
      <c r="A19" s="74">
        <v>-33</v>
      </c>
      <c r="B19">
        <f ca="1">IF('Coal mining 2010'!$A27="MD",INDIRECT("'Coal mining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IF('Coal mining 2020'!$A27="MD",INDIRECT("'Coal mining 2020'!"&amp;'Country Selector'!$B$3&amp;ROW($A27))*10^12,0)*'Process Emissions Multipliers'!$B$34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IF('Coal mining 2030'!$A27="MD",INDIRECT("'Coal mining 2030'!"&amp;'Country Selector'!$B$3&amp;ROW($A27))*10^12,0)*'Process Emissions Multipliers'!$D$34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Multipliers'!$E$34</f>
        <v>0</v>
      </c>
    </row>
    <row r="20" spans="1:42">
      <c r="A20" s="74">
        <v>-32</v>
      </c>
      <c r="B20">
        <f ca="1">IF('Coal mining 2010'!$A28="MD",INDIRECT("'Coal mining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IF('Coal mining 2020'!$A28="MD",INDIRECT("'Coal mining 2020'!"&amp;'Country Selector'!$B$3&amp;ROW($A28))*10^12,0)*'Process Emissions Multipliers'!$B$34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IF('Coal mining 2030'!$A28="MD",INDIRECT("'Coal mining 2030'!"&amp;'Country Selector'!$B$3&amp;ROW($A28))*10^12,0)*'Process Emissions Multipliers'!$D$34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Multipliers'!$E$34</f>
        <v>0</v>
      </c>
    </row>
    <row r="21" spans="1:42">
      <c r="A21" s="74">
        <v>-31</v>
      </c>
      <c r="B21">
        <f ca="1">IF('Coal mining 2010'!$A29="MD",INDIRECT("'Coal mining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IF('Coal mining 2020'!$A29="MD",INDIRECT("'Coal mining 2020'!"&amp;'Country Selector'!$B$3&amp;ROW($A29))*10^12,0)*'Process Emissions Multipliers'!$B$34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IF('Coal mining 2030'!$A29="MD",INDIRECT("'Coal mining 2030'!"&amp;'Country Selector'!$B$3&amp;ROW($A29))*10^12,0)*'Process Emissions Multipliers'!$D$34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Multipliers'!$E$34</f>
        <v>0</v>
      </c>
    </row>
    <row r="22" spans="1:42">
      <c r="A22" s="74">
        <v>-30</v>
      </c>
      <c r="B22">
        <f ca="1">IF('Coal mining 2010'!$A30="MD",INDIRECT("'Coal mining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IF('Coal mining 2020'!$A30="MD",INDIRECT("'Coal mining 2020'!"&amp;'Country Selector'!$B$3&amp;ROW($A30))*10^12,0)*'Process Emissions Multipliers'!$B$34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IF('Coal mining 2030'!$A30="MD",INDIRECT("'Coal mining 2030'!"&amp;'Country Selector'!$B$3&amp;ROW($A30))*10^12,0)*'Process Emissions Multipliers'!$D$34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Multipliers'!$E$34</f>
        <v>0</v>
      </c>
    </row>
    <row r="23" spans="1:42">
      <c r="A23" s="74">
        <v>-29</v>
      </c>
      <c r="B23">
        <f ca="1">IF('Coal mining 2010'!$A31="MD",INDIRECT("'Coal mining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IF('Coal mining 2020'!$A31="MD",INDIRECT("'Coal mining 2020'!"&amp;'Country Selector'!$B$3&amp;ROW($A31))*10^12,0)*'Process Emissions Multipliers'!$B$34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IF('Coal mining 2030'!$A31="MD",INDIRECT("'Coal mining 2030'!"&amp;'Country Selector'!$B$3&amp;ROW($A31))*10^12,0)*'Process Emissions Multipliers'!$D$34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Multipliers'!$E$34</f>
        <v>0</v>
      </c>
    </row>
    <row r="24" spans="1:42">
      <c r="A24" s="74">
        <v>-28</v>
      </c>
      <c r="B24">
        <f ca="1">IF('Coal mining 2010'!$A32="MD",INDIRECT("'Coal mining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IF('Coal mining 2020'!$A32="MD",INDIRECT("'Coal mining 2020'!"&amp;'Country Selector'!$B$3&amp;ROW($A32))*10^12,0)*'Process Emissions Multipliers'!$B$34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IF('Coal mining 2030'!$A32="MD",INDIRECT("'Coal mining 2030'!"&amp;'Country Selector'!$B$3&amp;ROW($A32))*10^12,0)*'Process Emissions Multipliers'!$D$34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Multipliers'!$E$34</f>
        <v>0</v>
      </c>
    </row>
    <row r="25" spans="1:42">
      <c r="A25" s="74">
        <v>-27</v>
      </c>
      <c r="B25">
        <f ca="1">IF('Coal mining 2010'!$A33="MD",INDIRECT("'Coal mining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IF('Coal mining 2020'!$A33="MD",INDIRECT("'Coal mining 2020'!"&amp;'Country Selector'!$B$3&amp;ROW($A33))*10^12,0)*'Process Emissions Multipliers'!$B$34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IF('Coal mining 2030'!$A33="MD",INDIRECT("'Coal mining 2030'!"&amp;'Country Selector'!$B$3&amp;ROW($A33))*10^12,0)*'Process Emissions Multipliers'!$D$34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Multipliers'!$E$34</f>
        <v>0</v>
      </c>
    </row>
    <row r="26" spans="1:42">
      <c r="A26" s="74">
        <v>-26</v>
      </c>
      <c r="B26">
        <f ca="1">IF('Coal mining 2010'!$A34="MD",INDIRECT("'Coal mining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IF('Coal mining 2020'!$A34="MD",INDIRECT("'Coal mining 2020'!"&amp;'Country Selector'!$B$3&amp;ROW($A34))*10^12,0)*'Process Emissions Multipliers'!$B$34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IF('Coal mining 2030'!$A34="MD",INDIRECT("'Coal mining 2030'!"&amp;'Country Selector'!$B$3&amp;ROW($A34))*10^12,0)*'Process Emissions Multipliers'!$D$34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Multipliers'!$E$34</f>
        <v>0</v>
      </c>
    </row>
    <row r="27" spans="1:42">
      <c r="A27" s="74">
        <v>-25</v>
      </c>
      <c r="B27">
        <f ca="1">IF('Coal mining 2010'!$A35="MD",INDIRECT("'Coal mining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IF('Coal mining 2020'!$A35="MD",INDIRECT("'Coal mining 2020'!"&amp;'Country Selector'!$B$3&amp;ROW($A35))*10^12,0)*'Process Emissions Multipliers'!$B$34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IF('Coal mining 2030'!$A35="MD",INDIRECT("'Coal mining 2030'!"&amp;'Country Selector'!$B$3&amp;ROW($A35))*10^12,0)*'Process Emissions Multipliers'!$D$34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Multipliers'!$E$34</f>
        <v>0</v>
      </c>
    </row>
    <row r="28" spans="1:42">
      <c r="A28" s="74">
        <v>-24</v>
      </c>
      <c r="B28">
        <f ca="1">IF('Coal mining 2010'!$A36="MD",INDIRECT("'Coal mining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IF('Coal mining 2020'!$A36="MD",INDIRECT("'Coal mining 2020'!"&amp;'Country Selector'!$B$3&amp;ROW($A36))*10^12,0)*'Process Emissions Multipliers'!$B$34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IF('Coal mining 2030'!$A36="MD",INDIRECT("'Coal mining 2030'!"&amp;'Country Selector'!$B$3&amp;ROW($A36))*10^12,0)*'Process Emissions Multipliers'!$D$34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Multipliers'!$E$34</f>
        <v>0</v>
      </c>
    </row>
    <row r="29" spans="1:42">
      <c r="A29" s="74">
        <v>-23</v>
      </c>
      <c r="B29">
        <f ca="1">IF('Coal mining 2010'!$A37="MD",INDIRECT("'Coal mining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IF('Coal mining 2020'!$A37="MD",INDIRECT("'Coal mining 2020'!"&amp;'Country Selector'!$B$3&amp;ROW($A37))*10^12,0)*'Process Emissions Multipliers'!$B$34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IF('Coal mining 2030'!$A37="MD",INDIRECT("'Coal mining 2030'!"&amp;'Country Selector'!$B$3&amp;ROW($A37))*10^12,0)*'Process Emissions Multipliers'!$D$34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Multipliers'!$E$34</f>
        <v>0</v>
      </c>
    </row>
    <row r="30" spans="1:42">
      <c r="A30" s="74">
        <v>-22</v>
      </c>
      <c r="B30">
        <f ca="1">IF('Coal mining 2010'!$A38="MD",INDIRECT("'Coal mining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IF('Coal mining 2020'!$A38="MD",INDIRECT("'Coal mining 2020'!"&amp;'Country Selector'!$B$3&amp;ROW($A38))*10^12,0)*'Process Emissions Multipliers'!$B$34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IF('Coal mining 2030'!$A38="MD",INDIRECT("'Coal mining 2030'!"&amp;'Country Selector'!$B$3&amp;ROW($A38))*10^12,0)*'Process Emissions Multipliers'!$D$34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Multipliers'!$E$34</f>
        <v>0</v>
      </c>
    </row>
    <row r="31" spans="1:42">
      <c r="A31" s="74">
        <v>-21</v>
      </c>
      <c r="B31">
        <f ca="1">IF('Coal mining 2010'!$A39="MD",INDIRECT("'Coal mining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IF('Coal mining 2020'!$A39="MD",INDIRECT("'Coal mining 2020'!"&amp;'Country Selector'!$B$3&amp;ROW($A39))*10^12,0)*'Process Emissions Multipliers'!$B$34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IF('Coal mining 2030'!$A39="MD",INDIRECT("'Coal mining 2030'!"&amp;'Country Selector'!$B$3&amp;ROW($A39))*10^12,0)*'Process Emissions Multipliers'!$D$34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Multipliers'!$E$34</f>
        <v>0</v>
      </c>
    </row>
    <row r="32" spans="1:42">
      <c r="A32" s="74">
        <v>-20</v>
      </c>
      <c r="B32">
        <f ca="1">IF('Coal mining 2010'!$A40="MD",INDIRECT("'Coal mining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IF('Coal mining 2020'!$A40="MD",INDIRECT("'Coal mining 2020'!"&amp;'Country Selector'!$B$3&amp;ROW($A40))*10^12,0)*'Process Emissions Multipliers'!$B$34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IF('Coal mining 2030'!$A40="MD",INDIRECT("'Coal mining 2030'!"&amp;'Country Selector'!$B$3&amp;ROW($A40))*10^12,0)*'Process Emissions Multipliers'!$D$34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Multipliers'!$E$34</f>
        <v>0</v>
      </c>
    </row>
    <row r="33" spans="1:42">
      <c r="A33" s="74">
        <v>-19</v>
      </c>
      <c r="B33">
        <f ca="1">IF('Coal mining 2010'!$A41="MD",INDIRECT("'Coal mining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IF('Coal mining 2020'!$A41="MD",INDIRECT("'Coal mining 2020'!"&amp;'Country Selector'!$B$3&amp;ROW($A41))*10^12,0)*'Process Emissions Multipliers'!$B$34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IF('Coal mining 2030'!$A41="MD",INDIRECT("'Coal mining 2030'!"&amp;'Country Selector'!$B$3&amp;ROW($A41))*10^12,0)*'Process Emissions Multipliers'!$D$34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Multipliers'!$E$34</f>
        <v>0</v>
      </c>
    </row>
    <row r="34" spans="1:42">
      <c r="A34" s="74">
        <v>-18</v>
      </c>
      <c r="B34">
        <f ca="1">IF('Coal mining 2010'!$A42="MD",INDIRECT("'Coal mining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IF('Coal mining 2020'!$A42="MD",INDIRECT("'Coal mining 2020'!"&amp;'Country Selector'!$B$3&amp;ROW($A42))*10^12,0)*'Process Emissions Multipliers'!$B$34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IF('Coal mining 2030'!$A42="MD",INDIRECT("'Coal mining 2030'!"&amp;'Country Selector'!$B$3&amp;ROW($A42))*10^12,0)*'Process Emissions Multipliers'!$D$34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Multipliers'!$E$34</f>
        <v>0</v>
      </c>
    </row>
    <row r="35" spans="1:42">
      <c r="A35" s="74">
        <v>-17</v>
      </c>
      <c r="B35">
        <f ca="1">IF('Coal mining 2010'!$A43="MD",INDIRECT("'Coal mining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IF('Coal mining 2020'!$A43="MD",INDIRECT("'Coal mining 2020'!"&amp;'Country Selector'!$B$3&amp;ROW($A43))*10^12,0)*'Process Emissions Multipliers'!$B$34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IF('Coal mining 2030'!$A43="MD",INDIRECT("'Coal mining 2030'!"&amp;'Country Selector'!$B$3&amp;ROW($A43))*10^12,0)*'Process Emissions Multipliers'!$D$34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Multipliers'!$E$34</f>
        <v>0</v>
      </c>
    </row>
    <row r="36" spans="1:42">
      <c r="A36" s="74">
        <v>-16</v>
      </c>
      <c r="B36">
        <f ca="1">IF('Coal mining 2010'!$A44="MD",INDIRECT("'Coal mining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IF('Coal mining 2020'!$A44="MD",INDIRECT("'Coal mining 2020'!"&amp;'Country Selector'!$B$3&amp;ROW($A44))*10^12,0)*'Process Emissions Multipliers'!$B$34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IF('Coal mining 2030'!$A44="MD",INDIRECT("'Coal mining 2030'!"&amp;'Country Selector'!$B$3&amp;ROW($A44))*10^12,0)*'Process Emissions Multipliers'!$D$34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Multipliers'!$E$34</f>
        <v>0</v>
      </c>
    </row>
    <row r="37" spans="1:42">
      <c r="A37" s="74">
        <v>-15</v>
      </c>
      <c r="B37">
        <f ca="1">IF('Coal mining 2010'!$A45="MD",INDIRECT("'Coal mining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IF('Coal mining 2020'!$A45="MD",INDIRECT("'Coal mining 2020'!"&amp;'Country Selector'!$B$3&amp;ROW($A45))*10^12,0)*'Process Emissions Multipliers'!$B$34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IF('Coal mining 2030'!$A45="MD",INDIRECT("'Coal mining 2030'!"&amp;'Country Selector'!$B$3&amp;ROW($A45))*10^12,0)*'Process Emissions Multipliers'!$D$34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Multipliers'!$E$34</f>
        <v>0</v>
      </c>
    </row>
    <row r="38" spans="1:42">
      <c r="A38" s="74">
        <v>-14</v>
      </c>
      <c r="B38">
        <f ca="1">IF('Coal mining 2010'!$A46="MD",INDIRECT("'Coal mining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IF('Coal mining 2020'!$A46="MD",INDIRECT("'Coal mining 2020'!"&amp;'Country Selector'!$B$3&amp;ROW($A46))*10^12,0)*'Process Emissions Multipliers'!$B$34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IF('Coal mining 2030'!$A46="MD",INDIRECT("'Coal mining 2030'!"&amp;'Country Selector'!$B$3&amp;ROW($A46))*10^12,0)*'Process Emissions Multipliers'!$D$34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Multipliers'!$E$34</f>
        <v>0</v>
      </c>
    </row>
    <row r="39" spans="1:42">
      <c r="A39" s="74">
        <v>-13</v>
      </c>
      <c r="B39">
        <f ca="1">IF('Coal mining 2010'!$A47="MD",INDIRECT("'Coal mining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IF('Coal mining 2020'!$A47="MD",INDIRECT("'Coal mining 2020'!"&amp;'Country Selector'!$B$3&amp;ROW($A47))*10^12,0)*'Process Emissions Multipliers'!$B$34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IF('Coal mining 2030'!$A47="MD",INDIRECT("'Coal mining 2030'!"&amp;'Country Selector'!$B$3&amp;ROW($A47))*10^12,0)*'Process Emissions Multipliers'!$D$34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Multipliers'!$E$34</f>
        <v>0</v>
      </c>
    </row>
    <row r="40" spans="1:42">
      <c r="A40" s="74">
        <v>-12</v>
      </c>
      <c r="B40">
        <f ca="1">IF('Coal mining 2010'!$A48="MD",INDIRECT("'Coal mining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IF('Coal mining 2020'!$A48="MD",INDIRECT("'Coal mining 2020'!"&amp;'Country Selector'!$B$3&amp;ROW($A48))*10^12,0)*'Process Emissions Multipliers'!$B$34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IF('Coal mining 2030'!$A48="MD",INDIRECT("'Coal mining 2030'!"&amp;'Country Selector'!$B$3&amp;ROW($A48))*10^12,0)*'Process Emissions Multipliers'!$D$34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Multipliers'!$E$34</f>
        <v>0</v>
      </c>
    </row>
    <row r="41" spans="1:42">
      <c r="A41" s="74">
        <v>-11</v>
      </c>
      <c r="B41">
        <f ca="1">IF('Coal mining 2010'!$A49="MD",INDIRECT("'Coal mining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IF('Coal mining 2020'!$A49="MD",INDIRECT("'Coal mining 2020'!"&amp;'Country Selector'!$B$3&amp;ROW($A49))*10^12,0)*'Process Emissions Multipliers'!$B$34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IF('Coal mining 2030'!$A49="MD",INDIRECT("'Coal mining 2030'!"&amp;'Country Selector'!$B$3&amp;ROW($A49))*10^12,0)*'Process Emissions Multipliers'!$D$34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Multipliers'!$E$34</f>
        <v>0</v>
      </c>
    </row>
    <row r="42" spans="1:42">
      <c r="A42" s="74">
        <v>-10</v>
      </c>
      <c r="B42">
        <f ca="1">IF('Coal mining 2010'!$A50="MD",INDIRECT("'Coal mining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IF('Coal mining 2020'!$A50="MD",INDIRECT("'Coal mining 2020'!"&amp;'Country Selector'!$B$3&amp;ROW($A50))*10^12,0)*'Process Emissions Multipliers'!$B$34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IF('Coal mining 2030'!$A50="MD",INDIRECT("'Coal mining 2030'!"&amp;'Country Selector'!$B$3&amp;ROW($A50))*10^12,0)*'Process Emissions Multipliers'!$D$34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Multipliers'!$E$34</f>
        <v>0</v>
      </c>
    </row>
    <row r="43" spans="1:42">
      <c r="A43" s="74">
        <v>-9</v>
      </c>
      <c r="B43">
        <f ca="1">IF('Coal mining 2010'!$A51="MD",INDIRECT("'Coal mining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IF('Coal mining 2020'!$A51="MD",INDIRECT("'Coal mining 2020'!"&amp;'Country Selector'!$B$3&amp;ROW($A51))*10^12,0)*'Process Emissions Multipliers'!$B$34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IF('Coal mining 2030'!$A51="MD",INDIRECT("'Coal mining 2030'!"&amp;'Country Selector'!$B$3&amp;ROW($A51))*10^12,0)*'Process Emissions Multipliers'!$D$34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Multipliers'!$E$34</f>
        <v>0</v>
      </c>
    </row>
    <row r="44" spans="1:42">
      <c r="A44" s="74">
        <v>-8</v>
      </c>
      <c r="B44">
        <f ca="1">IF('Coal mining 2010'!$A52="MD",INDIRECT("'Coal mining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IF('Coal mining 2020'!$A52="MD",INDIRECT("'Coal mining 2020'!"&amp;'Country Selector'!$B$3&amp;ROW($A52))*10^12,0)*'Process Emissions Multipliers'!$B$34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IF('Coal mining 2030'!$A52="MD",INDIRECT("'Coal mining 2030'!"&amp;'Country Selector'!$B$3&amp;ROW($A52))*10^12,0)*'Process Emissions Multipliers'!$D$34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Multipliers'!$E$34</f>
        <v>0</v>
      </c>
    </row>
    <row r="45" spans="1:42">
      <c r="A45" s="74">
        <v>-7</v>
      </c>
      <c r="B45">
        <f ca="1">IF('Coal mining 2010'!$A53="MD",INDIRECT("'Coal mining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IF('Coal mining 2020'!$A53="MD",INDIRECT("'Coal mining 2020'!"&amp;'Country Selector'!$B$3&amp;ROW($A53))*10^12,0)*'Process Emissions Multipliers'!$B$34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IF('Coal mining 2030'!$A53="MD",INDIRECT("'Coal mining 2030'!"&amp;'Country Selector'!$B$3&amp;ROW($A53))*10^12,0)*'Process Emissions Multipliers'!$D$34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Multipliers'!$E$34</f>
        <v>0</v>
      </c>
    </row>
    <row r="46" spans="1:42">
      <c r="A46" s="74">
        <v>-6</v>
      </c>
      <c r="B46">
        <f ca="1">IF('Coal mining 2010'!$A54="MD",INDIRECT("'Coal mining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IF('Coal mining 2020'!$A54="MD",INDIRECT("'Coal mining 2020'!"&amp;'Country Selector'!$B$3&amp;ROW($A54))*10^12,0)*'Process Emissions Multipliers'!$B$34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IF('Coal mining 2030'!$A54="MD",INDIRECT("'Coal mining 2030'!"&amp;'Country Selector'!$B$3&amp;ROW($A54))*10^12,0)*'Process Emissions Multipliers'!$D$34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Multipliers'!$E$34</f>
        <v>0</v>
      </c>
    </row>
    <row r="47" spans="1:42">
      <c r="A47" s="74">
        <v>-5</v>
      </c>
      <c r="B47">
        <f ca="1">IF('Coal mining 2010'!$A55="MD",INDIRECT("'Coal mining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IF('Coal mining 2020'!$A55="MD",INDIRECT("'Coal mining 2020'!"&amp;'Country Selector'!$B$3&amp;ROW($A55))*10^12,0)*'Process Emissions Multipliers'!$B$34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IF('Coal mining 2030'!$A55="MD",INDIRECT("'Coal mining 2030'!"&amp;'Country Selector'!$B$3&amp;ROW($A55))*10^12,0)*'Process Emissions Multipliers'!$D$34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Multipliers'!$E$34</f>
        <v>0</v>
      </c>
    </row>
    <row r="48" spans="1:42">
      <c r="A48" s="74">
        <v>-4</v>
      </c>
      <c r="B48">
        <f ca="1">IF('Coal mining 2010'!$A56="MD",INDIRECT("'Coal mining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IF('Coal mining 2020'!$A56="MD",INDIRECT("'Coal mining 2020'!"&amp;'Country Selector'!$B$3&amp;ROW($A56))*10^12,0)*'Process Emissions Multipliers'!$B$34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IF('Coal mining 2030'!$A56="MD",INDIRECT("'Coal mining 2030'!"&amp;'Country Selector'!$B$3&amp;ROW($A56))*10^12,0)*'Process Emissions Multipliers'!$D$34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Multipliers'!$E$34</f>
        <v>0</v>
      </c>
    </row>
    <row r="49" spans="1:42">
      <c r="A49" s="74">
        <v>-3</v>
      </c>
      <c r="B49">
        <f ca="1">IF('Coal mining 2010'!$A57="MD",INDIRECT("'Coal mining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IF('Coal mining 2020'!$A57="MD",INDIRECT("'Coal mining 2020'!"&amp;'Country Selector'!$B$3&amp;ROW($A57))*10^12,0)*'Process Emissions Multipliers'!$B$34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IF('Coal mining 2030'!$A57="MD",INDIRECT("'Coal mining 2030'!"&amp;'Country Selector'!$B$3&amp;ROW($A57))*10^12,0)*'Process Emissions Multipliers'!$D$34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Multipliers'!$E$34</f>
        <v>0</v>
      </c>
    </row>
    <row r="50" spans="1:42">
      <c r="A50" s="74">
        <v>-2</v>
      </c>
      <c r="B50">
        <f ca="1">IF('Coal mining 2010'!$A58="MD",INDIRECT("'Coal mining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IF('Coal mining 2020'!$A58="MD",INDIRECT("'Coal mining 2020'!"&amp;'Country Selector'!$B$3&amp;ROW($A58))*10^12,0)*'Process Emissions Multipliers'!$B$34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IF('Coal mining 2030'!$A58="MD",INDIRECT("'Coal mining 2030'!"&amp;'Country Selector'!$B$3&amp;ROW($A58))*10^12,0)*'Process Emissions Multipliers'!$D$34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Multipliers'!$E$34</f>
        <v>0</v>
      </c>
    </row>
    <row r="51" spans="1:42">
      <c r="A51" s="74">
        <v>-1</v>
      </c>
      <c r="B51">
        <f ca="1">IF('Coal mining 2010'!$A59="MD",INDIRECT("'Coal mining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IF('Coal mining 2020'!$A59="MD",INDIRECT("'Coal mining 2020'!"&amp;'Country Selector'!$B$3&amp;ROW($A59))*10^12,0)*'Process Emissions Multipliers'!$B$34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IF('Coal mining 2030'!$A59="MD",INDIRECT("'Coal mining 2030'!"&amp;'Country Selector'!$B$3&amp;ROW($A59))*10^12,0)*'Process Emissions Multipliers'!$D$34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Multipliers'!$E$34</f>
        <v>0</v>
      </c>
    </row>
    <row r="52" spans="1:42">
      <c r="A52" s="74">
        <v>0</v>
      </c>
      <c r="B52">
        <f ca="1">IF('Coal mining 2010'!$A60="MD",INDIRECT("'Coal mining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IF('Coal mining 2020'!$A60="MD",INDIRECT("'Coal mining 2020'!"&amp;'Country Selector'!$B$3&amp;ROW($A60))*10^12,0)*'Process Emissions Multipliers'!$B$34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IF('Coal mining 2030'!$A60="MD",INDIRECT("'Coal mining 2030'!"&amp;'Country Selector'!$B$3&amp;ROW($A60))*10^12,0)*'Process Emissions Multipliers'!$D$34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Multipliers'!$E$34</f>
        <v>0</v>
      </c>
    </row>
    <row r="53" spans="1:42">
      <c r="A53" s="74">
        <v>1</v>
      </c>
      <c r="B53">
        <f ca="1">IF('Coal mining 2010'!$A61="MD",INDIRECT("'Coal mining 2010'!"&amp;'Country Selector'!$B$3&amp;ROW($A61))*10^12,0)</f>
        <v>1348327184451.656</v>
      </c>
      <c r="C53" s="90">
        <f t="shared" ca="1" si="9"/>
        <v>1421852239748.1155</v>
      </c>
      <c r="D53" s="90">
        <f t="shared" ca="1" si="9"/>
        <v>1495377295044.5747</v>
      </c>
      <c r="E53" s="90">
        <f t="shared" ca="1" si="9"/>
        <v>1568902350341.0339</v>
      </c>
      <c r="F53" s="90">
        <f t="shared" ca="1" si="9"/>
        <v>1642427405637.4932</v>
      </c>
      <c r="G53" s="90">
        <f t="shared" ca="1" si="9"/>
        <v>1715952460933.9526</v>
      </c>
      <c r="H53" s="90">
        <f t="shared" ca="1" si="9"/>
        <v>1789477516230.4119</v>
      </c>
      <c r="I53" s="90">
        <f t="shared" ca="1" si="9"/>
        <v>1863002571526.8713</v>
      </c>
      <c r="J53" s="90">
        <f t="shared" ca="1" si="9"/>
        <v>1936527626823.3308</v>
      </c>
      <c r="K53" s="90">
        <f t="shared" ca="1" si="9"/>
        <v>2010052682119.79</v>
      </c>
      <c r="L53">
        <f ca="1">IF('Coal mining 2020'!$A61="MD",INDIRECT("'Coal mining 2020'!"&amp;'Country Selector'!$B$3&amp;ROW($A61))*10^12,0)*'Process Emissions Multipliers'!$B$34</f>
        <v>2083577737416.2495</v>
      </c>
      <c r="M53" s="90">
        <f t="shared" ca="1" si="10"/>
        <v>2096748091444.6689</v>
      </c>
      <c r="N53" s="90">
        <f t="shared" ca="1" si="10"/>
        <v>2109918445473.0884</v>
      </c>
      <c r="O53" s="90">
        <f t="shared" ca="1" si="10"/>
        <v>2123088799501.5078</v>
      </c>
      <c r="P53" s="90">
        <f t="shared" ca="1" si="10"/>
        <v>2136259153529.9275</v>
      </c>
      <c r="Q53" s="90">
        <f t="shared" ca="1" si="10"/>
        <v>2149429507558.3472</v>
      </c>
      <c r="R53" s="90">
        <f t="shared" ca="1" si="10"/>
        <v>2162599861586.7666</v>
      </c>
      <c r="S53" s="90">
        <f t="shared" ca="1" si="10"/>
        <v>2175770215615.186</v>
      </c>
      <c r="T53" s="90">
        <f t="shared" ca="1" si="10"/>
        <v>2188940569643.606</v>
      </c>
      <c r="U53" s="90">
        <f t="shared" ca="1" si="10"/>
        <v>2202110923672.0254</v>
      </c>
      <c r="V53">
        <f ca="1">IF('Coal mining 2030'!$A61="MD",INDIRECT("'Coal mining 2030'!"&amp;'Country Selector'!$B$3&amp;ROW($A61))*10^12,0)*'Process Emissions Multipliers'!$D$34</f>
        <v>2215281277700.4448</v>
      </c>
      <c r="W53" s="90">
        <f t="shared" ca="1" si="8"/>
        <v>2163696659096.2256</v>
      </c>
      <c r="X53" s="90">
        <f t="shared" ca="1" si="8"/>
        <v>2112112040492.0061</v>
      </c>
      <c r="Y53" s="90">
        <f t="shared" ca="1" si="8"/>
        <v>2060527421887.7869</v>
      </c>
      <c r="Z53" s="90">
        <f t="shared" ca="1" si="8"/>
        <v>2008942803283.5674</v>
      </c>
      <c r="AA53" s="90">
        <f t="shared" ca="1" si="8"/>
        <v>1957358184679.3479</v>
      </c>
      <c r="AB53" s="90">
        <f t="shared" ca="1" si="8"/>
        <v>1905773566075.1284</v>
      </c>
      <c r="AC53" s="90">
        <f t="shared" ca="1" si="8"/>
        <v>1854188947470.9092</v>
      </c>
      <c r="AD53" s="90">
        <f t="shared" ca="1" si="8"/>
        <v>1802604328866.6899</v>
      </c>
      <c r="AE53" s="90">
        <f t="shared" ca="1" si="8"/>
        <v>1751019710262.4707</v>
      </c>
      <c r="AF53" s="90">
        <f t="shared" ca="1" si="8"/>
        <v>1699435091658.2512</v>
      </c>
      <c r="AG53" s="90">
        <f t="shared" ca="1" si="8"/>
        <v>1647850473054.0317</v>
      </c>
      <c r="AH53" s="90">
        <f t="shared" ca="1" si="8"/>
        <v>1596265854449.8125</v>
      </c>
      <c r="AI53" s="90">
        <f t="shared" ca="1" si="8"/>
        <v>1544681235845.5933</v>
      </c>
      <c r="AJ53" s="90">
        <f t="shared" ca="1" si="8"/>
        <v>1493096617241.3738</v>
      </c>
      <c r="AK53" s="90">
        <f t="shared" ca="1" si="8"/>
        <v>1441511998637.1543</v>
      </c>
      <c r="AL53" s="90">
        <f t="shared" ca="1" si="8"/>
        <v>1389927380032.9351</v>
      </c>
      <c r="AM53" s="90">
        <f t="shared" ca="1" si="11"/>
        <v>1338342761428.7158</v>
      </c>
      <c r="AN53" s="90">
        <f t="shared" ca="1" si="11"/>
        <v>1286758142824.4963</v>
      </c>
      <c r="AO53" s="90">
        <f t="shared" ca="1" si="11"/>
        <v>1235173524220.2769</v>
      </c>
      <c r="AP53">
        <f ca="1">V53*'Process Emissions Multipliers'!$E$34</f>
        <v>1183588905616.0576</v>
      </c>
    </row>
    <row r="54" spans="1:42">
      <c r="A54" s="74">
        <v>2</v>
      </c>
      <c r="B54">
        <f ca="1">IF('Coal mining 2010'!$A62="MD",INDIRECT("'Coal mining 2010'!"&amp;'Country Selector'!$B$3&amp;ROW($A62))*10^12,0)</f>
        <v>1007759478869.1932</v>
      </c>
      <c r="C54" s="90">
        <f t="shared" ca="1" si="9"/>
        <v>1063101060688.8662</v>
      </c>
      <c r="D54" s="90">
        <f t="shared" ca="1" si="9"/>
        <v>1118442642508.5396</v>
      </c>
      <c r="E54" s="90">
        <f t="shared" ca="1" si="9"/>
        <v>1173784224328.2126</v>
      </c>
      <c r="F54" s="90">
        <f t="shared" ca="1" si="9"/>
        <v>1229125806147.8857</v>
      </c>
      <c r="G54" s="90">
        <f t="shared" ca="1" si="9"/>
        <v>1284467387967.5588</v>
      </c>
      <c r="H54" s="90">
        <f t="shared" ca="1" si="9"/>
        <v>1339808969787.2319</v>
      </c>
      <c r="I54" s="90">
        <f t="shared" ca="1" si="9"/>
        <v>1395150551606.9053</v>
      </c>
      <c r="J54" s="90">
        <f t="shared" ca="1" si="9"/>
        <v>1450492133426.5784</v>
      </c>
      <c r="K54" s="90">
        <f t="shared" ca="1" si="9"/>
        <v>1505833715246.2515</v>
      </c>
      <c r="L54">
        <f ca="1">IF('Coal mining 2020'!$A62="MD",INDIRECT("'Coal mining 2020'!"&amp;'Country Selector'!$B$3&amp;ROW($A62))*10^12,0)*'Process Emissions Multipliers'!$B$34</f>
        <v>1561175297065.9246</v>
      </c>
      <c r="M54" s="90">
        <f t="shared" ca="1" si="10"/>
        <v>1571742988100.6851</v>
      </c>
      <c r="N54" s="90">
        <f t="shared" ca="1" si="10"/>
        <v>1582310679135.4456</v>
      </c>
      <c r="O54" s="90">
        <f t="shared" ca="1" si="10"/>
        <v>1592878370170.2061</v>
      </c>
      <c r="P54" s="90">
        <f t="shared" ca="1" si="10"/>
        <v>1603446061204.9663</v>
      </c>
      <c r="Q54" s="90">
        <f t="shared" ca="1" si="10"/>
        <v>1614013752239.7268</v>
      </c>
      <c r="R54" s="90">
        <f t="shared" ca="1" si="10"/>
        <v>1624581443274.4873</v>
      </c>
      <c r="S54" s="90">
        <f t="shared" ca="1" si="10"/>
        <v>1635149134309.2476</v>
      </c>
      <c r="T54" s="90">
        <f t="shared" ca="1" si="10"/>
        <v>1645716825344.0083</v>
      </c>
      <c r="U54" s="90">
        <f t="shared" ca="1" si="10"/>
        <v>1656284516378.7688</v>
      </c>
      <c r="V54">
        <f ca="1">IF('Coal mining 2030'!$A62="MD",INDIRECT("'Coal mining 2030'!"&amp;'Country Selector'!$B$3&amp;ROW($A62))*10^12,0)*'Process Emissions Multipliers'!$D$34</f>
        <v>1666852207413.5291</v>
      </c>
      <c r="W54" s="90">
        <f t="shared" ca="1" si="8"/>
        <v>1628038203858.0603</v>
      </c>
      <c r="X54" s="90">
        <f t="shared" ca="1" si="8"/>
        <v>1589224200302.592</v>
      </c>
      <c r="Y54" s="90">
        <f t="shared" ca="1" si="8"/>
        <v>1550410196747.123</v>
      </c>
      <c r="Z54" s="90">
        <f t="shared" ca="1" si="8"/>
        <v>1511596193191.6548</v>
      </c>
      <c r="AA54" s="90">
        <f t="shared" ca="1" si="8"/>
        <v>1472782189636.1863</v>
      </c>
      <c r="AB54" s="90">
        <f t="shared" ca="1" si="8"/>
        <v>1433968186080.7175</v>
      </c>
      <c r="AC54" s="90">
        <f t="shared" ca="1" si="8"/>
        <v>1395154182525.249</v>
      </c>
      <c r="AD54" s="90">
        <f t="shared" ca="1" si="8"/>
        <v>1356340178969.7805</v>
      </c>
      <c r="AE54" s="90">
        <f t="shared" ca="1" si="8"/>
        <v>1317526175414.312</v>
      </c>
      <c r="AF54" s="90">
        <f t="shared" ca="1" si="8"/>
        <v>1278712171858.8433</v>
      </c>
      <c r="AG54" s="90">
        <f t="shared" ca="1" si="8"/>
        <v>1239898168303.375</v>
      </c>
      <c r="AH54" s="90">
        <f t="shared" ca="1" si="8"/>
        <v>1201084164747.9063</v>
      </c>
      <c r="AI54" s="90">
        <f t="shared" ca="1" si="8"/>
        <v>1162270161192.4375</v>
      </c>
      <c r="AJ54" s="90">
        <f t="shared" ca="1" si="8"/>
        <v>1123456157636.9692</v>
      </c>
      <c r="AK54" s="90">
        <f t="shared" ca="1" si="8"/>
        <v>1084642154081.5005</v>
      </c>
      <c r="AL54" s="90">
        <f t="shared" ca="1" si="8"/>
        <v>1045828150526.0319</v>
      </c>
      <c r="AM54" s="90">
        <f t="shared" ca="1" si="11"/>
        <v>1007014146970.5632</v>
      </c>
      <c r="AN54" s="90">
        <f t="shared" ca="1" si="11"/>
        <v>968200143415.09473</v>
      </c>
      <c r="AO54" s="90">
        <f t="shared" ca="1" si="11"/>
        <v>929386139859.62622</v>
      </c>
      <c r="AP54">
        <f ca="1">V54*'Process Emissions Multipliers'!$E$34</f>
        <v>890572136304.15759</v>
      </c>
    </row>
    <row r="55" spans="1:42">
      <c r="A55" s="74">
        <v>3</v>
      </c>
      <c r="B55">
        <f ca="1">IF('Coal mining 2010'!$A63="MD",INDIRECT("'Coal mining 2010'!"&amp;'Country Selector'!$B$3&amp;ROW($A63))*10^12,0)</f>
        <v>1317161170371.8621</v>
      </c>
      <c r="C55" s="90">
        <f t="shared" ca="1" si="9"/>
        <v>1388576933792.5671</v>
      </c>
      <c r="D55" s="90">
        <f t="shared" ca="1" si="9"/>
        <v>1459992697213.2725</v>
      </c>
      <c r="E55" s="90">
        <f t="shared" ca="1" si="9"/>
        <v>1531408460633.978</v>
      </c>
      <c r="F55" s="90">
        <f t="shared" ca="1" si="9"/>
        <v>1602824224054.6831</v>
      </c>
      <c r="G55" s="90">
        <f t="shared" ca="1" si="9"/>
        <v>1674239987475.3882</v>
      </c>
      <c r="H55" s="90">
        <f t="shared" ca="1" si="9"/>
        <v>1745655750896.0938</v>
      </c>
      <c r="I55" s="90">
        <f t="shared" ca="1" si="9"/>
        <v>1817071514316.7988</v>
      </c>
      <c r="J55" s="90">
        <f t="shared" ca="1" si="9"/>
        <v>1888487277737.5039</v>
      </c>
      <c r="K55" s="90">
        <f t="shared" ca="1" si="9"/>
        <v>1959903041158.2092</v>
      </c>
      <c r="L55">
        <f ca="1">IF('Coal mining 2020'!$A63="MD",INDIRECT("'Coal mining 2020'!"&amp;'Country Selector'!$B$3&amp;ROW($A63))*10^12,0)*'Process Emissions Multipliers'!$B$34</f>
        <v>2031318804578.9146</v>
      </c>
      <c r="M55" s="90">
        <f t="shared" ca="1" si="10"/>
        <v>2044607758637.9094</v>
      </c>
      <c r="N55" s="90">
        <f t="shared" ca="1" si="10"/>
        <v>2057896712696.9048</v>
      </c>
      <c r="O55" s="90">
        <f t="shared" ca="1" si="10"/>
        <v>2071185666755.8999</v>
      </c>
      <c r="P55" s="90">
        <f t="shared" ca="1" si="10"/>
        <v>2084474620814.895</v>
      </c>
      <c r="Q55" s="90">
        <f t="shared" ca="1" si="10"/>
        <v>2097763574873.8901</v>
      </c>
      <c r="R55" s="90">
        <f t="shared" ca="1" si="10"/>
        <v>2111052528932.8853</v>
      </c>
      <c r="S55" s="90">
        <f t="shared" ca="1" si="10"/>
        <v>2124341482991.8804</v>
      </c>
      <c r="T55" s="90">
        <f t="shared" ca="1" si="10"/>
        <v>2137630437050.8752</v>
      </c>
      <c r="U55" s="90">
        <f t="shared" ca="1" si="10"/>
        <v>2150919391109.8704</v>
      </c>
      <c r="V55">
        <f ca="1">IF('Coal mining 2030'!$A63="MD",INDIRECT("'Coal mining 2030'!"&amp;'Country Selector'!$B$3&amp;ROW($A63))*10^12,0)*'Process Emissions Multipliers'!$D$34</f>
        <v>2164208345168.8655</v>
      </c>
      <c r="W55" s="90">
        <f t="shared" ca="1" si="8"/>
        <v>2113813001160.2297</v>
      </c>
      <c r="X55" s="90">
        <f t="shared" ca="1" si="8"/>
        <v>2063417657151.5935</v>
      </c>
      <c r="Y55" s="90">
        <f t="shared" ca="1" si="8"/>
        <v>2013022313142.9575</v>
      </c>
      <c r="Z55" s="90">
        <f t="shared" ca="1" si="8"/>
        <v>1962626969134.3213</v>
      </c>
      <c r="AA55" s="90">
        <f t="shared" ca="1" si="8"/>
        <v>1912231625125.6853</v>
      </c>
      <c r="AB55" s="90">
        <f t="shared" ca="1" si="8"/>
        <v>1861836281117.0493</v>
      </c>
      <c r="AC55" s="90">
        <f t="shared" ca="1" si="8"/>
        <v>1811440937108.4133</v>
      </c>
      <c r="AD55" s="90">
        <f t="shared" ca="1" si="8"/>
        <v>1761045593099.7773</v>
      </c>
      <c r="AE55" s="90">
        <f t="shared" ca="1" si="8"/>
        <v>1710650249091.1414</v>
      </c>
      <c r="AF55" s="90">
        <f t="shared" ca="1" si="8"/>
        <v>1660254905082.5054</v>
      </c>
      <c r="AG55" s="90">
        <f t="shared" ca="1" si="8"/>
        <v>1609859561073.8694</v>
      </c>
      <c r="AH55" s="90">
        <f t="shared" ca="1" si="8"/>
        <v>1559464217065.2334</v>
      </c>
      <c r="AI55" s="90">
        <f t="shared" ca="1" si="8"/>
        <v>1509068873056.5972</v>
      </c>
      <c r="AJ55" s="90">
        <f t="shared" ca="1" si="8"/>
        <v>1458673529047.9614</v>
      </c>
      <c r="AK55" s="90">
        <f t="shared" ca="1" si="8"/>
        <v>1408278185039.3254</v>
      </c>
      <c r="AL55" s="90">
        <f t="shared" ca="1" si="8"/>
        <v>1357882841030.6895</v>
      </c>
      <c r="AM55" s="90">
        <f t="shared" ca="1" si="11"/>
        <v>1307487497022.0532</v>
      </c>
      <c r="AN55" s="90">
        <f t="shared" ca="1" si="11"/>
        <v>1257092153013.4172</v>
      </c>
      <c r="AO55" s="90">
        <f t="shared" ca="1" si="11"/>
        <v>1206696809004.7815</v>
      </c>
      <c r="AP55">
        <f ca="1">V55*'Process Emissions Multipliers'!$E$34</f>
        <v>1156301464996.1453</v>
      </c>
    </row>
    <row r="56" spans="1:42">
      <c r="A56" s="74">
        <v>4</v>
      </c>
      <c r="B56">
        <f ca="1">IF('Coal mining 2010'!$A64="MD",INDIRECT("'Coal mining 2010'!"&amp;'Country Selector'!$B$3&amp;ROW($A64))*10^12,0)</f>
        <v>1041367588781.9469</v>
      </c>
      <c r="C56" s="90">
        <f t="shared" ca="1" si="9"/>
        <v>1098551868768.8127</v>
      </c>
      <c r="D56" s="90">
        <f t="shared" ca="1" si="9"/>
        <v>1155736148755.6787</v>
      </c>
      <c r="E56" s="90">
        <f t="shared" ca="1" si="9"/>
        <v>1212920428742.5447</v>
      </c>
      <c r="F56" s="90">
        <f t="shared" ca="1" si="9"/>
        <v>1270104708729.4106</v>
      </c>
      <c r="G56" s="90">
        <f t="shared" ca="1" si="9"/>
        <v>1327288988716.2766</v>
      </c>
      <c r="H56" s="90">
        <f t="shared" ca="1" si="9"/>
        <v>1384473268703.1423</v>
      </c>
      <c r="I56" s="90">
        <f t="shared" ca="1" si="9"/>
        <v>1441657548690.0083</v>
      </c>
      <c r="J56" s="90">
        <f t="shared" ca="1" si="9"/>
        <v>1498841828676.8743</v>
      </c>
      <c r="K56" s="90">
        <f t="shared" ca="1" si="9"/>
        <v>1556026108663.74</v>
      </c>
      <c r="L56">
        <f ca="1">IF('Coal mining 2020'!$A64="MD",INDIRECT("'Coal mining 2020'!"&amp;'Country Selector'!$B$3&amp;ROW($A64))*10^12,0)*'Process Emissions Multipliers'!$B$34</f>
        <v>1613210388650.6062</v>
      </c>
      <c r="M56" s="90">
        <f t="shared" ca="1" si="10"/>
        <v>1623297695825.3484</v>
      </c>
      <c r="N56" s="90">
        <f t="shared" ca="1" si="10"/>
        <v>1633385003000.0911</v>
      </c>
      <c r="O56" s="90">
        <f t="shared" ca="1" si="10"/>
        <v>1643472310174.8335</v>
      </c>
      <c r="P56" s="90">
        <f t="shared" ca="1" si="10"/>
        <v>1653559617349.5759</v>
      </c>
      <c r="Q56" s="90">
        <f t="shared" ca="1" si="10"/>
        <v>1663646924524.3184</v>
      </c>
      <c r="R56" s="90">
        <f t="shared" ca="1" si="10"/>
        <v>1673734231699.0608</v>
      </c>
      <c r="S56" s="90">
        <f t="shared" ca="1" si="10"/>
        <v>1683821538873.8035</v>
      </c>
      <c r="T56" s="90">
        <f t="shared" ca="1" si="10"/>
        <v>1693908846048.5459</v>
      </c>
      <c r="U56" s="90">
        <f t="shared" ca="1" si="10"/>
        <v>1703996153223.2883</v>
      </c>
      <c r="V56">
        <f ca="1">IF('Coal mining 2030'!$A64="MD",INDIRECT("'Coal mining 2030'!"&amp;'Country Selector'!$B$3&amp;ROW($A64))*10^12,0)*'Process Emissions Multipliers'!$D$34</f>
        <v>1714083460398.0308</v>
      </c>
      <c r="W56" s="90">
        <f t="shared" ca="1" si="8"/>
        <v>1674169638866.4297</v>
      </c>
      <c r="X56" s="90">
        <f t="shared" ca="1" si="8"/>
        <v>1634255817334.8286</v>
      </c>
      <c r="Y56" s="90">
        <f t="shared" ca="1" si="8"/>
        <v>1594341995803.2273</v>
      </c>
      <c r="Z56" s="90">
        <f t="shared" ca="1" si="8"/>
        <v>1554428174271.626</v>
      </c>
      <c r="AA56" s="90">
        <f t="shared" ca="1" si="8"/>
        <v>1514514352740.0249</v>
      </c>
      <c r="AB56" s="90">
        <f t="shared" ca="1" si="8"/>
        <v>1474600531208.4238</v>
      </c>
      <c r="AC56" s="90">
        <f t="shared" ca="1" si="8"/>
        <v>1434686709676.8225</v>
      </c>
      <c r="AD56" s="90">
        <f t="shared" ca="1" si="8"/>
        <v>1394772888145.2212</v>
      </c>
      <c r="AE56" s="90">
        <f t="shared" ca="1" si="8"/>
        <v>1354859066613.6204</v>
      </c>
      <c r="AF56" s="90">
        <f t="shared" ca="1" si="8"/>
        <v>1314945245082.019</v>
      </c>
      <c r="AG56" s="90">
        <f t="shared" ca="1" si="8"/>
        <v>1275031423550.418</v>
      </c>
      <c r="AH56" s="90">
        <f t="shared" ca="1" si="8"/>
        <v>1235117602018.8169</v>
      </c>
      <c r="AI56" s="90">
        <f t="shared" ca="1" si="8"/>
        <v>1195203780487.2158</v>
      </c>
      <c r="AJ56" s="90">
        <f t="shared" ca="1" si="8"/>
        <v>1155289958955.6143</v>
      </c>
      <c r="AK56" s="90">
        <f t="shared" ca="1" si="8"/>
        <v>1115376137424.0132</v>
      </c>
      <c r="AL56" s="90">
        <f t="shared" ca="1" si="8"/>
        <v>1075462315892.4121</v>
      </c>
      <c r="AM56" s="90">
        <f t="shared" ca="1" si="11"/>
        <v>1035548494360.8109</v>
      </c>
      <c r="AN56" s="90">
        <f t="shared" ca="1" si="11"/>
        <v>995634672829.20984</v>
      </c>
      <c r="AO56" s="90">
        <f t="shared" ca="1" si="11"/>
        <v>955720851297.60852</v>
      </c>
      <c r="AP56">
        <f ca="1">V56*'Process Emissions Multipliers'!$E$34</f>
        <v>915807029766.00745</v>
      </c>
    </row>
    <row r="57" spans="1:42">
      <c r="A57" s="74">
        <v>5</v>
      </c>
      <c r="B57">
        <f ca="1">IF('Coal mining 2010'!$A65="MD",INDIRECT("'Coal mining 2010'!"&amp;'Country Selector'!$B$3&amp;ROW($A65))*10^12,0)</f>
        <v>947871405579.65796</v>
      </c>
      <c r="C57" s="90">
        <f t="shared" ca="1" si="9"/>
        <v>999172885134.38831</v>
      </c>
      <c r="D57" s="90">
        <f t="shared" ca="1" si="9"/>
        <v>1050474364689.1187</v>
      </c>
      <c r="E57" s="90">
        <f t="shared" ca="1" si="9"/>
        <v>1101775844243.8491</v>
      </c>
      <c r="F57" s="90">
        <f t="shared" ca="1" si="9"/>
        <v>1153077323798.5793</v>
      </c>
      <c r="G57" s="90">
        <f t="shared" ca="1" si="9"/>
        <v>1204378803353.3098</v>
      </c>
      <c r="H57" s="90">
        <f t="shared" ca="1" si="9"/>
        <v>1255680282908.04</v>
      </c>
      <c r="I57" s="90">
        <f t="shared" ca="1" si="9"/>
        <v>1306981762462.7705</v>
      </c>
      <c r="J57" s="90">
        <f t="shared" ca="1" si="9"/>
        <v>1358283242017.501</v>
      </c>
      <c r="K57" s="90">
        <f t="shared" ca="1" si="9"/>
        <v>1409584721572.2312</v>
      </c>
      <c r="L57">
        <f ca="1">IF('Coal mining 2020'!$A65="MD",INDIRECT("'Coal mining 2020'!"&amp;'Country Selector'!$B$3&amp;ROW($A65))*10^12,0)*'Process Emissions Multipliers'!$B$34</f>
        <v>1460886201126.9617</v>
      </c>
      <c r="M57" s="90">
        <f t="shared" ca="1" si="10"/>
        <v>1470817365653.5547</v>
      </c>
      <c r="N57" s="90">
        <f t="shared" ca="1" si="10"/>
        <v>1480748530180.1479</v>
      </c>
      <c r="O57" s="90">
        <f t="shared" ca="1" si="10"/>
        <v>1490679694706.7412</v>
      </c>
      <c r="P57" s="90">
        <f t="shared" ca="1" si="10"/>
        <v>1500610859233.334</v>
      </c>
      <c r="Q57" s="90">
        <f t="shared" ca="1" si="10"/>
        <v>1510542023759.9272</v>
      </c>
      <c r="R57" s="90">
        <f t="shared" ca="1" si="10"/>
        <v>1520473188286.5205</v>
      </c>
      <c r="S57" s="90">
        <f t="shared" ca="1" si="10"/>
        <v>1530404352813.1135</v>
      </c>
      <c r="T57" s="90">
        <f t="shared" ca="1" si="10"/>
        <v>1540335517339.7065</v>
      </c>
      <c r="U57" s="90">
        <f t="shared" ca="1" si="10"/>
        <v>1550266681866.2998</v>
      </c>
      <c r="V57">
        <f ca="1">IF('Coal mining 2030'!$A65="MD",INDIRECT("'Coal mining 2030'!"&amp;'Country Selector'!$B$3&amp;ROW($A65))*10^12,0)*'Process Emissions Multipliers'!$D$34</f>
        <v>1560197846392.8928</v>
      </c>
      <c r="W57" s="90">
        <f t="shared" ca="1" si="8"/>
        <v>1523867376008.1814</v>
      </c>
      <c r="X57" s="90">
        <f t="shared" ca="1" si="8"/>
        <v>1487536905623.47</v>
      </c>
      <c r="Y57" s="90">
        <f t="shared" ca="1" si="8"/>
        <v>1451206435238.7585</v>
      </c>
      <c r="Z57" s="90">
        <f t="shared" ca="1" si="8"/>
        <v>1414875964854.0469</v>
      </c>
      <c r="AA57" s="90">
        <f t="shared" ca="1" si="8"/>
        <v>1378545494469.3352</v>
      </c>
      <c r="AB57" s="90">
        <f t="shared" ca="1" si="8"/>
        <v>1342215024084.624</v>
      </c>
      <c r="AC57" s="90">
        <f t="shared" ca="1" si="8"/>
        <v>1305884553699.9126</v>
      </c>
      <c r="AD57" s="90">
        <f t="shared" ca="1" si="8"/>
        <v>1269554083315.2012</v>
      </c>
      <c r="AE57" s="90">
        <f t="shared" ca="1" si="8"/>
        <v>1233223612930.4897</v>
      </c>
      <c r="AF57" s="90">
        <f t="shared" ca="1" si="8"/>
        <v>1196893142545.7781</v>
      </c>
      <c r="AG57" s="90">
        <f t="shared" ca="1" si="8"/>
        <v>1160562672161.0667</v>
      </c>
      <c r="AH57" s="90">
        <f t="shared" ca="1" si="8"/>
        <v>1124232201776.3552</v>
      </c>
      <c r="AI57" s="90">
        <f t="shared" ca="1" si="8"/>
        <v>1087901731391.6438</v>
      </c>
      <c r="AJ57" s="90">
        <f t="shared" ca="1" si="8"/>
        <v>1051571261006.9324</v>
      </c>
      <c r="AK57" s="90">
        <f t="shared" ca="1" si="8"/>
        <v>1015240790622.2207</v>
      </c>
      <c r="AL57" s="90">
        <f t="shared" ca="1" si="8"/>
        <v>978910320237.50928</v>
      </c>
      <c r="AM57" s="90">
        <f t="shared" ca="1" si="11"/>
        <v>942579849852.79797</v>
      </c>
      <c r="AN57" s="90">
        <f t="shared" ca="1" si="11"/>
        <v>906249379468.08643</v>
      </c>
      <c r="AO57" s="90">
        <f t="shared" ca="1" si="11"/>
        <v>869918909083.37488</v>
      </c>
      <c r="AP57">
        <f ca="1">V57*'Process Emissions Multipliers'!$E$34</f>
        <v>833588438698.66345</v>
      </c>
    </row>
    <row r="58" spans="1:42">
      <c r="A58" s="74">
        <v>6</v>
      </c>
      <c r="B58">
        <f ca="1">IF('Coal mining 2010'!$A66="MD",INDIRECT("'Coal mining 2010'!"&amp;'Country Selector'!$B$3&amp;ROW($A66))*10^12,0)</f>
        <v>965080758660.51794</v>
      </c>
      <c r="C58" s="90">
        <f t="shared" ca="1" si="9"/>
        <v>1017681315438.9644</v>
      </c>
      <c r="D58" s="90">
        <f t="shared" ca="1" si="9"/>
        <v>1070281872217.411</v>
      </c>
      <c r="E58" s="90">
        <f t="shared" ca="1" si="9"/>
        <v>1122882428995.8577</v>
      </c>
      <c r="F58" s="90">
        <f t="shared" ca="1" si="9"/>
        <v>1175482985774.3042</v>
      </c>
      <c r="G58" s="90">
        <f t="shared" ca="1" si="9"/>
        <v>1228083542552.7507</v>
      </c>
      <c r="H58" s="90">
        <f t="shared" ca="1" si="9"/>
        <v>1280684099331.1973</v>
      </c>
      <c r="I58" s="90">
        <f t="shared" ca="1" si="9"/>
        <v>1333284656109.644</v>
      </c>
      <c r="J58" s="90">
        <f t="shared" ca="1" si="9"/>
        <v>1385885212888.0903</v>
      </c>
      <c r="K58" s="90">
        <f t="shared" ca="1" si="9"/>
        <v>1438485769666.5371</v>
      </c>
      <c r="L58">
        <f ca="1">IF('Coal mining 2020'!$A66="MD",INDIRECT("'Coal mining 2020'!"&amp;'Country Selector'!$B$3&amp;ROW($A66))*10^12,0)*'Process Emissions Multipliers'!$B$34</f>
        <v>1491086326444.9836</v>
      </c>
      <c r="M58" s="90">
        <f t="shared" ca="1" si="10"/>
        <v>1500841061962.3535</v>
      </c>
      <c r="N58" s="90">
        <f t="shared" ca="1" si="10"/>
        <v>1510595797479.7231</v>
      </c>
      <c r="O58" s="90">
        <f t="shared" ca="1" si="10"/>
        <v>1520350532997.0928</v>
      </c>
      <c r="P58" s="90">
        <f t="shared" ca="1" si="10"/>
        <v>1530105268514.4629</v>
      </c>
      <c r="Q58" s="90">
        <f t="shared" ca="1" si="10"/>
        <v>1539860004031.8325</v>
      </c>
      <c r="R58" s="90">
        <f t="shared" ca="1" si="10"/>
        <v>1549614739549.2021</v>
      </c>
      <c r="S58" s="90">
        <f t="shared" ca="1" si="10"/>
        <v>1559369475066.572</v>
      </c>
      <c r="T58" s="90">
        <f t="shared" ca="1" si="10"/>
        <v>1569124210583.9419</v>
      </c>
      <c r="U58" s="90">
        <f t="shared" ca="1" si="10"/>
        <v>1578878946101.3115</v>
      </c>
      <c r="V58">
        <f ca="1">IF('Coal mining 2030'!$A66="MD",INDIRECT("'Coal mining 2030'!"&amp;'Country Selector'!$B$3&amp;ROW($A66))*10^12,0)*'Process Emissions Multipliers'!$D$34</f>
        <v>1588633681618.6814</v>
      </c>
      <c r="W58" s="90">
        <f t="shared" ca="1" si="8"/>
        <v>1551641059781.8811</v>
      </c>
      <c r="X58" s="90">
        <f t="shared" ca="1" si="8"/>
        <v>1514648437945.0806</v>
      </c>
      <c r="Y58" s="90">
        <f t="shared" ca="1" si="8"/>
        <v>1477655816108.2803</v>
      </c>
      <c r="Z58" s="90">
        <f t="shared" ca="1" si="8"/>
        <v>1440663194271.4797</v>
      </c>
      <c r="AA58" s="90">
        <f t="shared" ca="1" si="8"/>
        <v>1403670572434.6797</v>
      </c>
      <c r="AB58" s="90">
        <f t="shared" ca="1" si="8"/>
        <v>1366677950597.8792</v>
      </c>
      <c r="AC58" s="90">
        <f t="shared" ca="1" si="8"/>
        <v>1329685328761.0789</v>
      </c>
      <c r="AD58" s="90">
        <f t="shared" ca="1" si="8"/>
        <v>1292692706924.2783</v>
      </c>
      <c r="AE58" s="90">
        <f t="shared" ca="1" si="8"/>
        <v>1255700085087.478</v>
      </c>
      <c r="AF58" s="90">
        <f t="shared" ca="1" si="8"/>
        <v>1218707463250.6777</v>
      </c>
      <c r="AG58" s="90">
        <f t="shared" ca="1" si="8"/>
        <v>1181714841413.8772</v>
      </c>
      <c r="AH58" s="90">
        <f t="shared" ca="1" si="8"/>
        <v>1144722219577.0769</v>
      </c>
      <c r="AI58" s="90">
        <f t="shared" ca="1" si="8"/>
        <v>1107729597740.2764</v>
      </c>
      <c r="AJ58" s="90">
        <f t="shared" ca="1" si="8"/>
        <v>1070736975903.4761</v>
      </c>
      <c r="AK58" s="90">
        <f t="shared" ca="1" si="8"/>
        <v>1033744354066.6758</v>
      </c>
      <c r="AL58" s="90">
        <f t="shared" ca="1" si="8"/>
        <v>996751732229.87524</v>
      </c>
      <c r="AM58" s="90">
        <f t="shared" ca="1" si="11"/>
        <v>959759110393.07495</v>
      </c>
      <c r="AN58" s="90">
        <f t="shared" ca="1" si="11"/>
        <v>922766488556.27466</v>
      </c>
      <c r="AO58" s="90">
        <f t="shared" ca="1" si="11"/>
        <v>885773866719.47424</v>
      </c>
      <c r="AP58">
        <f ca="1">V58*'Process Emissions Multipliers'!$E$34</f>
        <v>848781244882.67383</v>
      </c>
    </row>
    <row r="59" spans="1:42">
      <c r="A59" s="74">
        <v>7</v>
      </c>
      <c r="B59">
        <f ca="1">IF('Coal mining 2010'!$A67="MD",INDIRECT("'Coal mining 2010'!"&amp;'Country Selector'!$B$3&amp;ROW($A67))*10^12,0)</f>
        <v>134021525545.11914</v>
      </c>
      <c r="C59" s="90">
        <f t="shared" ca="1" si="9"/>
        <v>141722712960.32959</v>
      </c>
      <c r="D59" s="90">
        <f t="shared" ca="1" si="9"/>
        <v>149423900375.54007</v>
      </c>
      <c r="E59" s="90">
        <f t="shared" ca="1" si="9"/>
        <v>157125087790.75055</v>
      </c>
      <c r="F59" s="90">
        <f t="shared" ca="1" si="9"/>
        <v>164826275205.961</v>
      </c>
      <c r="G59" s="90">
        <f t="shared" ca="1" si="9"/>
        <v>172527462621.17148</v>
      </c>
      <c r="H59" s="90">
        <f t="shared" ca="1" si="9"/>
        <v>180228650036.38193</v>
      </c>
      <c r="I59" s="90">
        <f t="shared" ca="1" si="9"/>
        <v>187929837451.59241</v>
      </c>
      <c r="J59" s="90">
        <f t="shared" ca="1" si="9"/>
        <v>195631024866.80289</v>
      </c>
      <c r="K59" s="90">
        <f t="shared" ca="1" si="9"/>
        <v>203332212282.01334</v>
      </c>
      <c r="L59">
        <f ca="1">IF('Coal mining 2020'!$A67="MD",INDIRECT("'Coal mining 2020'!"&amp;'Country Selector'!$B$3&amp;ROW($A67))*10^12,0)*'Process Emissions Multipliers'!$B$34</f>
        <v>211033399697.22382</v>
      </c>
      <c r="M59" s="90">
        <f t="shared" ca="1" si="10"/>
        <v>211617541649.14572</v>
      </c>
      <c r="N59" s="90">
        <f t="shared" ca="1" si="10"/>
        <v>212201683601.06763</v>
      </c>
      <c r="O59" s="90">
        <f t="shared" ca="1" si="10"/>
        <v>212785825552.9895</v>
      </c>
      <c r="P59" s="90">
        <f t="shared" ca="1" si="10"/>
        <v>213369967504.91138</v>
      </c>
      <c r="Q59" s="90">
        <f t="shared" ca="1" si="10"/>
        <v>213954109456.83331</v>
      </c>
      <c r="R59" s="90">
        <f t="shared" ca="1" si="10"/>
        <v>214538251408.75519</v>
      </c>
      <c r="S59" s="90">
        <f t="shared" ca="1" si="10"/>
        <v>215122393360.67709</v>
      </c>
      <c r="T59" s="90">
        <f t="shared" ca="1" si="10"/>
        <v>215706535312.599</v>
      </c>
      <c r="U59" s="90">
        <f t="shared" ca="1" si="10"/>
        <v>216290677264.5209</v>
      </c>
      <c r="V59">
        <f ca="1">IF('Coal mining 2030'!$A67="MD",INDIRECT("'Coal mining 2030'!"&amp;'Country Selector'!$B$3&amp;ROW($A67))*10^12,0)*'Process Emissions Multipliers'!$D$34</f>
        <v>216874819216.44281</v>
      </c>
      <c r="W59" s="90">
        <f t="shared" ca="1" si="8"/>
        <v>211824713414.189</v>
      </c>
      <c r="X59" s="90">
        <f t="shared" ca="1" si="8"/>
        <v>206774607611.93521</v>
      </c>
      <c r="Y59" s="90">
        <f t="shared" ca="1" si="8"/>
        <v>201724501809.6814</v>
      </c>
      <c r="Z59" s="90">
        <f t="shared" ca="1" si="8"/>
        <v>196674396007.42761</v>
      </c>
      <c r="AA59" s="90">
        <f t="shared" ca="1" si="8"/>
        <v>191624290205.1738</v>
      </c>
      <c r="AB59" s="90">
        <f t="shared" ca="1" si="8"/>
        <v>186574184402.91998</v>
      </c>
      <c r="AC59" s="90">
        <f t="shared" ca="1" si="8"/>
        <v>181524078600.6662</v>
      </c>
      <c r="AD59" s="90">
        <f t="shared" ca="1" si="8"/>
        <v>176473972798.41241</v>
      </c>
      <c r="AE59" s="90">
        <f t="shared" ca="1" si="8"/>
        <v>171423866996.15863</v>
      </c>
      <c r="AF59" s="90">
        <f t="shared" ca="1" si="8"/>
        <v>166373761193.90485</v>
      </c>
      <c r="AG59" s="90">
        <f t="shared" ca="1" si="8"/>
        <v>161323655391.651</v>
      </c>
      <c r="AH59" s="90">
        <f t="shared" ca="1" si="8"/>
        <v>156273549589.39722</v>
      </c>
      <c r="AI59" s="90">
        <f t="shared" ca="1" si="8"/>
        <v>151223443787.14343</v>
      </c>
      <c r="AJ59" s="90">
        <f t="shared" ca="1" si="8"/>
        <v>146173337984.88962</v>
      </c>
      <c r="AK59" s="90">
        <f t="shared" ca="1" si="8"/>
        <v>141123232182.6358</v>
      </c>
      <c r="AL59" s="90">
        <f t="shared" ca="1" si="8"/>
        <v>136073126380.38203</v>
      </c>
      <c r="AM59" s="90">
        <f t="shared" ca="1" si="11"/>
        <v>131023020578.12823</v>
      </c>
      <c r="AN59" s="90">
        <f t="shared" ca="1" si="11"/>
        <v>125972914775.87442</v>
      </c>
      <c r="AO59" s="90">
        <f t="shared" ca="1" si="11"/>
        <v>120922808973.62064</v>
      </c>
      <c r="AP59">
        <f ca="1">V59*'Process Emissions Multipliers'!$E$34</f>
        <v>115872703171.36684</v>
      </c>
    </row>
    <row r="60" spans="1:42">
      <c r="A60" s="74">
        <v>8</v>
      </c>
      <c r="B60">
        <f ca="1">IF('Coal mining 2010'!$A68="MD",INDIRECT("'Coal mining 2010'!"&amp;'Country Selector'!$B$3&amp;ROW($A68))*10^12,0)</f>
        <v>118177264833.05791</v>
      </c>
      <c r="C60" s="90">
        <f t="shared" ca="1" si="9"/>
        <v>124618373385.8806</v>
      </c>
      <c r="D60" s="90">
        <f t="shared" ca="1" si="9"/>
        <v>131059481938.70331</v>
      </c>
      <c r="E60" s="90">
        <f t="shared" ca="1" si="9"/>
        <v>137500590491.526</v>
      </c>
      <c r="F60" s="90">
        <f t="shared" ca="1" si="9"/>
        <v>143941699044.34869</v>
      </c>
      <c r="G60" s="90">
        <f t="shared" ca="1" si="9"/>
        <v>150382807597.17142</v>
      </c>
      <c r="H60" s="90">
        <f t="shared" ca="1" si="9"/>
        <v>156823916149.99411</v>
      </c>
      <c r="I60" s="90">
        <f t="shared" ca="1" si="9"/>
        <v>163265024702.81683</v>
      </c>
      <c r="J60" s="90">
        <f t="shared" ca="1" si="9"/>
        <v>169706133255.6395</v>
      </c>
      <c r="K60" s="90">
        <f t="shared" ca="1" si="9"/>
        <v>176147241808.46222</v>
      </c>
      <c r="L60">
        <f ca="1">IF('Coal mining 2020'!$A68="MD",INDIRECT("'Coal mining 2020'!"&amp;'Country Selector'!$B$3&amp;ROW($A68))*10^12,0)*'Process Emissions Multipliers'!$B$34</f>
        <v>182588350361.28491</v>
      </c>
      <c r="M60" s="90">
        <f t="shared" ca="1" si="10"/>
        <v>183782849321.36414</v>
      </c>
      <c r="N60" s="90">
        <f t="shared" ca="1" si="10"/>
        <v>184977348281.44336</v>
      </c>
      <c r="O60" s="90">
        <f t="shared" ca="1" si="10"/>
        <v>186171847241.52258</v>
      </c>
      <c r="P60" s="90">
        <f t="shared" ca="1" si="10"/>
        <v>187366346201.60181</v>
      </c>
      <c r="Q60" s="90">
        <f t="shared" ca="1" si="10"/>
        <v>188560845161.681</v>
      </c>
      <c r="R60" s="90">
        <f t="shared" ca="1" si="10"/>
        <v>189755344121.76019</v>
      </c>
      <c r="S60" s="90">
        <f t="shared" ca="1" si="10"/>
        <v>190949843081.83942</v>
      </c>
      <c r="T60" s="90">
        <f t="shared" ca="1" si="10"/>
        <v>192144342041.91867</v>
      </c>
      <c r="U60" s="90">
        <f t="shared" ca="1" si="10"/>
        <v>193338841001.99786</v>
      </c>
      <c r="V60">
        <f ca="1">IF('Coal mining 2030'!$A68="MD",INDIRECT("'Coal mining 2030'!"&amp;'Country Selector'!$B$3&amp;ROW($A68))*10^12,0)*'Process Emissions Multipliers'!$D$34</f>
        <v>194533339962.07709</v>
      </c>
      <c r="W60" s="90">
        <f t="shared" ca="1" si="8"/>
        <v>190003473597.58301</v>
      </c>
      <c r="X60" s="90">
        <f t="shared" ca="1" si="8"/>
        <v>185473607233.08896</v>
      </c>
      <c r="Y60" s="90">
        <f t="shared" ca="1" si="8"/>
        <v>180943740868.59488</v>
      </c>
      <c r="Z60" s="90">
        <f t="shared" ca="1" si="8"/>
        <v>176413874504.10083</v>
      </c>
      <c r="AA60" s="90">
        <f t="shared" ca="1" si="8"/>
        <v>171884008139.60672</v>
      </c>
      <c r="AB60" s="90">
        <f t="shared" ca="1" si="8"/>
        <v>167354141775.11267</v>
      </c>
      <c r="AC60" s="90">
        <f t="shared" ca="1" si="8"/>
        <v>162824275410.61859</v>
      </c>
      <c r="AD60" s="90">
        <f t="shared" ca="1" si="8"/>
        <v>158294409046.12451</v>
      </c>
      <c r="AE60" s="90">
        <f t="shared" ca="1" si="8"/>
        <v>153764542681.63046</v>
      </c>
      <c r="AF60" s="90">
        <f t="shared" ca="1" si="8"/>
        <v>149234676317.13641</v>
      </c>
      <c r="AG60" s="90">
        <f t="shared" ca="1" si="8"/>
        <v>144704809952.64233</v>
      </c>
      <c r="AH60" s="90">
        <f t="shared" ca="1" si="8"/>
        <v>140174943588.14825</v>
      </c>
      <c r="AI60" s="90">
        <f t="shared" ca="1" si="8"/>
        <v>135645077223.65417</v>
      </c>
      <c r="AJ60" s="90">
        <f t="shared" ca="1" si="8"/>
        <v>131115210859.16013</v>
      </c>
      <c r="AK60" s="90">
        <f t="shared" ca="1" si="8"/>
        <v>126585344494.66605</v>
      </c>
      <c r="AL60" s="90">
        <f t="shared" ca="1" si="8"/>
        <v>122055478130.17198</v>
      </c>
      <c r="AM60" s="90">
        <f t="shared" ca="1" si="11"/>
        <v>117525611765.67792</v>
      </c>
      <c r="AN60" s="90">
        <f t="shared" ca="1" si="11"/>
        <v>112995745401.18384</v>
      </c>
      <c r="AO60" s="90">
        <f t="shared" ca="1" si="11"/>
        <v>108465879036.68977</v>
      </c>
      <c r="AP60">
        <f ca="1">V60*'Process Emissions Multipliers'!$E$34</f>
        <v>103936012672.19571</v>
      </c>
    </row>
    <row r="61" spans="1:42">
      <c r="A61" s="74">
        <v>9</v>
      </c>
      <c r="B61">
        <f ca="1">IF('Coal mining 2010'!$A69="MD",INDIRECT("'Coal mining 2010'!"&amp;'Country Selector'!$B$3&amp;ROW($A69))*10^12,0)</f>
        <v>1764399315.121068</v>
      </c>
      <c r="C61" s="90">
        <f t="shared" ca="1" si="9"/>
        <v>2221668057.8335552</v>
      </c>
      <c r="D61" s="90">
        <f t="shared" ca="1" si="9"/>
        <v>2678936800.5460434</v>
      </c>
      <c r="E61" s="90">
        <f t="shared" ca="1" si="9"/>
        <v>3136205543.2585306</v>
      </c>
      <c r="F61" s="90">
        <f t="shared" ca="1" si="9"/>
        <v>3593474285.9710183</v>
      </c>
      <c r="G61" s="90">
        <f t="shared" ca="1" si="9"/>
        <v>4050743028.683506</v>
      </c>
      <c r="H61" s="90">
        <f t="shared" ca="1" si="9"/>
        <v>4508011771.3959932</v>
      </c>
      <c r="I61" s="90">
        <f t="shared" ca="1" si="9"/>
        <v>4965280514.1084814</v>
      </c>
      <c r="J61" s="90">
        <f t="shared" ca="1" si="9"/>
        <v>5422549256.8209686</v>
      </c>
      <c r="K61" s="90">
        <f t="shared" ca="1" si="9"/>
        <v>5879817999.5334558</v>
      </c>
      <c r="L61">
        <f ca="1">IF('Coal mining 2020'!$A69="MD",INDIRECT("'Coal mining 2020'!"&amp;'Country Selector'!$B$3&amp;ROW($A69))*10^12,0)*'Process Emissions Multipliers'!$B$34</f>
        <v>6337086742.245944</v>
      </c>
      <c r="M61" s="90">
        <f t="shared" ca="1" si="10"/>
        <v>5993818443.5726709</v>
      </c>
      <c r="N61" s="90">
        <f t="shared" ca="1" si="10"/>
        <v>5650550144.8993988</v>
      </c>
      <c r="O61" s="90">
        <f t="shared" ca="1" si="10"/>
        <v>5307281846.2261276</v>
      </c>
      <c r="P61" s="90">
        <f t="shared" ca="1" si="10"/>
        <v>4964013547.5528545</v>
      </c>
      <c r="Q61" s="90">
        <f t="shared" ca="1" si="10"/>
        <v>4620745248.8795834</v>
      </c>
      <c r="R61" s="90">
        <f t="shared" ca="1" si="10"/>
        <v>4277476950.2063103</v>
      </c>
      <c r="S61" s="90">
        <f t="shared" ca="1" si="10"/>
        <v>3934208651.5330381</v>
      </c>
      <c r="T61" s="90">
        <f t="shared" ca="1" si="10"/>
        <v>3590940352.859766</v>
      </c>
      <c r="U61" s="90">
        <f t="shared" ca="1" si="10"/>
        <v>3247672054.1864939</v>
      </c>
      <c r="V61">
        <f ca="1">IF('Coal mining 2030'!$A69="MD",INDIRECT("'Coal mining 2030'!"&amp;'Country Selector'!$B$3&amp;ROW($A69))*10^12,0)*'Process Emissions Multipliers'!$D$34</f>
        <v>2904403755.5132217</v>
      </c>
      <c r="W61" s="90">
        <f t="shared" ca="1" si="8"/>
        <v>2836772361.9249845</v>
      </c>
      <c r="X61" s="90">
        <f t="shared" ca="1" si="8"/>
        <v>2769140968.3367472</v>
      </c>
      <c r="Y61" s="90">
        <f t="shared" ca="1" si="8"/>
        <v>2701509574.7485099</v>
      </c>
      <c r="Z61" s="90">
        <f t="shared" ca="1" si="8"/>
        <v>2633878181.1602726</v>
      </c>
      <c r="AA61" s="90">
        <f t="shared" ca="1" si="8"/>
        <v>2566246787.5720353</v>
      </c>
      <c r="AB61" s="90">
        <f t="shared" ca="1" si="8"/>
        <v>2498615393.9837985</v>
      </c>
      <c r="AC61" s="90">
        <f t="shared" ca="1" si="8"/>
        <v>2430984000.3955607</v>
      </c>
      <c r="AD61" s="90">
        <f t="shared" ca="1" si="8"/>
        <v>2363352606.8073235</v>
      </c>
      <c r="AE61" s="90">
        <f t="shared" ca="1" si="8"/>
        <v>2295721213.2190862</v>
      </c>
      <c r="AF61" s="90">
        <f t="shared" ca="1" si="8"/>
        <v>2228089819.6308489</v>
      </c>
      <c r="AG61" s="90">
        <f t="shared" ca="1" si="8"/>
        <v>2160458426.0426121</v>
      </c>
      <c r="AH61" s="90">
        <f t="shared" ca="1" si="8"/>
        <v>2092827032.4543748</v>
      </c>
      <c r="AI61" s="90">
        <f t="shared" ca="1" si="8"/>
        <v>2025195638.8661375</v>
      </c>
      <c r="AJ61" s="90">
        <f t="shared" ca="1" si="8"/>
        <v>1957564245.2779002</v>
      </c>
      <c r="AK61" s="90">
        <f t="shared" ca="1" si="8"/>
        <v>1889932851.6896627</v>
      </c>
      <c r="AL61" s="90">
        <f t="shared" ca="1" si="8"/>
        <v>1822301458.1014256</v>
      </c>
      <c r="AM61" s="90">
        <f t="shared" ca="1" si="11"/>
        <v>1754670064.5131884</v>
      </c>
      <c r="AN61" s="90">
        <f t="shared" ca="1" si="11"/>
        <v>1687038670.9249511</v>
      </c>
      <c r="AO61" s="90">
        <f t="shared" ca="1" si="11"/>
        <v>1619407277.3367138</v>
      </c>
      <c r="AP61">
        <f ca="1">V61*'Process Emissions Multipliers'!$E$34</f>
        <v>1551775883.7484765</v>
      </c>
    </row>
    <row r="62" spans="1:42">
      <c r="A62" s="74">
        <v>10</v>
      </c>
      <c r="B62">
        <f ca="1">IF('Coal mining 2010'!$A70="MD",INDIRECT("'Coal mining 2010'!"&amp;'Country Selector'!$B$3&amp;ROW($A70))*10^12,0)</f>
        <v>2564736697.7619157</v>
      </c>
      <c r="C62" s="90">
        <f t="shared" ca="1" si="9"/>
        <v>3055558991.8551912</v>
      </c>
      <c r="D62" s="90">
        <f t="shared" ca="1" si="9"/>
        <v>3546381285.9484653</v>
      </c>
      <c r="E62" s="90">
        <f t="shared" ca="1" si="9"/>
        <v>4037203580.0417404</v>
      </c>
      <c r="F62" s="90">
        <f t="shared" ca="1" si="9"/>
        <v>4528025874.1350155</v>
      </c>
      <c r="G62" s="90">
        <f t="shared" ca="1" si="9"/>
        <v>5018848168.2282906</v>
      </c>
      <c r="H62" s="90">
        <f t="shared" ca="1" si="9"/>
        <v>5509670462.3215656</v>
      </c>
      <c r="I62" s="90">
        <f t="shared" ca="1" si="9"/>
        <v>6000492756.4148417</v>
      </c>
      <c r="J62" s="90">
        <f t="shared" ca="1" si="9"/>
        <v>6491315050.5081158</v>
      </c>
      <c r="K62" s="90">
        <f t="shared" ca="1" si="9"/>
        <v>6982137344.6013908</v>
      </c>
      <c r="L62">
        <f ca="1">IF('Coal mining 2020'!$A70="MD",INDIRECT("'Coal mining 2020'!"&amp;'Country Selector'!$B$3&amp;ROW($A70))*10^12,0)*'Process Emissions Multipliers'!$B$34</f>
        <v>7472959638.6946659</v>
      </c>
      <c r="M62" s="90">
        <f t="shared" ca="1" si="10"/>
        <v>7147848768.2473812</v>
      </c>
      <c r="N62" s="90">
        <f t="shared" ca="1" si="10"/>
        <v>6822737897.8000975</v>
      </c>
      <c r="O62" s="90">
        <f t="shared" ca="1" si="10"/>
        <v>6497627027.3528137</v>
      </c>
      <c r="P62" s="90">
        <f t="shared" ca="1" si="10"/>
        <v>6172516156.90553</v>
      </c>
      <c r="Q62" s="90">
        <f t="shared" ca="1" si="10"/>
        <v>5847405286.4582462</v>
      </c>
      <c r="R62" s="90">
        <f t="shared" ca="1" si="10"/>
        <v>5522294416.0109615</v>
      </c>
      <c r="S62" s="90">
        <f t="shared" ca="1" si="10"/>
        <v>5197183545.5636778</v>
      </c>
      <c r="T62" s="90">
        <f t="shared" ca="1" si="10"/>
        <v>4872072675.116394</v>
      </c>
      <c r="U62" s="90">
        <f t="shared" ca="1" si="10"/>
        <v>4546961804.6691093</v>
      </c>
      <c r="V62">
        <f ca="1">IF('Coal mining 2030'!$A70="MD",INDIRECT("'Coal mining 2030'!"&amp;'Country Selector'!$B$3&amp;ROW($A70))*10^12,0)*'Process Emissions Multipliers'!$D$34</f>
        <v>4221850934.2218256</v>
      </c>
      <c r="W62" s="90">
        <f t="shared" ca="1" si="8"/>
        <v>4123541716.1383471</v>
      </c>
      <c r="X62" s="90">
        <f t="shared" ca="1" si="8"/>
        <v>4025232498.0548687</v>
      </c>
      <c r="Y62" s="90">
        <f t="shared" ca="1" si="8"/>
        <v>3926923279.9713902</v>
      </c>
      <c r="Z62" s="90">
        <f t="shared" ca="1" si="8"/>
        <v>3828614061.8879113</v>
      </c>
      <c r="AA62" s="90">
        <f t="shared" ca="1" si="8"/>
        <v>3730304843.8044329</v>
      </c>
      <c r="AB62" s="90">
        <f t="shared" ca="1" si="8"/>
        <v>3631995625.7209539</v>
      </c>
      <c r="AC62" s="90">
        <f t="shared" ca="1" si="8"/>
        <v>3533686407.637476</v>
      </c>
      <c r="AD62" s="90">
        <f t="shared" ca="1" si="8"/>
        <v>3435377189.553997</v>
      </c>
      <c r="AE62" s="90">
        <f t="shared" ca="1" si="8"/>
        <v>3337067971.4705181</v>
      </c>
      <c r="AF62" s="90">
        <f t="shared" ca="1" si="8"/>
        <v>3238758753.3870401</v>
      </c>
      <c r="AG62" s="90">
        <f t="shared" ca="1" si="8"/>
        <v>3140449535.3035612</v>
      </c>
      <c r="AH62" s="90">
        <f t="shared" ca="1" si="8"/>
        <v>3042140317.2200828</v>
      </c>
      <c r="AI62" s="90">
        <f t="shared" ca="1" si="8"/>
        <v>2943831099.1366043</v>
      </c>
      <c r="AJ62" s="90">
        <f t="shared" ca="1" si="8"/>
        <v>2845521881.0531254</v>
      </c>
      <c r="AK62" s="90">
        <f t="shared" ca="1" si="8"/>
        <v>2747212662.9696474</v>
      </c>
      <c r="AL62" s="90">
        <f t="shared" ca="1" si="8"/>
        <v>2648903444.8861685</v>
      </c>
      <c r="AM62" s="90">
        <f t="shared" ca="1" si="11"/>
        <v>2550594226.8026896</v>
      </c>
      <c r="AN62" s="90">
        <f t="shared" ca="1" si="11"/>
        <v>2452285008.7192116</v>
      </c>
      <c r="AO62" s="90">
        <f t="shared" ca="1" si="11"/>
        <v>2353975790.6357327</v>
      </c>
      <c r="AP62">
        <f ca="1">V62*'Process Emissions Multipliers'!$E$34</f>
        <v>2255666572.5522542</v>
      </c>
    </row>
    <row r="63" spans="1:42">
      <c r="A63" s="74">
        <v>11</v>
      </c>
      <c r="B63">
        <f ca="1">IF('Coal mining 2010'!$A71="MD",INDIRECT("'Coal mining 2010'!"&amp;'Country Selector'!$B$3&amp;ROW($A71))*10^12,0)</f>
        <v>42437484136.96302</v>
      </c>
      <c r="C63" s="90">
        <f t="shared" ca="1" si="9"/>
        <v>44750487762.669334</v>
      </c>
      <c r="D63" s="90">
        <f t="shared" ca="1" si="9"/>
        <v>47063491388.375648</v>
      </c>
      <c r="E63" s="90">
        <f t="shared" ca="1" si="9"/>
        <v>49376495014.081963</v>
      </c>
      <c r="F63" s="90">
        <f t="shared" ref="D63:K95" ca="1" si="12">$B63*($L$1-F$1)/($L$1-$B$1)+$L63*(F$1-$B$1)/($L$1-$B$1)</f>
        <v>51689498639.788284</v>
      </c>
      <c r="G63" s="90">
        <f t="shared" ca="1" si="12"/>
        <v>54002502265.494598</v>
      </c>
      <c r="H63" s="90">
        <f t="shared" ca="1" si="12"/>
        <v>56315505891.200905</v>
      </c>
      <c r="I63" s="90">
        <f t="shared" ca="1" si="12"/>
        <v>58628509516.907219</v>
      </c>
      <c r="J63" s="90">
        <f t="shared" ca="1" si="12"/>
        <v>60941513142.613533</v>
      </c>
      <c r="K63" s="90">
        <f t="shared" ca="1" si="12"/>
        <v>63254516768.319855</v>
      </c>
      <c r="L63">
        <f ca="1">IF('Coal mining 2020'!$A71="MD",INDIRECT("'Coal mining 2020'!"&amp;'Country Selector'!$B$3&amp;ROW($A71))*10^12,0)*'Process Emissions Multipliers'!$B$34</f>
        <v>65567520394.026169</v>
      </c>
      <c r="M63" s="90">
        <f t="shared" ca="1" si="10"/>
        <v>65996465256.995834</v>
      </c>
      <c r="N63" s="90">
        <f t="shared" ca="1" si="10"/>
        <v>66425410119.9655</v>
      </c>
      <c r="O63" s="90">
        <f t="shared" ca="1" si="10"/>
        <v>66854354982.935158</v>
      </c>
      <c r="P63" s="90">
        <f t="shared" ref="N63:U95" ca="1" si="13">$L63*($V$1-P$1)/($V$1-$L$1)+$V63*(P$1-$L$1)/($V$1-$L$1)</f>
        <v>67283299845.904823</v>
      </c>
      <c r="Q63" s="90">
        <f t="shared" ca="1" si="13"/>
        <v>67712244708.874496</v>
      </c>
      <c r="R63" s="90">
        <f t="shared" ca="1" si="13"/>
        <v>68141189571.844154</v>
      </c>
      <c r="S63" s="90">
        <f t="shared" ca="1" si="13"/>
        <v>68570134434.81382</v>
      </c>
      <c r="T63" s="90">
        <f t="shared" ca="1" si="13"/>
        <v>68999079297.783493</v>
      </c>
      <c r="U63" s="90">
        <f t="shared" ca="1" si="13"/>
        <v>69428024160.753159</v>
      </c>
      <c r="V63">
        <f ca="1">IF('Coal mining 2030'!$A71="MD",INDIRECT("'Coal mining 2030'!"&amp;'Country Selector'!$B$3&amp;ROW($A71))*10^12,0)*'Process Emissions Multipliers'!$D$34</f>
        <v>69856969023.722824</v>
      </c>
      <c r="W63" s="90">
        <f t="shared" ref="W63:AL78" ca="1" si="14">$V63*($AP$1-W$1)/($AP$1-$V$1)+$AP63*(W$1-$V$1)/($AP$1-$V$1)</f>
        <v>68230292926.105034</v>
      </c>
      <c r="X63" s="90">
        <f t="shared" ca="1" si="14"/>
        <v>66603616828.487244</v>
      </c>
      <c r="Y63" s="90">
        <f t="shared" ca="1" si="14"/>
        <v>64976940730.869461</v>
      </c>
      <c r="Z63" s="90">
        <f t="shared" ca="1" si="14"/>
        <v>63350264633.251671</v>
      </c>
      <c r="AA63" s="90">
        <f t="shared" ca="1" si="14"/>
        <v>61723588535.633888</v>
      </c>
      <c r="AB63" s="90">
        <f t="shared" ca="1" si="14"/>
        <v>60096912438.01609</v>
      </c>
      <c r="AC63" s="90">
        <f t="shared" ca="1" si="14"/>
        <v>58470236340.398308</v>
      </c>
      <c r="AD63" s="90">
        <f t="shared" ca="1" si="14"/>
        <v>56843560242.78051</v>
      </c>
      <c r="AE63" s="90">
        <f t="shared" ca="1" si="14"/>
        <v>55216884145.162735</v>
      </c>
      <c r="AF63" s="90">
        <f t="shared" ca="1" si="14"/>
        <v>53590208047.544937</v>
      </c>
      <c r="AG63" s="90">
        <f t="shared" ca="1" si="14"/>
        <v>51963531949.927155</v>
      </c>
      <c r="AH63" s="90">
        <f t="shared" ca="1" si="14"/>
        <v>50336855852.309357</v>
      </c>
      <c r="AI63" s="90">
        <f t="shared" ca="1" si="14"/>
        <v>48710179754.691574</v>
      </c>
      <c r="AJ63" s="90">
        <f t="shared" ca="1" si="14"/>
        <v>47083503657.073784</v>
      </c>
      <c r="AK63" s="90">
        <f t="shared" ca="1" si="14"/>
        <v>45456827559.455994</v>
      </c>
      <c r="AL63" s="90">
        <f t="shared" ca="1" si="14"/>
        <v>43830151461.838211</v>
      </c>
      <c r="AM63" s="90">
        <f t="shared" ca="1" si="11"/>
        <v>42203475364.220421</v>
      </c>
      <c r="AN63" s="90">
        <f t="shared" ca="1" si="11"/>
        <v>40576799266.602638</v>
      </c>
      <c r="AO63" s="90">
        <f t="shared" ca="1" si="11"/>
        <v>38950123168.984848</v>
      </c>
      <c r="AP63">
        <f ca="1">V63*'Process Emissions Multipliers'!$E$34</f>
        <v>37323447071.367058</v>
      </c>
    </row>
    <row r="64" spans="1:42">
      <c r="A64" s="74">
        <v>12</v>
      </c>
      <c r="B64">
        <f ca="1">IF('Coal mining 2010'!$A72="MD",INDIRECT("'Coal mining 2010'!"&amp;'Country Selector'!$B$3&amp;ROW($A72))*10^12,0)</f>
        <v>1776807706.074024</v>
      </c>
      <c r="C64" s="90">
        <f t="shared" ref="C64:K127" ca="1" si="15">$B64*($L$1-C$1)/($L$1-$B$1)+$L64*(C$1-$B$1)/($L$1-$B$1)</f>
        <v>1873650456.0608029</v>
      </c>
      <c r="D64" s="90">
        <f t="shared" ca="1" si="12"/>
        <v>1970493206.0475819</v>
      </c>
      <c r="E64" s="90">
        <f t="shared" ca="1" si="12"/>
        <v>2067335956.0343609</v>
      </c>
      <c r="F64" s="90">
        <f t="shared" ca="1" si="12"/>
        <v>2164178706.0211401</v>
      </c>
      <c r="G64" s="90">
        <f t="shared" ca="1" si="12"/>
        <v>2261021456.0079188</v>
      </c>
      <c r="H64" s="90">
        <f t="shared" ca="1" si="12"/>
        <v>2357864205.9946976</v>
      </c>
      <c r="I64" s="90">
        <f t="shared" ca="1" si="12"/>
        <v>2454706955.9814768</v>
      </c>
      <c r="J64" s="90">
        <f t="shared" ca="1" si="12"/>
        <v>2551549705.968256</v>
      </c>
      <c r="K64" s="90">
        <f t="shared" ca="1" si="12"/>
        <v>2648392455.9550347</v>
      </c>
      <c r="L64">
        <f ca="1">IF('Coal mining 2020'!$A72="MD",INDIRECT("'Coal mining 2020'!"&amp;'Country Selector'!$B$3&amp;ROW($A72))*10^12,0)*'Process Emissions Multipliers'!$B$34</f>
        <v>2745235205.9418139</v>
      </c>
      <c r="M64" s="90">
        <f t="shared" ref="M64:U127" ca="1" si="16">$L64*($V$1-M$1)/($V$1-$L$1)+$V64*(M$1-$L$1)/($V$1-$L$1)</f>
        <v>2763194624.4486055</v>
      </c>
      <c r="N64" s="90">
        <f t="shared" ca="1" si="13"/>
        <v>2781154042.9553976</v>
      </c>
      <c r="O64" s="90">
        <f t="shared" ca="1" si="13"/>
        <v>2799113461.4621897</v>
      </c>
      <c r="P64" s="90">
        <f t="shared" ca="1" si="13"/>
        <v>2817072879.9689813</v>
      </c>
      <c r="Q64" s="90">
        <f t="shared" ca="1" si="13"/>
        <v>2835032298.4757733</v>
      </c>
      <c r="R64" s="90">
        <f t="shared" ca="1" si="13"/>
        <v>2852991716.9825649</v>
      </c>
      <c r="S64" s="90">
        <f t="shared" ca="1" si="13"/>
        <v>2870951135.489357</v>
      </c>
      <c r="T64" s="90">
        <f t="shared" ca="1" si="13"/>
        <v>2888910553.9961491</v>
      </c>
      <c r="U64" s="90">
        <f t="shared" ca="1" si="13"/>
        <v>2906869972.5029407</v>
      </c>
      <c r="V64">
        <f ca="1">IF('Coal mining 2030'!$A72="MD",INDIRECT("'Coal mining 2030'!"&amp;'Country Selector'!$B$3&amp;ROW($A72))*10^12,0)*'Process Emissions Multipliers'!$D$34</f>
        <v>2924829391.0097327</v>
      </c>
      <c r="W64" s="90">
        <f t="shared" ca="1" si="14"/>
        <v>2856722369.95719</v>
      </c>
      <c r="X64" s="90">
        <f t="shared" ca="1" si="14"/>
        <v>2788615348.9046469</v>
      </c>
      <c r="Y64" s="90">
        <f t="shared" ca="1" si="14"/>
        <v>2720508327.8521042</v>
      </c>
      <c r="Z64" s="90">
        <f t="shared" ca="1" si="14"/>
        <v>2652401306.799561</v>
      </c>
      <c r="AA64" s="90">
        <f t="shared" ca="1" si="14"/>
        <v>2584294285.7470183</v>
      </c>
      <c r="AB64" s="90">
        <f t="shared" ca="1" si="14"/>
        <v>2516187264.6944757</v>
      </c>
      <c r="AC64" s="90">
        <f t="shared" ca="1" si="14"/>
        <v>2448080243.6419325</v>
      </c>
      <c r="AD64" s="90">
        <f t="shared" ca="1" si="14"/>
        <v>2379973222.5893898</v>
      </c>
      <c r="AE64" s="90">
        <f t="shared" ca="1" si="14"/>
        <v>2311866201.5368471</v>
      </c>
      <c r="AF64" s="90">
        <f t="shared" ca="1" si="14"/>
        <v>2243759180.4843044</v>
      </c>
      <c r="AG64" s="90">
        <f t="shared" ca="1" si="14"/>
        <v>2175652159.4317608</v>
      </c>
      <c r="AH64" s="90">
        <f t="shared" ca="1" si="14"/>
        <v>2107545138.3792183</v>
      </c>
      <c r="AI64" s="90">
        <f t="shared" ca="1" si="14"/>
        <v>2039438117.3266759</v>
      </c>
      <c r="AJ64" s="90">
        <f t="shared" ca="1" si="14"/>
        <v>1971331096.2741327</v>
      </c>
      <c r="AK64" s="90">
        <f t="shared" ca="1" si="14"/>
        <v>1903224075.22159</v>
      </c>
      <c r="AL64" s="90">
        <f t="shared" ca="1" si="14"/>
        <v>1835117054.1690471</v>
      </c>
      <c r="AM64" s="90">
        <f t="shared" ca="1" si="11"/>
        <v>1767010033.1165044</v>
      </c>
      <c r="AN64" s="90">
        <f t="shared" ca="1" si="11"/>
        <v>1698903012.0639615</v>
      </c>
      <c r="AO64" s="90">
        <f t="shared" ca="1" si="11"/>
        <v>1630795991.0114183</v>
      </c>
      <c r="AP64">
        <f ca="1">V64*'Process Emissions Multipliers'!$E$34</f>
        <v>1562688969.9588757</v>
      </c>
    </row>
    <row r="65" spans="1:42">
      <c r="A65" s="74">
        <v>13</v>
      </c>
      <c r="B65">
        <f ca="1">IF('Coal mining 2010'!$A73="MD",INDIRECT("'Coal mining 2010'!"&amp;'Country Selector'!$B$3&amp;ROW($A73))*10^12,0)</f>
        <v>232957160273.57117</v>
      </c>
      <c r="C65" s="90">
        <f t="shared" ca="1" si="15"/>
        <v>245654207879.12372</v>
      </c>
      <c r="D65" s="90">
        <f t="shared" ca="1" si="12"/>
        <v>258351255484.6763</v>
      </c>
      <c r="E65" s="90">
        <f t="shared" ca="1" si="12"/>
        <v>271048303090.22888</v>
      </c>
      <c r="F65" s="90">
        <f t="shared" ca="1" si="12"/>
        <v>283745350695.78143</v>
      </c>
      <c r="G65" s="90">
        <f t="shared" ca="1" si="12"/>
        <v>296442398301.33405</v>
      </c>
      <c r="H65" s="90">
        <f t="shared" ca="1" si="12"/>
        <v>309139445906.8866</v>
      </c>
      <c r="I65" s="90">
        <f t="shared" ca="1" si="12"/>
        <v>321836493512.43921</v>
      </c>
      <c r="J65" s="90">
        <f t="shared" ca="1" si="12"/>
        <v>334533541117.9917</v>
      </c>
      <c r="K65" s="90">
        <f t="shared" ca="1" si="12"/>
        <v>347230588723.54425</v>
      </c>
      <c r="L65">
        <f ca="1">IF('Coal mining 2020'!$A73="MD",INDIRECT("'Coal mining 2020'!"&amp;'Country Selector'!$B$3&amp;ROW($A73))*10^12,0)*'Process Emissions Multipliers'!$B$34</f>
        <v>359927636329.09686</v>
      </c>
      <c r="M65" s="90">
        <f t="shared" ca="1" si="16"/>
        <v>362282294698.30963</v>
      </c>
      <c r="N65" s="90">
        <f t="shared" ca="1" si="13"/>
        <v>364636953067.5224</v>
      </c>
      <c r="O65" s="90">
        <f t="shared" ca="1" si="13"/>
        <v>366991611436.73523</v>
      </c>
      <c r="P65" s="90">
        <f t="shared" ca="1" si="13"/>
        <v>369346269805.948</v>
      </c>
      <c r="Q65" s="90">
        <f t="shared" ca="1" si="13"/>
        <v>371700928175.16077</v>
      </c>
      <c r="R65" s="90">
        <f t="shared" ca="1" si="13"/>
        <v>374055586544.3736</v>
      </c>
      <c r="S65" s="90">
        <f t="shared" ca="1" si="13"/>
        <v>376410244913.58636</v>
      </c>
      <c r="T65" s="90">
        <f t="shared" ca="1" si="13"/>
        <v>378764903282.79919</v>
      </c>
      <c r="U65" s="90">
        <f t="shared" ca="1" si="13"/>
        <v>381119561652.0119</v>
      </c>
      <c r="V65">
        <f ca="1">IF('Coal mining 2030'!$A73="MD",INDIRECT("'Coal mining 2030'!"&amp;'Country Selector'!$B$3&amp;ROW($A73))*10^12,0)*'Process Emissions Multipliers'!$D$34</f>
        <v>383474220021.22473</v>
      </c>
      <c r="W65" s="90">
        <f t="shared" ca="1" si="14"/>
        <v>374544712250.14868</v>
      </c>
      <c r="X65" s="90">
        <f t="shared" ca="1" si="14"/>
        <v>365615204479.07263</v>
      </c>
      <c r="Y65" s="90">
        <f t="shared" ca="1" si="14"/>
        <v>356685696707.99658</v>
      </c>
      <c r="Z65" s="90">
        <f t="shared" ca="1" si="14"/>
        <v>347756188936.92059</v>
      </c>
      <c r="AA65" s="90">
        <f t="shared" ca="1" si="14"/>
        <v>338826681165.8446</v>
      </c>
      <c r="AB65" s="90">
        <f t="shared" ca="1" si="14"/>
        <v>329897173394.76855</v>
      </c>
      <c r="AC65" s="90">
        <f t="shared" ca="1" si="14"/>
        <v>320967665623.6925</v>
      </c>
      <c r="AD65" s="90">
        <f t="shared" ca="1" si="14"/>
        <v>312038157852.61646</v>
      </c>
      <c r="AE65" s="90">
        <f t="shared" ca="1" si="14"/>
        <v>303108650081.54041</v>
      </c>
      <c r="AF65" s="90">
        <f t="shared" ca="1" si="14"/>
        <v>294179142310.46436</v>
      </c>
      <c r="AG65" s="90">
        <f t="shared" ca="1" si="14"/>
        <v>285249634539.38831</v>
      </c>
      <c r="AH65" s="90">
        <f t="shared" ca="1" si="14"/>
        <v>276320126768.31226</v>
      </c>
      <c r="AI65" s="90">
        <f t="shared" ca="1" si="14"/>
        <v>267390618997.23627</v>
      </c>
      <c r="AJ65" s="90">
        <f t="shared" ca="1" si="14"/>
        <v>258461111226.16022</v>
      </c>
      <c r="AK65" s="90">
        <f t="shared" ca="1" si="14"/>
        <v>249531603455.08417</v>
      </c>
      <c r="AL65" s="90">
        <f t="shared" ca="1" si="14"/>
        <v>240602095684.00812</v>
      </c>
      <c r="AM65" s="90">
        <f t="shared" ca="1" si="11"/>
        <v>231672587912.9321</v>
      </c>
      <c r="AN65" s="90">
        <f t="shared" ca="1" si="11"/>
        <v>222743080141.85605</v>
      </c>
      <c r="AO65" s="90">
        <f t="shared" ca="1" si="11"/>
        <v>213813572370.78003</v>
      </c>
      <c r="AP65">
        <f ca="1">V65*'Process Emissions Multipliers'!$E$34</f>
        <v>204884064599.70398</v>
      </c>
    </row>
    <row r="66" spans="1:42">
      <c r="A66" s="74">
        <v>14</v>
      </c>
      <c r="B66">
        <f ca="1">IF('Coal mining 2010'!$A74="MD",INDIRECT("'Coal mining 2010'!"&amp;'Country Selector'!$B$3&amp;ROW($A74))*10^12,0)</f>
        <v>40254290438.225479</v>
      </c>
      <c r="C66" s="90">
        <f t="shared" ca="1" si="15"/>
        <v>42448301738.077934</v>
      </c>
      <c r="D66" s="90">
        <f t="shared" ca="1" si="12"/>
        <v>44642313037.930389</v>
      </c>
      <c r="E66" s="90">
        <f t="shared" ca="1" si="12"/>
        <v>46836324337.782852</v>
      </c>
      <c r="F66" s="90">
        <f t="shared" ca="1" si="12"/>
        <v>49030335637.635307</v>
      </c>
      <c r="G66" s="90">
        <f t="shared" ca="1" si="12"/>
        <v>51224346937.487762</v>
      </c>
      <c r="H66" s="90">
        <f t="shared" ca="1" si="12"/>
        <v>53418358237.340225</v>
      </c>
      <c r="I66" s="90">
        <f t="shared" ca="1" si="12"/>
        <v>55612369537.19268</v>
      </c>
      <c r="J66" s="90">
        <f t="shared" ca="1" si="12"/>
        <v>57806380837.045135</v>
      </c>
      <c r="K66" s="90">
        <f t="shared" ca="1" si="12"/>
        <v>60000392136.897598</v>
      </c>
      <c r="L66">
        <f ca="1">IF('Coal mining 2020'!$A74="MD",INDIRECT("'Coal mining 2020'!"&amp;'Country Selector'!$B$3&amp;ROW($A74))*10^12,0)*'Process Emissions Multipliers'!$B$34</f>
        <v>62194403436.750053</v>
      </c>
      <c r="M66" s="90">
        <f t="shared" ca="1" si="16"/>
        <v>62601281258.25956</v>
      </c>
      <c r="N66" s="90">
        <f t="shared" ca="1" si="13"/>
        <v>63008159079.769058</v>
      </c>
      <c r="O66" s="90">
        <f t="shared" ca="1" si="13"/>
        <v>63415036901.278557</v>
      </c>
      <c r="P66" s="90">
        <f t="shared" ca="1" si="13"/>
        <v>63821914722.788063</v>
      </c>
      <c r="Q66" s="90">
        <f t="shared" ca="1" si="13"/>
        <v>64228792544.297562</v>
      </c>
      <c r="R66" s="90">
        <f t="shared" ca="1" si="13"/>
        <v>64635670365.80706</v>
      </c>
      <c r="S66" s="90">
        <f t="shared" ca="1" si="13"/>
        <v>65042548187.316566</v>
      </c>
      <c r="T66" s="90">
        <f t="shared" ca="1" si="13"/>
        <v>65449426008.826065</v>
      </c>
      <c r="U66" s="90">
        <f t="shared" ca="1" si="13"/>
        <v>65856303830.335564</v>
      </c>
      <c r="V66">
        <f ca="1">IF('Coal mining 2030'!$A74="MD",INDIRECT("'Coal mining 2030'!"&amp;'Country Selector'!$B$3&amp;ROW($A74))*10^12,0)*'Process Emissions Multipliers'!$D$34</f>
        <v>66263181651.84507</v>
      </c>
      <c r="W66" s="90">
        <f t="shared" ca="1" si="14"/>
        <v>64720189803.622208</v>
      </c>
      <c r="X66" s="90">
        <f t="shared" ca="1" si="14"/>
        <v>63177197955.399323</v>
      </c>
      <c r="Y66" s="90">
        <f t="shared" ca="1" si="14"/>
        <v>61634206107.17646</v>
      </c>
      <c r="Z66" s="90">
        <f t="shared" ca="1" si="14"/>
        <v>60091214258.953583</v>
      </c>
      <c r="AA66" s="90">
        <f t="shared" ca="1" si="14"/>
        <v>58548222410.730713</v>
      </c>
      <c r="AB66" s="90">
        <f t="shared" ca="1" si="14"/>
        <v>57005230562.507843</v>
      </c>
      <c r="AC66" s="90">
        <f t="shared" ca="1" si="14"/>
        <v>55462238714.284966</v>
      </c>
      <c r="AD66" s="90">
        <f t="shared" ca="1" si="14"/>
        <v>53919246866.062096</v>
      </c>
      <c r="AE66" s="90">
        <f t="shared" ca="1" si="14"/>
        <v>52376255017.839218</v>
      </c>
      <c r="AF66" s="90">
        <f t="shared" ca="1" si="14"/>
        <v>50833263169.616348</v>
      </c>
      <c r="AG66" s="90">
        <f t="shared" ca="1" si="14"/>
        <v>49290271321.393478</v>
      </c>
      <c r="AH66" s="90">
        <f t="shared" ca="1" si="14"/>
        <v>47747279473.170609</v>
      </c>
      <c r="AI66" s="90">
        <f t="shared" ca="1" si="14"/>
        <v>46204287624.947739</v>
      </c>
      <c r="AJ66" s="90">
        <f t="shared" ca="1" si="14"/>
        <v>44661295776.724869</v>
      </c>
      <c r="AK66" s="90">
        <f t="shared" ca="1" si="14"/>
        <v>43118303928.501991</v>
      </c>
      <c r="AL66" s="90">
        <f t="shared" ca="1" si="14"/>
        <v>41575312080.279121</v>
      </c>
      <c r="AM66" s="90">
        <f t="shared" ca="1" si="11"/>
        <v>40032320232.056252</v>
      </c>
      <c r="AN66" s="90">
        <f t="shared" ca="1" si="11"/>
        <v>38489328383.833382</v>
      </c>
      <c r="AO66" s="90">
        <f t="shared" ca="1" si="11"/>
        <v>36946336535.610504</v>
      </c>
      <c r="AP66">
        <f ca="1">V66*'Process Emissions Multipliers'!$E$34</f>
        <v>35403344687.387634</v>
      </c>
    </row>
    <row r="67" spans="1:42">
      <c r="A67" s="74">
        <v>15</v>
      </c>
      <c r="B67">
        <f ca="1">IF('Coal mining 2010'!$A75="MD",INDIRECT("'Coal mining 2010'!"&amp;'Country Selector'!$B$3&amp;ROW($A75))*10^12,0)</f>
        <v>2037364684.6820748</v>
      </c>
      <c r="C67" s="90">
        <f t="shared" ca="1" si="15"/>
        <v>2148408776.9131446</v>
      </c>
      <c r="D67" s="90">
        <f t="shared" ca="1" si="12"/>
        <v>2259452869.1442151</v>
      </c>
      <c r="E67" s="90">
        <f t="shared" ca="1" si="12"/>
        <v>2370496961.3752851</v>
      </c>
      <c r="F67" s="90">
        <f t="shared" ca="1" si="12"/>
        <v>2481541053.6063552</v>
      </c>
      <c r="G67" s="90">
        <f t="shared" ca="1" si="12"/>
        <v>2592585145.8374252</v>
      </c>
      <c r="H67" s="90">
        <f t="shared" ca="1" si="12"/>
        <v>2703629238.0684958</v>
      </c>
      <c r="I67" s="90">
        <f t="shared" ca="1" si="12"/>
        <v>2814673330.2995658</v>
      </c>
      <c r="J67" s="90">
        <f t="shared" ca="1" si="12"/>
        <v>2925717422.5306358</v>
      </c>
      <c r="K67" s="90">
        <f t="shared" ca="1" si="12"/>
        <v>3036761514.7617054</v>
      </c>
      <c r="L67">
        <f ca="1">IF('Coal mining 2020'!$A75="MD",INDIRECT("'Coal mining 2020'!"&amp;'Country Selector'!$B$3&amp;ROW($A75))*10^12,0)*'Process Emissions Multipliers'!$B$34</f>
        <v>3147805606.9927759</v>
      </c>
      <c r="M67" s="90">
        <f t="shared" ca="1" si="16"/>
        <v>3168398654.2309036</v>
      </c>
      <c r="N67" s="90">
        <f t="shared" ca="1" si="13"/>
        <v>3188991701.4690323</v>
      </c>
      <c r="O67" s="90">
        <f t="shared" ca="1" si="13"/>
        <v>3209584748.7071605</v>
      </c>
      <c r="P67" s="90">
        <f t="shared" ca="1" si="13"/>
        <v>3230177795.9452887</v>
      </c>
      <c r="Q67" s="90">
        <f t="shared" ca="1" si="13"/>
        <v>3250770843.1834164</v>
      </c>
      <c r="R67" s="90">
        <f t="shared" ca="1" si="13"/>
        <v>3271363890.4215446</v>
      </c>
      <c r="S67" s="90">
        <f t="shared" ca="1" si="13"/>
        <v>3291956937.6596727</v>
      </c>
      <c r="T67" s="90">
        <f t="shared" ca="1" si="13"/>
        <v>3312549984.8978009</v>
      </c>
      <c r="U67" s="90">
        <f t="shared" ca="1" si="13"/>
        <v>3333143032.1359291</v>
      </c>
      <c r="V67">
        <f ca="1">IF('Coal mining 2030'!$A75="MD",INDIRECT("'Coal mining 2030'!"&amp;'Country Selector'!$B$3&amp;ROW($A75))*10^12,0)*'Process Emissions Multipliers'!$D$34</f>
        <v>3353736079.3740573</v>
      </c>
      <c r="W67" s="90">
        <f t="shared" ca="1" si="14"/>
        <v>3275641618.7314329</v>
      </c>
      <c r="X67" s="90">
        <f t="shared" ca="1" si="14"/>
        <v>3197547158.0888081</v>
      </c>
      <c r="Y67" s="90">
        <f t="shared" ca="1" si="14"/>
        <v>3119452697.4461832</v>
      </c>
      <c r="Z67" s="90">
        <f t="shared" ca="1" si="14"/>
        <v>3041358236.8035583</v>
      </c>
      <c r="AA67" s="90">
        <f t="shared" ca="1" si="14"/>
        <v>2963263776.1609344</v>
      </c>
      <c r="AB67" s="90">
        <f t="shared" ca="1" si="14"/>
        <v>2885169315.5183091</v>
      </c>
      <c r="AC67" s="90">
        <f t="shared" ca="1" si="14"/>
        <v>2807074854.8756847</v>
      </c>
      <c r="AD67" s="90">
        <f t="shared" ca="1" si="14"/>
        <v>2728980394.2330599</v>
      </c>
      <c r="AE67" s="90">
        <f t="shared" ca="1" si="14"/>
        <v>2650885933.5904355</v>
      </c>
      <c r="AF67" s="90">
        <f t="shared" ca="1" si="14"/>
        <v>2572791472.9478106</v>
      </c>
      <c r="AG67" s="90">
        <f t="shared" ca="1" si="14"/>
        <v>2494697012.3051858</v>
      </c>
      <c r="AH67" s="90">
        <f t="shared" ca="1" si="14"/>
        <v>2416602551.6625614</v>
      </c>
      <c r="AI67" s="90">
        <f t="shared" ca="1" si="14"/>
        <v>2338508091.0199366</v>
      </c>
      <c r="AJ67" s="90">
        <f t="shared" ca="1" si="14"/>
        <v>2260413630.3773117</v>
      </c>
      <c r="AK67" s="90">
        <f t="shared" ca="1" si="14"/>
        <v>2182319169.7346873</v>
      </c>
      <c r="AL67" s="90">
        <f t="shared" ca="1" si="14"/>
        <v>2104224709.0920625</v>
      </c>
      <c r="AM67" s="90">
        <f t="shared" ca="1" si="11"/>
        <v>2026130248.4494379</v>
      </c>
      <c r="AN67" s="90">
        <f t="shared" ca="1" si="11"/>
        <v>1948035787.8068132</v>
      </c>
      <c r="AO67" s="90">
        <f t="shared" ca="1" si="11"/>
        <v>1869941327.1641884</v>
      </c>
      <c r="AP67">
        <f ca="1">V67*'Process Emissions Multipliers'!$E$34</f>
        <v>1791846866.5215638</v>
      </c>
    </row>
    <row r="68" spans="1:42">
      <c r="A68" s="74">
        <v>16</v>
      </c>
      <c r="B68">
        <f ca="1">IF('Coal mining 2010'!$A76="MD",INDIRECT("'Coal mining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IF('Coal mining 2020'!$A76="MD",INDIRECT("'Coal mining 2020'!"&amp;'Country Selector'!$B$3&amp;ROW($A76))*10^12,0)*'Process Emissions Multipliers'!$B$34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IF('Coal mining 2030'!$A76="MD",INDIRECT("'Coal mining 2030'!"&amp;'Country Selector'!$B$3&amp;ROW($A76))*10^12,0)*'Process Emissions Multipliers'!$D$34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Multipliers'!$E$34</f>
        <v>0</v>
      </c>
    </row>
    <row r="69" spans="1:42">
      <c r="A69" s="74">
        <v>17</v>
      </c>
      <c r="B69">
        <f ca="1">IF('Coal mining 2010'!$A77="MD",INDIRECT("'Coal mining 2010'!"&amp;'Country Selector'!$B$3&amp;ROW($A77))*10^12,0)</f>
        <v>880792383.3842324</v>
      </c>
      <c r="C69" s="90">
        <f t="shared" ca="1" si="15"/>
        <v>928798904.45108223</v>
      </c>
      <c r="D69" s="90">
        <f t="shared" ca="1" si="12"/>
        <v>976805425.51793206</v>
      </c>
      <c r="E69" s="90">
        <f t="shared" ca="1" si="12"/>
        <v>1024811946.5847819</v>
      </c>
      <c r="F69" s="90">
        <f t="shared" ca="1" si="12"/>
        <v>1072818467.6516317</v>
      </c>
      <c r="G69" s="90">
        <f t="shared" ca="1" si="12"/>
        <v>1120824988.7184815</v>
      </c>
      <c r="H69" s="90">
        <f t="shared" ca="1" si="12"/>
        <v>1168831509.7853315</v>
      </c>
      <c r="I69" s="90">
        <f t="shared" ca="1" si="12"/>
        <v>1216838030.8521812</v>
      </c>
      <c r="J69" s="90">
        <f t="shared" ca="1" si="12"/>
        <v>1264844551.9190311</v>
      </c>
      <c r="K69" s="90">
        <f t="shared" ca="1" si="12"/>
        <v>1312851072.9858809</v>
      </c>
      <c r="L69">
        <f ca="1">IF('Coal mining 2020'!$A77="MD",INDIRECT("'Coal mining 2020'!"&amp;'Country Selector'!$B$3&amp;ROW($A77))*10^12,0)*'Process Emissions Multipliers'!$B$34</f>
        <v>1360857594.0527308</v>
      </c>
      <c r="M69" s="90">
        <f t="shared" ca="1" si="16"/>
        <v>1369760368.9436307</v>
      </c>
      <c r="N69" s="90">
        <f t="shared" ca="1" si="13"/>
        <v>1378663143.8345308</v>
      </c>
      <c r="O69" s="90">
        <f t="shared" ca="1" si="13"/>
        <v>1387565918.725431</v>
      </c>
      <c r="P69" s="90">
        <f t="shared" ca="1" si="13"/>
        <v>1396468693.6163311</v>
      </c>
      <c r="Q69" s="90">
        <f t="shared" ca="1" si="13"/>
        <v>1405371468.5072312</v>
      </c>
      <c r="R69" s="90">
        <f t="shared" ca="1" si="13"/>
        <v>1414274243.3981314</v>
      </c>
      <c r="S69" s="90">
        <f t="shared" ca="1" si="13"/>
        <v>1423177018.2890313</v>
      </c>
      <c r="T69" s="90">
        <f t="shared" ca="1" si="13"/>
        <v>1432079793.1799314</v>
      </c>
      <c r="U69" s="90">
        <f t="shared" ca="1" si="13"/>
        <v>1440982568.0708313</v>
      </c>
      <c r="V69">
        <f ca="1">IF('Coal mining 2030'!$A77="MD",INDIRECT("'Coal mining 2030'!"&amp;'Country Selector'!$B$3&amp;ROW($A77))*10^12,0)*'Process Emissions Multipliers'!$D$34</f>
        <v>1449885342.9617314</v>
      </c>
      <c r="W69" s="90">
        <f t="shared" ca="1" si="14"/>
        <v>1416123588.556365</v>
      </c>
      <c r="X69" s="90">
        <f t="shared" ca="1" si="14"/>
        <v>1382361834.1509986</v>
      </c>
      <c r="Y69" s="90">
        <f t="shared" ca="1" si="14"/>
        <v>1348600079.7456324</v>
      </c>
      <c r="Z69" s="90">
        <f t="shared" ca="1" si="14"/>
        <v>1314838325.340266</v>
      </c>
      <c r="AA69" s="90">
        <f t="shared" ca="1" si="14"/>
        <v>1281076570.9348996</v>
      </c>
      <c r="AB69" s="90">
        <f t="shared" ca="1" si="14"/>
        <v>1247314816.5295331</v>
      </c>
      <c r="AC69" s="90">
        <f t="shared" ca="1" si="14"/>
        <v>1213553062.1241667</v>
      </c>
      <c r="AD69" s="90">
        <f t="shared" ca="1" si="14"/>
        <v>1179791307.7188003</v>
      </c>
      <c r="AE69" s="90">
        <f t="shared" ca="1" si="14"/>
        <v>1146029553.3134339</v>
      </c>
      <c r="AF69" s="90">
        <f t="shared" ca="1" si="14"/>
        <v>1112267798.9080675</v>
      </c>
      <c r="AG69" s="90">
        <f t="shared" ca="1" si="14"/>
        <v>1078506044.502701</v>
      </c>
      <c r="AH69" s="90">
        <f t="shared" ca="1" si="14"/>
        <v>1044744290.0973347</v>
      </c>
      <c r="AI69" s="90">
        <f t="shared" ca="1" si="14"/>
        <v>1010982535.6919683</v>
      </c>
      <c r="AJ69" s="90">
        <f t="shared" ca="1" si="14"/>
        <v>977220781.28660202</v>
      </c>
      <c r="AK69" s="90">
        <f t="shared" ca="1" si="14"/>
        <v>943459026.88123548</v>
      </c>
      <c r="AL69" s="90">
        <f t="shared" ca="1" si="14"/>
        <v>909697272.47586906</v>
      </c>
      <c r="AM69" s="90">
        <f t="shared" ca="1" si="11"/>
        <v>875935518.07050276</v>
      </c>
      <c r="AN69" s="90">
        <f t="shared" ca="1" si="11"/>
        <v>842173763.66513634</v>
      </c>
      <c r="AO69" s="90">
        <f t="shared" ca="1" si="11"/>
        <v>808412009.2597698</v>
      </c>
      <c r="AP69">
        <f ca="1">V69*'Process Emissions Multipliers'!$E$34</f>
        <v>774650254.8544035</v>
      </c>
    </row>
    <row r="70" spans="1:42">
      <c r="A70" s="74">
        <v>18</v>
      </c>
      <c r="B70">
        <f ca="1">IF('Coal mining 2010'!$A78="MD",INDIRECT("'Coal mining 2010'!"&amp;'Country Selector'!$B$3&amp;ROW($A78))*10^12,0)</f>
        <v>205301689460.49622</v>
      </c>
      <c r="C70" s="90">
        <f t="shared" ca="1" si="15"/>
        <v>216491409156.2511</v>
      </c>
      <c r="D70" s="90">
        <f t="shared" ca="1" si="12"/>
        <v>227681128852.00601</v>
      </c>
      <c r="E70" s="90">
        <f t="shared" ca="1" si="12"/>
        <v>238870848547.76089</v>
      </c>
      <c r="F70" s="90">
        <f t="shared" ca="1" si="12"/>
        <v>250060568243.51581</v>
      </c>
      <c r="G70" s="90">
        <f t="shared" ca="1" si="12"/>
        <v>261250287939.27069</v>
      </c>
      <c r="H70" s="90">
        <f t="shared" ca="1" si="12"/>
        <v>272440007635.02557</v>
      </c>
      <c r="I70" s="90">
        <f t="shared" ca="1" si="12"/>
        <v>283629727330.78052</v>
      </c>
      <c r="J70" s="90">
        <f t="shared" ca="1" si="12"/>
        <v>294819447026.5354</v>
      </c>
      <c r="K70" s="90">
        <f t="shared" ca="1" si="12"/>
        <v>306009166722.29022</v>
      </c>
      <c r="L70">
        <f ca="1">IF('Coal mining 2020'!$A78="MD",INDIRECT("'Coal mining 2020'!"&amp;'Country Selector'!$B$3&amp;ROW($A78))*10^12,0)*'Process Emissions Multipliers'!$B$34</f>
        <v>317198886418.04517</v>
      </c>
      <c r="M70" s="90">
        <f t="shared" ca="1" si="16"/>
        <v>319274011907.78711</v>
      </c>
      <c r="N70" s="90">
        <f t="shared" ca="1" si="13"/>
        <v>321349137397.52917</v>
      </c>
      <c r="O70" s="90">
        <f t="shared" ca="1" si="13"/>
        <v>323424262887.27118</v>
      </c>
      <c r="P70" s="90">
        <f t="shared" ca="1" si="13"/>
        <v>325499388377.01312</v>
      </c>
      <c r="Q70" s="90">
        <f t="shared" ca="1" si="13"/>
        <v>327574513866.75513</v>
      </c>
      <c r="R70" s="90">
        <f t="shared" ca="1" si="13"/>
        <v>329649639356.49713</v>
      </c>
      <c r="S70" s="90">
        <f t="shared" ca="1" si="13"/>
        <v>331724764846.23914</v>
      </c>
      <c r="T70" s="90">
        <f t="shared" ca="1" si="13"/>
        <v>333799890335.98108</v>
      </c>
      <c r="U70" s="90">
        <f t="shared" ca="1" si="13"/>
        <v>335875015825.72308</v>
      </c>
      <c r="V70">
        <f ca="1">IF('Coal mining 2030'!$A78="MD",INDIRECT("'Coal mining 2030'!"&amp;'Country Selector'!$B$3&amp;ROW($A78))*10^12,0)*'Process Emissions Multipliers'!$D$34</f>
        <v>337950141315.46509</v>
      </c>
      <c r="W70" s="90">
        <f t="shared" ca="1" si="14"/>
        <v>330080698584.88031</v>
      </c>
      <c r="X70" s="90">
        <f t="shared" ca="1" si="14"/>
        <v>322211255854.29553</v>
      </c>
      <c r="Y70" s="90">
        <f t="shared" ca="1" si="14"/>
        <v>314341813123.71082</v>
      </c>
      <c r="Z70" s="90">
        <f t="shared" ca="1" si="14"/>
        <v>306472370393.12604</v>
      </c>
      <c r="AA70" s="90">
        <f t="shared" ca="1" si="14"/>
        <v>298602927662.54126</v>
      </c>
      <c r="AB70" s="90">
        <f t="shared" ca="1" si="14"/>
        <v>290733484931.95654</v>
      </c>
      <c r="AC70" s="90">
        <f t="shared" ca="1" si="14"/>
        <v>282864042201.3717</v>
      </c>
      <c r="AD70" s="90">
        <f t="shared" ca="1" si="14"/>
        <v>274994599470.78699</v>
      </c>
      <c r="AE70" s="90">
        <f t="shared" ca="1" si="14"/>
        <v>267125156740.20218</v>
      </c>
      <c r="AF70" s="90">
        <f t="shared" ca="1" si="14"/>
        <v>259255714009.61743</v>
      </c>
      <c r="AG70" s="90">
        <f t="shared" ca="1" si="14"/>
        <v>251386271279.03265</v>
      </c>
      <c r="AH70" s="90">
        <f t="shared" ca="1" si="14"/>
        <v>243516828548.44788</v>
      </c>
      <c r="AI70" s="90">
        <f t="shared" ca="1" si="14"/>
        <v>235647385817.86316</v>
      </c>
      <c r="AJ70" s="90">
        <f t="shared" ca="1" si="14"/>
        <v>227777943087.27835</v>
      </c>
      <c r="AK70" s="90">
        <f t="shared" ca="1" si="14"/>
        <v>219908500356.6936</v>
      </c>
      <c r="AL70" s="90">
        <f t="shared" ca="1" si="14"/>
        <v>212039057626.10883</v>
      </c>
      <c r="AM70" s="90">
        <f t="shared" ca="1" si="11"/>
        <v>204169614895.52405</v>
      </c>
      <c r="AN70" s="90">
        <f t="shared" ca="1" si="11"/>
        <v>196300172164.93927</v>
      </c>
      <c r="AO70" s="90">
        <f t="shared" ca="1" si="11"/>
        <v>188430729434.35449</v>
      </c>
      <c r="AP70">
        <f ca="1">V70*'Process Emissions Multipliers'!$E$34</f>
        <v>180561286703.76974</v>
      </c>
    </row>
    <row r="71" spans="1:42">
      <c r="A71" s="74">
        <v>19</v>
      </c>
      <c r="B71">
        <f ca="1">IF('Coal mining 2010'!$A79="MD",INDIRECT("'Coal mining 2010'!"&amp;'Country Selector'!$B$3&amp;ROW($A79))*10^12,0)</f>
        <v>9679674430.0107212</v>
      </c>
      <c r="C71" s="90">
        <f t="shared" ca="1" si="15"/>
        <v>10207253350.099699</v>
      </c>
      <c r="D71" s="90">
        <f t="shared" ca="1" si="12"/>
        <v>10734832270.188675</v>
      </c>
      <c r="E71" s="90">
        <f t="shared" ca="1" si="12"/>
        <v>11262411190.277653</v>
      </c>
      <c r="F71" s="90">
        <f t="shared" ca="1" si="12"/>
        <v>11789990110.366631</v>
      </c>
      <c r="G71" s="90">
        <f t="shared" ca="1" si="12"/>
        <v>12317569030.455605</v>
      </c>
      <c r="H71" s="90">
        <f t="shared" ca="1" si="12"/>
        <v>12845147950.544582</v>
      </c>
      <c r="I71" s="90">
        <f t="shared" ca="1" si="12"/>
        <v>13372726870.63356</v>
      </c>
      <c r="J71" s="90">
        <f t="shared" ca="1" si="12"/>
        <v>13900305790.722536</v>
      </c>
      <c r="K71" s="90">
        <f t="shared" ca="1" si="12"/>
        <v>14427884710.811512</v>
      </c>
      <c r="L71">
        <f ca="1">IF('Coal mining 2020'!$A79="MD",INDIRECT("'Coal mining 2020'!"&amp;'Country Selector'!$B$3&amp;ROW($A79))*10^12,0)*'Process Emissions Multipliers'!$B$34</f>
        <v>14955463630.90049</v>
      </c>
      <c r="M71" s="90">
        <f t="shared" ca="1" si="16"/>
        <v>15053302763.130493</v>
      </c>
      <c r="N71" s="90">
        <f t="shared" ca="1" si="13"/>
        <v>15151141895.3605</v>
      </c>
      <c r="O71" s="90">
        <f t="shared" ca="1" si="13"/>
        <v>15248981027.590508</v>
      </c>
      <c r="P71" s="90">
        <f t="shared" ca="1" si="13"/>
        <v>15346820159.820511</v>
      </c>
      <c r="Q71" s="90">
        <f t="shared" ca="1" si="13"/>
        <v>15444659292.050514</v>
      </c>
      <c r="R71" s="90">
        <f t="shared" ca="1" si="13"/>
        <v>15542498424.280521</v>
      </c>
      <c r="S71" s="90">
        <f t="shared" ca="1" si="13"/>
        <v>15640337556.510525</v>
      </c>
      <c r="T71" s="90">
        <f t="shared" ca="1" si="13"/>
        <v>15738176688.74053</v>
      </c>
      <c r="U71" s="90">
        <f t="shared" ca="1" si="13"/>
        <v>15836015820.970537</v>
      </c>
      <c r="V71">
        <f ca="1">IF('Coal mining 2030'!$A79="MD",INDIRECT("'Coal mining 2030'!"&amp;'Country Selector'!$B$3&amp;ROW($A79))*10^12,0)*'Process Emissions Multipliers'!$D$34</f>
        <v>15933854953.200541</v>
      </c>
      <c r="W71" s="90">
        <f t="shared" ca="1" si="14"/>
        <v>15562822236.529448</v>
      </c>
      <c r="X71" s="90">
        <f t="shared" ca="1" si="14"/>
        <v>15191789519.85836</v>
      </c>
      <c r="Y71" s="90">
        <f t="shared" ca="1" si="14"/>
        <v>14820756803.187267</v>
      </c>
      <c r="Z71" s="90">
        <f t="shared" ca="1" si="14"/>
        <v>14449724086.516176</v>
      </c>
      <c r="AA71" s="90">
        <f t="shared" ca="1" si="14"/>
        <v>14078691369.845087</v>
      </c>
      <c r="AB71" s="90">
        <f t="shared" ca="1" si="14"/>
        <v>13707658653.173994</v>
      </c>
      <c r="AC71" s="90">
        <f t="shared" ca="1" si="14"/>
        <v>13336625936.502903</v>
      </c>
      <c r="AD71" s="90">
        <f t="shared" ca="1" si="14"/>
        <v>12965593219.831814</v>
      </c>
      <c r="AE71" s="90">
        <f t="shared" ca="1" si="14"/>
        <v>12594560503.160721</v>
      </c>
      <c r="AF71" s="90">
        <f t="shared" ca="1" si="14"/>
        <v>12223527786.489632</v>
      </c>
      <c r="AG71" s="90">
        <f t="shared" ca="1" si="14"/>
        <v>11852495069.818542</v>
      </c>
      <c r="AH71" s="90">
        <f t="shared" ca="1" si="14"/>
        <v>11481462353.147449</v>
      </c>
      <c r="AI71" s="90">
        <f t="shared" ca="1" si="14"/>
        <v>11110429636.476358</v>
      </c>
      <c r="AJ71" s="90">
        <f t="shared" ca="1" si="14"/>
        <v>10739396919.805267</v>
      </c>
      <c r="AK71" s="90">
        <f t="shared" ca="1" si="14"/>
        <v>10368364203.134178</v>
      </c>
      <c r="AL71" s="90">
        <f t="shared" ca="1" si="14"/>
        <v>9997331486.4630852</v>
      </c>
      <c r="AM71" s="90">
        <f t="shared" ca="1" si="11"/>
        <v>9626298769.791996</v>
      </c>
      <c r="AN71" s="90">
        <f t="shared" ca="1" si="11"/>
        <v>9255266053.120903</v>
      </c>
      <c r="AO71" s="90">
        <f t="shared" ca="1" si="11"/>
        <v>8884233336.4498138</v>
      </c>
      <c r="AP71">
        <f ca="1">V71*'Process Emissions Multipliers'!$E$34</f>
        <v>8513200619.7787228</v>
      </c>
    </row>
    <row r="72" spans="1:42">
      <c r="A72" s="74">
        <v>20</v>
      </c>
      <c r="B72">
        <f ca="1">IF('Coal mining 2010'!$A80="MD",INDIRECT("'Coal mining 2010'!"&amp;'Country Selector'!$B$3&amp;ROW($A80))*10^12,0)</f>
        <v>63881629150.319695</v>
      </c>
      <c r="C72" s="90">
        <f t="shared" ca="1" si="15"/>
        <v>67363419903.131783</v>
      </c>
      <c r="D72" s="90">
        <f t="shared" ca="1" si="12"/>
        <v>70845210655.943878</v>
      </c>
      <c r="E72" s="90">
        <f t="shared" ca="1" si="12"/>
        <v>74327001408.755981</v>
      </c>
      <c r="F72" s="90">
        <f t="shared" ca="1" si="12"/>
        <v>77808792161.568069</v>
      </c>
      <c r="G72" s="90">
        <f t="shared" ca="1" si="12"/>
        <v>81290582914.380157</v>
      </c>
      <c r="H72" s="90">
        <f t="shared" ca="1" si="12"/>
        <v>84772373667.192261</v>
      </c>
      <c r="I72" s="90">
        <f t="shared" ca="1" si="12"/>
        <v>88254164420.004333</v>
      </c>
      <c r="J72" s="90">
        <f t="shared" ca="1" si="12"/>
        <v>91735955172.816437</v>
      </c>
      <c r="K72" s="90">
        <f t="shared" ca="1" si="12"/>
        <v>95217745925.62854</v>
      </c>
      <c r="L72">
        <f ca="1">IF('Coal mining 2020'!$A80="MD",INDIRECT("'Coal mining 2020'!"&amp;'Country Selector'!$B$3&amp;ROW($A80))*10^12,0)*'Process Emissions Multipliers'!$B$34</f>
        <v>98699536678.440628</v>
      </c>
      <c r="M72" s="90">
        <f t="shared" ca="1" si="16"/>
        <v>99345232275.610062</v>
      </c>
      <c r="N72" s="90">
        <f t="shared" ca="1" si="13"/>
        <v>99990927872.77948</v>
      </c>
      <c r="O72" s="90">
        <f t="shared" ca="1" si="13"/>
        <v>100636623469.94888</v>
      </c>
      <c r="P72" s="90">
        <f t="shared" ca="1" si="13"/>
        <v>101282319067.11832</v>
      </c>
      <c r="Q72" s="90">
        <f t="shared" ca="1" si="13"/>
        <v>101928014664.28775</v>
      </c>
      <c r="R72" s="90">
        <f t="shared" ca="1" si="13"/>
        <v>102573710261.45715</v>
      </c>
      <c r="S72" s="90">
        <f t="shared" ca="1" si="13"/>
        <v>103219405858.62659</v>
      </c>
      <c r="T72" s="90">
        <f t="shared" ca="1" si="13"/>
        <v>103865101455.79601</v>
      </c>
      <c r="U72" s="90">
        <f t="shared" ca="1" si="13"/>
        <v>104510797052.96542</v>
      </c>
      <c r="V72">
        <f ca="1">IF('Coal mining 2030'!$A80="MD",INDIRECT("'Coal mining 2030'!"&amp;'Country Selector'!$B$3&amp;ROW($A80))*10^12,0)*'Process Emissions Multipliers'!$D$34</f>
        <v>105156492650.13486</v>
      </c>
      <c r="W72" s="90">
        <f t="shared" ca="1" si="14"/>
        <v>102707838557.4386</v>
      </c>
      <c r="X72" s="90">
        <f t="shared" ca="1" si="14"/>
        <v>100259184464.74232</v>
      </c>
      <c r="Y72" s="90">
        <f t="shared" ca="1" si="14"/>
        <v>97810530372.046066</v>
      </c>
      <c r="Z72" s="90">
        <f t="shared" ca="1" si="14"/>
        <v>95361876279.349792</v>
      </c>
      <c r="AA72" s="90">
        <f t="shared" ca="1" si="14"/>
        <v>92913222186.653549</v>
      </c>
      <c r="AB72" s="90">
        <f t="shared" ca="1" si="14"/>
        <v>90464568093.95726</v>
      </c>
      <c r="AC72" s="90">
        <f t="shared" ca="1" si="14"/>
        <v>88015914001.261017</v>
      </c>
      <c r="AD72" s="90">
        <f t="shared" ca="1" si="14"/>
        <v>85567259908.564743</v>
      </c>
      <c r="AE72" s="90">
        <f t="shared" ca="1" si="14"/>
        <v>83118605815.868484</v>
      </c>
      <c r="AF72" s="90">
        <f t="shared" ca="1" si="14"/>
        <v>80669951723.172211</v>
      </c>
      <c r="AG72" s="90">
        <f t="shared" ca="1" si="14"/>
        <v>78221297630.475952</v>
      </c>
      <c r="AH72" s="90">
        <f t="shared" ca="1" si="14"/>
        <v>75772643537.779694</v>
      </c>
      <c r="AI72" s="90">
        <f t="shared" ca="1" si="14"/>
        <v>73323989445.08342</v>
      </c>
      <c r="AJ72" s="90">
        <f t="shared" ca="1" si="14"/>
        <v>70875335352.387161</v>
      </c>
      <c r="AK72" s="90">
        <f t="shared" ca="1" si="14"/>
        <v>68426681259.690895</v>
      </c>
      <c r="AL72" s="90">
        <f t="shared" ca="1" si="14"/>
        <v>65978027166.994637</v>
      </c>
      <c r="AM72" s="90">
        <f t="shared" ca="1" si="11"/>
        <v>63529373074.29837</v>
      </c>
      <c r="AN72" s="90">
        <f t="shared" ca="1" si="11"/>
        <v>61080718981.602112</v>
      </c>
      <c r="AO72" s="90">
        <f t="shared" ca="1" si="11"/>
        <v>58632064888.905846</v>
      </c>
      <c r="AP72">
        <f ca="1">V72*'Process Emissions Multipliers'!$E$34</f>
        <v>56183410796.209579</v>
      </c>
    </row>
    <row r="73" spans="1:42">
      <c r="A73" s="74">
        <v>21</v>
      </c>
      <c r="B73">
        <f ca="1">IF('Coal mining 2010'!$A81="MD",INDIRECT("'Coal mining 2010'!"&amp;'Country Selector'!$B$3&amp;ROW($A81))*10^12,0)</f>
        <v>42653303376.92852</v>
      </c>
      <c r="C73" s="90">
        <f t="shared" ca="1" si="15"/>
        <v>44978069968.670105</v>
      </c>
      <c r="D73" s="90">
        <f t="shared" ca="1" si="12"/>
        <v>47302836560.411682</v>
      </c>
      <c r="E73" s="90">
        <f t="shared" ca="1" si="12"/>
        <v>49627603152.153259</v>
      </c>
      <c r="F73" s="90">
        <f t="shared" ca="1" si="12"/>
        <v>51952369743.894836</v>
      </c>
      <c r="G73" s="90">
        <f t="shared" ca="1" si="12"/>
        <v>54277136335.636421</v>
      </c>
      <c r="H73" s="90">
        <f t="shared" ca="1" si="12"/>
        <v>56601902927.377998</v>
      </c>
      <c r="I73" s="90">
        <f t="shared" ca="1" si="12"/>
        <v>58926669519.119583</v>
      </c>
      <c r="J73" s="90">
        <f t="shared" ca="1" si="12"/>
        <v>61251436110.86116</v>
      </c>
      <c r="K73" s="90">
        <f t="shared" ca="1" si="12"/>
        <v>63576202702.602737</v>
      </c>
      <c r="L73">
        <f ca="1">IF('Coal mining 2020'!$A81="MD",INDIRECT("'Coal mining 2020'!"&amp;'Country Selector'!$B$3&amp;ROW($A81))*10^12,0)*'Process Emissions Multipliers'!$B$34</f>
        <v>65900969294.344322</v>
      </c>
      <c r="M73" s="90">
        <f t="shared" ca="1" si="16"/>
        <v>66332095590.926407</v>
      </c>
      <c r="N73" s="90">
        <f t="shared" ca="1" si="13"/>
        <v>66763221887.508484</v>
      </c>
      <c r="O73" s="90">
        <f t="shared" ca="1" si="13"/>
        <v>67194348184.090576</v>
      </c>
      <c r="P73" s="90">
        <f t="shared" ca="1" si="13"/>
        <v>67625474480.672653</v>
      </c>
      <c r="Q73" s="90">
        <f t="shared" ca="1" si="13"/>
        <v>68056600777.254745</v>
      </c>
      <c r="R73" s="90">
        <f t="shared" ca="1" si="13"/>
        <v>68487727073.836823</v>
      </c>
      <c r="S73" s="90">
        <f t="shared" ca="1" si="13"/>
        <v>68918853370.418915</v>
      </c>
      <c r="T73" s="90">
        <f t="shared" ca="1" si="13"/>
        <v>69349979667.000992</v>
      </c>
      <c r="U73" s="90">
        <f t="shared" ca="1" si="13"/>
        <v>69781105963.583069</v>
      </c>
      <c r="V73">
        <f ca="1">IF('Coal mining 2030'!$A81="MD",INDIRECT("'Coal mining 2030'!"&amp;'Country Selector'!$B$3&amp;ROW($A81))*10^12,0)*'Process Emissions Multipliers'!$D$34</f>
        <v>70212232260.165161</v>
      </c>
      <c r="W73" s="90">
        <f t="shared" ca="1" si="14"/>
        <v>68577283570.375694</v>
      </c>
      <c r="X73" s="90">
        <f t="shared" ca="1" si="14"/>
        <v>66942334880.58622</v>
      </c>
      <c r="Y73" s="90">
        <f t="shared" ca="1" si="14"/>
        <v>65307386190.796745</v>
      </c>
      <c r="Z73" s="90">
        <f t="shared" ca="1" si="14"/>
        <v>63672437501.007278</v>
      </c>
      <c r="AA73" s="90">
        <f t="shared" ca="1" si="14"/>
        <v>62037488811.217812</v>
      </c>
      <c r="AB73" s="90">
        <f t="shared" ca="1" si="14"/>
        <v>60402540121.428345</v>
      </c>
      <c r="AC73" s="90">
        <f t="shared" ca="1" si="14"/>
        <v>58767591431.63887</v>
      </c>
      <c r="AD73" s="90">
        <f t="shared" ca="1" si="14"/>
        <v>57132642741.849396</v>
      </c>
      <c r="AE73" s="90">
        <f t="shared" ca="1" si="14"/>
        <v>55497694052.059921</v>
      </c>
      <c r="AF73" s="90">
        <f t="shared" ca="1" si="14"/>
        <v>53862745362.270462</v>
      </c>
      <c r="AG73" s="90">
        <f t="shared" ca="1" si="14"/>
        <v>52227796672.480988</v>
      </c>
      <c r="AH73" s="90">
        <f t="shared" ca="1" si="14"/>
        <v>50592847982.691513</v>
      </c>
      <c r="AI73" s="90">
        <f t="shared" ca="1" si="14"/>
        <v>48957899292.902054</v>
      </c>
      <c r="AJ73" s="90">
        <f t="shared" ca="1" si="14"/>
        <v>47322950603.112579</v>
      </c>
      <c r="AK73" s="90">
        <f t="shared" ca="1" si="14"/>
        <v>45688001913.323105</v>
      </c>
      <c r="AL73" s="90">
        <f t="shared" ca="1" si="14"/>
        <v>44053053223.53363</v>
      </c>
      <c r="AM73" s="90">
        <f t="shared" ca="1" si="11"/>
        <v>42418104533.744164</v>
      </c>
      <c r="AN73" s="90">
        <f t="shared" ca="1" si="11"/>
        <v>40783155843.954697</v>
      </c>
      <c r="AO73" s="90">
        <f t="shared" ca="1" si="11"/>
        <v>39148207154.165222</v>
      </c>
      <c r="AP73">
        <f ca="1">V73*'Process Emissions Multipliers'!$E$34</f>
        <v>37513258464.375755</v>
      </c>
    </row>
    <row r="74" spans="1:42">
      <c r="A74" s="74">
        <v>22</v>
      </c>
      <c r="B74">
        <f ca="1">IF('Coal mining 2010'!$A82="MD",INDIRECT("'Coal mining 2010'!"&amp;'Country Selector'!$B$3&amp;ROW($A82))*10^12,0)</f>
        <v>199154224922.20181</v>
      </c>
      <c r="C74" s="90">
        <f t="shared" ca="1" si="15"/>
        <v>210008884515.89996</v>
      </c>
      <c r="D74" s="90">
        <f t="shared" ca="1" si="12"/>
        <v>220863544109.59814</v>
      </c>
      <c r="E74" s="90">
        <f t="shared" ca="1" si="12"/>
        <v>231718203703.2963</v>
      </c>
      <c r="F74" s="90">
        <f t="shared" ca="1" si="12"/>
        <v>242572863296.99445</v>
      </c>
      <c r="G74" s="90">
        <f t="shared" ca="1" si="12"/>
        <v>253427522890.69263</v>
      </c>
      <c r="H74" s="90">
        <f t="shared" ca="1" si="12"/>
        <v>264282182484.39081</v>
      </c>
      <c r="I74" s="90">
        <f t="shared" ca="1" si="12"/>
        <v>275136842078.08893</v>
      </c>
      <c r="J74" s="90">
        <f t="shared" ca="1" si="12"/>
        <v>285991501671.78711</v>
      </c>
      <c r="K74" s="90">
        <f t="shared" ca="1" si="12"/>
        <v>296846161265.48523</v>
      </c>
      <c r="L74">
        <f ca="1">IF('Coal mining 2020'!$A82="MD",INDIRECT("'Coal mining 2020'!"&amp;'Country Selector'!$B$3&amp;ROW($A82))*10^12,0)*'Process Emissions Multipliers'!$B$34</f>
        <v>307700820859.18341</v>
      </c>
      <c r="M74" s="90">
        <f t="shared" ca="1" si="16"/>
        <v>309713809693.38147</v>
      </c>
      <c r="N74" s="90">
        <f t="shared" ca="1" si="13"/>
        <v>311726798527.57953</v>
      </c>
      <c r="O74" s="90">
        <f t="shared" ca="1" si="13"/>
        <v>313739787361.77759</v>
      </c>
      <c r="P74" s="90">
        <f t="shared" ca="1" si="13"/>
        <v>315752776195.97571</v>
      </c>
      <c r="Q74" s="90">
        <f t="shared" ca="1" si="13"/>
        <v>317765765030.17371</v>
      </c>
      <c r="R74" s="90">
        <f t="shared" ca="1" si="13"/>
        <v>319778753864.37183</v>
      </c>
      <c r="S74" s="90">
        <f t="shared" ca="1" si="13"/>
        <v>321791742698.56989</v>
      </c>
      <c r="T74" s="90">
        <f t="shared" ca="1" si="13"/>
        <v>323804731532.76794</v>
      </c>
      <c r="U74" s="90">
        <f t="shared" ca="1" si="13"/>
        <v>325817720366.966</v>
      </c>
      <c r="V74">
        <f ca="1">IF('Coal mining 2030'!$A82="MD",INDIRECT("'Coal mining 2030'!"&amp;'Country Selector'!$B$3&amp;ROW($A82))*10^12,0)*'Process Emissions Multipliers'!$D$34</f>
        <v>327830709201.16406</v>
      </c>
      <c r="W74" s="90">
        <f t="shared" ca="1" si="14"/>
        <v>320196905642.61676</v>
      </c>
      <c r="X74" s="90">
        <f t="shared" ca="1" si="14"/>
        <v>312563102084.06952</v>
      </c>
      <c r="Y74" s="90">
        <f t="shared" ca="1" si="14"/>
        <v>304929298525.52222</v>
      </c>
      <c r="Z74" s="90">
        <f t="shared" ca="1" si="14"/>
        <v>297295494966.97498</v>
      </c>
      <c r="AA74" s="90">
        <f t="shared" ca="1" si="14"/>
        <v>289661691408.42773</v>
      </c>
      <c r="AB74" s="90">
        <f t="shared" ca="1" si="14"/>
        <v>282027887849.88049</v>
      </c>
      <c r="AC74" s="90">
        <f t="shared" ca="1" si="14"/>
        <v>274394084291.33319</v>
      </c>
      <c r="AD74" s="90">
        <f t="shared" ca="1" si="14"/>
        <v>266760280732.78592</v>
      </c>
      <c r="AE74" s="90">
        <f t="shared" ca="1" si="14"/>
        <v>259126477174.23865</v>
      </c>
      <c r="AF74" s="90">
        <f t="shared" ca="1" si="14"/>
        <v>251492673615.69141</v>
      </c>
      <c r="AG74" s="90">
        <f t="shared" ca="1" si="14"/>
        <v>243858870057.14413</v>
      </c>
      <c r="AH74" s="90">
        <f t="shared" ca="1" si="14"/>
        <v>236225066498.59686</v>
      </c>
      <c r="AI74" s="90">
        <f t="shared" ca="1" si="14"/>
        <v>228591262940.04959</v>
      </c>
      <c r="AJ74" s="90">
        <f t="shared" ca="1" si="14"/>
        <v>220957459381.50232</v>
      </c>
      <c r="AK74" s="90">
        <f t="shared" ca="1" si="14"/>
        <v>213323655822.95505</v>
      </c>
      <c r="AL74" s="90">
        <f t="shared" ca="1" si="14"/>
        <v>205689852264.40781</v>
      </c>
      <c r="AM74" s="90">
        <f t="shared" ca="1" si="11"/>
        <v>198056048705.86053</v>
      </c>
      <c r="AN74" s="90">
        <f t="shared" ca="1" si="11"/>
        <v>190422245147.31323</v>
      </c>
      <c r="AO74" s="90">
        <f t="shared" ca="1" si="11"/>
        <v>182788441588.76599</v>
      </c>
      <c r="AP74">
        <f ca="1">V74*'Process Emissions Multipliers'!$E$34</f>
        <v>175154638030.21872</v>
      </c>
    </row>
    <row r="75" spans="1:42">
      <c r="A75" s="74">
        <v>23</v>
      </c>
      <c r="B75">
        <f ca="1">IF('Coal mining 2010'!$A83="MD",INDIRECT("'Coal mining 2010'!"&amp;'Country Selector'!$B$3&amp;ROW($A83))*10^12,0)</f>
        <v>1120876333.0348148</v>
      </c>
      <c r="C75" s="90">
        <f t="shared" ca="1" si="15"/>
        <v>1181968338.7229304</v>
      </c>
      <c r="D75" s="90">
        <f t="shared" ca="1" si="12"/>
        <v>1243060344.4110463</v>
      </c>
      <c r="E75" s="90">
        <f t="shared" ca="1" si="12"/>
        <v>1304152350.0991619</v>
      </c>
      <c r="F75" s="90">
        <f t="shared" ca="1" si="12"/>
        <v>1365244355.7872777</v>
      </c>
      <c r="G75" s="90">
        <f t="shared" ca="1" si="12"/>
        <v>1426336361.4753933</v>
      </c>
      <c r="H75" s="90">
        <f t="shared" ca="1" si="12"/>
        <v>1487428367.1635089</v>
      </c>
      <c r="I75" s="90">
        <f t="shared" ca="1" si="12"/>
        <v>1548520372.8516247</v>
      </c>
      <c r="J75" s="90">
        <f t="shared" ca="1" si="12"/>
        <v>1609612378.5397403</v>
      </c>
      <c r="K75" s="90">
        <f t="shared" ca="1" si="12"/>
        <v>1670704384.2278562</v>
      </c>
      <c r="L75">
        <f ca="1">IF('Coal mining 2020'!$A83="MD",INDIRECT("'Coal mining 2020'!"&amp;'Country Selector'!$B$3&amp;ROW($A83))*10^12,0)*'Process Emissions Multipliers'!$B$34</f>
        <v>1731796389.9159718</v>
      </c>
      <c r="M75" s="90">
        <f t="shared" ca="1" si="16"/>
        <v>1743125858.5417702</v>
      </c>
      <c r="N75" s="90">
        <f t="shared" ca="1" si="13"/>
        <v>1754455327.1675687</v>
      </c>
      <c r="O75" s="90">
        <f t="shared" ca="1" si="13"/>
        <v>1765784795.7933669</v>
      </c>
      <c r="P75" s="90">
        <f t="shared" ca="1" si="13"/>
        <v>1777114264.4191654</v>
      </c>
      <c r="Q75" s="90">
        <f t="shared" ca="1" si="13"/>
        <v>1788443733.0449636</v>
      </c>
      <c r="R75" s="90">
        <f t="shared" ca="1" si="13"/>
        <v>1799773201.6707621</v>
      </c>
      <c r="S75" s="90">
        <f t="shared" ca="1" si="13"/>
        <v>1811102670.2965605</v>
      </c>
      <c r="T75" s="90">
        <f t="shared" ca="1" si="13"/>
        <v>1822432138.922359</v>
      </c>
      <c r="U75" s="90">
        <f t="shared" ca="1" si="13"/>
        <v>1833761607.5481572</v>
      </c>
      <c r="V75">
        <f ca="1">IF('Coal mining 2030'!$A83="MD",INDIRECT("'Coal mining 2030'!"&amp;'Country Selector'!$B$3&amp;ROW($A83))*10^12,0)*'Process Emissions Multipliers'!$D$34</f>
        <v>1845091076.1739557</v>
      </c>
      <c r="W75" s="90">
        <f t="shared" ca="1" si="14"/>
        <v>1802126636.2120557</v>
      </c>
      <c r="X75" s="90">
        <f t="shared" ca="1" si="14"/>
        <v>1759162196.2501554</v>
      </c>
      <c r="Y75" s="90">
        <f t="shared" ca="1" si="14"/>
        <v>1716197756.2882552</v>
      </c>
      <c r="Z75" s="90">
        <f t="shared" ca="1" si="14"/>
        <v>1673233316.3263552</v>
      </c>
      <c r="AA75" s="90">
        <f t="shared" ca="1" si="14"/>
        <v>1630268876.3644552</v>
      </c>
      <c r="AB75" s="90">
        <f t="shared" ca="1" si="14"/>
        <v>1587304436.402555</v>
      </c>
      <c r="AC75" s="90">
        <f t="shared" ca="1" si="14"/>
        <v>1544339996.440655</v>
      </c>
      <c r="AD75" s="90">
        <f t="shared" ca="1" si="14"/>
        <v>1501375556.4787545</v>
      </c>
      <c r="AE75" s="90">
        <f t="shared" ca="1" si="14"/>
        <v>1458411116.5168548</v>
      </c>
      <c r="AF75" s="90">
        <f t="shared" ca="1" si="14"/>
        <v>1415446676.5549545</v>
      </c>
      <c r="AG75" s="90">
        <f t="shared" ca="1" si="14"/>
        <v>1372482236.5930543</v>
      </c>
      <c r="AH75" s="90">
        <f t="shared" ca="1" si="14"/>
        <v>1329517796.6311543</v>
      </c>
      <c r="AI75" s="90">
        <f t="shared" ca="1" si="14"/>
        <v>1286553356.6692543</v>
      </c>
      <c r="AJ75" s="90">
        <f t="shared" ca="1" si="14"/>
        <v>1243588916.7073541</v>
      </c>
      <c r="AK75" s="90">
        <f t="shared" ca="1" si="14"/>
        <v>1200624476.7454538</v>
      </c>
      <c r="AL75" s="90">
        <f t="shared" ca="1" si="14"/>
        <v>1157660036.7835536</v>
      </c>
      <c r="AM75" s="90">
        <f t="shared" ca="1" si="11"/>
        <v>1114695596.8216536</v>
      </c>
      <c r="AN75" s="90">
        <f t="shared" ca="1" si="11"/>
        <v>1071731156.8597536</v>
      </c>
      <c r="AO75" s="90">
        <f t="shared" ca="1" si="11"/>
        <v>1028766716.8978534</v>
      </c>
      <c r="AP75">
        <f ca="1">V75*'Process Emissions Multipliers'!$E$34</f>
        <v>985802276.93595326</v>
      </c>
    </row>
    <row r="76" spans="1:42">
      <c r="A76" s="74">
        <v>24</v>
      </c>
      <c r="B76">
        <f ca="1">IF('Coal mining 2010'!$A84="MD",INDIRECT("'Coal mining 2010'!"&amp;'Country Selector'!$B$3&amp;ROW($A84))*10^12,0)</f>
        <v>256861748955.04089</v>
      </c>
      <c r="C76" s="90">
        <f t="shared" ca="1" si="15"/>
        <v>270861687187.02197</v>
      </c>
      <c r="D76" s="90">
        <f t="shared" ca="1" si="12"/>
        <v>284861625419.00305</v>
      </c>
      <c r="E76" s="90">
        <f t="shared" ca="1" si="12"/>
        <v>298861563650.98413</v>
      </c>
      <c r="F76" s="90">
        <f t="shared" ca="1" si="12"/>
        <v>312861501882.96521</v>
      </c>
      <c r="G76" s="90">
        <f t="shared" ca="1" si="12"/>
        <v>326861440114.94629</v>
      </c>
      <c r="H76" s="90">
        <f t="shared" ca="1" si="12"/>
        <v>340861378346.92737</v>
      </c>
      <c r="I76" s="90">
        <f t="shared" ca="1" si="12"/>
        <v>354861316578.90839</v>
      </c>
      <c r="J76" s="90">
        <f t="shared" ca="1" si="12"/>
        <v>368861254810.88947</v>
      </c>
      <c r="K76" s="90">
        <f t="shared" ca="1" si="12"/>
        <v>382861193042.87054</v>
      </c>
      <c r="L76">
        <f ca="1">IF('Coal mining 2020'!$A84="MD",INDIRECT("'Coal mining 2020'!"&amp;'Country Selector'!$B$3&amp;ROW($A84))*10^12,0)*'Process Emissions Multipliers'!$B$34</f>
        <v>396861131274.85162</v>
      </c>
      <c r="M76" s="90">
        <f t="shared" ca="1" si="16"/>
        <v>399457409776.00305</v>
      </c>
      <c r="N76" s="90">
        <f t="shared" ca="1" si="13"/>
        <v>402053688277.15448</v>
      </c>
      <c r="O76" s="90">
        <f t="shared" ca="1" si="13"/>
        <v>404649966778.30591</v>
      </c>
      <c r="P76" s="90">
        <f t="shared" ca="1" si="13"/>
        <v>407246245279.4574</v>
      </c>
      <c r="Q76" s="90">
        <f t="shared" ca="1" si="13"/>
        <v>409842523780.60876</v>
      </c>
      <c r="R76" s="90">
        <f t="shared" ca="1" si="13"/>
        <v>412438802281.76025</v>
      </c>
      <c r="S76" s="90">
        <f t="shared" ca="1" si="13"/>
        <v>415035080782.91168</v>
      </c>
      <c r="T76" s="90">
        <f t="shared" ca="1" si="13"/>
        <v>417631359284.06311</v>
      </c>
      <c r="U76" s="90">
        <f t="shared" ca="1" si="13"/>
        <v>420227637785.21454</v>
      </c>
      <c r="V76">
        <f ca="1">IF('Coal mining 2030'!$A84="MD",INDIRECT("'Coal mining 2030'!"&amp;'Country Selector'!$B$3&amp;ROW($A84))*10^12,0)*'Process Emissions Multipliers'!$D$34</f>
        <v>422823916286.36597</v>
      </c>
      <c r="W76" s="90">
        <f t="shared" ca="1" si="14"/>
        <v>412978118970.27277</v>
      </c>
      <c r="X76" s="90">
        <f t="shared" ca="1" si="14"/>
        <v>403132321654.17957</v>
      </c>
      <c r="Y76" s="90">
        <f t="shared" ca="1" si="14"/>
        <v>393286524338.08636</v>
      </c>
      <c r="Z76" s="90">
        <f t="shared" ca="1" si="14"/>
        <v>383440727021.99316</v>
      </c>
      <c r="AA76" s="90">
        <f t="shared" ca="1" si="14"/>
        <v>373594929705.89996</v>
      </c>
      <c r="AB76" s="90">
        <f t="shared" ca="1" si="14"/>
        <v>363749132389.80676</v>
      </c>
      <c r="AC76" s="90">
        <f t="shared" ca="1" si="14"/>
        <v>353903335073.7135</v>
      </c>
      <c r="AD76" s="90">
        <f t="shared" ca="1" si="14"/>
        <v>344057537757.62036</v>
      </c>
      <c r="AE76" s="90">
        <f t="shared" ca="1" si="14"/>
        <v>334211740441.5271</v>
      </c>
      <c r="AF76" s="90">
        <f t="shared" ca="1" si="14"/>
        <v>324365943125.43396</v>
      </c>
      <c r="AG76" s="90">
        <f t="shared" ca="1" si="14"/>
        <v>314520145809.3407</v>
      </c>
      <c r="AH76" s="90">
        <f t="shared" ca="1" si="14"/>
        <v>304674348493.2475</v>
      </c>
      <c r="AI76" s="90">
        <f t="shared" ca="1" si="14"/>
        <v>294828551177.1543</v>
      </c>
      <c r="AJ76" s="90">
        <f t="shared" ca="1" si="14"/>
        <v>284982753861.0611</v>
      </c>
      <c r="AK76" s="90">
        <f t="shared" ca="1" si="14"/>
        <v>275136956544.9679</v>
      </c>
      <c r="AL76" s="90">
        <f t="shared" ca="1" si="14"/>
        <v>265291159228.87469</v>
      </c>
      <c r="AM76" s="90">
        <f t="shared" ca="1" si="11"/>
        <v>255445361912.78149</v>
      </c>
      <c r="AN76" s="90">
        <f t="shared" ca="1" si="11"/>
        <v>245599564596.68829</v>
      </c>
      <c r="AO76" s="90">
        <f t="shared" ca="1" si="11"/>
        <v>235753767280.59509</v>
      </c>
      <c r="AP76">
        <f ca="1">V76*'Process Emissions Multipliers'!$E$34</f>
        <v>225907969964.50189</v>
      </c>
    </row>
    <row r="77" spans="1:42">
      <c r="A77" s="74">
        <v>25</v>
      </c>
      <c r="B77">
        <f ca="1">IF('Coal mining 2010'!$A85="MD",INDIRECT("'Coal mining 2010'!"&amp;'Country Selector'!$B$3&amp;ROW($A85))*10^12,0)</f>
        <v>1038896471.5453142</v>
      </c>
      <c r="C77" s="90">
        <f t="shared" ca="1" si="15"/>
        <v>1095520264.2675173</v>
      </c>
      <c r="D77" s="90">
        <f t="shared" ca="1" si="12"/>
        <v>1152144056.9897208</v>
      </c>
      <c r="E77" s="90">
        <f t="shared" ca="1" si="12"/>
        <v>1208767849.7119241</v>
      </c>
      <c r="F77" s="90">
        <f t="shared" ca="1" si="12"/>
        <v>1265391642.4341273</v>
      </c>
      <c r="G77" s="90">
        <f t="shared" ca="1" si="12"/>
        <v>1322015435.1563306</v>
      </c>
      <c r="H77" s="90">
        <f t="shared" ca="1" si="12"/>
        <v>1378639227.8785338</v>
      </c>
      <c r="I77" s="90">
        <f t="shared" ca="1" si="12"/>
        <v>1435263020.6007371</v>
      </c>
      <c r="J77" s="90">
        <f t="shared" ca="1" si="12"/>
        <v>1491886813.3229403</v>
      </c>
      <c r="K77" s="90">
        <f t="shared" ca="1" si="12"/>
        <v>1548510606.0451438</v>
      </c>
      <c r="L77">
        <f ca="1">IF('Coal mining 2020'!$A85="MD",INDIRECT("'Coal mining 2020'!"&amp;'Country Selector'!$B$3&amp;ROW($A85))*10^12,0)*'Process Emissions Multipliers'!$B$34</f>
        <v>1605134398.7673471</v>
      </c>
      <c r="M77" s="90">
        <f t="shared" ca="1" si="16"/>
        <v>1615635240.5043662</v>
      </c>
      <c r="N77" s="90">
        <f t="shared" ca="1" si="13"/>
        <v>1626136082.241385</v>
      </c>
      <c r="O77" s="90">
        <f t="shared" ca="1" si="13"/>
        <v>1636636923.978404</v>
      </c>
      <c r="P77" s="90">
        <f t="shared" ca="1" si="13"/>
        <v>1647137765.7154231</v>
      </c>
      <c r="Q77" s="90">
        <f t="shared" ca="1" si="13"/>
        <v>1657638607.4524422</v>
      </c>
      <c r="R77" s="90">
        <f t="shared" ca="1" si="13"/>
        <v>1668139449.189461</v>
      </c>
      <c r="S77" s="90">
        <f t="shared" ca="1" si="13"/>
        <v>1678640290.9264798</v>
      </c>
      <c r="T77" s="90">
        <f t="shared" ca="1" si="13"/>
        <v>1689141132.6634991</v>
      </c>
      <c r="U77" s="90">
        <f t="shared" ca="1" si="13"/>
        <v>1699641974.4005179</v>
      </c>
      <c r="V77">
        <f ca="1">IF('Coal mining 2030'!$A85="MD",INDIRECT("'Coal mining 2030'!"&amp;'Country Selector'!$B$3&amp;ROW($A85))*10^12,0)*'Process Emissions Multipliers'!$D$34</f>
        <v>1710142816.137537</v>
      </c>
      <c r="W77" s="90">
        <f t="shared" ca="1" si="14"/>
        <v>1670320755.6988857</v>
      </c>
      <c r="X77" s="90">
        <f t="shared" ca="1" si="14"/>
        <v>1630498695.2602336</v>
      </c>
      <c r="Y77" s="90">
        <f t="shared" ca="1" si="14"/>
        <v>1590676634.8215821</v>
      </c>
      <c r="Z77" s="90">
        <f t="shared" ca="1" si="14"/>
        <v>1550854574.3829305</v>
      </c>
      <c r="AA77" s="90">
        <f t="shared" ca="1" si="14"/>
        <v>1511032513.944279</v>
      </c>
      <c r="AB77" s="90">
        <f t="shared" ca="1" si="14"/>
        <v>1471210453.5056272</v>
      </c>
      <c r="AC77" s="90">
        <f t="shared" ca="1" si="14"/>
        <v>1431388393.0669756</v>
      </c>
      <c r="AD77" s="90">
        <f t="shared" ca="1" si="14"/>
        <v>1391566332.628324</v>
      </c>
      <c r="AE77" s="90">
        <f t="shared" ca="1" si="14"/>
        <v>1351744272.1896725</v>
      </c>
      <c r="AF77" s="90">
        <f t="shared" ca="1" si="14"/>
        <v>1311922211.7510209</v>
      </c>
      <c r="AG77" s="90">
        <f t="shared" ca="1" si="14"/>
        <v>1272100151.3123693</v>
      </c>
      <c r="AH77" s="90">
        <f t="shared" ca="1" si="14"/>
        <v>1232278090.8737178</v>
      </c>
      <c r="AI77" s="90">
        <f t="shared" ca="1" si="14"/>
        <v>1192456030.4350662</v>
      </c>
      <c r="AJ77" s="90">
        <f t="shared" ca="1" si="14"/>
        <v>1152633969.9964144</v>
      </c>
      <c r="AK77" s="90">
        <f t="shared" ca="1" si="14"/>
        <v>1112811909.5577629</v>
      </c>
      <c r="AL77" s="90">
        <f t="shared" ca="1" si="14"/>
        <v>1072989849.1191113</v>
      </c>
      <c r="AM77" s="90">
        <f t="shared" ca="1" si="11"/>
        <v>1033167788.6804597</v>
      </c>
      <c r="AN77" s="90">
        <f t="shared" ca="1" si="11"/>
        <v>993345728.24180806</v>
      </c>
      <c r="AO77" s="90">
        <f t="shared" ca="1" si="11"/>
        <v>953523667.80315638</v>
      </c>
      <c r="AP77">
        <f ca="1">V77*'Process Emissions Multipliers'!$E$34</f>
        <v>913701607.36450481</v>
      </c>
    </row>
    <row r="78" spans="1:42">
      <c r="A78" s="74">
        <v>26</v>
      </c>
      <c r="B78">
        <f ca="1">IF('Coal mining 2010'!$A86="MD",INDIRECT("'Coal mining 2010'!"&amp;'Country Selector'!$B$3&amp;ROW($A86))*10^12,0)</f>
        <v>242027688603.53708</v>
      </c>
      <c r="C78" s="90">
        <f t="shared" ca="1" si="15"/>
        <v>255219114359.46719</v>
      </c>
      <c r="D78" s="90">
        <f t="shared" ca="1" si="12"/>
        <v>268410540115.39728</v>
      </c>
      <c r="E78" s="90">
        <f t="shared" ca="1" si="12"/>
        <v>281601965871.32739</v>
      </c>
      <c r="F78" s="90">
        <f t="shared" ca="1" si="12"/>
        <v>294793391627.25745</v>
      </c>
      <c r="G78" s="90">
        <f t="shared" ca="1" si="12"/>
        <v>307984817383.18756</v>
      </c>
      <c r="H78" s="90">
        <f t="shared" ca="1" si="12"/>
        <v>321176243139.11768</v>
      </c>
      <c r="I78" s="90">
        <f t="shared" ca="1" si="12"/>
        <v>334367668895.04779</v>
      </c>
      <c r="J78" s="90">
        <f t="shared" ca="1" si="12"/>
        <v>347559094650.97784</v>
      </c>
      <c r="K78" s="90">
        <f t="shared" ca="1" si="12"/>
        <v>360750520406.90796</v>
      </c>
      <c r="L78">
        <f ca="1">IF('Coal mining 2020'!$A86="MD",INDIRECT("'Coal mining 2020'!"&amp;'Country Selector'!$B$3&amp;ROW($A86))*10^12,0)*'Process Emissions Multipliers'!$B$34</f>
        <v>373941946162.83807</v>
      </c>
      <c r="M78" s="90">
        <f t="shared" ca="1" si="16"/>
        <v>376388286605.35602</v>
      </c>
      <c r="N78" s="90">
        <f t="shared" ca="1" si="13"/>
        <v>378834627047.87402</v>
      </c>
      <c r="O78" s="90">
        <f t="shared" ca="1" si="13"/>
        <v>381280967490.39197</v>
      </c>
      <c r="P78" s="90">
        <f t="shared" ca="1" si="13"/>
        <v>383727307932.90991</v>
      </c>
      <c r="Q78" s="90">
        <f t="shared" ca="1" si="13"/>
        <v>386173648375.42792</v>
      </c>
      <c r="R78" s="90">
        <f t="shared" ca="1" si="13"/>
        <v>388619988817.94586</v>
      </c>
      <c r="S78" s="90">
        <f t="shared" ca="1" si="13"/>
        <v>391066329260.46387</v>
      </c>
      <c r="T78" s="90">
        <f t="shared" ca="1" si="13"/>
        <v>393512669702.98181</v>
      </c>
      <c r="U78" s="90">
        <f t="shared" ca="1" si="13"/>
        <v>395959010145.49976</v>
      </c>
      <c r="V78">
        <f ca="1">IF('Coal mining 2030'!$A86="MD",INDIRECT("'Coal mining 2030'!"&amp;'Country Selector'!$B$3&amp;ROW($A86))*10^12,0)*'Process Emissions Multipliers'!$D$34</f>
        <v>398405350588.01776</v>
      </c>
      <c r="W78" s="90">
        <f t="shared" ca="1" si="14"/>
        <v>389128159349.66785</v>
      </c>
      <c r="X78" s="90">
        <f t="shared" ca="1" si="14"/>
        <v>379850968111.31787</v>
      </c>
      <c r="Y78" s="90">
        <f t="shared" ca="1" si="14"/>
        <v>370573776872.96796</v>
      </c>
      <c r="Z78" s="90">
        <f t="shared" ca="1" si="14"/>
        <v>361296585634.61804</v>
      </c>
      <c r="AA78" s="90">
        <f t="shared" ca="1" si="14"/>
        <v>352019394396.26813</v>
      </c>
      <c r="AB78" s="90">
        <f t="shared" ca="1" si="14"/>
        <v>342742203157.91821</v>
      </c>
      <c r="AC78" s="90">
        <f t="shared" ca="1" si="14"/>
        <v>333465011919.56824</v>
      </c>
      <c r="AD78" s="90">
        <f t="shared" ca="1" si="14"/>
        <v>324187820681.21832</v>
      </c>
      <c r="AE78" s="90">
        <f t="shared" ca="1" si="14"/>
        <v>314910629442.86841</v>
      </c>
      <c r="AF78" s="90">
        <f t="shared" ca="1" si="14"/>
        <v>305633438204.51849</v>
      </c>
      <c r="AG78" s="90">
        <f t="shared" ca="1" si="14"/>
        <v>296356246966.16858</v>
      </c>
      <c r="AH78" s="90">
        <f t="shared" ca="1" si="14"/>
        <v>287079055727.8186</v>
      </c>
      <c r="AI78" s="90">
        <f t="shared" ca="1" si="14"/>
        <v>277801864489.46875</v>
      </c>
      <c r="AJ78" s="90">
        <f t="shared" ca="1" si="14"/>
        <v>268524673251.11877</v>
      </c>
      <c r="AK78" s="90">
        <f t="shared" ca="1" si="14"/>
        <v>259247482012.76886</v>
      </c>
      <c r="AL78" s="90">
        <f t="shared" ref="AL78:AO93" ca="1" si="17">$V78*($AP$1-AL$1)/($AP$1-$V$1)+$AP78*(AL$1-$V$1)/($AP$1-$V$1)</f>
        <v>249970290774.41891</v>
      </c>
      <c r="AM78" s="90">
        <f t="shared" ca="1" si="17"/>
        <v>240693099536.069</v>
      </c>
      <c r="AN78" s="90">
        <f t="shared" ca="1" si="17"/>
        <v>231415908297.71906</v>
      </c>
      <c r="AO78" s="90">
        <f t="shared" ca="1" si="17"/>
        <v>222138717059.36914</v>
      </c>
      <c r="AP78">
        <f ca="1">V78*'Process Emissions Multipliers'!$E$34</f>
        <v>212861525821.01923</v>
      </c>
    </row>
    <row r="79" spans="1:42">
      <c r="A79" s="74">
        <v>27</v>
      </c>
      <c r="B79">
        <f ca="1">IF('Coal mining 2010'!$A87="MD",INDIRECT("'Coal mining 2010'!"&amp;'Country Selector'!$B$3&amp;ROW($A87))*10^12,0)</f>
        <v>1069293426709.8746</v>
      </c>
      <c r="C79" s="90">
        <f t="shared" ca="1" si="15"/>
        <v>1127573968622.802</v>
      </c>
      <c r="D79" s="90">
        <f t="shared" ca="1" si="12"/>
        <v>1185854510535.7295</v>
      </c>
      <c r="E79" s="90">
        <f t="shared" ca="1" si="12"/>
        <v>1244135052448.657</v>
      </c>
      <c r="F79" s="90">
        <f t="shared" ca="1" si="12"/>
        <v>1302415594361.5845</v>
      </c>
      <c r="G79" s="90">
        <f t="shared" ca="1" si="12"/>
        <v>1360696136274.512</v>
      </c>
      <c r="H79" s="90">
        <f t="shared" ca="1" si="12"/>
        <v>1418976678187.4395</v>
      </c>
      <c r="I79" s="90">
        <f t="shared" ca="1" si="12"/>
        <v>1477257220100.3672</v>
      </c>
      <c r="J79" s="90">
        <f t="shared" ca="1" si="12"/>
        <v>1535537762013.2944</v>
      </c>
      <c r="K79" s="90">
        <f t="shared" ca="1" si="12"/>
        <v>1593818303926.2219</v>
      </c>
      <c r="L79">
        <f ca="1">IF('Coal mining 2020'!$A87="MD",INDIRECT("'Coal mining 2020'!"&amp;'Country Selector'!$B$3&amp;ROW($A87))*10^12,0)*'Process Emissions Multipliers'!$B$34</f>
        <v>1652098845839.1494</v>
      </c>
      <c r="M79" s="90">
        <f t="shared" ca="1" si="16"/>
        <v>1662906930524.718</v>
      </c>
      <c r="N79" s="90">
        <f t="shared" ca="1" si="13"/>
        <v>1673715015210.2866</v>
      </c>
      <c r="O79" s="90">
        <f t="shared" ca="1" si="13"/>
        <v>1684523099895.8555</v>
      </c>
      <c r="P79" s="90">
        <f t="shared" ca="1" si="13"/>
        <v>1695331184581.4238</v>
      </c>
      <c r="Q79" s="90">
        <f t="shared" ca="1" si="13"/>
        <v>1706139269266.9924</v>
      </c>
      <c r="R79" s="90">
        <f t="shared" ca="1" si="13"/>
        <v>1716947353952.561</v>
      </c>
      <c r="S79" s="90">
        <f t="shared" ca="1" si="13"/>
        <v>1727755438638.1296</v>
      </c>
      <c r="T79" s="90">
        <f t="shared" ca="1" si="13"/>
        <v>1738563523323.6982</v>
      </c>
      <c r="U79" s="90">
        <f t="shared" ca="1" si="13"/>
        <v>1749371608009.2671</v>
      </c>
      <c r="V79">
        <f ca="1">IF('Coal mining 2030'!$A87="MD",INDIRECT("'Coal mining 2030'!"&amp;'Country Selector'!$B$3&amp;ROW($A87))*10^12,0)*'Process Emissions Multipliers'!$D$34</f>
        <v>1760179692694.8354</v>
      </c>
      <c r="W79" s="90">
        <f t="shared" ref="W79:AL94" ca="1" si="18">$V79*($AP$1-W$1)/($AP$1-$V$1)+$AP79*(W$1-$V$1)/($AP$1-$V$1)</f>
        <v>1719192483063.0151</v>
      </c>
      <c r="X79" s="90">
        <f t="shared" ca="1" si="18"/>
        <v>1678205273431.1948</v>
      </c>
      <c r="Y79" s="90">
        <f t="shared" ca="1" si="18"/>
        <v>1637218063799.3743</v>
      </c>
      <c r="Z79" s="90">
        <f t="shared" ca="1" si="18"/>
        <v>1596230854167.5537</v>
      </c>
      <c r="AA79" s="90">
        <f t="shared" ca="1" si="18"/>
        <v>1555243644535.7332</v>
      </c>
      <c r="AB79" s="90">
        <f t="shared" ca="1" si="18"/>
        <v>1514256434903.9128</v>
      </c>
      <c r="AC79" s="90">
        <f t="shared" ca="1" si="18"/>
        <v>1473269225272.0925</v>
      </c>
      <c r="AD79" s="90">
        <f t="shared" ca="1" si="18"/>
        <v>1432282015640.272</v>
      </c>
      <c r="AE79" s="90">
        <f t="shared" ca="1" si="18"/>
        <v>1391294806008.4517</v>
      </c>
      <c r="AF79" s="90">
        <f t="shared" ca="1" si="18"/>
        <v>1350307596376.6313</v>
      </c>
      <c r="AG79" s="90">
        <f t="shared" ca="1" si="18"/>
        <v>1309320386744.811</v>
      </c>
      <c r="AH79" s="90">
        <f t="shared" ca="1" si="18"/>
        <v>1268333177112.9905</v>
      </c>
      <c r="AI79" s="90">
        <f t="shared" ca="1" si="18"/>
        <v>1227345967481.1699</v>
      </c>
      <c r="AJ79" s="90">
        <f t="shared" ca="1" si="18"/>
        <v>1186358757849.3496</v>
      </c>
      <c r="AK79" s="90">
        <f t="shared" ca="1" si="18"/>
        <v>1145371548217.5291</v>
      </c>
      <c r="AL79" s="90">
        <f t="shared" ca="1" si="18"/>
        <v>1104384338585.7087</v>
      </c>
      <c r="AM79" s="90">
        <f t="shared" ca="1" si="17"/>
        <v>1063397128953.8882</v>
      </c>
      <c r="AN79" s="90">
        <f t="shared" ca="1" si="17"/>
        <v>1022409919322.0677</v>
      </c>
      <c r="AO79" s="90">
        <f t="shared" ca="1" si="17"/>
        <v>981422709690.24744</v>
      </c>
      <c r="AP79">
        <f ca="1">V79*'Process Emissions Multipliers'!$E$34</f>
        <v>940435500058.427</v>
      </c>
    </row>
    <row r="80" spans="1:42">
      <c r="A80" s="74">
        <v>28</v>
      </c>
      <c r="B80">
        <f ca="1">IF('Coal mining 2010'!$A88="MD",INDIRECT("'Coal mining 2010'!"&amp;'Country Selector'!$B$3&amp;ROW($A88))*10^12,0)</f>
        <v>293994532.4449411</v>
      </c>
      <c r="C80" s="90">
        <f t="shared" ca="1" si="15"/>
        <v>310018348.02490091</v>
      </c>
      <c r="D80" s="90">
        <f t="shared" ca="1" si="12"/>
        <v>326042163.60486072</v>
      </c>
      <c r="E80" s="90">
        <f t="shared" ca="1" si="12"/>
        <v>342065979.18482053</v>
      </c>
      <c r="F80" s="90">
        <f t="shared" ca="1" si="12"/>
        <v>358089794.76478034</v>
      </c>
      <c r="G80" s="90">
        <f t="shared" ca="1" si="12"/>
        <v>374113610.34474015</v>
      </c>
      <c r="H80" s="90">
        <f t="shared" ca="1" si="12"/>
        <v>390137425.92469996</v>
      </c>
      <c r="I80" s="90">
        <f t="shared" ca="1" si="12"/>
        <v>406161241.50465977</v>
      </c>
      <c r="J80" s="90">
        <f t="shared" ca="1" si="12"/>
        <v>422185057.08461958</v>
      </c>
      <c r="K80" s="90">
        <f t="shared" ca="1" si="12"/>
        <v>438208872.66457939</v>
      </c>
      <c r="L80">
        <f ca="1">IF('Coal mining 2020'!$A88="MD",INDIRECT("'Coal mining 2020'!"&amp;'Country Selector'!$B$3&amp;ROW($A88))*10^12,0)*'Process Emissions Multipliers'!$B$34</f>
        <v>454232688.2445392</v>
      </c>
      <c r="M80" s="90">
        <f t="shared" ca="1" si="16"/>
        <v>457204293.34792882</v>
      </c>
      <c r="N80" s="90">
        <f t="shared" ca="1" si="13"/>
        <v>460175898.45131838</v>
      </c>
      <c r="O80" s="90">
        <f t="shared" ca="1" si="13"/>
        <v>463147503.55470788</v>
      </c>
      <c r="P80" s="90">
        <f t="shared" ca="1" si="13"/>
        <v>466119108.65809751</v>
      </c>
      <c r="Q80" s="90">
        <f t="shared" ca="1" si="13"/>
        <v>469090713.76148701</v>
      </c>
      <c r="R80" s="90">
        <f t="shared" ca="1" si="13"/>
        <v>472062318.86487669</v>
      </c>
      <c r="S80" s="90">
        <f t="shared" ca="1" si="13"/>
        <v>475033923.96826625</v>
      </c>
      <c r="T80" s="90">
        <f t="shared" ca="1" si="13"/>
        <v>478005529.07165581</v>
      </c>
      <c r="U80" s="90">
        <f t="shared" ca="1" si="13"/>
        <v>480977134.17504537</v>
      </c>
      <c r="V80">
        <f ca="1">IF('Coal mining 2030'!$A88="MD",INDIRECT("'Coal mining 2030'!"&amp;'Country Selector'!$B$3&amp;ROW($A88))*10^12,0)*'Process Emissions Multipliers'!$D$34</f>
        <v>483948739.27843499</v>
      </c>
      <c r="W80" s="90">
        <f t="shared" ca="1" si="18"/>
        <v>472679600.95682871</v>
      </c>
      <c r="X80" s="90">
        <f t="shared" ca="1" si="18"/>
        <v>461410462.63522255</v>
      </c>
      <c r="Y80" s="90">
        <f t="shared" ca="1" si="18"/>
        <v>450141324.31361634</v>
      </c>
      <c r="Z80" s="90">
        <f t="shared" ca="1" si="18"/>
        <v>438872185.99201012</v>
      </c>
      <c r="AA80" s="90">
        <f t="shared" ca="1" si="18"/>
        <v>427603047.6704039</v>
      </c>
      <c r="AB80" s="90">
        <f t="shared" ca="1" si="18"/>
        <v>416333909.34879774</v>
      </c>
      <c r="AC80" s="90">
        <f t="shared" ca="1" si="18"/>
        <v>405064771.02719152</v>
      </c>
      <c r="AD80" s="90">
        <f t="shared" ca="1" si="18"/>
        <v>393795632.7055853</v>
      </c>
      <c r="AE80" s="90">
        <f t="shared" ca="1" si="18"/>
        <v>382526494.38397908</v>
      </c>
      <c r="AF80" s="90">
        <f t="shared" ca="1" si="18"/>
        <v>371257356.0623728</v>
      </c>
      <c r="AG80" s="90">
        <f t="shared" ca="1" si="18"/>
        <v>359988217.74076664</v>
      </c>
      <c r="AH80" s="90">
        <f t="shared" ca="1" si="18"/>
        <v>348719079.41916037</v>
      </c>
      <c r="AI80" s="90">
        <f t="shared" ca="1" si="18"/>
        <v>337449941.09755421</v>
      </c>
      <c r="AJ80" s="90">
        <f t="shared" ca="1" si="18"/>
        <v>326180802.77594805</v>
      </c>
      <c r="AK80" s="90">
        <f t="shared" ca="1" si="18"/>
        <v>314911664.45434177</v>
      </c>
      <c r="AL80" s="90">
        <f t="shared" ca="1" si="18"/>
        <v>303642526.13273555</v>
      </c>
      <c r="AM80" s="90">
        <f t="shared" ca="1" si="17"/>
        <v>292373387.81112939</v>
      </c>
      <c r="AN80" s="90">
        <f t="shared" ca="1" si="17"/>
        <v>281104249.48952317</v>
      </c>
      <c r="AO80" s="90">
        <f t="shared" ca="1" si="17"/>
        <v>269835111.16791689</v>
      </c>
      <c r="AP80">
        <f ca="1">V80*'Process Emissions Multipliers'!$E$34</f>
        <v>258565972.8463107</v>
      </c>
    </row>
    <row r="81" spans="1:42">
      <c r="A81" s="74">
        <v>29</v>
      </c>
      <c r="B81">
        <f ca="1">IF('Coal mining 2010'!$A89="MD",INDIRECT("'Coal mining 2010'!"&amp;'Country Selector'!$B$3&amp;ROW($A89))*10^12,0)</f>
        <v>522265260.45195955</v>
      </c>
      <c r="C81" s="90">
        <f t="shared" ca="1" si="15"/>
        <v>550730695.32771075</v>
      </c>
      <c r="D81" s="90">
        <f t="shared" ca="1" si="12"/>
        <v>579196130.20346189</v>
      </c>
      <c r="E81" s="90">
        <f t="shared" ca="1" si="12"/>
        <v>607661565.07921314</v>
      </c>
      <c r="F81" s="90">
        <f t="shared" ca="1" si="12"/>
        <v>636126999.9549644</v>
      </c>
      <c r="G81" s="90">
        <f t="shared" ca="1" si="12"/>
        <v>664592434.83071554</v>
      </c>
      <c r="H81" s="90">
        <f t="shared" ca="1" si="12"/>
        <v>693057869.70646667</v>
      </c>
      <c r="I81" s="90">
        <f t="shared" ca="1" si="12"/>
        <v>721523304.58221793</v>
      </c>
      <c r="J81" s="90">
        <f t="shared" ca="1" si="12"/>
        <v>749988739.45796919</v>
      </c>
      <c r="K81" s="90">
        <f t="shared" ca="1" si="12"/>
        <v>778454174.33372033</v>
      </c>
      <c r="L81">
        <f ca="1">IF('Coal mining 2020'!$A89="MD",INDIRECT("'Coal mining 2020'!"&amp;'Country Selector'!$B$3&amp;ROW($A89))*10^12,0)*'Process Emissions Multipliers'!$B$34</f>
        <v>806919609.20947158</v>
      </c>
      <c r="M81" s="90">
        <f t="shared" ca="1" si="16"/>
        <v>812198503.68493652</v>
      </c>
      <c r="N81" s="90">
        <f t="shared" ca="1" si="13"/>
        <v>817477398.16040158</v>
      </c>
      <c r="O81" s="90">
        <f t="shared" ca="1" si="13"/>
        <v>822756292.63586664</v>
      </c>
      <c r="P81" s="90">
        <f t="shared" ca="1" si="13"/>
        <v>828035187.11133146</v>
      </c>
      <c r="Q81" s="90">
        <f t="shared" ca="1" si="13"/>
        <v>833314081.58679652</v>
      </c>
      <c r="R81" s="90">
        <f t="shared" ca="1" si="13"/>
        <v>838592976.06226158</v>
      </c>
      <c r="S81" s="90">
        <f t="shared" ca="1" si="13"/>
        <v>843871870.5377264</v>
      </c>
      <c r="T81" s="90">
        <f t="shared" ca="1" si="13"/>
        <v>849150765.01319146</v>
      </c>
      <c r="U81" s="90">
        <f t="shared" ca="1" si="13"/>
        <v>854429659.48865652</v>
      </c>
      <c r="V81">
        <f ca="1">IF('Coal mining 2030'!$A89="MD",INDIRECT("'Coal mining 2030'!"&amp;'Country Selector'!$B$3&amp;ROW($A89))*10^12,0)*'Process Emissions Multipliers'!$D$34</f>
        <v>859708553.96412146</v>
      </c>
      <c r="W81" s="90">
        <f t="shared" ca="1" si="18"/>
        <v>839689544.04721427</v>
      </c>
      <c r="X81" s="90">
        <f t="shared" ca="1" si="18"/>
        <v>819670534.13030696</v>
      </c>
      <c r="Y81" s="90">
        <f t="shared" ca="1" si="18"/>
        <v>799651524.21339977</v>
      </c>
      <c r="Z81" s="90">
        <f t="shared" ca="1" si="18"/>
        <v>779632514.29649258</v>
      </c>
      <c r="AA81" s="90">
        <f t="shared" ca="1" si="18"/>
        <v>759613504.37958527</v>
      </c>
      <c r="AB81" s="90">
        <f t="shared" ca="1" si="18"/>
        <v>739594494.46267796</v>
      </c>
      <c r="AC81" s="90">
        <f t="shared" ca="1" si="18"/>
        <v>719575484.54577088</v>
      </c>
      <c r="AD81" s="90">
        <f t="shared" ca="1" si="18"/>
        <v>699556474.62886357</v>
      </c>
      <c r="AE81" s="90">
        <f t="shared" ca="1" si="18"/>
        <v>679537464.71195626</v>
      </c>
      <c r="AF81" s="90">
        <f t="shared" ca="1" si="18"/>
        <v>659518454.79504907</v>
      </c>
      <c r="AG81" s="90">
        <f t="shared" ca="1" si="18"/>
        <v>639499444.87814188</v>
      </c>
      <c r="AH81" s="90">
        <f t="shared" ca="1" si="18"/>
        <v>619480434.96123457</v>
      </c>
      <c r="AI81" s="90">
        <f t="shared" ca="1" si="18"/>
        <v>599461425.04432726</v>
      </c>
      <c r="AJ81" s="90">
        <f t="shared" ca="1" si="18"/>
        <v>579442415.12742019</v>
      </c>
      <c r="AK81" s="90">
        <f t="shared" ca="1" si="18"/>
        <v>559423405.21051288</v>
      </c>
      <c r="AL81" s="90">
        <f t="shared" ca="1" si="18"/>
        <v>539404395.29360569</v>
      </c>
      <c r="AM81" s="90">
        <f t="shared" ca="1" si="17"/>
        <v>519385385.37669837</v>
      </c>
      <c r="AN81" s="90">
        <f t="shared" ca="1" si="17"/>
        <v>499366375.45979112</v>
      </c>
      <c r="AO81" s="90">
        <f t="shared" ca="1" si="17"/>
        <v>479347365.54288387</v>
      </c>
      <c r="AP81">
        <f ca="1">V81*'Process Emissions Multipliers'!$E$34</f>
        <v>459328355.62597668</v>
      </c>
    </row>
    <row r="82" spans="1:42">
      <c r="A82" s="74">
        <v>30</v>
      </c>
      <c r="B82">
        <f ca="1">IF('Coal mining 2010'!$A90="MD",INDIRECT("'Coal mining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IF('Coal mining 2020'!$A90="MD",INDIRECT("'Coal mining 2020'!"&amp;'Country Selector'!$B$3&amp;ROW($A90))*10^12,0)*'Process Emissions Multipliers'!$B$34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IF('Coal mining 2030'!$A90="MD",INDIRECT("'Coal mining 2030'!"&amp;'Country Selector'!$B$3&amp;ROW($A90))*10^12,0)*'Process Emissions Multipliers'!$D$34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Multipliers'!$E$34</f>
        <v>0</v>
      </c>
    </row>
    <row r="83" spans="1:42">
      <c r="A83" s="74">
        <v>31</v>
      </c>
      <c r="B83">
        <f ca="1">IF('Coal mining 2010'!$A91="MD",INDIRECT("'Coal mining 2010'!"&amp;'Country Selector'!$B$3&amp;ROW($A91))*10^12,0)</f>
        <v>25154496475.380482</v>
      </c>
      <c r="C83" s="90">
        <f t="shared" ca="1" si="15"/>
        <v>26525511810.846252</v>
      </c>
      <c r="D83" s="90">
        <f t="shared" ca="1" si="12"/>
        <v>27896527146.312027</v>
      </c>
      <c r="E83" s="90">
        <f t="shared" ca="1" si="12"/>
        <v>29267542481.777794</v>
      </c>
      <c r="F83" s="90">
        <f t="shared" ca="1" si="12"/>
        <v>30638557817.243568</v>
      </c>
      <c r="G83" s="90">
        <f t="shared" ca="1" si="12"/>
        <v>32009573152.709335</v>
      </c>
      <c r="H83" s="90">
        <f t="shared" ca="1" si="12"/>
        <v>33380588488.17511</v>
      </c>
      <c r="I83" s="90">
        <f t="shared" ca="1" si="12"/>
        <v>34751603823.640877</v>
      </c>
      <c r="J83" s="90">
        <f t="shared" ca="1" si="12"/>
        <v>36122619159.106651</v>
      </c>
      <c r="K83" s="90">
        <f t="shared" ca="1" si="12"/>
        <v>37493634494.572426</v>
      </c>
      <c r="L83">
        <f ca="1">IF('Coal mining 2020'!$A91="MD",INDIRECT("'Coal mining 2020'!"&amp;'Country Selector'!$B$3&amp;ROW($A91))*10^12,0)*'Process Emissions Multipliers'!$B$34</f>
        <v>38864649830.038193</v>
      </c>
      <c r="M83" s="90">
        <f t="shared" ca="1" si="16"/>
        <v>39118903640.394089</v>
      </c>
      <c r="N83" s="90">
        <f t="shared" ca="1" si="13"/>
        <v>39373157450.749977</v>
      </c>
      <c r="O83" s="90">
        <f t="shared" ca="1" si="13"/>
        <v>39627411261.105865</v>
      </c>
      <c r="P83" s="90">
        <f t="shared" ca="1" si="13"/>
        <v>39881665071.461761</v>
      </c>
      <c r="Q83" s="90">
        <f t="shared" ca="1" si="13"/>
        <v>40135918881.817657</v>
      </c>
      <c r="R83" s="90">
        <f t="shared" ca="1" si="13"/>
        <v>40390172692.173553</v>
      </c>
      <c r="S83" s="90">
        <f t="shared" ca="1" si="13"/>
        <v>40644426502.529442</v>
      </c>
      <c r="T83" s="90">
        <f t="shared" ca="1" si="13"/>
        <v>40898680312.885338</v>
      </c>
      <c r="U83" s="90">
        <f t="shared" ca="1" si="13"/>
        <v>41152934123.241234</v>
      </c>
      <c r="V83">
        <f ca="1">IF('Coal mining 2030'!$A91="MD",INDIRECT("'Coal mining 2030'!"&amp;'Country Selector'!$B$3&amp;ROW($A91))*10^12,0)*'Process Emissions Multipliers'!$D$34</f>
        <v>41407187933.597122</v>
      </c>
      <c r="W83" s="90">
        <f t="shared" ca="1" si="18"/>
        <v>40442988028.813438</v>
      </c>
      <c r="X83" s="90">
        <f t="shared" ca="1" si="18"/>
        <v>39478788124.029762</v>
      </c>
      <c r="Y83" s="90">
        <f t="shared" ca="1" si="18"/>
        <v>38514588219.246078</v>
      </c>
      <c r="Z83" s="90">
        <f t="shared" ca="1" si="18"/>
        <v>37550388314.462395</v>
      </c>
      <c r="AA83" s="90">
        <f t="shared" ca="1" si="18"/>
        <v>36586188409.678711</v>
      </c>
      <c r="AB83" s="90">
        <f t="shared" ca="1" si="18"/>
        <v>35621988504.895035</v>
      </c>
      <c r="AC83" s="90">
        <f t="shared" ca="1" si="18"/>
        <v>34657788600.111351</v>
      </c>
      <c r="AD83" s="90">
        <f t="shared" ca="1" si="18"/>
        <v>33693588695.327667</v>
      </c>
      <c r="AE83" s="90">
        <f t="shared" ca="1" si="18"/>
        <v>32729388790.543987</v>
      </c>
      <c r="AF83" s="90">
        <f t="shared" ca="1" si="18"/>
        <v>31765188885.760307</v>
      </c>
      <c r="AG83" s="90">
        <f t="shared" ca="1" si="18"/>
        <v>30800988980.976627</v>
      </c>
      <c r="AH83" s="90">
        <f t="shared" ca="1" si="18"/>
        <v>29836789076.192944</v>
      </c>
      <c r="AI83" s="90">
        <f t="shared" ca="1" si="18"/>
        <v>28872589171.409264</v>
      </c>
      <c r="AJ83" s="90">
        <f t="shared" ca="1" si="18"/>
        <v>27908389266.62558</v>
      </c>
      <c r="AK83" s="90">
        <f t="shared" ca="1" si="18"/>
        <v>26944189361.841904</v>
      </c>
      <c r="AL83" s="90">
        <f t="shared" ca="1" si="18"/>
        <v>25979989457.05822</v>
      </c>
      <c r="AM83" s="90">
        <f t="shared" ca="1" si="17"/>
        <v>25015789552.274536</v>
      </c>
      <c r="AN83" s="90">
        <f t="shared" ca="1" si="17"/>
        <v>24051589647.490852</v>
      </c>
      <c r="AO83" s="90">
        <f t="shared" ca="1" si="17"/>
        <v>23087389742.707176</v>
      </c>
      <c r="AP83">
        <f ca="1">V83*'Process Emissions Multipliers'!$E$34</f>
        <v>22123189837.923492</v>
      </c>
    </row>
    <row r="84" spans="1:42">
      <c r="A84" s="74">
        <v>32</v>
      </c>
      <c r="B84">
        <f ca="1">IF('Coal mining 2010'!$A92="MD",INDIRECT("'Coal mining 2010'!"&amp;'Country Selector'!$B$3&amp;ROW($A92))*10^12,0)</f>
        <v>129843022.12437627</v>
      </c>
      <c r="C84" s="90">
        <f t="shared" ca="1" si="15"/>
        <v>136919958.6360032</v>
      </c>
      <c r="D84" s="90">
        <f t="shared" ca="1" si="12"/>
        <v>143996895.14763016</v>
      </c>
      <c r="E84" s="90">
        <f t="shared" ca="1" si="12"/>
        <v>151073831.65925711</v>
      </c>
      <c r="F84" s="90">
        <f t="shared" ca="1" si="12"/>
        <v>158150768.17088404</v>
      </c>
      <c r="G84" s="90">
        <f t="shared" ca="1" si="12"/>
        <v>165227704.682511</v>
      </c>
      <c r="H84" s="90">
        <f t="shared" ca="1" si="12"/>
        <v>172304641.19413793</v>
      </c>
      <c r="I84" s="90">
        <f t="shared" ca="1" si="12"/>
        <v>179381577.70576489</v>
      </c>
      <c r="J84" s="90">
        <f t="shared" ca="1" si="12"/>
        <v>186458514.21739185</v>
      </c>
      <c r="K84" s="90">
        <f t="shared" ca="1" si="12"/>
        <v>193535450.72901878</v>
      </c>
      <c r="L84">
        <f ca="1">IF('Coal mining 2020'!$A92="MD",INDIRECT("'Coal mining 2020'!"&amp;'Country Selector'!$B$3&amp;ROW($A92))*10^12,0)*'Process Emissions Multipliers'!$B$34</f>
        <v>200612387.24064574</v>
      </c>
      <c r="M84" s="90">
        <f t="shared" ca="1" si="16"/>
        <v>201924800.03949153</v>
      </c>
      <c r="N84" s="90">
        <f t="shared" ca="1" si="13"/>
        <v>203237212.83833733</v>
      </c>
      <c r="O84" s="90">
        <f t="shared" ca="1" si="13"/>
        <v>204549625.63718313</v>
      </c>
      <c r="P84" s="90">
        <f t="shared" ca="1" si="13"/>
        <v>205862038.43602893</v>
      </c>
      <c r="Q84" s="90">
        <f t="shared" ca="1" si="13"/>
        <v>207174451.23487473</v>
      </c>
      <c r="R84" s="90">
        <f t="shared" ca="1" si="13"/>
        <v>208486864.03372052</v>
      </c>
      <c r="S84" s="90">
        <f t="shared" ca="1" si="13"/>
        <v>209799276.83256632</v>
      </c>
      <c r="T84" s="90">
        <f t="shared" ca="1" si="13"/>
        <v>211111689.63141212</v>
      </c>
      <c r="U84" s="90">
        <f t="shared" ca="1" si="13"/>
        <v>212424102.43025792</v>
      </c>
      <c r="V84">
        <f ca="1">IF('Coal mining 2030'!$A92="MD",INDIRECT("'Coal mining 2030'!"&amp;'Country Selector'!$B$3&amp;ROW($A92))*10^12,0)*'Process Emissions Multipliers'!$D$34</f>
        <v>213736515.22910371</v>
      </c>
      <c r="W84" s="90">
        <f t="shared" ca="1" si="18"/>
        <v>208759487.37676111</v>
      </c>
      <c r="X84" s="90">
        <f t="shared" ca="1" si="18"/>
        <v>203782459.5244185</v>
      </c>
      <c r="Y84" s="90">
        <f t="shared" ca="1" si="18"/>
        <v>198805431.67207587</v>
      </c>
      <c r="Z84" s="90">
        <f t="shared" ca="1" si="18"/>
        <v>193828403.81973326</v>
      </c>
      <c r="AA84" s="90">
        <f t="shared" ca="1" si="18"/>
        <v>188851375.96739066</v>
      </c>
      <c r="AB84" s="90">
        <f t="shared" ca="1" si="18"/>
        <v>183874348.11504805</v>
      </c>
      <c r="AC84" s="90">
        <f t="shared" ca="1" si="18"/>
        <v>178897320.26270545</v>
      </c>
      <c r="AD84" s="90">
        <f t="shared" ca="1" si="18"/>
        <v>173920292.41036284</v>
      </c>
      <c r="AE84" s="90">
        <f t="shared" ca="1" si="18"/>
        <v>168943264.5580202</v>
      </c>
      <c r="AF84" s="90">
        <f t="shared" ca="1" si="18"/>
        <v>163966236.7056776</v>
      </c>
      <c r="AG84" s="90">
        <f t="shared" ca="1" si="18"/>
        <v>158989208.85333502</v>
      </c>
      <c r="AH84" s="90">
        <f t="shared" ca="1" si="18"/>
        <v>154012181.00099239</v>
      </c>
      <c r="AI84" s="90">
        <f t="shared" ca="1" si="18"/>
        <v>149035153.14864975</v>
      </c>
      <c r="AJ84" s="90">
        <f t="shared" ca="1" si="18"/>
        <v>144058125.29630718</v>
      </c>
      <c r="AK84" s="90">
        <f t="shared" ca="1" si="18"/>
        <v>139081097.44396457</v>
      </c>
      <c r="AL84" s="90">
        <f t="shared" ca="1" si="18"/>
        <v>134104069.59162195</v>
      </c>
      <c r="AM84" s="90">
        <f t="shared" ca="1" si="17"/>
        <v>129127041.73927933</v>
      </c>
      <c r="AN84" s="90">
        <f t="shared" ca="1" si="17"/>
        <v>124150013.88693672</v>
      </c>
      <c r="AO84" s="90">
        <f t="shared" ca="1" si="17"/>
        <v>119172986.03459412</v>
      </c>
      <c r="AP84">
        <f ca="1">V84*'Process Emissions Multipliers'!$E$34</f>
        <v>114195958.18225151</v>
      </c>
    </row>
    <row r="85" spans="1:42">
      <c r="A85" s="74">
        <v>33</v>
      </c>
      <c r="B85">
        <f ca="1">IF('Coal mining 2010'!$A93="MD",INDIRECT("'Coal mining 2010'!"&amp;'Country Selector'!$B$3&amp;ROW($A93))*10^12,0)</f>
        <v>126222878.07850796</v>
      </c>
      <c r="C85" s="90">
        <f t="shared" ca="1" si="15"/>
        <v>133102503.02770224</v>
      </c>
      <c r="D85" s="90">
        <f t="shared" ca="1" si="12"/>
        <v>139982127.97689655</v>
      </c>
      <c r="E85" s="90">
        <f t="shared" ca="1" si="12"/>
        <v>146861752.92609087</v>
      </c>
      <c r="F85" s="90">
        <f t="shared" ca="1" si="12"/>
        <v>153741377.87528515</v>
      </c>
      <c r="G85" s="90">
        <f t="shared" ca="1" si="12"/>
        <v>160621002.82447943</v>
      </c>
      <c r="H85" s="90">
        <f t="shared" ca="1" si="12"/>
        <v>167500627.77367377</v>
      </c>
      <c r="I85" s="90">
        <f t="shared" ca="1" si="12"/>
        <v>174380252.72286803</v>
      </c>
      <c r="J85" s="90">
        <f t="shared" ca="1" si="12"/>
        <v>181259877.67206234</v>
      </c>
      <c r="K85" s="90">
        <f t="shared" ca="1" si="12"/>
        <v>188139502.62125665</v>
      </c>
      <c r="L85">
        <f ca="1">IF('Coal mining 2020'!$A93="MD",INDIRECT("'Coal mining 2020'!"&amp;'Country Selector'!$B$3&amp;ROW($A93))*10^12,0)*'Process Emissions Multipliers'!$B$34</f>
        <v>195019127.57045093</v>
      </c>
      <c r="M85" s="90">
        <f t="shared" ca="1" si="16"/>
        <v>196294949.08145314</v>
      </c>
      <c r="N85" s="90">
        <f t="shared" ca="1" si="13"/>
        <v>197570770.59245533</v>
      </c>
      <c r="O85" s="90">
        <f t="shared" ca="1" si="13"/>
        <v>198846592.10345751</v>
      </c>
      <c r="P85" s="90">
        <f t="shared" ca="1" si="13"/>
        <v>200122413.61445975</v>
      </c>
      <c r="Q85" s="90">
        <f t="shared" ca="1" si="13"/>
        <v>201398235.12546194</v>
      </c>
      <c r="R85" s="90">
        <f t="shared" ca="1" si="13"/>
        <v>202674056.63646412</v>
      </c>
      <c r="S85" s="90">
        <f t="shared" ca="1" si="13"/>
        <v>203949878.1474663</v>
      </c>
      <c r="T85" s="90">
        <f t="shared" ca="1" si="13"/>
        <v>205225699.65846851</v>
      </c>
      <c r="U85" s="90">
        <f t="shared" ca="1" si="13"/>
        <v>206501521.1694707</v>
      </c>
      <c r="V85">
        <f ca="1">IF('Coal mining 2030'!$A93="MD",INDIRECT("'Coal mining 2030'!"&amp;'Country Selector'!$B$3&amp;ROW($A93))*10^12,0)*'Process Emissions Multipliers'!$D$34</f>
        <v>207777342.68047291</v>
      </c>
      <c r="W85" s="90">
        <f t="shared" ca="1" si="18"/>
        <v>202939078.986981</v>
      </c>
      <c r="X85" s="90">
        <f t="shared" ca="1" si="18"/>
        <v>198100815.29348913</v>
      </c>
      <c r="Y85" s="90">
        <f t="shared" ca="1" si="18"/>
        <v>193262551.59999725</v>
      </c>
      <c r="Z85" s="90">
        <f t="shared" ca="1" si="18"/>
        <v>188424287.90650538</v>
      </c>
      <c r="AA85" s="90">
        <f t="shared" ca="1" si="18"/>
        <v>183586024.21301347</v>
      </c>
      <c r="AB85" s="90">
        <f t="shared" ca="1" si="18"/>
        <v>178747760.51952156</v>
      </c>
      <c r="AC85" s="90">
        <f t="shared" ca="1" si="18"/>
        <v>173909496.82602972</v>
      </c>
      <c r="AD85" s="90">
        <f t="shared" ca="1" si="18"/>
        <v>169071233.13253781</v>
      </c>
      <c r="AE85" s="90">
        <f t="shared" ca="1" si="18"/>
        <v>164232969.43904591</v>
      </c>
      <c r="AF85" s="90">
        <f t="shared" ca="1" si="18"/>
        <v>159394705.74555403</v>
      </c>
      <c r="AG85" s="90">
        <f t="shared" ca="1" si="18"/>
        <v>154556442.05206215</v>
      </c>
      <c r="AH85" s="90">
        <f t="shared" ca="1" si="18"/>
        <v>149718178.35857025</v>
      </c>
      <c r="AI85" s="90">
        <f t="shared" ca="1" si="18"/>
        <v>144879914.66507834</v>
      </c>
      <c r="AJ85" s="90">
        <f t="shared" ca="1" si="18"/>
        <v>140041650.9715865</v>
      </c>
      <c r="AK85" s="90">
        <f t="shared" ca="1" si="18"/>
        <v>135203387.27809459</v>
      </c>
      <c r="AL85" s="90">
        <f t="shared" ca="1" si="18"/>
        <v>130365123.58460271</v>
      </c>
      <c r="AM85" s="90">
        <f t="shared" ca="1" si="17"/>
        <v>125526859.89111081</v>
      </c>
      <c r="AN85" s="90">
        <f t="shared" ca="1" si="17"/>
        <v>120688596.19761892</v>
      </c>
      <c r="AO85" s="90">
        <f t="shared" ca="1" si="17"/>
        <v>115850332.50412704</v>
      </c>
      <c r="AP85">
        <f ca="1">V85*'Process Emissions Multipliers'!$E$34</f>
        <v>111012068.81063515</v>
      </c>
    </row>
    <row r="86" spans="1:42">
      <c r="A86" s="74">
        <v>34</v>
      </c>
      <c r="B86">
        <f ca="1">IF('Coal mining 2010'!$A94="MD",INDIRECT("'Coal mining 2010'!"&amp;'Country Selector'!$B$3&amp;ROW($A94))*10^12,0)</f>
        <v>335550127.25372535</v>
      </c>
      <c r="C86" s="90">
        <f t="shared" ca="1" si="15"/>
        <v>353838880.15088171</v>
      </c>
      <c r="D86" s="90">
        <f t="shared" ca="1" si="12"/>
        <v>372127633.04803801</v>
      </c>
      <c r="E86" s="90">
        <f t="shared" ca="1" si="12"/>
        <v>390416385.9451943</v>
      </c>
      <c r="F86" s="90">
        <f t="shared" ca="1" si="12"/>
        <v>408705138.84235072</v>
      </c>
      <c r="G86" s="90">
        <f t="shared" ca="1" si="12"/>
        <v>426993891.73950696</v>
      </c>
      <c r="H86" s="90">
        <f t="shared" ca="1" si="12"/>
        <v>445282644.63666332</v>
      </c>
      <c r="I86" s="90">
        <f t="shared" ca="1" si="12"/>
        <v>463571397.53381968</v>
      </c>
      <c r="J86" s="90">
        <f t="shared" ca="1" si="12"/>
        <v>481860150.43097603</v>
      </c>
      <c r="K86" s="90">
        <f t="shared" ca="1" si="12"/>
        <v>500148903.32813227</v>
      </c>
      <c r="L86">
        <f ca="1">IF('Coal mining 2020'!$A94="MD",INDIRECT("'Coal mining 2020'!"&amp;'Country Selector'!$B$3&amp;ROW($A94))*10^12,0)*'Process Emissions Multipliers'!$B$34</f>
        <v>518437656.22528863</v>
      </c>
      <c r="M86" s="90">
        <f t="shared" ca="1" si="16"/>
        <v>521829292.32909632</v>
      </c>
      <c r="N86" s="90">
        <f t="shared" ca="1" si="13"/>
        <v>525220928.43290412</v>
      </c>
      <c r="O86" s="90">
        <f t="shared" ca="1" si="13"/>
        <v>528612564.53671187</v>
      </c>
      <c r="P86" s="90">
        <f t="shared" ca="1" si="13"/>
        <v>532004200.64051956</v>
      </c>
      <c r="Q86" s="90">
        <f t="shared" ca="1" si="13"/>
        <v>535395836.74432731</v>
      </c>
      <c r="R86" s="90">
        <f t="shared" ca="1" si="13"/>
        <v>538787472.84813499</v>
      </c>
      <c r="S86" s="90">
        <f t="shared" ca="1" si="13"/>
        <v>542179108.9519428</v>
      </c>
      <c r="T86" s="90">
        <f t="shared" ca="1" si="13"/>
        <v>545570745.05575049</v>
      </c>
      <c r="U86" s="90">
        <f t="shared" ca="1" si="13"/>
        <v>548962381.1595583</v>
      </c>
      <c r="V86">
        <f ca="1">IF('Coal mining 2030'!$A94="MD",INDIRECT("'Coal mining 2030'!"&amp;'Country Selector'!$B$3&amp;ROW($A94))*10^12,0)*'Process Emissions Multipliers'!$D$34</f>
        <v>552354017.26336598</v>
      </c>
      <c r="W86" s="90">
        <f t="shared" ca="1" si="18"/>
        <v>539492006.64563715</v>
      </c>
      <c r="X86" s="90">
        <f t="shared" ca="1" si="18"/>
        <v>526629996.02790821</v>
      </c>
      <c r="Y86" s="90">
        <f t="shared" ca="1" si="18"/>
        <v>513767985.41017938</v>
      </c>
      <c r="Z86" s="90">
        <f t="shared" ca="1" si="18"/>
        <v>500905974.79245043</v>
      </c>
      <c r="AA86" s="90">
        <f t="shared" ca="1" si="18"/>
        <v>488043964.1747216</v>
      </c>
      <c r="AB86" s="90">
        <f t="shared" ca="1" si="18"/>
        <v>475181953.55699265</v>
      </c>
      <c r="AC86" s="90">
        <f t="shared" ca="1" si="18"/>
        <v>462319942.93926382</v>
      </c>
      <c r="AD86" s="90">
        <f t="shared" ca="1" si="18"/>
        <v>449457932.32153493</v>
      </c>
      <c r="AE86" s="90">
        <f t="shared" ca="1" si="18"/>
        <v>436595921.70380604</v>
      </c>
      <c r="AF86" s="90">
        <f t="shared" ca="1" si="18"/>
        <v>423733911.08607715</v>
      </c>
      <c r="AG86" s="90">
        <f t="shared" ca="1" si="18"/>
        <v>410871900.46834826</v>
      </c>
      <c r="AH86" s="90">
        <f t="shared" ca="1" si="18"/>
        <v>398009889.85061938</v>
      </c>
      <c r="AI86" s="90">
        <f t="shared" ca="1" si="18"/>
        <v>385147879.23289049</v>
      </c>
      <c r="AJ86" s="90">
        <f t="shared" ca="1" si="18"/>
        <v>372285868.61516166</v>
      </c>
      <c r="AK86" s="90">
        <f t="shared" ca="1" si="18"/>
        <v>359423857.99743271</v>
      </c>
      <c r="AL86" s="90">
        <f t="shared" ca="1" si="18"/>
        <v>346561847.37970388</v>
      </c>
      <c r="AM86" s="90">
        <f t="shared" ca="1" si="17"/>
        <v>333699836.76197499</v>
      </c>
      <c r="AN86" s="90">
        <f t="shared" ca="1" si="17"/>
        <v>320837826.1442461</v>
      </c>
      <c r="AO86" s="90">
        <f t="shared" ca="1" si="17"/>
        <v>307975815.52651721</v>
      </c>
      <c r="AP86">
        <f ca="1">V86*'Process Emissions Multipliers'!$E$34</f>
        <v>295113804.90878832</v>
      </c>
    </row>
    <row r="87" spans="1:42">
      <c r="A87" s="74">
        <v>35</v>
      </c>
      <c r="B87">
        <f ca="1">IF('Coal mining 2010'!$A95="MD",INDIRECT("'Coal mining 2010'!"&amp;'Country Selector'!$B$3&amp;ROW($A95))*10^12,0)</f>
        <v>321251538.4376502</v>
      </c>
      <c r="C87" s="90">
        <f t="shared" ca="1" si="15"/>
        <v>338760964.08518302</v>
      </c>
      <c r="D87" s="90">
        <f t="shared" ca="1" si="12"/>
        <v>356270389.73271585</v>
      </c>
      <c r="E87" s="90">
        <f t="shared" ca="1" si="12"/>
        <v>373779815.38024867</v>
      </c>
      <c r="F87" s="90">
        <f t="shared" ca="1" si="12"/>
        <v>391289241.02778149</v>
      </c>
      <c r="G87" s="90">
        <f t="shared" ca="1" si="12"/>
        <v>408798666.67531431</v>
      </c>
      <c r="H87" s="90">
        <f t="shared" ca="1" si="12"/>
        <v>426308092.32284707</v>
      </c>
      <c r="I87" s="90">
        <f t="shared" ca="1" si="12"/>
        <v>443817517.97037995</v>
      </c>
      <c r="J87" s="90">
        <f t="shared" ca="1" si="12"/>
        <v>461326943.61791271</v>
      </c>
      <c r="K87" s="90">
        <f t="shared" ca="1" si="12"/>
        <v>478836369.26544559</v>
      </c>
      <c r="L87">
        <f ca="1">IF('Coal mining 2020'!$A95="MD",INDIRECT("'Coal mining 2020'!"&amp;'Country Selector'!$B$3&amp;ROW($A95))*10^12,0)*'Process Emissions Multipliers'!$B$34</f>
        <v>496345794.91297835</v>
      </c>
      <c r="M87" s="90">
        <f t="shared" ca="1" si="16"/>
        <v>499592905.33731639</v>
      </c>
      <c r="N87" s="90">
        <f t="shared" ca="1" si="13"/>
        <v>502840015.76165438</v>
      </c>
      <c r="O87" s="90">
        <f t="shared" ca="1" si="13"/>
        <v>506087126.18599242</v>
      </c>
      <c r="P87" s="90">
        <f t="shared" ca="1" si="13"/>
        <v>509334236.61033034</v>
      </c>
      <c r="Q87" s="90">
        <f t="shared" ca="1" si="13"/>
        <v>512581347.03466845</v>
      </c>
      <c r="R87" s="90">
        <f t="shared" ca="1" si="13"/>
        <v>515828457.45900643</v>
      </c>
      <c r="S87" s="90">
        <f t="shared" ca="1" si="13"/>
        <v>519075567.88334441</v>
      </c>
      <c r="T87" s="90">
        <f t="shared" ca="1" si="13"/>
        <v>522322678.30768245</v>
      </c>
      <c r="U87" s="90">
        <f t="shared" ca="1" si="13"/>
        <v>525569788.7320205</v>
      </c>
      <c r="V87">
        <f ca="1">IF('Coal mining 2030'!$A95="MD",INDIRECT("'Coal mining 2030'!"&amp;'Country Selector'!$B$3&amp;ROW($A95))*10^12,0)*'Process Emissions Multipliers'!$D$34</f>
        <v>528816899.15635848</v>
      </c>
      <c r="W87" s="90">
        <f t="shared" ca="1" si="18"/>
        <v>516502969.39536524</v>
      </c>
      <c r="X87" s="90">
        <f t="shared" ca="1" si="18"/>
        <v>504189039.634372</v>
      </c>
      <c r="Y87" s="90">
        <f t="shared" ca="1" si="18"/>
        <v>491875109.87337875</v>
      </c>
      <c r="Z87" s="90">
        <f t="shared" ca="1" si="18"/>
        <v>479561180.11238545</v>
      </c>
      <c r="AA87" s="90">
        <f t="shared" ca="1" si="18"/>
        <v>467247250.35139215</v>
      </c>
      <c r="AB87" s="90">
        <f t="shared" ca="1" si="18"/>
        <v>454933320.59039891</v>
      </c>
      <c r="AC87" s="90">
        <f t="shared" ca="1" si="18"/>
        <v>442619390.82940567</v>
      </c>
      <c r="AD87" s="90">
        <f t="shared" ca="1" si="18"/>
        <v>430305461.06841236</v>
      </c>
      <c r="AE87" s="90">
        <f t="shared" ca="1" si="18"/>
        <v>417991531.30741912</v>
      </c>
      <c r="AF87" s="90">
        <f t="shared" ca="1" si="18"/>
        <v>405677601.54642594</v>
      </c>
      <c r="AG87" s="90">
        <f t="shared" ca="1" si="18"/>
        <v>393363671.78543264</v>
      </c>
      <c r="AH87" s="90">
        <f t="shared" ca="1" si="18"/>
        <v>381049742.02443933</v>
      </c>
      <c r="AI87" s="90">
        <f t="shared" ca="1" si="18"/>
        <v>368735812.26344609</v>
      </c>
      <c r="AJ87" s="90">
        <f t="shared" ca="1" si="18"/>
        <v>356421882.50245285</v>
      </c>
      <c r="AK87" s="90">
        <f t="shared" ca="1" si="18"/>
        <v>344107952.74145961</v>
      </c>
      <c r="AL87" s="90">
        <f t="shared" ca="1" si="18"/>
        <v>331794022.98046631</v>
      </c>
      <c r="AM87" s="90">
        <f t="shared" ca="1" si="17"/>
        <v>319480093.219473</v>
      </c>
      <c r="AN87" s="90">
        <f t="shared" ca="1" si="17"/>
        <v>307166163.45847982</v>
      </c>
      <c r="AO87" s="90">
        <f t="shared" ca="1" si="17"/>
        <v>294852233.69748652</v>
      </c>
      <c r="AP87">
        <f ca="1">V87*'Process Emissions Multipliers'!$E$34</f>
        <v>282538303.93649328</v>
      </c>
    </row>
    <row r="88" spans="1:42">
      <c r="A88" s="74">
        <v>36</v>
      </c>
      <c r="B88">
        <f ca="1">IF('Coal mining 2010'!$A96="MD",INDIRECT("'Coal mining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IF('Coal mining 2020'!$A96="MD",INDIRECT("'Coal mining 2020'!"&amp;'Country Selector'!$B$3&amp;ROW($A96))*10^12,0)*'Process Emissions Multipliers'!$B$34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IF('Coal mining 2030'!$A96="MD",INDIRECT("'Coal mining 2030'!"&amp;'Country Selector'!$B$3&amp;ROW($A96))*10^12,0)*'Process Emissions Multipliers'!$D$34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Multipliers'!$E$34</f>
        <v>0</v>
      </c>
    </row>
    <row r="89" spans="1:42">
      <c r="A89" s="74">
        <v>37</v>
      </c>
      <c r="B89">
        <f ca="1">IF('Coal mining 2010'!$A97="MD",INDIRECT("'Coal mining 2010'!"&amp;'Country Selector'!$B$3&amp;ROW($A97))*10^12,0)</f>
        <v>623148555.12468624</v>
      </c>
      <c r="C89" s="90">
        <f t="shared" ca="1" si="15"/>
        <v>657112511.6753546</v>
      </c>
      <c r="D89" s="90">
        <f t="shared" ca="1" si="12"/>
        <v>691076468.22602284</v>
      </c>
      <c r="E89" s="90">
        <f t="shared" ca="1" si="12"/>
        <v>725040424.7766912</v>
      </c>
      <c r="F89" s="90">
        <f t="shared" ca="1" si="12"/>
        <v>759004381.32735944</v>
      </c>
      <c r="G89" s="90">
        <f t="shared" ca="1" si="12"/>
        <v>792968337.8780278</v>
      </c>
      <c r="H89" s="90">
        <f t="shared" ca="1" si="12"/>
        <v>826932294.42869616</v>
      </c>
      <c r="I89" s="90">
        <f t="shared" ca="1" si="12"/>
        <v>860896250.9793644</v>
      </c>
      <c r="J89" s="90">
        <f t="shared" ca="1" si="12"/>
        <v>894860207.53003275</v>
      </c>
      <c r="K89" s="90">
        <f t="shared" ca="1" si="12"/>
        <v>928824164.08070087</v>
      </c>
      <c r="L89">
        <f ca="1">IF('Coal mining 2020'!$A97="MD",INDIRECT("'Coal mining 2020'!"&amp;'Country Selector'!$B$3&amp;ROW($A97))*10^12,0)*'Process Emissions Multipliers'!$B$34</f>
        <v>962788120.63136935</v>
      </c>
      <c r="M89" s="90">
        <f t="shared" ca="1" si="16"/>
        <v>969086712.0066818</v>
      </c>
      <c r="N89" s="90">
        <f t="shared" ca="1" si="13"/>
        <v>975385303.38199449</v>
      </c>
      <c r="O89" s="90">
        <f t="shared" ca="1" si="13"/>
        <v>981683894.75730705</v>
      </c>
      <c r="P89" s="90">
        <f t="shared" ca="1" si="13"/>
        <v>987982486.1326195</v>
      </c>
      <c r="Q89" s="90">
        <f t="shared" ca="1" si="13"/>
        <v>994281077.50793207</v>
      </c>
      <c r="R89" s="90">
        <f t="shared" ca="1" si="13"/>
        <v>1000579668.8832446</v>
      </c>
      <c r="S89" s="90">
        <f t="shared" ca="1" si="13"/>
        <v>1006878260.2585572</v>
      </c>
      <c r="T89" s="90">
        <f t="shared" ca="1" si="13"/>
        <v>1013176851.6338696</v>
      </c>
      <c r="U89" s="90">
        <f t="shared" ca="1" si="13"/>
        <v>1019475443.0091822</v>
      </c>
      <c r="V89">
        <f ca="1">IF('Coal mining 2030'!$A97="MD",INDIRECT("'Coal mining 2030'!"&amp;'Country Selector'!$B$3&amp;ROW($A97))*10^12,0)*'Process Emissions Multipliers'!$D$34</f>
        <v>1025774034.3844948</v>
      </c>
      <c r="W89" s="90">
        <f t="shared" ca="1" si="18"/>
        <v>1001888055.2673135</v>
      </c>
      <c r="X89" s="90">
        <f t="shared" ca="1" si="18"/>
        <v>978002076.15013218</v>
      </c>
      <c r="Y89" s="90">
        <f t="shared" ca="1" si="18"/>
        <v>954116097.03295088</v>
      </c>
      <c r="Z89" s="90">
        <f t="shared" ca="1" si="18"/>
        <v>930230117.91576946</v>
      </c>
      <c r="AA89" s="90">
        <f t="shared" ca="1" si="18"/>
        <v>906344138.79858828</v>
      </c>
      <c r="AB89" s="90">
        <f t="shared" ca="1" si="18"/>
        <v>882458159.68140697</v>
      </c>
      <c r="AC89" s="90">
        <f t="shared" ca="1" si="18"/>
        <v>858572180.56422555</v>
      </c>
      <c r="AD89" s="90">
        <f t="shared" ca="1" si="18"/>
        <v>834686201.44704437</v>
      </c>
      <c r="AE89" s="90">
        <f t="shared" ca="1" si="18"/>
        <v>810800222.32986295</v>
      </c>
      <c r="AF89" s="90">
        <f t="shared" ca="1" si="18"/>
        <v>786914243.21268165</v>
      </c>
      <c r="AG89" s="90">
        <f t="shared" ca="1" si="18"/>
        <v>763028264.09550023</v>
      </c>
      <c r="AH89" s="90">
        <f t="shared" ca="1" si="18"/>
        <v>739142284.97831893</v>
      </c>
      <c r="AI89" s="90">
        <f t="shared" ca="1" si="18"/>
        <v>715256305.86113775</v>
      </c>
      <c r="AJ89" s="90">
        <f t="shared" ca="1" si="18"/>
        <v>691370326.74395633</v>
      </c>
      <c r="AK89" s="90">
        <f t="shared" ca="1" si="18"/>
        <v>667484347.62677503</v>
      </c>
      <c r="AL89" s="90">
        <f t="shared" ca="1" si="18"/>
        <v>643598368.50959373</v>
      </c>
      <c r="AM89" s="90">
        <f t="shared" ca="1" si="17"/>
        <v>619712389.39241242</v>
      </c>
      <c r="AN89" s="90">
        <f t="shared" ca="1" si="17"/>
        <v>595826410.27523112</v>
      </c>
      <c r="AO89" s="90">
        <f t="shared" ca="1" si="17"/>
        <v>571940431.15804982</v>
      </c>
      <c r="AP89">
        <f ca="1">V89*'Process Emissions Multipliers'!$E$34</f>
        <v>548054452.04086852</v>
      </c>
    </row>
    <row r="90" spans="1:42">
      <c r="A90" s="74">
        <v>38</v>
      </c>
      <c r="B90">
        <f ca="1">IF('Coal mining 2010'!$A98="MD",INDIRECT("'Coal mining 2010'!"&amp;'Country Selector'!$B$3&amp;ROW($A98))*10^12,0)</f>
        <v>7773607807.7670355</v>
      </c>
      <c r="C90" s="90">
        <f t="shared" ca="1" si="15"/>
        <v>8197298877.3448792</v>
      </c>
      <c r="D90" s="90">
        <f t="shared" ca="1" si="12"/>
        <v>8620989946.9227238</v>
      </c>
      <c r="E90" s="90">
        <f t="shared" ca="1" si="12"/>
        <v>9044681016.5005684</v>
      </c>
      <c r="F90" s="90">
        <f t="shared" ca="1" si="12"/>
        <v>9468372086.0784111</v>
      </c>
      <c r="G90" s="90">
        <f t="shared" ca="1" si="12"/>
        <v>9892063155.6562557</v>
      </c>
      <c r="H90" s="90">
        <f t="shared" ca="1" si="12"/>
        <v>10315754225.2341</v>
      </c>
      <c r="I90" s="90">
        <f t="shared" ca="1" si="12"/>
        <v>10739445294.811945</v>
      </c>
      <c r="J90" s="90">
        <f t="shared" ca="1" si="12"/>
        <v>11163136364.38979</v>
      </c>
      <c r="K90" s="90">
        <f t="shared" ca="1" si="12"/>
        <v>11586827433.967632</v>
      </c>
      <c r="L90">
        <f ca="1">IF('Coal mining 2020'!$A98="MD",INDIRECT("'Coal mining 2020'!"&amp;'Country Selector'!$B$3&amp;ROW($A98))*10^12,0)*'Process Emissions Multipliers'!$B$34</f>
        <v>12010518503.545477</v>
      </c>
      <c r="M90" s="90">
        <f t="shared" ca="1" si="16"/>
        <v>12089091708.430166</v>
      </c>
      <c r="N90" s="90">
        <f t="shared" ca="1" si="13"/>
        <v>12167664913.314854</v>
      </c>
      <c r="O90" s="90">
        <f t="shared" ca="1" si="13"/>
        <v>12246238118.199543</v>
      </c>
      <c r="P90" s="90">
        <f t="shared" ca="1" si="13"/>
        <v>12324811323.084232</v>
      </c>
      <c r="Q90" s="90">
        <f t="shared" ca="1" si="13"/>
        <v>12403384527.968922</v>
      </c>
      <c r="R90" s="90">
        <f t="shared" ca="1" si="13"/>
        <v>12481957732.853611</v>
      </c>
      <c r="S90" s="90">
        <f t="shared" ca="1" si="13"/>
        <v>12560530937.738298</v>
      </c>
      <c r="T90" s="90">
        <f t="shared" ca="1" si="13"/>
        <v>12639104142.622986</v>
      </c>
      <c r="U90" s="90">
        <f t="shared" ca="1" si="13"/>
        <v>12717677347.507675</v>
      </c>
      <c r="V90">
        <f ca="1">IF('Coal mining 2030'!$A98="MD",INDIRECT("'Coal mining 2030'!"&amp;'Country Selector'!$B$3&amp;ROW($A98))*10^12,0)*'Process Emissions Multipliers'!$D$34</f>
        <v>12796250552.392365</v>
      </c>
      <c r="W90" s="90">
        <f t="shared" ca="1" si="18"/>
        <v>12498279495.193529</v>
      </c>
      <c r="X90" s="90">
        <f t="shared" ca="1" si="18"/>
        <v>12200308437.99469</v>
      </c>
      <c r="Y90" s="90">
        <f t="shared" ca="1" si="18"/>
        <v>11902337380.795855</v>
      </c>
      <c r="Z90" s="90">
        <f t="shared" ca="1" si="18"/>
        <v>11604366323.597017</v>
      </c>
      <c r="AA90" s="90">
        <f t="shared" ca="1" si="18"/>
        <v>11306395266.39818</v>
      </c>
      <c r="AB90" s="90">
        <f t="shared" ca="1" si="18"/>
        <v>11008424209.199345</v>
      </c>
      <c r="AC90" s="90">
        <f t="shared" ca="1" si="18"/>
        <v>10710453152.000507</v>
      </c>
      <c r="AD90" s="90">
        <f t="shared" ca="1" si="18"/>
        <v>10412482094.80167</v>
      </c>
      <c r="AE90" s="90">
        <f t="shared" ca="1" si="18"/>
        <v>10114511037.602833</v>
      </c>
      <c r="AF90" s="90">
        <f t="shared" ca="1" si="18"/>
        <v>9816539980.4039974</v>
      </c>
      <c r="AG90" s="90">
        <f t="shared" ca="1" si="18"/>
        <v>9518568923.2051601</v>
      </c>
      <c r="AH90" s="90">
        <f t="shared" ca="1" si="18"/>
        <v>9220597866.0063229</v>
      </c>
      <c r="AI90" s="90">
        <f t="shared" ca="1" si="18"/>
        <v>8922626808.8074875</v>
      </c>
      <c r="AJ90" s="90">
        <f t="shared" ca="1" si="18"/>
        <v>8624655751.6086502</v>
      </c>
      <c r="AK90" s="90">
        <f t="shared" ca="1" si="18"/>
        <v>8326684694.4098129</v>
      </c>
      <c r="AL90" s="90">
        <f t="shared" ca="1" si="18"/>
        <v>8028713637.2109766</v>
      </c>
      <c r="AM90" s="90">
        <f t="shared" ca="1" si="17"/>
        <v>7730742580.0121403</v>
      </c>
      <c r="AN90" s="90">
        <f t="shared" ca="1" si="17"/>
        <v>7432771522.813303</v>
      </c>
      <c r="AO90" s="90">
        <f t="shared" ca="1" si="17"/>
        <v>7134800465.6144667</v>
      </c>
      <c r="AP90">
        <f ca="1">V90*'Process Emissions Multipliers'!$E$34</f>
        <v>6836829408.4156294</v>
      </c>
    </row>
    <row r="91" spans="1:42">
      <c r="A91" s="74">
        <v>39</v>
      </c>
      <c r="B91">
        <f ca="1">IF('Coal mining 2010'!$A99="MD",INDIRECT("'Coal mining 2010'!"&amp;'Country Selector'!$B$3&amp;ROW($A99))*10^12,0)</f>
        <v>298355242.84393954</v>
      </c>
      <c r="C91" s="90">
        <f t="shared" ca="1" si="15"/>
        <v>314616733.65769309</v>
      </c>
      <c r="D91" s="90">
        <f t="shared" ca="1" si="12"/>
        <v>330878224.47144651</v>
      </c>
      <c r="E91" s="90">
        <f t="shared" ca="1" si="12"/>
        <v>347139715.2852</v>
      </c>
      <c r="F91" s="90">
        <f t="shared" ca="1" si="12"/>
        <v>363401206.09895349</v>
      </c>
      <c r="G91" s="90">
        <f t="shared" ca="1" si="12"/>
        <v>379662696.91270691</v>
      </c>
      <c r="H91" s="90">
        <f t="shared" ca="1" si="12"/>
        <v>395924187.7264604</v>
      </c>
      <c r="I91" s="90">
        <f t="shared" ca="1" si="12"/>
        <v>412185678.54021394</v>
      </c>
      <c r="J91" s="90">
        <f t="shared" ca="1" si="12"/>
        <v>428447169.35396743</v>
      </c>
      <c r="K91" s="90">
        <f t="shared" ca="1" si="12"/>
        <v>444708660.16772085</v>
      </c>
      <c r="L91">
        <f ca="1">IF('Coal mining 2020'!$A99="MD",INDIRECT("'Coal mining 2020'!"&amp;'Country Selector'!$B$3&amp;ROW($A99))*10^12,0)*'Process Emissions Multipliers'!$B$34</f>
        <v>460970150.98147434</v>
      </c>
      <c r="M91" s="90">
        <f t="shared" ca="1" si="16"/>
        <v>463985832.78655791</v>
      </c>
      <c r="N91" s="90">
        <f t="shared" ca="1" si="13"/>
        <v>467001514.59164155</v>
      </c>
      <c r="O91" s="90">
        <f t="shared" ca="1" si="13"/>
        <v>470017196.39672518</v>
      </c>
      <c r="P91" s="90">
        <f t="shared" ca="1" si="13"/>
        <v>473032878.20180875</v>
      </c>
      <c r="Q91" s="90">
        <f t="shared" ca="1" si="13"/>
        <v>476048560.00689232</v>
      </c>
      <c r="R91" s="90">
        <f t="shared" ca="1" si="13"/>
        <v>479064241.81197602</v>
      </c>
      <c r="S91" s="90">
        <f t="shared" ca="1" si="13"/>
        <v>482079923.61705959</v>
      </c>
      <c r="T91" s="90">
        <f t="shared" ca="1" si="13"/>
        <v>485095605.42214322</v>
      </c>
      <c r="U91" s="90">
        <f t="shared" ca="1" si="13"/>
        <v>488111287.22722679</v>
      </c>
      <c r="V91">
        <f ca="1">IF('Coal mining 2030'!$A99="MD",INDIRECT("'Coal mining 2030'!"&amp;'Country Selector'!$B$3&amp;ROW($A99))*10^12,0)*'Process Emissions Multipliers'!$D$34</f>
        <v>491126969.03231043</v>
      </c>
      <c r="W91" s="90">
        <f t="shared" ca="1" si="18"/>
        <v>479690679.81757176</v>
      </c>
      <c r="X91" s="90">
        <f t="shared" ca="1" si="18"/>
        <v>468254390.60283315</v>
      </c>
      <c r="Y91" s="90">
        <f t="shared" ca="1" si="18"/>
        <v>456818101.3880946</v>
      </c>
      <c r="Z91" s="90">
        <f t="shared" ca="1" si="18"/>
        <v>445381812.17335594</v>
      </c>
      <c r="AA91" s="90">
        <f t="shared" ca="1" si="18"/>
        <v>433945522.95861733</v>
      </c>
      <c r="AB91" s="90">
        <f t="shared" ca="1" si="18"/>
        <v>422509233.74387872</v>
      </c>
      <c r="AC91" s="90">
        <f t="shared" ca="1" si="18"/>
        <v>411072944.52914011</v>
      </c>
      <c r="AD91" s="90">
        <f t="shared" ca="1" si="18"/>
        <v>399636655.31440151</v>
      </c>
      <c r="AE91" s="90">
        <f t="shared" ca="1" si="18"/>
        <v>388200366.09966278</v>
      </c>
      <c r="AF91" s="90">
        <f t="shared" ca="1" si="18"/>
        <v>376764076.88492417</v>
      </c>
      <c r="AG91" s="90">
        <f t="shared" ca="1" si="18"/>
        <v>365327787.67018557</v>
      </c>
      <c r="AH91" s="90">
        <f t="shared" ca="1" si="18"/>
        <v>353891498.45544696</v>
      </c>
      <c r="AI91" s="90">
        <f t="shared" ca="1" si="18"/>
        <v>342455209.24070835</v>
      </c>
      <c r="AJ91" s="90">
        <f t="shared" ca="1" si="18"/>
        <v>331018920.02596974</v>
      </c>
      <c r="AK91" s="90">
        <f t="shared" ca="1" si="18"/>
        <v>319582630.81123114</v>
      </c>
      <c r="AL91" s="90">
        <f t="shared" ca="1" si="18"/>
        <v>308146341.59649253</v>
      </c>
      <c r="AM91" s="90">
        <f t="shared" ca="1" si="17"/>
        <v>296710052.38175392</v>
      </c>
      <c r="AN91" s="90">
        <f t="shared" ca="1" si="17"/>
        <v>285273763.16701525</v>
      </c>
      <c r="AO91" s="90">
        <f t="shared" ca="1" si="17"/>
        <v>273837473.95227665</v>
      </c>
      <c r="AP91">
        <f ca="1">V91*'Process Emissions Multipliers'!$E$34</f>
        <v>262401184.73753804</v>
      </c>
    </row>
    <row r="92" spans="1:42">
      <c r="A92" s="74">
        <v>40</v>
      </c>
      <c r="B92">
        <f ca="1">IF('Coal mining 2010'!$A100="MD",INDIRECT("'Coal mining 2010'!"&amp;'Country Selector'!$B$3&amp;ROW($A100))*10^12,0)</f>
        <v>289633822.04594266</v>
      </c>
      <c r="C92" s="90">
        <f t="shared" ca="1" si="15"/>
        <v>305419962.3921088</v>
      </c>
      <c r="D92" s="90">
        <f t="shared" ca="1" si="12"/>
        <v>321206102.73827493</v>
      </c>
      <c r="E92" s="90">
        <f t="shared" ca="1" si="12"/>
        <v>336992243.08444107</v>
      </c>
      <c r="F92" s="90">
        <f t="shared" ca="1" si="12"/>
        <v>352778383.4306072</v>
      </c>
      <c r="G92" s="90">
        <f t="shared" ca="1" si="12"/>
        <v>368564523.77677339</v>
      </c>
      <c r="H92" s="90">
        <f t="shared" ca="1" si="12"/>
        <v>384350664.12293953</v>
      </c>
      <c r="I92" s="90">
        <f t="shared" ca="1" si="12"/>
        <v>400136804.46910572</v>
      </c>
      <c r="J92" s="90">
        <f t="shared" ca="1" si="12"/>
        <v>415922944.81527179</v>
      </c>
      <c r="K92" s="90">
        <f t="shared" ca="1" si="12"/>
        <v>431709085.16143799</v>
      </c>
      <c r="L92">
        <f ca="1">IF('Coal mining 2020'!$A100="MD",INDIRECT("'Coal mining 2020'!"&amp;'Country Selector'!$B$3&amp;ROW($A100))*10^12,0)*'Process Emissions Multipliers'!$B$34</f>
        <v>447495225.50760412</v>
      </c>
      <c r="M92" s="90">
        <f t="shared" ca="1" si="16"/>
        <v>450422753.90929967</v>
      </c>
      <c r="N92" s="90">
        <f t="shared" ca="1" si="13"/>
        <v>453350282.31099522</v>
      </c>
      <c r="O92" s="90">
        <f t="shared" ca="1" si="13"/>
        <v>456277810.71269071</v>
      </c>
      <c r="P92" s="90">
        <f t="shared" ca="1" si="13"/>
        <v>459205339.11438626</v>
      </c>
      <c r="Q92" s="90">
        <f t="shared" ca="1" si="13"/>
        <v>462132867.51608181</v>
      </c>
      <c r="R92" s="90">
        <f t="shared" ca="1" si="13"/>
        <v>465060395.9177773</v>
      </c>
      <c r="S92" s="90">
        <f t="shared" ca="1" si="13"/>
        <v>467987924.31947285</v>
      </c>
      <c r="T92" s="90">
        <f t="shared" ca="1" si="13"/>
        <v>470915452.72116846</v>
      </c>
      <c r="U92" s="90">
        <f t="shared" ca="1" si="13"/>
        <v>473842981.12286395</v>
      </c>
      <c r="V92">
        <f ca="1">IF('Coal mining 2030'!$A100="MD",INDIRECT("'Coal mining 2030'!"&amp;'Country Selector'!$B$3&amp;ROW($A100))*10^12,0)*'Process Emissions Multipliers'!$D$34</f>
        <v>476770509.5245595</v>
      </c>
      <c r="W92" s="90">
        <f t="shared" ca="1" si="18"/>
        <v>465668522.09608573</v>
      </c>
      <c r="X92" s="90">
        <f t="shared" ca="1" si="18"/>
        <v>454566534.6676119</v>
      </c>
      <c r="Y92" s="90">
        <f t="shared" ca="1" si="18"/>
        <v>443464547.23913807</v>
      </c>
      <c r="Z92" s="90">
        <f t="shared" ca="1" si="18"/>
        <v>432362559.8106643</v>
      </c>
      <c r="AA92" s="90">
        <f t="shared" ca="1" si="18"/>
        <v>421260572.38219047</v>
      </c>
      <c r="AB92" s="90">
        <f t="shared" ca="1" si="18"/>
        <v>410158584.95371664</v>
      </c>
      <c r="AC92" s="90">
        <f t="shared" ca="1" si="18"/>
        <v>399056597.52524281</v>
      </c>
      <c r="AD92" s="90">
        <f t="shared" ca="1" si="18"/>
        <v>387954610.09676903</v>
      </c>
      <c r="AE92" s="90">
        <f t="shared" ca="1" si="18"/>
        <v>376852622.66829526</v>
      </c>
      <c r="AF92" s="90">
        <f t="shared" ca="1" si="18"/>
        <v>365750635.23982143</v>
      </c>
      <c r="AG92" s="90">
        <f t="shared" ca="1" si="18"/>
        <v>354648647.8113476</v>
      </c>
      <c r="AH92" s="90">
        <f t="shared" ca="1" si="18"/>
        <v>343546660.38287377</v>
      </c>
      <c r="AI92" s="90">
        <f t="shared" ca="1" si="18"/>
        <v>332444672.95439994</v>
      </c>
      <c r="AJ92" s="90">
        <f t="shared" ca="1" si="18"/>
        <v>321342685.52592617</v>
      </c>
      <c r="AK92" s="90">
        <f t="shared" ca="1" si="18"/>
        <v>310240698.0974524</v>
      </c>
      <c r="AL92" s="90">
        <f t="shared" ca="1" si="18"/>
        <v>299138710.66897857</v>
      </c>
      <c r="AM92" s="90">
        <f t="shared" ca="1" si="17"/>
        <v>288036723.24050474</v>
      </c>
      <c r="AN92" s="90">
        <f t="shared" ca="1" si="17"/>
        <v>276934735.81203091</v>
      </c>
      <c r="AO92" s="90">
        <f t="shared" ca="1" si="17"/>
        <v>265832748.38355714</v>
      </c>
      <c r="AP92">
        <f ca="1">V92*'Process Emissions Multipliers'!$E$34</f>
        <v>254730760.95508334</v>
      </c>
    </row>
    <row r="93" spans="1:42">
      <c r="A93" s="74">
        <v>41</v>
      </c>
      <c r="B93">
        <f ca="1">IF('Coal mining 2010'!$A101="MD",INDIRECT("'Coal mining 2010'!"&amp;'Country Selector'!$B$3&amp;ROW($A101))*10^12,0)</f>
        <v>284845957.00817293</v>
      </c>
      <c r="C93" s="90">
        <f t="shared" ca="1" si="15"/>
        <v>300371140.57449555</v>
      </c>
      <c r="D93" s="90">
        <f t="shared" ca="1" si="12"/>
        <v>315896324.14081812</v>
      </c>
      <c r="E93" s="90">
        <f t="shared" ca="1" si="12"/>
        <v>331421507.70714074</v>
      </c>
      <c r="F93" s="90">
        <f t="shared" ca="1" si="12"/>
        <v>346946691.27346337</v>
      </c>
      <c r="G93" s="90">
        <f t="shared" ca="1" si="12"/>
        <v>362471874.83978593</v>
      </c>
      <c r="H93" s="90">
        <f t="shared" ca="1" si="12"/>
        <v>377997058.40610856</v>
      </c>
      <c r="I93" s="90">
        <f t="shared" ca="1" si="12"/>
        <v>393522241.97243112</v>
      </c>
      <c r="J93" s="90">
        <f t="shared" ca="1" si="12"/>
        <v>409047425.53875375</v>
      </c>
      <c r="K93" s="90">
        <f t="shared" ca="1" si="12"/>
        <v>424572609.10507637</v>
      </c>
      <c r="L93">
        <f ca="1">IF('Coal mining 2020'!$A101="MD",INDIRECT("'Coal mining 2020'!"&amp;'Country Selector'!$B$3&amp;ROW($A101))*10^12,0)*'Process Emissions Multipliers'!$B$34</f>
        <v>440097792.671399</v>
      </c>
      <c r="M93" s="90">
        <f t="shared" ca="1" si="16"/>
        <v>442976926.82533914</v>
      </c>
      <c r="N93" s="90">
        <f t="shared" ca="1" si="13"/>
        <v>445856060.97927928</v>
      </c>
      <c r="O93" s="90">
        <f t="shared" ca="1" si="13"/>
        <v>448735195.13321942</v>
      </c>
      <c r="P93" s="90">
        <f t="shared" ca="1" si="13"/>
        <v>451614329.28715956</v>
      </c>
      <c r="Q93" s="90">
        <f t="shared" ca="1" si="13"/>
        <v>454493463.44109976</v>
      </c>
      <c r="R93" s="90">
        <f t="shared" ca="1" si="13"/>
        <v>457372597.5950399</v>
      </c>
      <c r="S93" s="90">
        <f t="shared" ca="1" si="13"/>
        <v>460251731.74897999</v>
      </c>
      <c r="T93" s="90">
        <f t="shared" ca="1" si="13"/>
        <v>463130865.90292013</v>
      </c>
      <c r="U93" s="90">
        <f t="shared" ca="1" si="13"/>
        <v>466010000.05686033</v>
      </c>
      <c r="V93">
        <f ca="1">IF('Coal mining 2030'!$A101="MD",INDIRECT("'Coal mining 2030'!"&amp;'Country Selector'!$B$3&amp;ROW($A101))*10^12,0)*'Process Emissions Multipliers'!$D$34</f>
        <v>468889134.21080047</v>
      </c>
      <c r="W93" s="90">
        <f t="shared" ca="1" si="18"/>
        <v>457970670.98926574</v>
      </c>
      <c r="X93" s="90">
        <f t="shared" ca="1" si="18"/>
        <v>447052207.76773101</v>
      </c>
      <c r="Y93" s="90">
        <f t="shared" ca="1" si="18"/>
        <v>436133744.54619622</v>
      </c>
      <c r="Z93" s="90">
        <f t="shared" ca="1" si="18"/>
        <v>425215281.32466155</v>
      </c>
      <c r="AA93" s="90">
        <f t="shared" ca="1" si="18"/>
        <v>414296818.10312682</v>
      </c>
      <c r="AB93" s="90">
        <f t="shared" ca="1" si="18"/>
        <v>403378354.88159209</v>
      </c>
      <c r="AC93" s="90">
        <f t="shared" ca="1" si="18"/>
        <v>392459891.66005743</v>
      </c>
      <c r="AD93" s="90">
        <f t="shared" ca="1" si="18"/>
        <v>381541428.4385227</v>
      </c>
      <c r="AE93" s="90">
        <f t="shared" ca="1" si="18"/>
        <v>370622965.21698791</v>
      </c>
      <c r="AF93" s="90">
        <f t="shared" ca="1" si="18"/>
        <v>359704501.99545318</v>
      </c>
      <c r="AG93" s="90">
        <f t="shared" ca="1" si="18"/>
        <v>348786038.77391851</v>
      </c>
      <c r="AH93" s="90">
        <f t="shared" ca="1" si="18"/>
        <v>337867575.55238372</v>
      </c>
      <c r="AI93" s="90">
        <f t="shared" ca="1" si="18"/>
        <v>326949112.33084899</v>
      </c>
      <c r="AJ93" s="90">
        <f t="shared" ca="1" si="18"/>
        <v>316030649.10931432</v>
      </c>
      <c r="AK93" s="90">
        <f t="shared" ca="1" si="18"/>
        <v>305112185.88777953</v>
      </c>
      <c r="AL93" s="90">
        <f t="shared" ca="1" si="18"/>
        <v>294193722.6662448</v>
      </c>
      <c r="AM93" s="90">
        <f t="shared" ca="1" si="17"/>
        <v>283275259.44471014</v>
      </c>
      <c r="AN93" s="90">
        <f t="shared" ca="1" si="17"/>
        <v>272356796.22317535</v>
      </c>
      <c r="AO93" s="90">
        <f t="shared" ca="1" si="17"/>
        <v>261438333.00164068</v>
      </c>
      <c r="AP93">
        <f ca="1">V93*'Process Emissions Multipliers'!$E$34</f>
        <v>250519869.78010592</v>
      </c>
    </row>
    <row r="94" spans="1:42">
      <c r="A94" s="74">
        <v>42</v>
      </c>
      <c r="B94">
        <f ca="1">IF('Coal mining 2010'!$A102="MD",INDIRECT("'Coal mining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IF('Coal mining 2020'!$A102="MD",INDIRECT("'Coal mining 2020'!"&amp;'Country Selector'!$B$3&amp;ROW($A102))*10^12,0)*'Process Emissions Multipliers'!$B$34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IF('Coal mining 2030'!$A102="MD",INDIRECT("'Coal mining 2030'!"&amp;'Country Selector'!$B$3&amp;ROW($A102))*10^12,0)*'Process Emissions Multipliers'!$D$34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Multipliers'!$E$34</f>
        <v>0</v>
      </c>
    </row>
    <row r="95" spans="1:42">
      <c r="A95" s="74">
        <v>43</v>
      </c>
      <c r="B95">
        <f ca="1">IF('Coal mining 2010'!$A103="MD",INDIRECT("'Coal mining 2010'!"&amp;'Country Selector'!$B$3&amp;ROW($A103))*10^12,0)</f>
        <v>26072055686.858776</v>
      </c>
      <c r="C95" s="90">
        <f t="shared" ca="1" si="15"/>
        <v>27493081474.78421</v>
      </c>
      <c r="D95" s="90">
        <f t="shared" ca="1" si="12"/>
        <v>28914107262.709648</v>
      </c>
      <c r="E95" s="90">
        <f t="shared" ref="D95:K126" ca="1" si="20">$B95*($L$1-E$1)/($L$1-$B$1)+$L95*(E$1-$B$1)/($L$1-$B$1)</f>
        <v>30335133050.635082</v>
      </c>
      <c r="F95" s="90">
        <f t="shared" ca="1" si="20"/>
        <v>31756158838.560516</v>
      </c>
      <c r="G95" s="90">
        <f t="shared" ca="1" si="20"/>
        <v>33177184626.485954</v>
      </c>
      <c r="H95" s="90">
        <f t="shared" ca="1" si="20"/>
        <v>34598210414.411392</v>
      </c>
      <c r="I95" s="90">
        <f t="shared" ca="1" si="20"/>
        <v>36019236202.336823</v>
      </c>
      <c r="J95" s="90">
        <f t="shared" ca="1" si="20"/>
        <v>37440261990.26226</v>
      </c>
      <c r="K95" s="90">
        <f t="shared" ca="1" si="20"/>
        <v>38861287778.187691</v>
      </c>
      <c r="L95">
        <f ca="1">IF('Coal mining 2020'!$A103="MD",INDIRECT("'Coal mining 2020'!"&amp;'Country Selector'!$B$3&amp;ROW($A103))*10^12,0)*'Process Emissions Multipliers'!$B$34</f>
        <v>40282313566.113129</v>
      </c>
      <c r="M95" s="90">
        <f t="shared" ca="1" si="16"/>
        <v>40545841778.997536</v>
      </c>
      <c r="N95" s="90">
        <f t="shared" ca="1" si="13"/>
        <v>40809369991.881943</v>
      </c>
      <c r="O95" s="90">
        <f t="shared" ref="N95:U126" ca="1" si="21">$L95*($V$1-O$1)/($V$1-$L$1)+$V95*(O$1-$L$1)/($V$1-$L$1)</f>
        <v>41072898204.76635</v>
      </c>
      <c r="P95" s="90">
        <f t="shared" ca="1" si="21"/>
        <v>41336426417.650757</v>
      </c>
      <c r="Q95" s="90">
        <f t="shared" ca="1" si="21"/>
        <v>41599954630.535172</v>
      </c>
      <c r="R95" s="90">
        <f t="shared" ca="1" si="21"/>
        <v>41863482843.419571</v>
      </c>
      <c r="S95" s="90">
        <f t="shared" ca="1" si="21"/>
        <v>42127011056.303986</v>
      </c>
      <c r="T95" s="90">
        <f t="shared" ca="1" si="21"/>
        <v>42390539269.188393</v>
      </c>
      <c r="U95" s="90">
        <f t="shared" ca="1" si="21"/>
        <v>42654067482.0728</v>
      </c>
      <c r="V95">
        <f ca="1">IF('Coal mining 2030'!$A103="MD",INDIRECT("'Coal mining 2030'!"&amp;'Country Selector'!$B$3&amp;ROW($A103))*10^12,0)*'Process Emissions Multipliers'!$D$34</f>
        <v>42917595694.957207</v>
      </c>
      <c r="W95" s="90">
        <f t="shared" ref="W95:AL110" ca="1" si="22">$V95*($AP$1-W$1)/($AP$1-$V$1)+$AP95*(W$1-$V$1)/($AP$1-$V$1)</f>
        <v>41918224722.241463</v>
      </c>
      <c r="X95" s="90">
        <f t="shared" ca="1" si="22"/>
        <v>40918853749.525734</v>
      </c>
      <c r="Y95" s="90">
        <f t="shared" ca="1" si="22"/>
        <v>39919482776.80999</v>
      </c>
      <c r="Z95" s="90">
        <f t="shared" ca="1" si="22"/>
        <v>38920111804.094261</v>
      </c>
      <c r="AA95" s="90">
        <f t="shared" ca="1" si="22"/>
        <v>37920740831.378525</v>
      </c>
      <c r="AB95" s="90">
        <f t="shared" ca="1" si="22"/>
        <v>36921369858.662781</v>
      </c>
      <c r="AC95" s="90">
        <f t="shared" ca="1" si="22"/>
        <v>35921998885.947052</v>
      </c>
      <c r="AD95" s="90">
        <f t="shared" ca="1" si="22"/>
        <v>34922627913.231308</v>
      </c>
      <c r="AE95" s="90">
        <f t="shared" ca="1" si="22"/>
        <v>33923256940.515572</v>
      </c>
      <c r="AF95" s="90">
        <f t="shared" ca="1" si="22"/>
        <v>32923885967.799835</v>
      </c>
      <c r="AG95" s="90">
        <f t="shared" ca="1" si="22"/>
        <v>31924514995.084099</v>
      </c>
      <c r="AH95" s="90">
        <f t="shared" ca="1" si="22"/>
        <v>30925144022.368362</v>
      </c>
      <c r="AI95" s="90">
        <f t="shared" ca="1" si="22"/>
        <v>29925773049.652626</v>
      </c>
      <c r="AJ95" s="90">
        <f t="shared" ca="1" si="22"/>
        <v>28926402076.93689</v>
      </c>
      <c r="AK95" s="90">
        <f t="shared" ca="1" si="22"/>
        <v>27927031104.221153</v>
      </c>
      <c r="AL95" s="90">
        <f t="shared" ca="1" si="22"/>
        <v>26927660131.505417</v>
      </c>
      <c r="AM95" s="90">
        <f t="shared" ca="1" si="19"/>
        <v>25928289158.789677</v>
      </c>
      <c r="AN95" s="90">
        <f t="shared" ca="1" si="19"/>
        <v>24928918186.07394</v>
      </c>
      <c r="AO95" s="90">
        <f t="shared" ca="1" si="19"/>
        <v>23929547213.358204</v>
      </c>
      <c r="AP95">
        <f ca="1">V95*'Process Emissions Multipliers'!$E$34</f>
        <v>22930176240.642467</v>
      </c>
    </row>
    <row r="96" spans="1:42">
      <c r="A96" s="74">
        <v>44</v>
      </c>
      <c r="B96">
        <f ca="1">IF('Coal mining 2010'!$A104="MD",INDIRECT("'Coal mining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IF('Coal mining 2020'!$A104="MD",INDIRECT("'Coal mining 2020'!"&amp;'Country Selector'!$B$3&amp;ROW($A104))*10^12,0)*'Process Emissions Multipliers'!$B$34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IF('Coal mining 2030'!$A104="MD",INDIRECT("'Coal mining 2030'!"&amp;'Country Selector'!$B$3&amp;ROW($A104))*10^12,0)*'Process Emissions Multipliers'!$D$34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Multipliers'!$E$34</f>
        <v>0</v>
      </c>
    </row>
    <row r="97" spans="1:42">
      <c r="A97" s="74">
        <v>45</v>
      </c>
      <c r="B97">
        <f ca="1">IF('Coal mining 2010'!$A105="MD",INDIRECT("'Coal mining 2010'!"&amp;'Country Selector'!$B$3&amp;ROW($A105))*10^12,0)</f>
        <v>259686044.24875253</v>
      </c>
      <c r="C97" s="90">
        <f t="shared" ca="1" si="15"/>
        <v>273839917.27200639</v>
      </c>
      <c r="D97" s="90">
        <f t="shared" ca="1" si="20"/>
        <v>287993790.29526031</v>
      </c>
      <c r="E97" s="90">
        <f t="shared" ca="1" si="20"/>
        <v>302147663.31851423</v>
      </c>
      <c r="F97" s="90">
        <f t="shared" ca="1" si="20"/>
        <v>316301536.34176809</v>
      </c>
      <c r="G97" s="90">
        <f t="shared" ca="1" si="20"/>
        <v>330455409.365022</v>
      </c>
      <c r="H97" s="90">
        <f t="shared" ca="1" si="20"/>
        <v>344609282.38827586</v>
      </c>
      <c r="I97" s="90">
        <f t="shared" ca="1" si="20"/>
        <v>358763155.41152978</v>
      </c>
      <c r="J97" s="90">
        <f t="shared" ca="1" si="20"/>
        <v>372917028.4347837</v>
      </c>
      <c r="K97" s="90">
        <f t="shared" ca="1" si="20"/>
        <v>387070901.45803756</v>
      </c>
      <c r="L97">
        <f ca="1">IF('Coal mining 2020'!$A105="MD",INDIRECT("'Coal mining 2020'!"&amp;'Country Selector'!$B$3&amp;ROW($A105))*10^12,0)*'Process Emissions Multipliers'!$B$34</f>
        <v>401224774.48129147</v>
      </c>
      <c r="M97" s="90">
        <f t="shared" ca="1" si="16"/>
        <v>403849600.07898307</v>
      </c>
      <c r="N97" s="90">
        <f t="shared" ca="1" si="21"/>
        <v>406474425.67667466</v>
      </c>
      <c r="O97" s="90">
        <f t="shared" ca="1" si="21"/>
        <v>409099251.27436626</v>
      </c>
      <c r="P97" s="90">
        <f t="shared" ca="1" si="21"/>
        <v>411724076.87205786</v>
      </c>
      <c r="Q97" s="90">
        <f t="shared" ca="1" si="21"/>
        <v>414348902.46974945</v>
      </c>
      <c r="R97" s="90">
        <f t="shared" ca="1" si="21"/>
        <v>416973728.06744105</v>
      </c>
      <c r="S97" s="90">
        <f t="shared" ca="1" si="21"/>
        <v>419598553.66513264</v>
      </c>
      <c r="T97" s="90">
        <f t="shared" ca="1" si="21"/>
        <v>422223379.26282424</v>
      </c>
      <c r="U97" s="90">
        <f t="shared" ca="1" si="21"/>
        <v>424848204.86051583</v>
      </c>
      <c r="V97">
        <f ca="1">IF('Coal mining 2030'!$A105="MD",INDIRECT("'Coal mining 2030'!"&amp;'Country Selector'!$B$3&amp;ROW($A105))*10^12,0)*'Process Emissions Multipliers'!$D$34</f>
        <v>427473030.45820743</v>
      </c>
      <c r="W97" s="90">
        <f t="shared" ca="1" si="22"/>
        <v>417518974.75352222</v>
      </c>
      <c r="X97" s="90">
        <f t="shared" ca="1" si="22"/>
        <v>407564919.04883701</v>
      </c>
      <c r="Y97" s="90">
        <f t="shared" ca="1" si="22"/>
        <v>397610863.34415174</v>
      </c>
      <c r="Z97" s="90">
        <f t="shared" ca="1" si="22"/>
        <v>387656807.63946652</v>
      </c>
      <c r="AA97" s="90">
        <f t="shared" ca="1" si="22"/>
        <v>377702751.93478131</v>
      </c>
      <c r="AB97" s="90">
        <f t="shared" ca="1" si="22"/>
        <v>367748696.2300961</v>
      </c>
      <c r="AC97" s="90">
        <f t="shared" ca="1" si="22"/>
        <v>357794640.52541089</v>
      </c>
      <c r="AD97" s="90">
        <f t="shared" ca="1" si="22"/>
        <v>347840584.82072568</v>
      </c>
      <c r="AE97" s="90">
        <f t="shared" ca="1" si="22"/>
        <v>337886529.11604041</v>
      </c>
      <c r="AF97" s="90">
        <f t="shared" ca="1" si="22"/>
        <v>327932473.4113552</v>
      </c>
      <c r="AG97" s="90">
        <f t="shared" ca="1" si="22"/>
        <v>317978417.70667005</v>
      </c>
      <c r="AH97" s="90">
        <f t="shared" ca="1" si="22"/>
        <v>308024362.00198478</v>
      </c>
      <c r="AI97" s="90">
        <f t="shared" ca="1" si="22"/>
        <v>298070306.2972995</v>
      </c>
      <c r="AJ97" s="90">
        <f t="shared" ca="1" si="22"/>
        <v>288116250.59261435</v>
      </c>
      <c r="AK97" s="90">
        <f t="shared" ca="1" si="22"/>
        <v>278162194.88792914</v>
      </c>
      <c r="AL97" s="90">
        <f t="shared" ca="1" si="22"/>
        <v>268208139.1832439</v>
      </c>
      <c r="AM97" s="90">
        <f t="shared" ca="1" si="19"/>
        <v>258254083.47855866</v>
      </c>
      <c r="AN97" s="90">
        <f t="shared" ca="1" si="19"/>
        <v>248300027.77387345</v>
      </c>
      <c r="AO97" s="90">
        <f t="shared" ca="1" si="19"/>
        <v>238345972.06918824</v>
      </c>
      <c r="AP97">
        <f ca="1">V97*'Process Emissions Multipliers'!$E$34</f>
        <v>228391916.36450303</v>
      </c>
    </row>
    <row r="98" spans="1:42">
      <c r="A98" s="74">
        <v>46</v>
      </c>
      <c r="B98">
        <f ca="1">IF('Coal mining 2010'!$A106="MD",INDIRECT("'Coal mining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IF('Coal mining 2020'!$A106="MD",INDIRECT("'Coal mining 2020'!"&amp;'Country Selector'!$B$3&amp;ROW($A106))*10^12,0)*'Process Emissions Multipliers'!$B$34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IF('Coal mining 2030'!$A106="MD",INDIRECT("'Coal mining 2030'!"&amp;'Country Selector'!$B$3&amp;ROW($A106))*10^12,0)*'Process Emissions Multipliers'!$D$34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Multipliers'!$E$34</f>
        <v>0</v>
      </c>
    </row>
    <row r="99" spans="1:42">
      <c r="A99" s="74">
        <v>47</v>
      </c>
      <c r="B99">
        <f ca="1">IF('Coal mining 2010'!$A107="MD",INDIRECT("'Coal mining 2010'!"&amp;'Country Selector'!$B$3&amp;ROW($A107))*10^12,0)</f>
        <v>252445756.15701592</v>
      </c>
      <c r="C99" s="90">
        <f t="shared" ca="1" si="15"/>
        <v>266205006.05540448</v>
      </c>
      <c r="D99" s="90">
        <f t="shared" ca="1" si="20"/>
        <v>279964255.95379311</v>
      </c>
      <c r="E99" s="90">
        <f t="shared" ca="1" si="20"/>
        <v>293723505.85218173</v>
      </c>
      <c r="F99" s="90">
        <f t="shared" ca="1" si="20"/>
        <v>307482755.7505703</v>
      </c>
      <c r="G99" s="90">
        <f t="shared" ca="1" si="20"/>
        <v>321242005.64895886</v>
      </c>
      <c r="H99" s="90">
        <f t="shared" ca="1" si="20"/>
        <v>335001255.54734755</v>
      </c>
      <c r="I99" s="90">
        <f t="shared" ca="1" si="20"/>
        <v>348760505.44573605</v>
      </c>
      <c r="J99" s="90">
        <f t="shared" ca="1" si="20"/>
        <v>362519755.34412467</v>
      </c>
      <c r="K99" s="90">
        <f t="shared" ca="1" si="20"/>
        <v>376279005.2425133</v>
      </c>
      <c r="L99">
        <f ca="1">IF('Coal mining 2020'!$A107="MD",INDIRECT("'Coal mining 2020'!"&amp;'Country Selector'!$B$3&amp;ROW($A107))*10^12,0)*'Process Emissions Multipliers'!$B$34</f>
        <v>390038255.14090186</v>
      </c>
      <c r="M99" s="90">
        <f t="shared" ca="1" si="16"/>
        <v>392589898.16290629</v>
      </c>
      <c r="N99" s="90">
        <f t="shared" ca="1" si="21"/>
        <v>395141541.18491066</v>
      </c>
      <c r="O99" s="90">
        <f t="shared" ca="1" si="21"/>
        <v>397693184.20691502</v>
      </c>
      <c r="P99" s="90">
        <f t="shared" ca="1" si="21"/>
        <v>400244827.22891951</v>
      </c>
      <c r="Q99" s="90">
        <f t="shared" ca="1" si="21"/>
        <v>402796470.25092387</v>
      </c>
      <c r="R99" s="90">
        <f t="shared" ca="1" si="21"/>
        <v>405348113.27292824</v>
      </c>
      <c r="S99" s="90">
        <f t="shared" ca="1" si="21"/>
        <v>407899756.2949326</v>
      </c>
      <c r="T99" s="90">
        <f t="shared" ca="1" si="21"/>
        <v>410451399.31693703</v>
      </c>
      <c r="U99" s="90">
        <f t="shared" ca="1" si="21"/>
        <v>413003042.3389414</v>
      </c>
      <c r="V99">
        <f ca="1">IF('Coal mining 2030'!$A107="MD",INDIRECT("'Coal mining 2030'!"&amp;'Country Selector'!$B$3&amp;ROW($A107))*10^12,0)*'Process Emissions Multipliers'!$D$34</f>
        <v>415554685.36094582</v>
      </c>
      <c r="W99" s="90">
        <f t="shared" ca="1" si="22"/>
        <v>405878157.97396201</v>
      </c>
      <c r="X99" s="90">
        <f t="shared" ca="1" si="22"/>
        <v>396201630.58697826</v>
      </c>
      <c r="Y99" s="90">
        <f t="shared" ca="1" si="22"/>
        <v>386525103.1999945</v>
      </c>
      <c r="Z99" s="90">
        <f t="shared" ca="1" si="22"/>
        <v>376848575.81301075</v>
      </c>
      <c r="AA99" s="90">
        <f t="shared" ca="1" si="22"/>
        <v>367172048.42602694</v>
      </c>
      <c r="AB99" s="90">
        <f t="shared" ca="1" si="22"/>
        <v>357495521.03904313</v>
      </c>
      <c r="AC99" s="90">
        <f t="shared" ca="1" si="22"/>
        <v>347818993.65205944</v>
      </c>
      <c r="AD99" s="90">
        <f t="shared" ca="1" si="22"/>
        <v>338142466.26507562</v>
      </c>
      <c r="AE99" s="90">
        <f t="shared" ca="1" si="22"/>
        <v>328465938.87809181</v>
      </c>
      <c r="AF99" s="90">
        <f t="shared" ca="1" si="22"/>
        <v>318789411.49110806</v>
      </c>
      <c r="AG99" s="90">
        <f t="shared" ca="1" si="22"/>
        <v>309112884.10412431</v>
      </c>
      <c r="AH99" s="90">
        <f t="shared" ca="1" si="22"/>
        <v>299436356.7171405</v>
      </c>
      <c r="AI99" s="90">
        <f t="shared" ca="1" si="22"/>
        <v>289759829.33015668</v>
      </c>
      <c r="AJ99" s="90">
        <f t="shared" ca="1" si="22"/>
        <v>280083301.94317299</v>
      </c>
      <c r="AK99" s="90">
        <f t="shared" ca="1" si="22"/>
        <v>270406774.55618918</v>
      </c>
      <c r="AL99" s="90">
        <f t="shared" ca="1" si="22"/>
        <v>260730247.16920543</v>
      </c>
      <c r="AM99" s="90">
        <f t="shared" ca="1" si="19"/>
        <v>251053719.78222162</v>
      </c>
      <c r="AN99" s="90">
        <f t="shared" ca="1" si="19"/>
        <v>241377192.39523783</v>
      </c>
      <c r="AO99" s="90">
        <f t="shared" ca="1" si="19"/>
        <v>231700665.00825408</v>
      </c>
      <c r="AP99">
        <f ca="1">V99*'Process Emissions Multipliers'!$E$34</f>
        <v>222024137.6212703</v>
      </c>
    </row>
    <row r="100" spans="1:42">
      <c r="A100" s="74">
        <v>48</v>
      </c>
      <c r="B100">
        <f ca="1">IF('Coal mining 2010'!$A108="MD",INDIRECT("'Coal mining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IF('Coal mining 2020'!$A108="MD",INDIRECT("'Coal mining 2020'!"&amp;'Country Selector'!$B$3&amp;ROW($A108))*10^12,0)*'Process Emissions Multipliers'!$B$34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IF('Coal mining 2030'!$A108="MD",INDIRECT("'Coal mining 2030'!"&amp;'Country Selector'!$B$3&amp;ROW($A108))*10^12,0)*'Process Emissions Multipliers'!$D$34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Multipliers'!$E$34</f>
        <v>0</v>
      </c>
    </row>
    <row r="101" spans="1:42">
      <c r="A101" s="74">
        <v>49</v>
      </c>
      <c r="B101">
        <f ca="1">IF('Coal mining 2010'!$A109="MD",INDIRECT("'Coal mining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IF('Coal mining 2020'!$A109="MD",INDIRECT("'Coal mining 2020'!"&amp;'Country Selector'!$B$3&amp;ROW($A109))*10^12,0)*'Process Emissions Multipliers'!$B$34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IF('Coal mining 2030'!$A109="MD",INDIRECT("'Coal mining 2030'!"&amp;'Country Selector'!$B$3&amp;ROW($A109))*10^12,0)*'Process Emissions Multipliers'!$D$34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Multipliers'!$E$34</f>
        <v>0</v>
      </c>
    </row>
    <row r="102" spans="1:42">
      <c r="A102" s="74">
        <v>50</v>
      </c>
      <c r="B102">
        <f ca="1">IF('Coal mining 2010'!$A110="MD",INDIRECT("'Coal mining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IF('Coal mining 2020'!$A110="MD",INDIRECT("'Coal mining 2020'!"&amp;'Country Selector'!$B$3&amp;ROW($A110))*10^12,0)*'Process Emissions Multipliers'!$B$34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IF('Coal mining 2030'!$A110="MD",INDIRECT("'Coal mining 2030'!"&amp;'Country Selector'!$B$3&amp;ROW($A110))*10^12,0)*'Process Emissions Multipliers'!$D$34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Multipliers'!$E$34</f>
        <v>0</v>
      </c>
    </row>
    <row r="103" spans="1:42">
      <c r="A103" s="74">
        <v>51</v>
      </c>
      <c r="B103">
        <f ca="1">IF('Coal mining 2010'!$A111="MD",INDIRECT("'Coal mining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IF('Coal mining 2020'!$A111="MD",INDIRECT("'Coal mining 2020'!"&amp;'Country Selector'!$B$3&amp;ROW($A111))*10^12,0)*'Process Emissions Multipliers'!$B$34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IF('Coal mining 2030'!$A111="MD",INDIRECT("'Coal mining 2030'!"&amp;'Country Selector'!$B$3&amp;ROW($A111))*10^12,0)*'Process Emissions Multipliers'!$D$34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Multipliers'!$E$34</f>
        <v>0</v>
      </c>
    </row>
    <row r="104" spans="1:42">
      <c r="A104" s="74">
        <v>52</v>
      </c>
      <c r="B104">
        <f ca="1">IF('Coal mining 2010'!$A112="MD",INDIRECT("'Coal mining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IF('Coal mining 2020'!$A112="MD",INDIRECT("'Coal mining 2020'!"&amp;'Country Selector'!$B$3&amp;ROW($A112))*10^12,0)*'Process Emissions Multipliers'!$B$34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IF('Coal mining 2030'!$A112="MD",INDIRECT("'Coal mining 2030'!"&amp;'Country Selector'!$B$3&amp;ROW($A112))*10^12,0)*'Process Emissions Multipliers'!$D$34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Multipliers'!$E$34</f>
        <v>0</v>
      </c>
    </row>
    <row r="105" spans="1:42">
      <c r="A105" s="74">
        <v>53</v>
      </c>
      <c r="B105">
        <f ca="1">IF('Coal mining 2010'!$A113="MD",INDIRECT("'Coal mining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IF('Coal mining 2020'!$A113="MD",INDIRECT("'Coal mining 2020'!"&amp;'Country Selector'!$B$3&amp;ROW($A113))*10^12,0)*'Process Emissions Multipliers'!$B$34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IF('Coal mining 2030'!$A113="MD",INDIRECT("'Coal mining 2030'!"&amp;'Country Selector'!$B$3&amp;ROW($A113))*10^12,0)*'Process Emissions Multipliers'!$D$34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Multipliers'!$E$34</f>
        <v>0</v>
      </c>
    </row>
    <row r="106" spans="1:42">
      <c r="A106" s="74">
        <v>54</v>
      </c>
      <c r="B106">
        <f ca="1">IF('Coal mining 2010'!$A114="MD",INDIRECT("'Coal mining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IF('Coal mining 2020'!$A114="MD",INDIRECT("'Coal mining 2020'!"&amp;'Country Selector'!$B$3&amp;ROW($A114))*10^12,0)*'Process Emissions Multipliers'!$B$34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IF('Coal mining 2030'!$A114="MD",INDIRECT("'Coal mining 2030'!"&amp;'Country Selector'!$B$3&amp;ROW($A114))*10^12,0)*'Process Emissions Multipliers'!$D$34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Multipliers'!$E$34</f>
        <v>0</v>
      </c>
    </row>
    <row r="107" spans="1:42">
      <c r="A107" s="74">
        <v>55</v>
      </c>
      <c r="B107">
        <f ca="1">IF('Coal mining 2010'!$A115="MD",INDIRECT("'Coal mining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IF('Coal mining 2020'!$A115="MD",INDIRECT("'Coal mining 2020'!"&amp;'Country Selector'!$B$3&amp;ROW($A115))*10^12,0)*'Process Emissions Multipliers'!$B$34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IF('Coal mining 2030'!$A115="MD",INDIRECT("'Coal mining 2030'!"&amp;'Country Selector'!$B$3&amp;ROW($A115))*10^12,0)*'Process Emissions Multipliers'!$D$34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Multipliers'!$E$34</f>
        <v>0</v>
      </c>
    </row>
    <row r="108" spans="1:42">
      <c r="A108" s="74">
        <v>56</v>
      </c>
      <c r="B108">
        <f ca="1">IF('Coal mining 2010'!$A116="MD",INDIRECT("'Coal mining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IF('Coal mining 2020'!$A116="MD",INDIRECT("'Coal mining 2020'!"&amp;'Country Selector'!$B$3&amp;ROW($A116))*10^12,0)*'Process Emissions Multipliers'!$B$34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IF('Coal mining 2030'!$A116="MD",INDIRECT("'Coal mining 2030'!"&amp;'Country Selector'!$B$3&amp;ROW($A116))*10^12,0)*'Process Emissions Multipliers'!$D$34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Multipliers'!$E$34</f>
        <v>0</v>
      </c>
    </row>
    <row r="109" spans="1:42">
      <c r="A109" s="74">
        <v>57</v>
      </c>
      <c r="B109">
        <f ca="1">IF('Coal mining 2010'!$A117="MD",INDIRECT("'Coal mining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IF('Coal mining 2020'!$A117="MD",INDIRECT("'Coal mining 2020'!"&amp;'Country Selector'!$B$3&amp;ROW($A117))*10^12,0)*'Process Emissions Multipliers'!$B$34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IF('Coal mining 2030'!$A117="MD",INDIRECT("'Coal mining 2030'!"&amp;'Country Selector'!$B$3&amp;ROW($A117))*10^12,0)*'Process Emissions Multipliers'!$D$34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Multipliers'!$E$34</f>
        <v>0</v>
      </c>
    </row>
    <row r="110" spans="1:42">
      <c r="A110" s="74">
        <v>58</v>
      </c>
      <c r="B110">
        <f ca="1">IF('Coal mining 2010'!$A118="MD",INDIRECT("'Coal mining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IF('Coal mining 2020'!$A118="MD",INDIRECT("'Coal mining 2020'!"&amp;'Country Selector'!$B$3&amp;ROW($A118))*10^12,0)*'Process Emissions Multipliers'!$B$34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IF('Coal mining 2030'!$A118="MD",INDIRECT("'Coal mining 2030'!"&amp;'Country Selector'!$B$3&amp;ROW($A118))*10^12,0)*'Process Emissions Multipliers'!$D$34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Multipliers'!$E$34</f>
        <v>0</v>
      </c>
    </row>
    <row r="111" spans="1:42">
      <c r="A111" s="74">
        <v>59</v>
      </c>
      <c r="B111">
        <f ca="1">IF('Coal mining 2010'!$A119="MD",INDIRECT("'Coal mining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IF('Coal mining 2020'!$A119="MD",INDIRECT("'Coal mining 2020'!"&amp;'Country Selector'!$B$3&amp;ROW($A119))*10^12,0)*'Process Emissions Multipliers'!$B$34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IF('Coal mining 2030'!$A119="MD",INDIRECT("'Coal mining 2030'!"&amp;'Country Selector'!$B$3&amp;ROW($A119))*10^12,0)*'Process Emissions Multipliers'!$D$34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Multipliers'!$E$34</f>
        <v>0</v>
      </c>
    </row>
    <row r="112" spans="1:42">
      <c r="A112" s="74">
        <v>60</v>
      </c>
      <c r="B112">
        <f ca="1">IF('Coal mining 2010'!$A120="MD",INDIRECT("'Coal mining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IF('Coal mining 2020'!$A120="MD",INDIRECT("'Coal mining 2020'!"&amp;'Country Selector'!$B$3&amp;ROW($A120))*10^12,0)*'Process Emissions Multipliers'!$B$34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IF('Coal mining 2030'!$A120="MD",INDIRECT("'Coal mining 2030'!"&amp;'Country Selector'!$B$3&amp;ROW($A120))*10^12,0)*'Process Emissions Multipliers'!$D$34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Multipliers'!$E$34</f>
        <v>0</v>
      </c>
    </row>
    <row r="113" spans="1:42">
      <c r="A113" s="74">
        <v>61</v>
      </c>
      <c r="B113">
        <f ca="1">IF('Coal mining 2010'!$A121="MD",INDIRECT("'Coal mining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IF('Coal mining 2020'!$A121="MD",INDIRECT("'Coal mining 2020'!"&amp;'Country Selector'!$B$3&amp;ROW($A121))*10^12,0)*'Process Emissions Multipliers'!$B$34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IF('Coal mining 2030'!$A121="MD",INDIRECT("'Coal mining 2030'!"&amp;'Country Selector'!$B$3&amp;ROW($A121))*10^12,0)*'Process Emissions Multipliers'!$D$34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Multipliers'!$E$34</f>
        <v>0</v>
      </c>
    </row>
    <row r="114" spans="1:42">
      <c r="A114" s="74">
        <v>62</v>
      </c>
      <c r="B114">
        <f ca="1">IF('Coal mining 2010'!$A122="MD",INDIRECT("'Coal mining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IF('Coal mining 2020'!$A122="MD",INDIRECT("'Coal mining 2020'!"&amp;'Country Selector'!$B$3&amp;ROW($A122))*10^12,0)*'Process Emissions Multipliers'!$B$34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IF('Coal mining 2030'!$A122="MD",INDIRECT("'Coal mining 2030'!"&amp;'Country Selector'!$B$3&amp;ROW($A122))*10^12,0)*'Process Emissions Multipliers'!$D$34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Multipliers'!$E$34</f>
        <v>0</v>
      </c>
    </row>
    <row r="115" spans="1:42">
      <c r="A115" s="74">
        <v>63</v>
      </c>
      <c r="B115">
        <f ca="1">IF('Coal mining 2010'!$A123="MD",INDIRECT("'Coal mining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IF('Coal mining 2020'!$A123="MD",INDIRECT("'Coal mining 2020'!"&amp;'Country Selector'!$B$3&amp;ROW($A123))*10^12,0)*'Process Emissions Multipliers'!$B$34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IF('Coal mining 2030'!$A123="MD",INDIRECT("'Coal mining 2030'!"&amp;'Country Selector'!$B$3&amp;ROW($A123))*10^12,0)*'Process Emissions Multipliers'!$D$34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Multipliers'!$E$34</f>
        <v>0</v>
      </c>
    </row>
    <row r="116" spans="1:42">
      <c r="A116" s="74">
        <v>64</v>
      </c>
      <c r="B116">
        <f ca="1">IF('Coal mining 2010'!$A124="MD",INDIRECT("'Coal mining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IF('Coal mining 2020'!$A124="MD",INDIRECT("'Coal mining 2020'!"&amp;'Country Selector'!$B$3&amp;ROW($A124))*10^12,0)*'Process Emissions Multipliers'!$B$34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IF('Coal mining 2030'!$A124="MD",INDIRECT("'Coal mining 2030'!"&amp;'Country Selector'!$B$3&amp;ROW($A124))*10^12,0)*'Process Emissions Multipliers'!$D$34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Multipliers'!$E$34</f>
        <v>0</v>
      </c>
    </row>
    <row r="117" spans="1:42">
      <c r="A117" s="74">
        <v>65</v>
      </c>
      <c r="B117">
        <f ca="1">IF('Coal mining 2010'!$A125="MD",INDIRECT("'Coal mining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IF('Coal mining 2020'!$A125="MD",INDIRECT("'Coal mining 2020'!"&amp;'Country Selector'!$B$3&amp;ROW($A125))*10^12,0)*'Process Emissions Multipliers'!$B$34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IF('Coal mining 2030'!$A125="MD",INDIRECT("'Coal mining 2030'!"&amp;'Country Selector'!$B$3&amp;ROW($A125))*10^12,0)*'Process Emissions Multipliers'!$D$34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Multipliers'!$E$34</f>
        <v>0</v>
      </c>
    </row>
    <row r="118" spans="1:42">
      <c r="A118" s="74">
        <v>66</v>
      </c>
      <c r="B118">
        <f ca="1">IF('Coal mining 2010'!$A126="MD",INDIRECT("'Coal mining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IF('Coal mining 2020'!$A126="MD",INDIRECT("'Coal mining 2020'!"&amp;'Country Selector'!$B$3&amp;ROW($A126))*10^12,0)*'Process Emissions Multipliers'!$B$34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IF('Coal mining 2030'!$A126="MD",INDIRECT("'Coal mining 2030'!"&amp;'Country Selector'!$B$3&amp;ROW($A126))*10^12,0)*'Process Emissions Multipliers'!$D$34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Multipliers'!$E$34</f>
        <v>0</v>
      </c>
    </row>
    <row r="119" spans="1:42">
      <c r="A119" s="74">
        <v>67</v>
      </c>
      <c r="B119">
        <f ca="1">IF('Coal mining 2010'!$A127="MD",INDIRECT("'Coal mining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IF('Coal mining 2020'!$A127="MD",INDIRECT("'Coal mining 2020'!"&amp;'Country Selector'!$B$3&amp;ROW($A127))*10^12,0)*'Process Emissions Multipliers'!$B$34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IF('Coal mining 2030'!$A127="MD",INDIRECT("'Coal mining 2030'!"&amp;'Country Selector'!$B$3&amp;ROW($A127))*10^12,0)*'Process Emissions Multipliers'!$D$34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Multipliers'!$E$34</f>
        <v>0</v>
      </c>
    </row>
    <row r="120" spans="1:42">
      <c r="A120" s="74">
        <v>68</v>
      </c>
      <c r="B120">
        <f ca="1">IF('Coal mining 2010'!$A128="MD",INDIRECT("'Coal mining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IF('Coal mining 2020'!$A128="MD",INDIRECT("'Coal mining 2020'!"&amp;'Country Selector'!$B$3&amp;ROW($A128))*10^12,0)*'Process Emissions Multipliers'!$B$34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IF('Coal mining 2030'!$A128="MD",INDIRECT("'Coal mining 2030'!"&amp;'Country Selector'!$B$3&amp;ROW($A128))*10^12,0)*'Process Emissions Multipliers'!$D$34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Multipliers'!$E$34</f>
        <v>0</v>
      </c>
    </row>
    <row r="121" spans="1:42">
      <c r="A121" s="74">
        <v>69</v>
      </c>
      <c r="B121">
        <f ca="1">IF('Coal mining 2010'!$A129="MD",INDIRECT("'Coal mining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IF('Coal mining 2020'!$A129="MD",INDIRECT("'Coal mining 2020'!"&amp;'Country Selector'!$B$3&amp;ROW($A129))*10^12,0)*'Process Emissions Multipliers'!$B$34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IF('Coal mining 2030'!$A129="MD",INDIRECT("'Coal mining 2030'!"&amp;'Country Selector'!$B$3&amp;ROW($A129))*10^12,0)*'Process Emissions Multipliers'!$D$34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Multipliers'!$E$34</f>
        <v>0</v>
      </c>
    </row>
    <row r="122" spans="1:42">
      <c r="A122" s="74">
        <v>70</v>
      </c>
      <c r="B122">
        <f ca="1">IF('Coal mining 2010'!$A130="MD",INDIRECT("'Coal mining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IF('Coal mining 2020'!$A130="MD",INDIRECT("'Coal mining 2020'!"&amp;'Country Selector'!$B$3&amp;ROW($A130))*10^12,0)*'Process Emissions Multipliers'!$B$34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IF('Coal mining 2030'!$A130="MD",INDIRECT("'Coal mining 2030'!"&amp;'Country Selector'!$B$3&amp;ROW($A130))*10^12,0)*'Process Emissions Multipliers'!$D$34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Multipliers'!$E$34</f>
        <v>0</v>
      </c>
    </row>
    <row r="123" spans="1:42">
      <c r="A123" s="74">
        <v>71</v>
      </c>
      <c r="B123">
        <f ca="1">IF('Coal mining 2010'!$A131="MD",INDIRECT("'Coal mining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IF('Coal mining 2020'!$A131="MD",INDIRECT("'Coal mining 2020'!"&amp;'Country Selector'!$B$3&amp;ROW($A131))*10^12,0)*'Process Emissions Multipliers'!$B$34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IF('Coal mining 2030'!$A131="MD",INDIRECT("'Coal mining 2030'!"&amp;'Country Selector'!$B$3&amp;ROW($A131))*10^12,0)*'Process Emissions Multipliers'!$D$34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Multipliers'!$E$34</f>
        <v>0</v>
      </c>
    </row>
    <row r="124" spans="1:42">
      <c r="A124" s="74">
        <v>72</v>
      </c>
      <c r="B124">
        <f ca="1">IF('Coal mining 2010'!$A132="MD",INDIRECT("'Coal mining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IF('Coal mining 2020'!$A132="MD",INDIRECT("'Coal mining 2020'!"&amp;'Country Selector'!$B$3&amp;ROW($A132))*10^12,0)*'Process Emissions Multipliers'!$B$34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IF('Coal mining 2030'!$A132="MD",INDIRECT("'Coal mining 2030'!"&amp;'Country Selector'!$B$3&amp;ROW($A132))*10^12,0)*'Process Emissions Multipliers'!$D$34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Multipliers'!$E$34</f>
        <v>0</v>
      </c>
    </row>
    <row r="125" spans="1:42">
      <c r="A125" s="74">
        <v>73</v>
      </c>
      <c r="B125">
        <f ca="1">IF('Coal mining 2010'!$A133="MD",INDIRECT("'Coal mining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IF('Coal mining 2020'!$A133="MD",INDIRECT("'Coal mining 2020'!"&amp;'Country Selector'!$B$3&amp;ROW($A133))*10^12,0)*'Process Emissions Multipliers'!$B$34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IF('Coal mining 2030'!$A133="MD",INDIRECT("'Coal mining 2030'!"&amp;'Country Selector'!$B$3&amp;ROW($A133))*10^12,0)*'Process Emissions Multipliers'!$D$34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Multipliers'!$E$34</f>
        <v>0</v>
      </c>
    </row>
    <row r="126" spans="1:42">
      <c r="A126" s="74">
        <v>74</v>
      </c>
      <c r="B126">
        <f ca="1">IF('Coal mining 2010'!$A134="MD",INDIRECT("'Coal mining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IF('Coal mining 2020'!$A134="MD",INDIRECT("'Coal mining 2020'!"&amp;'Country Selector'!$B$3&amp;ROW($A134))*10^12,0)*'Process Emissions Multipliers'!$B$34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IF('Coal mining 2030'!$A134="MD",INDIRECT("'Coal mining 2030'!"&amp;'Country Selector'!$B$3&amp;ROW($A134))*10^12,0)*'Process Emissions Multipliers'!$D$34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Multipliers'!$E$34</f>
        <v>0</v>
      </c>
    </row>
    <row r="127" spans="1:42">
      <c r="A127" s="74">
        <v>75</v>
      </c>
      <c r="B127">
        <f ca="1">IF('Coal mining 2010'!$A135="MD",INDIRECT("'Coal mining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IF('Coal mining 2020'!$A135="MD",INDIRECT("'Coal mining 2020'!"&amp;'Country Selector'!$B$3&amp;ROW($A135))*10^12,0)*'Process Emissions Multipliers'!$B$34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IF('Coal mining 2030'!$A135="MD",INDIRECT("'Coal mining 2030'!"&amp;'Country Selector'!$B$3&amp;ROW($A135))*10^12,0)*'Process Emissions Multipliers'!$D$34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Multipliers'!$E$34</f>
        <v>0</v>
      </c>
    </row>
    <row r="128" spans="1:42">
      <c r="A128" s="74">
        <v>76</v>
      </c>
      <c r="B128">
        <f ca="1">IF('Coal mining 2010'!$A136="MD",INDIRECT("'Coal mining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IF('Coal mining 2020'!$A136="MD",INDIRECT("'Coal mining 2020'!"&amp;'Country Selector'!$B$3&amp;ROW($A136))*10^12,0)*'Process Emissions Multipliers'!$B$34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IF('Coal mining 2030'!$A136="MD",INDIRECT("'Coal mining 2030'!"&amp;'Country Selector'!$B$3&amp;ROW($A136))*10^12,0)*'Process Emissions Multipliers'!$D$34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Multipliers'!$E$34</f>
        <v>0</v>
      </c>
    </row>
    <row r="129" spans="1:42">
      <c r="A129" s="74">
        <v>77</v>
      </c>
      <c r="B129">
        <f ca="1">IF('Coal mining 2010'!$A137="MD",INDIRECT("'Coal mining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IF('Coal mining 2020'!$A137="MD",INDIRECT("'Coal mining 2020'!"&amp;'Country Selector'!$B$3&amp;ROW($A137))*10^12,0)*'Process Emissions Multipliers'!$B$34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IF('Coal mining 2030'!$A137="MD",INDIRECT("'Coal mining 2030'!"&amp;'Country Selector'!$B$3&amp;ROW($A137))*10^12,0)*'Process Emissions Multipliers'!$D$34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Multipliers'!$E$34</f>
        <v>0</v>
      </c>
    </row>
    <row r="130" spans="1:42">
      <c r="A130" s="74">
        <v>78</v>
      </c>
      <c r="B130">
        <f ca="1">IF('Coal mining 2010'!$A138="MD",INDIRECT("'Coal mining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IF('Coal mining 2020'!$A138="MD",INDIRECT("'Coal mining 2020'!"&amp;'Country Selector'!$B$3&amp;ROW($A138))*10^12,0)*'Process Emissions Multipliers'!$B$34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IF('Coal mining 2030'!$A138="MD",INDIRECT("'Coal mining 2030'!"&amp;'Country Selector'!$B$3&amp;ROW($A138))*10^12,0)*'Process Emissions Multipliers'!$D$34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Multipliers'!$E$34</f>
        <v>0</v>
      </c>
    </row>
    <row r="131" spans="1:42">
      <c r="A131" s="74">
        <v>79</v>
      </c>
      <c r="B131">
        <f ca="1">IF('Coal mining 2010'!$A139="MD",INDIRECT("'Coal mining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IF('Coal mining 2020'!$A139="MD",INDIRECT("'Coal mining 2020'!"&amp;'Country Selector'!$B$3&amp;ROW($A139))*10^12,0)*'Process Emissions Multipliers'!$B$34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IF('Coal mining 2030'!$A139="MD",INDIRECT("'Coal mining 2030'!"&amp;'Country Selector'!$B$3&amp;ROW($A139))*10^12,0)*'Process Emissions Multipliers'!$D$34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Multipliers'!$E$34</f>
        <v>0</v>
      </c>
    </row>
    <row r="132" spans="1:42">
      <c r="A132" s="74">
        <v>80</v>
      </c>
      <c r="B132">
        <f ca="1">IF('Coal mining 2010'!$A140="MD",INDIRECT("'Coal mining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IF('Coal mining 2020'!$A140="MD",INDIRECT("'Coal mining 2020'!"&amp;'Country Selector'!$B$3&amp;ROW($A140))*10^12,0)*'Process Emissions Multipliers'!$B$34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IF('Coal mining 2030'!$A140="MD",INDIRECT("'Coal mining 2030'!"&amp;'Country Selector'!$B$3&amp;ROW($A140))*10^12,0)*'Process Emissions Multipliers'!$D$34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Multipliers'!$E$34</f>
        <v>0</v>
      </c>
    </row>
    <row r="133" spans="1:42">
      <c r="A133" s="74">
        <v>81</v>
      </c>
      <c r="B133">
        <f ca="1">IF('Coal mining 2010'!$A141="MD",INDIRECT("'Coal mining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IF('Coal mining 2020'!$A141="MD",INDIRECT("'Coal mining 2020'!"&amp;'Country Selector'!$B$3&amp;ROW($A141))*10^12,0)*'Process Emissions Multipliers'!$B$34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IF('Coal mining 2030'!$A141="MD",INDIRECT("'Coal mining 2030'!"&amp;'Country Selector'!$B$3&amp;ROW($A141))*10^12,0)*'Process Emissions Multipliers'!$D$34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Multipliers'!$E$34</f>
        <v>0</v>
      </c>
    </row>
    <row r="134" spans="1:42">
      <c r="A134" s="74">
        <v>82</v>
      </c>
      <c r="B134">
        <f ca="1">IF('Coal mining 2010'!$A142="MD",INDIRECT("'Coal mining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IF('Coal mining 2020'!$A142="MD",INDIRECT("'Coal mining 2020'!"&amp;'Country Selector'!$B$3&amp;ROW($A142))*10^12,0)*'Process Emissions Multipliers'!$B$34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IF('Coal mining 2030'!$A142="MD",INDIRECT("'Coal mining 2030'!"&amp;'Country Selector'!$B$3&amp;ROW($A142))*10^12,0)*'Process Emissions Multipliers'!$D$34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Multipliers'!$E$34</f>
        <v>0</v>
      </c>
    </row>
    <row r="135" spans="1:42">
      <c r="A135" s="74">
        <v>83</v>
      </c>
      <c r="B135">
        <f ca="1">IF('Coal mining 2010'!$A143="MD",INDIRECT("'Coal mining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IF('Coal mining 2020'!$A143="MD",INDIRECT("'Coal mining 2020'!"&amp;'Country Selector'!$B$3&amp;ROW($A143))*10^12,0)*'Process Emissions Multipliers'!$B$34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IF('Coal mining 2030'!$A143="MD",INDIRECT("'Coal mining 2030'!"&amp;'Country Selector'!$B$3&amp;ROW($A143))*10^12,0)*'Process Emissions Multipliers'!$D$34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Multipliers'!$E$34</f>
        <v>0</v>
      </c>
    </row>
    <row r="136" spans="1:42">
      <c r="A136" s="74">
        <v>84</v>
      </c>
      <c r="B136">
        <f ca="1">IF('Coal mining 2010'!$A144="MD",INDIRECT("'Coal mining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IF('Coal mining 2020'!$A144="MD",INDIRECT("'Coal mining 2020'!"&amp;'Country Selector'!$B$3&amp;ROW($A144))*10^12,0)*'Process Emissions Multipliers'!$B$34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IF('Coal mining 2030'!$A144="MD",INDIRECT("'Coal mining 2030'!"&amp;'Country Selector'!$B$3&amp;ROW($A144))*10^12,0)*'Process Emissions Multipliers'!$D$34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Multipliers'!$E$34</f>
        <v>0</v>
      </c>
    </row>
    <row r="137" spans="1:42">
      <c r="A137" s="74">
        <v>85</v>
      </c>
      <c r="B137">
        <f ca="1">IF('Coal mining 2010'!$A145="MD",INDIRECT("'Coal mining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IF('Coal mining 2020'!$A145="MD",INDIRECT("'Coal mining 2020'!"&amp;'Country Selector'!$B$3&amp;ROW($A145))*10^12,0)*'Process Emissions Multipliers'!$B$34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IF('Coal mining 2030'!$A145="MD",INDIRECT("'Coal mining 2030'!"&amp;'Country Selector'!$B$3&amp;ROW($A145))*10^12,0)*'Process Emissions Multipliers'!$D$34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Multipliers'!$E$34</f>
        <v>0</v>
      </c>
    </row>
    <row r="138" spans="1:42">
      <c r="A138" s="74">
        <v>86</v>
      </c>
      <c r="B138">
        <f ca="1">IF('Coal mining 2010'!$A146="MD",INDIRECT("'Coal mining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IF('Coal mining 2020'!$A146="MD",INDIRECT("'Coal mining 2020'!"&amp;'Country Selector'!$B$3&amp;ROW($A146))*10^12,0)*'Process Emissions Multipliers'!$B$34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IF('Coal mining 2030'!$A146="MD",INDIRECT("'Coal mining 2030'!"&amp;'Country Selector'!$B$3&amp;ROW($A146))*10^12,0)*'Process Emissions Multipliers'!$D$34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Multipliers'!$E$34</f>
        <v>0</v>
      </c>
    </row>
    <row r="139" spans="1:42">
      <c r="A139" s="74">
        <v>87</v>
      </c>
      <c r="B139">
        <f ca="1">IF('Coal mining 2010'!$A147="MD",INDIRECT("'Coal mining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IF('Coal mining 2020'!$A147="MD",INDIRECT("'Coal mining 2020'!"&amp;'Country Selector'!$B$3&amp;ROW($A147))*10^12,0)*'Process Emissions Multipliers'!$B$34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IF('Coal mining 2030'!$A147="MD",INDIRECT("'Coal mining 2030'!"&amp;'Country Selector'!$B$3&amp;ROW($A147))*10^12,0)*'Process Emissions Multipliers'!$D$34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Multipliers'!$E$34</f>
        <v>0</v>
      </c>
    </row>
    <row r="140" spans="1:42">
      <c r="A140" s="74">
        <v>88</v>
      </c>
      <c r="B140">
        <f ca="1">IF('Coal mining 2010'!$A148="MD",INDIRECT("'Coal mining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IF('Coal mining 2020'!$A148="MD",INDIRECT("'Coal mining 2020'!"&amp;'Country Selector'!$B$3&amp;ROW($A148))*10^12,0)*'Process Emissions Multipliers'!$B$34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IF('Coal mining 2030'!$A148="MD",INDIRECT("'Coal mining 2030'!"&amp;'Country Selector'!$B$3&amp;ROW($A148))*10^12,0)*'Process Emissions Multipliers'!$D$34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Multipliers'!$E$34</f>
        <v>0</v>
      </c>
    </row>
    <row r="141" spans="1:42">
      <c r="A141" s="74">
        <v>89</v>
      </c>
      <c r="B141">
        <f ca="1">IF('Coal mining 2010'!$A149="MD",INDIRECT("'Coal mining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IF('Coal mining 2020'!$A149="MD",INDIRECT("'Coal mining 2020'!"&amp;'Country Selector'!$B$3&amp;ROW($A149))*10^12,0)*'Process Emissions Multipliers'!$B$34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IF('Coal mining 2030'!$A149="MD",INDIRECT("'Coal mining 2030'!"&amp;'Country Selector'!$B$3&amp;ROW($A149))*10^12,0)*'Process Emissions Multipliers'!$D$34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Multipliers'!$E$34</f>
        <v>0</v>
      </c>
    </row>
    <row r="142" spans="1:42">
      <c r="A142" s="74">
        <v>90</v>
      </c>
      <c r="B142">
        <f ca="1">IF('Coal mining 2010'!$A150="MD",INDIRECT("'Coal mining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IF('Coal mining 2020'!$A150="MD",INDIRECT("'Coal mining 2020'!"&amp;'Country Selector'!$B$3&amp;ROW($A150))*10^12,0)*'Process Emissions Multipliers'!$B$34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IF('Coal mining 2030'!$A150="MD",INDIRECT("'Coal mining 2030'!"&amp;'Country Selector'!$B$3&amp;ROW($A150))*10^12,0)*'Process Emissions Multipliers'!$D$34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Multipliers'!$E$34</f>
        <v>0</v>
      </c>
    </row>
    <row r="143" spans="1:42">
      <c r="A143" s="74">
        <v>91</v>
      </c>
      <c r="B143">
        <f ca="1">IF('Coal mining 2010'!$A151="MD",INDIRECT("'Coal mining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IF('Coal mining 2020'!$A151="MD",INDIRECT("'Coal mining 2020'!"&amp;'Country Selector'!$B$3&amp;ROW($A151))*10^12,0)*'Process Emissions Multipliers'!$B$34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IF('Coal mining 2030'!$A151="MD",INDIRECT("'Coal mining 2030'!"&amp;'Country Selector'!$B$3&amp;ROW($A151))*10^12,0)*'Process Emissions Multipliers'!$D$34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Multipliers'!$E$34</f>
        <v>0</v>
      </c>
    </row>
    <row r="144" spans="1:42">
      <c r="A144" s="74">
        <v>92</v>
      </c>
      <c r="B144">
        <f ca="1">IF('Coal mining 2010'!$A152="MD",INDIRECT("'Coal mining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IF('Coal mining 2020'!$A152="MD",INDIRECT("'Coal mining 2020'!"&amp;'Country Selector'!$B$3&amp;ROW($A152))*10^12,0)*'Process Emissions Multipliers'!$B$34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IF('Coal mining 2030'!$A152="MD",INDIRECT("'Coal mining 2030'!"&amp;'Country Selector'!$B$3&amp;ROW($A152))*10^12,0)*'Process Emissions Multipliers'!$D$34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Multipliers'!$E$34</f>
        <v>0</v>
      </c>
    </row>
    <row r="145" spans="1:42">
      <c r="A145" s="74">
        <v>93</v>
      </c>
      <c r="B145">
        <f ca="1">IF('Coal mining 2010'!$A153="MD",INDIRECT("'Coal mining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IF('Coal mining 2020'!$A153="MD",INDIRECT("'Coal mining 2020'!"&amp;'Country Selector'!$B$3&amp;ROW($A153))*10^12,0)*'Process Emissions Multipliers'!$B$34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IF('Coal mining 2030'!$A153="MD",INDIRECT("'Coal mining 2030'!"&amp;'Country Selector'!$B$3&amp;ROW($A153))*10^12,0)*'Process Emissions Multipliers'!$D$34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Multipliers'!$E$34</f>
        <v>0</v>
      </c>
    </row>
    <row r="146" spans="1:42">
      <c r="A146" s="74">
        <v>94</v>
      </c>
      <c r="B146">
        <f ca="1">IF('Coal mining 2010'!$A154="MD",INDIRECT("'Coal mining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IF('Coal mining 2020'!$A154="MD",INDIRECT("'Coal mining 2020'!"&amp;'Country Selector'!$B$3&amp;ROW($A154))*10^12,0)*'Process Emissions Multipliers'!$B$34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IF('Coal mining 2030'!$A154="MD",INDIRECT("'Coal mining 2030'!"&amp;'Country Selector'!$B$3&amp;ROW($A154))*10^12,0)*'Process Emissions Multipliers'!$D$34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Multipliers'!$E$34</f>
        <v>0</v>
      </c>
    </row>
    <row r="147" spans="1:42">
      <c r="A147" s="74">
        <v>95</v>
      </c>
      <c r="B147">
        <f ca="1">IF('Coal mining 2010'!$A155="MD",INDIRECT("'Coal mining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IF('Coal mining 2020'!$A155="MD",INDIRECT("'Coal mining 2020'!"&amp;'Country Selector'!$B$3&amp;ROW($A155))*10^12,0)*'Process Emissions Multipliers'!$B$34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IF('Coal mining 2030'!$A155="MD",INDIRECT("'Coal mining 2030'!"&amp;'Country Selector'!$B$3&amp;ROW($A155))*10^12,0)*'Process Emissions Multipliers'!$D$34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Multipliers'!$E$34</f>
        <v>0</v>
      </c>
    </row>
    <row r="148" spans="1:42">
      <c r="A148" s="74">
        <v>96</v>
      </c>
      <c r="B148">
        <f ca="1">IF('Coal mining 2010'!$A156="MD",INDIRECT("'Coal mining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IF('Coal mining 2020'!$A156="MD",INDIRECT("'Coal mining 2020'!"&amp;'Country Selector'!$B$3&amp;ROW($A156))*10^12,0)*'Process Emissions Multipliers'!$B$34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IF('Coal mining 2030'!$A156="MD",INDIRECT("'Coal mining 2030'!"&amp;'Country Selector'!$B$3&amp;ROW($A156))*10^12,0)*'Process Emissions Multipliers'!$D$34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Multipliers'!$E$34</f>
        <v>0</v>
      </c>
    </row>
    <row r="149" spans="1:42">
      <c r="A149" s="74">
        <v>97</v>
      </c>
      <c r="B149">
        <f ca="1">IF('Coal mining 2010'!$A157="MD",INDIRECT("'Coal mining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IF('Coal mining 2020'!$A157="MD",INDIRECT("'Coal mining 2020'!"&amp;'Country Selector'!$B$3&amp;ROW($A157))*10^12,0)*'Process Emissions Multipliers'!$B$34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IF('Coal mining 2030'!$A157="MD",INDIRECT("'Coal mining 2030'!"&amp;'Country Selector'!$B$3&amp;ROW($A157))*10^12,0)*'Process Emissions Multipliers'!$D$34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Multipliers'!$E$34</f>
        <v>0</v>
      </c>
    </row>
    <row r="150" spans="1:42">
      <c r="A150" s="74">
        <v>98</v>
      </c>
      <c r="B150">
        <f ca="1">IF('Coal mining 2010'!$A158="MD",INDIRECT("'Coal mining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IF('Coal mining 2020'!$A158="MD",INDIRECT("'Coal mining 2020'!"&amp;'Country Selector'!$B$3&amp;ROW($A158))*10^12,0)*'Process Emissions Multipliers'!$B$34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IF('Coal mining 2030'!$A158="MD",INDIRECT("'Coal mining 2030'!"&amp;'Country Selector'!$B$3&amp;ROW($A158))*10^12,0)*'Process Emissions Multipliers'!$D$34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Multipliers'!$E$34</f>
        <v>0</v>
      </c>
    </row>
    <row r="151" spans="1:42">
      <c r="A151" s="74">
        <v>99</v>
      </c>
      <c r="B151">
        <f ca="1">IF('Coal mining 2010'!$A159="MD",INDIRECT("'Coal mining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IF('Coal mining 2020'!$A159="MD",INDIRECT("'Coal mining 2020'!"&amp;'Country Selector'!$B$3&amp;ROW($A159))*10^12,0)*'Process Emissions Multipliers'!$B$34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IF('Coal mining 2030'!$A159="MD",INDIRECT("'Coal mining 2030'!"&amp;'Country Selector'!$B$3&amp;ROW($A159))*10^12,0)*'Process Emissions Multipliers'!$D$34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Multipliers'!$E$34</f>
        <v>0</v>
      </c>
    </row>
    <row r="152" spans="1:42">
      <c r="A152" s="74">
        <v>100</v>
      </c>
      <c r="B152">
        <f ca="1">IF('Coal mining 2010'!$A160="MD",INDIRECT("'Coal mining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IF('Coal mining 2020'!$A160="MD",INDIRECT("'Coal mining 2020'!"&amp;'Country Selector'!$B$3&amp;ROW($A160))*10^12,0)*'Process Emissions Multipliers'!$B$34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IF('Coal mining 2030'!$A160="MD",INDIRECT("'Coal mining 2030'!"&amp;'Country Selector'!$B$3&amp;ROW($A160))*10^12,0)*'Process Emissions Multipliers'!$D$34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Multipliers'!$E$34</f>
        <v>0</v>
      </c>
    </row>
    <row r="153" spans="1:42">
      <c r="A153" s="74">
        <v>150</v>
      </c>
      <c r="B153">
        <f ca="1">IF('Coal mining 2010'!$A161="MD",INDIRECT("'Coal mining 2010'!"&amp;'Country Selector'!$B$3&amp;ROW($A161))*10^12,0)</f>
        <v>104256875841.25853</v>
      </c>
      <c r="C153" s="90">
        <f t="shared" ca="1" si="27"/>
        <v>109939270467.84169</v>
      </c>
      <c r="D153" s="90">
        <f t="shared" ca="1" si="27"/>
        <v>115621665094.42487</v>
      </c>
      <c r="E153" s="90">
        <f t="shared" ca="1" si="27"/>
        <v>121304059721.00803</v>
      </c>
      <c r="F153" s="90">
        <f t="shared" ca="1" si="27"/>
        <v>126986454347.59119</v>
      </c>
      <c r="G153" s="90">
        <f t="shared" ca="1" si="27"/>
        <v>132668848974.17438</v>
      </c>
      <c r="H153" s="90">
        <f t="shared" ca="1" si="27"/>
        <v>138351243600.75754</v>
      </c>
      <c r="I153" s="90">
        <f t="shared" ca="1" si="27"/>
        <v>144033638227.3407</v>
      </c>
      <c r="J153" s="90">
        <f t="shared" ca="1" si="27"/>
        <v>149716032853.92386</v>
      </c>
      <c r="K153" s="90">
        <f t="shared" ca="1" si="27"/>
        <v>155398427480.50705</v>
      </c>
      <c r="L153">
        <f ca="1">IF('Coal mining 2020'!$A161="MD",INDIRECT("'Coal mining 2020'!"&amp;'Country Selector'!$B$3&amp;ROW($A161))*10^12,0)*'Process Emissions Multipliers'!$B$34</f>
        <v>161080822107.09021</v>
      </c>
      <c r="M153" s="90">
        <f t="shared" ca="1" si="28"/>
        <v>162134618113.87344</v>
      </c>
      <c r="N153" s="90">
        <f t="shared" ca="1" si="28"/>
        <v>163188414120.65665</v>
      </c>
      <c r="O153" s="90">
        <f t="shared" ca="1" si="28"/>
        <v>164242210127.43985</v>
      </c>
      <c r="P153" s="90">
        <f t="shared" ca="1" si="28"/>
        <v>165296006134.22308</v>
      </c>
      <c r="Q153" s="90">
        <f t="shared" ca="1" si="28"/>
        <v>166349802141.00629</v>
      </c>
      <c r="R153" s="90">
        <f t="shared" ca="1" si="28"/>
        <v>167403598147.78952</v>
      </c>
      <c r="S153" s="90">
        <f t="shared" ca="1" si="28"/>
        <v>168457394154.57275</v>
      </c>
      <c r="T153" s="90">
        <f t="shared" ca="1" si="28"/>
        <v>169511190161.35596</v>
      </c>
      <c r="U153" s="90">
        <f t="shared" ca="1" si="28"/>
        <v>170564986168.13916</v>
      </c>
      <c r="V153">
        <f ca="1">IF('Coal mining 2030'!$A161="MD",INDIRECT("'Coal mining 2030'!"&amp;'Country Selector'!$B$3&amp;ROW($A161))*10^12,0)*'Process Emissions Multipliers'!$D$34</f>
        <v>171618782174.92239</v>
      </c>
      <c r="W153" s="90">
        <f t="shared" ca="1" si="30"/>
        <v>167622499845.93362</v>
      </c>
      <c r="X153" s="90">
        <f t="shared" ca="1" si="30"/>
        <v>163626217516.94482</v>
      </c>
      <c r="Y153" s="90">
        <f t="shared" ca="1" si="30"/>
        <v>159629935187.95605</v>
      </c>
      <c r="Z153" s="90">
        <f t="shared" ca="1" si="30"/>
        <v>155633652858.96729</v>
      </c>
      <c r="AA153" s="90">
        <f t="shared" ca="1" si="30"/>
        <v>151637370529.97852</v>
      </c>
      <c r="AB153" s="90">
        <f t="shared" ca="1" si="30"/>
        <v>147641088200.98972</v>
      </c>
      <c r="AC153" s="90">
        <f t="shared" ca="1" si="30"/>
        <v>143644805872.00095</v>
      </c>
      <c r="AD153" s="90">
        <f t="shared" ca="1" si="30"/>
        <v>139648523543.01218</v>
      </c>
      <c r="AE153" s="90">
        <f t="shared" ca="1" si="30"/>
        <v>135652241214.02338</v>
      </c>
      <c r="AF153" s="90">
        <f t="shared" ca="1" si="30"/>
        <v>131655958885.03461</v>
      </c>
      <c r="AG153" s="90">
        <f t="shared" ca="1" si="30"/>
        <v>127659676556.04582</v>
      </c>
      <c r="AH153" s="90">
        <f t="shared" ca="1" si="30"/>
        <v>123663394227.05704</v>
      </c>
      <c r="AI153" s="90">
        <f t="shared" ca="1" si="30"/>
        <v>119667111898.06827</v>
      </c>
      <c r="AJ153" s="90">
        <f t="shared" ca="1" si="30"/>
        <v>115670829569.0795</v>
      </c>
      <c r="AK153" s="90">
        <f t="shared" ca="1" si="30"/>
        <v>111674547240.09073</v>
      </c>
      <c r="AL153" s="90">
        <f t="shared" ca="1" si="30"/>
        <v>107678264911.10194</v>
      </c>
      <c r="AM153" s="90">
        <f t="shared" ca="1" si="29"/>
        <v>103681982582.11314</v>
      </c>
      <c r="AN153" s="90">
        <f t="shared" ca="1" si="29"/>
        <v>99685700253.124374</v>
      </c>
      <c r="AO153" s="90">
        <f t="shared" ca="1" si="29"/>
        <v>95689417924.135605</v>
      </c>
      <c r="AP153">
        <f ca="1">V153*'Process Emissions Multipliers'!$E$34</f>
        <v>91693135595.14682</v>
      </c>
    </row>
    <row r="154" spans="1:42">
      <c r="A154" s="74">
        <v>200</v>
      </c>
      <c r="B154">
        <f ca="1">IF('Coal mining 2010'!$A162="MD",INDIRECT("'Coal mining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IF('Coal mining 2020'!$A162="MD",INDIRECT("'Coal mining 2020'!"&amp;'Country Selector'!$B$3&amp;ROW($A162))*10^12,0)*'Process Emissions Multipliers'!$B$34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IF('Coal mining 2030'!$A162="MD",INDIRECT("'Coal mining 2030'!"&amp;'Country Selector'!$B$3&amp;ROW($A162))*10^12,0)*'Process Emissions Multipliers'!$D$34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Multipliers'!$E$34</f>
        <v>0</v>
      </c>
    </row>
    <row r="155" spans="1:42">
      <c r="A155" s="74">
        <v>250</v>
      </c>
      <c r="B155">
        <f ca="1">IF('Coal mining 2010'!$A163="MD",INDIRECT("'Coal mining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IF('Coal mining 2020'!$A163="MD",INDIRECT("'Coal mining 2020'!"&amp;'Country Selector'!$B$3&amp;ROW($A163))*10^12,0)*'Process Emissions Multipliers'!$B$34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IF('Coal mining 2030'!$A163="MD",INDIRECT("'Coal mining 2030'!"&amp;'Country Selector'!$B$3&amp;ROW($A163))*10^12,0)*'Process Emissions Multipliers'!$D$34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Multipliers'!$E$34</f>
        <v>0</v>
      </c>
    </row>
    <row r="156" spans="1:42">
      <c r="A156" s="74">
        <v>300</v>
      </c>
      <c r="B156">
        <f ca="1">IF('Coal mining 2010'!$A164="MD",INDIRECT("'Coal mining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IF('Coal mining 2020'!$A164="MD",INDIRECT("'Coal mining 2020'!"&amp;'Country Selector'!$B$3&amp;ROW($A164))*10^12,0)*'Process Emissions Multipliers'!$B$34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IF('Coal mining 2030'!$A164="MD",INDIRECT("'Coal mining 2030'!"&amp;'Country Selector'!$B$3&amp;ROW($A164))*10^12,0)*'Process Emissions Multipliers'!$D$34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Multipliers'!$E$34</f>
        <v>0</v>
      </c>
    </row>
    <row r="157" spans="1:42">
      <c r="A157" s="74">
        <v>350</v>
      </c>
      <c r="B157">
        <f ca="1">IF('Coal mining 2010'!$A165="MD",INDIRECT("'Coal mining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IF('Coal mining 2020'!$A165="MD",INDIRECT("'Coal mining 2020'!"&amp;'Country Selector'!$B$3&amp;ROW($A165))*10^12,0)*'Process Emissions Multipliers'!$B$34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IF('Coal mining 2030'!$A165="MD",INDIRECT("'Coal mining 2030'!"&amp;'Country Selector'!$B$3&amp;ROW($A165))*10^12,0)*'Process Emissions Multipliers'!$D$34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Multipliers'!$E$34</f>
        <v>0</v>
      </c>
    </row>
    <row r="158" spans="1:42">
      <c r="A158" s="74">
        <v>400</v>
      </c>
      <c r="B158">
        <f ca="1">IF('Coal mining 2010'!$A166="MD",INDIRECT("'Coal mining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IF('Coal mining 2020'!$A166="MD",INDIRECT("'Coal mining 2020'!"&amp;'Country Selector'!$B$3&amp;ROW($A166))*10^12,0)*'Process Emissions Multipliers'!$B$34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IF('Coal mining 2030'!$A166="MD",INDIRECT("'Coal mining 2030'!"&amp;'Country Selector'!$B$3&amp;ROW($A166))*10^12,0)*'Process Emissions Multipliers'!$D$34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Multipliers'!$E$34</f>
        <v>0</v>
      </c>
    </row>
    <row r="159" spans="1:42">
      <c r="A159" s="74">
        <v>450</v>
      </c>
      <c r="B159">
        <f ca="1">IF('Coal mining 2010'!$A167="MD",INDIRECT("'Coal mining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IF('Coal mining 2020'!$A167="MD",INDIRECT("'Coal mining 2020'!"&amp;'Country Selector'!$B$3&amp;ROW($A167))*10^12,0)*'Process Emissions Multipliers'!$B$34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IF('Coal mining 2030'!$A167="MD",INDIRECT("'Coal mining 2030'!"&amp;'Country Selector'!$B$3&amp;ROW($A167))*10^12,0)*'Process Emissions Multipliers'!$D$34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Multipliers'!$E$34</f>
        <v>0</v>
      </c>
    </row>
    <row r="160" spans="1:42">
      <c r="A160" s="74">
        <v>500</v>
      </c>
      <c r="B160">
        <f ca="1">IF('Coal mining 2010'!$A168="MD",INDIRECT("'Coal mining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IF('Coal mining 2020'!$A168="MD",INDIRECT("'Coal mining 2020'!"&amp;'Country Selector'!$B$3&amp;ROW($A168))*10^12,0)*'Process Emissions Multipliers'!$B$34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IF('Coal mining 2030'!$A168="MD",INDIRECT("'Coal mining 2030'!"&amp;'Country Selector'!$B$3&amp;ROW($A168))*10^12,0)*'Process Emissions Multipliers'!$D$34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Multipliers'!$E$34</f>
        <v>0</v>
      </c>
    </row>
    <row r="161" spans="1:42">
      <c r="A161" s="74">
        <v>550</v>
      </c>
      <c r="B161">
        <f ca="1">IF('Coal mining 2010'!$A169="MD",INDIRECT("'Coal mining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IF('Coal mining 2020'!$A169="MD",INDIRECT("'Coal mining 2020'!"&amp;'Country Selector'!$B$3&amp;ROW($A169))*10^12,0)*'Process Emissions Multipliers'!$B$34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IF('Coal mining 2030'!$A169="MD",INDIRECT("'Coal mining 2030'!"&amp;'Country Selector'!$B$3&amp;ROW($A169))*10^12,0)*'Process Emissions Multipliers'!$D$34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Multipliers'!$E$34</f>
        <v>0</v>
      </c>
    </row>
    <row r="162" spans="1:42">
      <c r="A162" s="74">
        <v>600</v>
      </c>
      <c r="B162">
        <f ca="1">IF('Coal mining 2010'!$A170="MD",INDIRECT("'Coal mining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IF('Coal mining 2020'!$A170="MD",INDIRECT("'Coal mining 2020'!"&amp;'Country Selector'!$B$3&amp;ROW($A170))*10^12,0)*'Process Emissions Multipliers'!$B$34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IF('Coal mining 2030'!$A170="MD",INDIRECT("'Coal mining 2030'!"&amp;'Country Selector'!$B$3&amp;ROW($A170))*10^12,0)*'Process Emissions Multipliers'!$D$34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Multipliers'!$E$34</f>
        <v>0</v>
      </c>
    </row>
    <row r="163" spans="1:42">
      <c r="A163" s="74">
        <v>650</v>
      </c>
      <c r="B163">
        <f ca="1">IF('Coal mining 2010'!$A171="MD",INDIRECT("'Coal mining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IF('Coal mining 2020'!$A171="MD",INDIRECT("'Coal mining 2020'!"&amp;'Country Selector'!$B$3&amp;ROW($A171))*10^12,0)*'Process Emissions Multipliers'!$B$34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IF('Coal mining 2030'!$A171="MD",INDIRECT("'Coal mining 2030'!"&amp;'Country Selector'!$B$3&amp;ROW($A171))*10^12,0)*'Process Emissions Multipliers'!$D$34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Multipliers'!$E$34</f>
        <v>0</v>
      </c>
    </row>
    <row r="164" spans="1:42">
      <c r="A164" s="74">
        <v>700</v>
      </c>
      <c r="B164">
        <f ca="1">IF('Coal mining 2010'!$A172="MD",INDIRECT("'Coal mining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IF('Coal mining 2020'!$A172="MD",INDIRECT("'Coal mining 2020'!"&amp;'Country Selector'!$B$3&amp;ROW($A172))*10^12,0)*'Process Emissions Multipliers'!$B$34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IF('Coal mining 2030'!$A172="MD",INDIRECT("'Coal mining 2030'!"&amp;'Country Selector'!$B$3&amp;ROW($A172))*10^12,0)*'Process Emissions Multipliers'!$D$34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Multipliers'!$E$34</f>
        <v>0</v>
      </c>
    </row>
    <row r="165" spans="1:42">
      <c r="A165" s="74">
        <v>750</v>
      </c>
      <c r="B165">
        <f ca="1">IF('Coal mining 2010'!$A173="MD",INDIRECT("'Coal mining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IF('Coal mining 2020'!$A173="MD",INDIRECT("'Coal mining 2020'!"&amp;'Country Selector'!$B$3&amp;ROW($A173))*10^12,0)*'Process Emissions Multipliers'!$B$34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IF('Coal mining 2030'!$A173="MD",INDIRECT("'Coal mining 2030'!"&amp;'Country Selector'!$B$3&amp;ROW($A173))*10^12,0)*'Process Emissions Multipliers'!$D$34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Multipliers'!$E$34</f>
        <v>0</v>
      </c>
    </row>
    <row r="166" spans="1:42">
      <c r="A166" s="74">
        <v>800</v>
      </c>
      <c r="B166">
        <f ca="1">IF('Coal mining 2010'!$A174="MD",INDIRECT("'Coal mining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IF('Coal mining 2020'!$A174="MD",INDIRECT("'Coal mining 2020'!"&amp;'Country Selector'!$B$3&amp;ROW($A174))*10^12,0)*'Process Emissions Multipliers'!$B$34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IF('Coal mining 2030'!$A174="MD",INDIRECT("'Coal mining 2030'!"&amp;'Country Selector'!$B$3&amp;ROW($A174))*10^12,0)*'Process Emissions Multipliers'!$D$34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Multipliers'!$E$34</f>
        <v>0</v>
      </c>
    </row>
    <row r="167" spans="1:42">
      <c r="A167" s="74">
        <v>850</v>
      </c>
      <c r="B167">
        <f ca="1">IF('Coal mining 2010'!$A175="MD",INDIRECT("'Coal mining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IF('Coal mining 2020'!$A175="MD",INDIRECT("'Coal mining 2020'!"&amp;'Country Selector'!$B$3&amp;ROW($A175))*10^12,0)*'Process Emissions Multipliers'!$B$34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IF('Coal mining 2030'!$A175="MD",INDIRECT("'Coal mining 2030'!"&amp;'Country Selector'!$B$3&amp;ROW($A175))*10^12,0)*'Process Emissions Multipliers'!$D$34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Multipliers'!$E$34</f>
        <v>0</v>
      </c>
    </row>
    <row r="168" spans="1:42">
      <c r="A168" s="74">
        <v>900</v>
      </c>
      <c r="B168">
        <f ca="1">IF('Coal mining 2010'!$A176="MD",INDIRECT("'Coal mining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IF('Coal mining 2020'!$A176="MD",INDIRECT("'Coal mining 2020'!"&amp;'Country Selector'!$B$3&amp;ROW($A176))*10^12,0)*'Process Emissions Multipliers'!$B$34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IF('Coal mining 2030'!$A176="MD",INDIRECT("'Coal mining 2030'!"&amp;'Country Selector'!$B$3&amp;ROW($A176))*10^12,0)*'Process Emissions Multipliers'!$D$34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Multipliers'!$E$34</f>
        <v>0</v>
      </c>
    </row>
    <row r="169" spans="1:42">
      <c r="A169" s="74">
        <v>950</v>
      </c>
      <c r="B169">
        <f ca="1">IF('Coal mining 2010'!$A177="MD",INDIRECT("'Coal mining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IF('Coal mining 2020'!$A177="MD",INDIRECT("'Coal mining 2020'!"&amp;'Country Selector'!$B$3&amp;ROW($A177))*10^12,0)*'Process Emissions Multipliers'!$B$34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IF('Coal mining 2030'!$A177="MD",INDIRECT("'Coal mining 2030'!"&amp;'Country Selector'!$B$3&amp;ROW($A177))*10^12,0)*'Process Emissions Multipliers'!$D$34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Multipliers'!$E$34</f>
        <v>0</v>
      </c>
    </row>
    <row r="170" spans="1:42">
      <c r="A170" s="74">
        <v>1000</v>
      </c>
      <c r="B170">
        <f ca="1">IF('Coal mining 2010'!$A178="MD",INDIRECT("'Coal mining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IF('Coal mining 2020'!$A178="MD",INDIRECT("'Coal mining 2020'!"&amp;'Country Selector'!$B$3&amp;ROW($A178))*10^12,0)*'Process Emissions Multipliers'!$B$34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IF('Coal mining 2030'!$A178="MD",INDIRECT("'Coal mining 2030'!"&amp;'Country Selector'!$B$3&amp;ROW($A178))*10^12,0)*'Process Emissions Multipliers'!$D$34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Multipliers'!$E$34</f>
        <v>0</v>
      </c>
    </row>
    <row r="171" spans="1:42">
      <c r="A171" s="74">
        <v>1500</v>
      </c>
      <c r="B171">
        <f ca="1">IF('Coal mining 2010'!$A179="MD",INDIRECT("'Coal mining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IF('Coal mining 2020'!$A179="MD",INDIRECT("'Coal mining 2020'!"&amp;'Country Selector'!$B$3&amp;ROW($A179))*10^12,0)*'Process Emissions Multipliers'!$B$34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IF('Coal mining 2030'!$A179="MD",INDIRECT("'Coal mining 2030'!"&amp;'Country Selector'!$B$3&amp;ROW($A179))*10^12,0)*'Process Emissions Multipliers'!$D$34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Multipliers'!$E$34</f>
        <v>0</v>
      </c>
    </row>
    <row r="172" spans="1:42">
      <c r="A172" s="74">
        <v>2000</v>
      </c>
      <c r="B172">
        <f ca="1">IF('Coal mining 2010'!$A180="MD",INDIRECT("'Coal mining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IF('Coal mining 2020'!$A180="MD",INDIRECT("'Coal mining 2020'!"&amp;'Country Selector'!$B$3&amp;ROW($A180))*10^12,0)*'Process Emissions Multipliers'!$B$34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IF('Coal mining 2030'!$A180="MD",INDIRECT("'Coal mining 2030'!"&amp;'Country Selector'!$B$3&amp;ROW($A180))*10^12,0)*'Process Emissions Multipliers'!$D$34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Multipliers'!$E$34</f>
        <v>0</v>
      </c>
    </row>
    <row r="173" spans="1:42">
      <c r="A173" s="74">
        <v>3000</v>
      </c>
      <c r="B173">
        <f ca="1">IF('Coal mining 2010'!$A181="MD",INDIRECT("'Coal mining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IF('Coal mining 2020'!$A181="MD",INDIRECT("'Coal mining 2020'!"&amp;'Country Selector'!$B$3&amp;ROW($A181))*10^12,0)*'Process Emissions Multipliers'!$B$34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IF('Coal mining 2030'!$A181="MD",INDIRECT("'Coal mining 2030'!"&amp;'Country Selector'!$B$3&amp;ROW($A181))*10^12,0)*'Process Emissions Multipliers'!$D$34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Multipliers'!$E$34</f>
        <v>0</v>
      </c>
    </row>
    <row r="174" spans="1:42">
      <c r="A174" s="74">
        <v>5000</v>
      </c>
      <c r="B174">
        <f ca="1">IF('Coal mining 2010'!$A182="MD",INDIRECT("'Coal mining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IF('Coal mining 2020'!$A182="MD",INDIRECT("'Coal mining 2020'!"&amp;'Country Selector'!$B$3&amp;ROW($A182))*10^12,0)*'Process Emissions Multipliers'!$B$34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IF('Coal mining 2030'!$A182="MD",INDIRECT("'Coal mining 2030'!"&amp;'Country Selector'!$B$3&amp;ROW($A182))*10^12,0)*'Process Emissions Multipliers'!$D$34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Multipliers'!$E$34</f>
        <v>0</v>
      </c>
    </row>
    <row r="175" spans="1:42">
      <c r="A175" s="74">
        <v>10000</v>
      </c>
      <c r="B175">
        <f ca="1">IF('Coal mining 2010'!$A183="MD",INDIRECT("'Coal mining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IF('Coal mining 2020'!$A183="MD",INDIRECT("'Coal mining 2020'!"&amp;'Country Selector'!$B$3&amp;ROW($A183))*10^12,0)*'Process Emissions Multipliers'!$B$34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IF('Coal mining 2030'!$A183="MD",INDIRECT("'Coal mining 2030'!"&amp;'Country Selector'!$B$3&amp;ROW($A183))*10^12,0)*'Process Emissions Multipliers'!$D$34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Multipliers'!$E$34</f>
        <v>0</v>
      </c>
    </row>
    <row r="176" spans="1:42">
      <c r="A176" s="74">
        <v>100000</v>
      </c>
      <c r="B176">
        <f ca="1">IF('Coal mining 2010'!$A184="MD",INDIRECT("'Coal mining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IF('Coal mining 2020'!$A184="MD",INDIRECT("'Coal mining 2020'!"&amp;'Country Selector'!$B$3&amp;ROW($A184))*10^12,0)*'Process Emissions Multipliers'!$B$34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IF('Coal mining 2030'!$A184="MD",INDIRECT("'Coal mining 2030'!"&amp;'Country Selector'!$B$3&amp;ROW($A184))*10^12,0)*'Process Emissions Multipliers'!$D$34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Multipliers'!$E$34</f>
        <v>0</v>
      </c>
    </row>
    <row r="177" spans="1:42">
      <c r="A177" s="74">
        <v>1000000</v>
      </c>
      <c r="B177">
        <f ca="1">IF('Coal mining 2010'!$A185="MD",INDIRECT("'Coal mining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IF('Coal mining 2020'!$A185="MD",INDIRECT("'Coal mining 2020'!"&amp;'Country Selector'!$B$3&amp;ROW($A185))*10^12,0)*'Process Emissions Multipliers'!$B$34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IF('Coal mining 2030'!$A185="MD",INDIRECT("'Coal mining 2030'!"&amp;'Country Selector'!$B$3&amp;ROW($A185))*10^12,0)*'Process Emissions Multipliers'!$D$34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Multipliers'!$E$34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Q116" sqref="Q116"/>
    </sheetView>
  </sheetViews>
  <sheetFormatPr defaultRowHeight="15"/>
  <cols>
    <col min="1" max="1" width="28.85546875" style="210" customWidth="1"/>
    <col min="2" max="11" width="9.140625" style="210"/>
    <col min="12" max="12" width="12" style="210" bestFit="1" customWidth="1"/>
    <col min="13" max="21" width="9.140625" style="210"/>
    <col min="22" max="22" width="12" style="210" bestFit="1" customWidth="1"/>
    <col min="23" max="41" width="9.140625" style="210"/>
    <col min="42" max="42" width="10.42578125" style="210" customWidth="1"/>
    <col min="43" max="16384" width="9.140625" style="210"/>
  </cols>
  <sheetData>
    <row r="1" spans="1:42">
      <c r="A1" s="210" t="s">
        <v>234</v>
      </c>
      <c r="B1" s="210">
        <v>2010</v>
      </c>
      <c r="C1" s="210">
        <v>2011</v>
      </c>
      <c r="D1" s="210">
        <v>2012</v>
      </c>
      <c r="E1" s="210">
        <v>2013</v>
      </c>
      <c r="F1" s="210">
        <v>2014</v>
      </c>
      <c r="G1" s="210">
        <v>2015</v>
      </c>
      <c r="H1" s="210">
        <v>2016</v>
      </c>
      <c r="I1" s="210">
        <v>2017</v>
      </c>
      <c r="J1" s="210">
        <v>2018</v>
      </c>
      <c r="K1" s="210">
        <v>2019</v>
      </c>
      <c r="L1" s="210">
        <v>2020</v>
      </c>
      <c r="M1" s="210">
        <v>2021</v>
      </c>
      <c r="N1" s="210">
        <v>2022</v>
      </c>
      <c r="O1" s="210">
        <v>2023</v>
      </c>
      <c r="P1" s="210">
        <v>2024</v>
      </c>
      <c r="Q1" s="210">
        <v>2025</v>
      </c>
      <c r="R1" s="210">
        <v>2026</v>
      </c>
      <c r="S1" s="210">
        <v>2027</v>
      </c>
      <c r="T1" s="210">
        <v>2028</v>
      </c>
      <c r="U1" s="210">
        <v>2029</v>
      </c>
      <c r="V1" s="210">
        <v>2030</v>
      </c>
      <c r="W1" s="210">
        <v>2031</v>
      </c>
      <c r="X1" s="210">
        <v>2032</v>
      </c>
      <c r="Y1" s="210">
        <v>2033</v>
      </c>
      <c r="Z1" s="210">
        <v>2034</v>
      </c>
      <c r="AA1" s="210">
        <v>2035</v>
      </c>
      <c r="AB1" s="210">
        <v>2036</v>
      </c>
      <c r="AC1" s="210">
        <v>2037</v>
      </c>
      <c r="AD1" s="210">
        <v>2038</v>
      </c>
      <c r="AE1" s="210">
        <v>2039</v>
      </c>
      <c r="AF1" s="210">
        <v>2040</v>
      </c>
      <c r="AG1" s="210">
        <v>2041</v>
      </c>
      <c r="AH1" s="210">
        <v>2042</v>
      </c>
      <c r="AI1" s="210">
        <v>2043</v>
      </c>
      <c r="AJ1" s="210">
        <v>2044</v>
      </c>
      <c r="AK1" s="210">
        <v>2045</v>
      </c>
      <c r="AL1" s="210">
        <v>2046</v>
      </c>
      <c r="AM1" s="210">
        <v>2047</v>
      </c>
      <c r="AN1" s="210">
        <v>2048</v>
      </c>
      <c r="AO1" s="210">
        <v>2049</v>
      </c>
      <c r="AP1" s="210">
        <v>2050</v>
      </c>
    </row>
    <row r="2" spans="1:42">
      <c r="A2" s="74">
        <v>-50</v>
      </c>
      <c r="B2" s="210">
        <f ca="1">'Chem Calcs'!B2+'Addition to Chem for Other'!B2</f>
        <v>0</v>
      </c>
      <c r="C2" s="213">
        <f ca="1">'Chem Calcs'!C2+'Addition to Chem for Other'!C2</f>
        <v>0</v>
      </c>
      <c r="D2" s="213">
        <f ca="1">'Chem Calcs'!D2+'Addition to Chem for Other'!D2</f>
        <v>0</v>
      </c>
      <c r="E2" s="213">
        <f ca="1">'Chem Calcs'!E2+'Addition to Chem for Other'!E2</f>
        <v>0</v>
      </c>
      <c r="F2" s="213">
        <f ca="1">'Chem Calcs'!F2+'Addition to Chem for Other'!F2</f>
        <v>0</v>
      </c>
      <c r="G2" s="213">
        <f ca="1">'Chem Calcs'!G2+'Addition to Chem for Other'!G2</f>
        <v>0</v>
      </c>
      <c r="H2" s="213">
        <f ca="1">'Chem Calcs'!H2+'Addition to Chem for Other'!H2</f>
        <v>0</v>
      </c>
      <c r="I2" s="213">
        <f ca="1">'Chem Calcs'!I2+'Addition to Chem for Other'!I2</f>
        <v>0</v>
      </c>
      <c r="J2" s="213">
        <f ca="1">'Chem Calcs'!J2+'Addition to Chem for Other'!J2</f>
        <v>0</v>
      </c>
      <c r="K2" s="213">
        <f ca="1">'Chem Calcs'!K2+'Addition to Chem for Other'!K2</f>
        <v>0</v>
      </c>
      <c r="L2" s="213">
        <f ca="1">'Chem Calcs'!L2+'Addition to Chem for Other'!L2</f>
        <v>0</v>
      </c>
      <c r="M2" s="213">
        <f ca="1">'Chem Calcs'!M2+'Addition to Chem for Other'!M2</f>
        <v>31516941179.036438</v>
      </c>
      <c r="N2" s="213">
        <f ca="1">'Chem Calcs'!N2+'Addition to Chem for Other'!N2</f>
        <v>63033882358.072876</v>
      </c>
      <c r="O2" s="213">
        <f ca="1">'Chem Calcs'!O2+'Addition to Chem for Other'!O2</f>
        <v>94550823537.109314</v>
      </c>
      <c r="P2" s="213">
        <f ca="1">'Chem Calcs'!P2+'Addition to Chem for Other'!P2</f>
        <v>126067764716.14575</v>
      </c>
      <c r="Q2" s="213">
        <f ca="1">'Chem Calcs'!Q2+'Addition to Chem for Other'!Q2</f>
        <v>157584705895.18219</v>
      </c>
      <c r="R2" s="213">
        <f ca="1">'Chem Calcs'!R2+'Addition to Chem for Other'!R2</f>
        <v>189101647074.21863</v>
      </c>
      <c r="S2" s="213">
        <f ca="1">'Chem Calcs'!S2+'Addition to Chem for Other'!S2</f>
        <v>220618588253.25507</v>
      </c>
      <c r="T2" s="213">
        <f ca="1">'Chem Calcs'!T2+'Addition to Chem for Other'!T2</f>
        <v>252135529432.2915</v>
      </c>
      <c r="U2" s="213">
        <f ca="1">'Chem Calcs'!U2+'Addition to Chem for Other'!U2</f>
        <v>283652470611.32794</v>
      </c>
      <c r="V2" s="213">
        <f ca="1">'Chem Calcs'!V2+'Addition to Chem for Other'!V2</f>
        <v>315169411790.36438</v>
      </c>
      <c r="W2" s="213">
        <f ca="1">'Chem Calcs'!W2+'Addition to Chem for Other'!W2</f>
        <v>348009845872.88116</v>
      </c>
      <c r="X2" s="213">
        <f ca="1">'Chem Calcs'!X2+'Addition to Chem for Other'!X2</f>
        <v>380850279955.39801</v>
      </c>
      <c r="Y2" s="213">
        <f ca="1">'Chem Calcs'!Y2+'Addition to Chem for Other'!Y2</f>
        <v>413690714037.91486</v>
      </c>
      <c r="Z2" s="213">
        <f ca="1">'Chem Calcs'!Z2+'Addition to Chem for Other'!Z2</f>
        <v>446531148120.43164</v>
      </c>
      <c r="AA2" s="213">
        <f ca="1">'Chem Calcs'!AA2+'Addition to Chem for Other'!AA2</f>
        <v>479371582202.94849</v>
      </c>
      <c r="AB2" s="213">
        <f ca="1">'Chem Calcs'!AB2+'Addition to Chem for Other'!AB2</f>
        <v>512212016285.46533</v>
      </c>
      <c r="AC2" s="213">
        <f ca="1">'Chem Calcs'!AC2+'Addition to Chem for Other'!AC2</f>
        <v>545052450367.98206</v>
      </c>
      <c r="AD2" s="213">
        <f ca="1">'Chem Calcs'!AD2+'Addition to Chem for Other'!AD2</f>
        <v>577892884450.49902</v>
      </c>
      <c r="AE2" s="213">
        <f ca="1">'Chem Calcs'!AE2+'Addition to Chem for Other'!AE2</f>
        <v>610733318533.01575</v>
      </c>
      <c r="AF2" s="213">
        <f ca="1">'Chem Calcs'!AF2+'Addition to Chem for Other'!AF2</f>
        <v>643573752615.53259</v>
      </c>
      <c r="AG2" s="213">
        <f ca="1">'Chem Calcs'!AG2+'Addition to Chem for Other'!AG2</f>
        <v>676414186698.04944</v>
      </c>
      <c r="AH2" s="213">
        <f ca="1">'Chem Calcs'!AH2+'Addition to Chem for Other'!AH2</f>
        <v>709254620780.56628</v>
      </c>
      <c r="AI2" s="213">
        <f ca="1">'Chem Calcs'!AI2+'Addition to Chem for Other'!AI2</f>
        <v>742095054863.08313</v>
      </c>
      <c r="AJ2" s="213">
        <f ca="1">'Chem Calcs'!AJ2+'Addition to Chem for Other'!AJ2</f>
        <v>774935488945.59985</v>
      </c>
      <c r="AK2" s="213">
        <f ca="1">'Chem Calcs'!AK2+'Addition to Chem for Other'!AK2</f>
        <v>807775923028.1167</v>
      </c>
      <c r="AL2" s="213">
        <f ca="1">'Chem Calcs'!AL2+'Addition to Chem for Other'!AL2</f>
        <v>840616357110.63354</v>
      </c>
      <c r="AM2" s="213">
        <f ca="1">'Chem Calcs'!AM2+'Addition to Chem for Other'!AM2</f>
        <v>873456791193.15039</v>
      </c>
      <c r="AN2" s="213">
        <f ca="1">'Chem Calcs'!AN2+'Addition to Chem for Other'!AN2</f>
        <v>906297225275.66724</v>
      </c>
      <c r="AO2" s="213">
        <f ca="1">'Chem Calcs'!AO2+'Addition to Chem for Other'!AO2</f>
        <v>939137659358.18396</v>
      </c>
      <c r="AP2" s="213">
        <f ca="1">'Chem Calcs'!AP2+'Addition to Chem for Other'!AP2</f>
        <v>971978093440.70081</v>
      </c>
    </row>
    <row r="3" spans="1:42">
      <c r="A3" s="74">
        <v>-49</v>
      </c>
      <c r="B3" s="213">
        <f ca="1">'Chem Calcs'!B3+'Addition to Chem for Other'!B3</f>
        <v>0</v>
      </c>
      <c r="C3" s="213">
        <f ca="1">'Chem Calcs'!C3+'Addition to Chem for Other'!C3</f>
        <v>0</v>
      </c>
      <c r="D3" s="213">
        <f ca="1">'Chem Calcs'!D3+'Addition to Chem for Other'!D3</f>
        <v>0</v>
      </c>
      <c r="E3" s="213">
        <f ca="1">'Chem Calcs'!E3+'Addition to Chem for Other'!E3</f>
        <v>0</v>
      </c>
      <c r="F3" s="213">
        <f ca="1">'Chem Calcs'!F3+'Addition to Chem for Other'!F3</f>
        <v>0</v>
      </c>
      <c r="G3" s="213">
        <f ca="1">'Chem Calcs'!G3+'Addition to Chem for Other'!G3</f>
        <v>0</v>
      </c>
      <c r="H3" s="213">
        <f ca="1">'Chem Calcs'!H3+'Addition to Chem for Other'!H3</f>
        <v>0</v>
      </c>
      <c r="I3" s="213">
        <f ca="1">'Chem Calcs'!I3+'Addition to Chem for Other'!I3</f>
        <v>0</v>
      </c>
      <c r="J3" s="213">
        <f ca="1">'Chem Calcs'!J3+'Addition to Chem for Other'!J3</f>
        <v>0</v>
      </c>
      <c r="K3" s="213">
        <f ca="1">'Chem Calcs'!K3+'Addition to Chem for Other'!K3</f>
        <v>0</v>
      </c>
      <c r="L3" s="213">
        <f ca="1">'Chem Calcs'!L3+'Addition to Chem for Other'!L3</f>
        <v>0</v>
      </c>
      <c r="M3" s="213">
        <f ca="1">'Chem Calcs'!M3+'Addition to Chem for Other'!M3</f>
        <v>0</v>
      </c>
      <c r="N3" s="213">
        <f ca="1">'Chem Calcs'!N3+'Addition to Chem for Other'!N3</f>
        <v>0</v>
      </c>
      <c r="O3" s="213">
        <f ca="1">'Chem Calcs'!O3+'Addition to Chem for Other'!O3</f>
        <v>0</v>
      </c>
      <c r="P3" s="213">
        <f ca="1">'Chem Calcs'!P3+'Addition to Chem for Other'!P3</f>
        <v>0</v>
      </c>
      <c r="Q3" s="213">
        <f ca="1">'Chem Calcs'!Q3+'Addition to Chem for Other'!Q3</f>
        <v>0</v>
      </c>
      <c r="R3" s="213">
        <f ca="1">'Chem Calcs'!R3+'Addition to Chem for Other'!R3</f>
        <v>0</v>
      </c>
      <c r="S3" s="213">
        <f ca="1">'Chem Calcs'!S3+'Addition to Chem for Other'!S3</f>
        <v>0</v>
      </c>
      <c r="T3" s="213">
        <f ca="1">'Chem Calcs'!T3+'Addition to Chem for Other'!T3</f>
        <v>0</v>
      </c>
      <c r="U3" s="213">
        <f ca="1">'Chem Calcs'!U3+'Addition to Chem for Other'!U3</f>
        <v>0</v>
      </c>
      <c r="V3" s="213">
        <f ca="1">'Chem Calcs'!V3+'Addition to Chem for Other'!V3</f>
        <v>0</v>
      </c>
      <c r="W3" s="213">
        <f ca="1">'Chem Calcs'!W3+'Addition to Chem for Other'!W3</f>
        <v>0</v>
      </c>
      <c r="X3" s="213">
        <f ca="1">'Chem Calcs'!X3+'Addition to Chem for Other'!X3</f>
        <v>0</v>
      </c>
      <c r="Y3" s="213">
        <f ca="1">'Chem Calcs'!Y3+'Addition to Chem for Other'!Y3</f>
        <v>0</v>
      </c>
      <c r="Z3" s="213">
        <f ca="1">'Chem Calcs'!Z3+'Addition to Chem for Other'!Z3</f>
        <v>0</v>
      </c>
      <c r="AA3" s="213">
        <f ca="1">'Chem Calcs'!AA3+'Addition to Chem for Other'!AA3</f>
        <v>0</v>
      </c>
      <c r="AB3" s="213">
        <f ca="1">'Chem Calcs'!AB3+'Addition to Chem for Other'!AB3</f>
        <v>0</v>
      </c>
      <c r="AC3" s="213">
        <f ca="1">'Chem Calcs'!AC3+'Addition to Chem for Other'!AC3</f>
        <v>0</v>
      </c>
      <c r="AD3" s="213">
        <f ca="1">'Chem Calcs'!AD3+'Addition to Chem for Other'!AD3</f>
        <v>0</v>
      </c>
      <c r="AE3" s="213">
        <f ca="1">'Chem Calcs'!AE3+'Addition to Chem for Other'!AE3</f>
        <v>0</v>
      </c>
      <c r="AF3" s="213">
        <f ca="1">'Chem Calcs'!AF3+'Addition to Chem for Other'!AF3</f>
        <v>0</v>
      </c>
      <c r="AG3" s="213">
        <f ca="1">'Chem Calcs'!AG3+'Addition to Chem for Other'!AG3</f>
        <v>0</v>
      </c>
      <c r="AH3" s="213">
        <f ca="1">'Chem Calcs'!AH3+'Addition to Chem for Other'!AH3</f>
        <v>0</v>
      </c>
      <c r="AI3" s="213">
        <f ca="1">'Chem Calcs'!AI3+'Addition to Chem for Other'!AI3</f>
        <v>0</v>
      </c>
      <c r="AJ3" s="213">
        <f ca="1">'Chem Calcs'!AJ3+'Addition to Chem for Other'!AJ3</f>
        <v>0</v>
      </c>
      <c r="AK3" s="213">
        <f ca="1">'Chem Calcs'!AK3+'Addition to Chem for Other'!AK3</f>
        <v>0</v>
      </c>
      <c r="AL3" s="213">
        <f ca="1">'Chem Calcs'!AL3+'Addition to Chem for Other'!AL3</f>
        <v>0</v>
      </c>
      <c r="AM3" s="213">
        <f ca="1">'Chem Calcs'!AM3+'Addition to Chem for Other'!AM3</f>
        <v>0</v>
      </c>
      <c r="AN3" s="213">
        <f ca="1">'Chem Calcs'!AN3+'Addition to Chem for Other'!AN3</f>
        <v>0</v>
      </c>
      <c r="AO3" s="213">
        <f ca="1">'Chem Calcs'!AO3+'Addition to Chem for Other'!AO3</f>
        <v>0</v>
      </c>
      <c r="AP3" s="213">
        <f ca="1">'Chem Calcs'!AP3+'Addition to Chem for Other'!AP3</f>
        <v>0</v>
      </c>
    </row>
    <row r="4" spans="1:42">
      <c r="A4" s="74">
        <v>-48</v>
      </c>
      <c r="B4" s="213">
        <f ca="1">'Chem Calcs'!B4+'Addition to Chem for Other'!B4</f>
        <v>0</v>
      </c>
      <c r="C4" s="213">
        <f ca="1">'Chem Calcs'!C4+'Addition to Chem for Other'!C4</f>
        <v>0</v>
      </c>
      <c r="D4" s="213">
        <f ca="1">'Chem Calcs'!D4+'Addition to Chem for Other'!D4</f>
        <v>0</v>
      </c>
      <c r="E4" s="213">
        <f ca="1">'Chem Calcs'!E4+'Addition to Chem for Other'!E4</f>
        <v>0</v>
      </c>
      <c r="F4" s="213">
        <f ca="1">'Chem Calcs'!F4+'Addition to Chem for Other'!F4</f>
        <v>0</v>
      </c>
      <c r="G4" s="213">
        <f ca="1">'Chem Calcs'!G4+'Addition to Chem for Other'!G4</f>
        <v>0</v>
      </c>
      <c r="H4" s="213">
        <f ca="1">'Chem Calcs'!H4+'Addition to Chem for Other'!H4</f>
        <v>0</v>
      </c>
      <c r="I4" s="213">
        <f ca="1">'Chem Calcs'!I4+'Addition to Chem for Other'!I4</f>
        <v>0</v>
      </c>
      <c r="J4" s="213">
        <f ca="1">'Chem Calcs'!J4+'Addition to Chem for Other'!J4</f>
        <v>0</v>
      </c>
      <c r="K4" s="213">
        <f ca="1">'Chem Calcs'!K4+'Addition to Chem for Other'!K4</f>
        <v>0</v>
      </c>
      <c r="L4" s="213">
        <f ca="1">'Chem Calcs'!L4+'Addition to Chem for Other'!L4</f>
        <v>0</v>
      </c>
      <c r="M4" s="213">
        <f ca="1">'Chem Calcs'!M4+'Addition to Chem for Other'!M4</f>
        <v>0</v>
      </c>
      <c r="N4" s="213">
        <f ca="1">'Chem Calcs'!N4+'Addition to Chem for Other'!N4</f>
        <v>0</v>
      </c>
      <c r="O4" s="213">
        <f ca="1">'Chem Calcs'!O4+'Addition to Chem for Other'!O4</f>
        <v>0</v>
      </c>
      <c r="P4" s="213">
        <f ca="1">'Chem Calcs'!P4+'Addition to Chem for Other'!P4</f>
        <v>0</v>
      </c>
      <c r="Q4" s="213">
        <f ca="1">'Chem Calcs'!Q4+'Addition to Chem for Other'!Q4</f>
        <v>0</v>
      </c>
      <c r="R4" s="213">
        <f ca="1">'Chem Calcs'!R4+'Addition to Chem for Other'!R4</f>
        <v>0</v>
      </c>
      <c r="S4" s="213">
        <f ca="1">'Chem Calcs'!S4+'Addition to Chem for Other'!S4</f>
        <v>0</v>
      </c>
      <c r="T4" s="213">
        <f ca="1">'Chem Calcs'!T4+'Addition to Chem for Other'!T4</f>
        <v>0</v>
      </c>
      <c r="U4" s="213">
        <f ca="1">'Chem Calcs'!U4+'Addition to Chem for Other'!U4</f>
        <v>0</v>
      </c>
      <c r="V4" s="213">
        <f ca="1">'Chem Calcs'!V4+'Addition to Chem for Other'!V4</f>
        <v>0</v>
      </c>
      <c r="W4" s="213">
        <f ca="1">'Chem Calcs'!W4+'Addition to Chem for Other'!W4</f>
        <v>0</v>
      </c>
      <c r="X4" s="213">
        <f ca="1">'Chem Calcs'!X4+'Addition to Chem for Other'!X4</f>
        <v>0</v>
      </c>
      <c r="Y4" s="213">
        <f ca="1">'Chem Calcs'!Y4+'Addition to Chem for Other'!Y4</f>
        <v>0</v>
      </c>
      <c r="Z4" s="213">
        <f ca="1">'Chem Calcs'!Z4+'Addition to Chem for Other'!Z4</f>
        <v>0</v>
      </c>
      <c r="AA4" s="213">
        <f ca="1">'Chem Calcs'!AA4+'Addition to Chem for Other'!AA4</f>
        <v>0</v>
      </c>
      <c r="AB4" s="213">
        <f ca="1">'Chem Calcs'!AB4+'Addition to Chem for Other'!AB4</f>
        <v>0</v>
      </c>
      <c r="AC4" s="213">
        <f ca="1">'Chem Calcs'!AC4+'Addition to Chem for Other'!AC4</f>
        <v>0</v>
      </c>
      <c r="AD4" s="213">
        <f ca="1">'Chem Calcs'!AD4+'Addition to Chem for Other'!AD4</f>
        <v>0</v>
      </c>
      <c r="AE4" s="213">
        <f ca="1">'Chem Calcs'!AE4+'Addition to Chem for Other'!AE4</f>
        <v>0</v>
      </c>
      <c r="AF4" s="213">
        <f ca="1">'Chem Calcs'!AF4+'Addition to Chem for Other'!AF4</f>
        <v>0</v>
      </c>
      <c r="AG4" s="213">
        <f ca="1">'Chem Calcs'!AG4+'Addition to Chem for Other'!AG4</f>
        <v>0</v>
      </c>
      <c r="AH4" s="213">
        <f ca="1">'Chem Calcs'!AH4+'Addition to Chem for Other'!AH4</f>
        <v>0</v>
      </c>
      <c r="AI4" s="213">
        <f ca="1">'Chem Calcs'!AI4+'Addition to Chem for Other'!AI4</f>
        <v>0</v>
      </c>
      <c r="AJ4" s="213">
        <f ca="1">'Chem Calcs'!AJ4+'Addition to Chem for Other'!AJ4</f>
        <v>0</v>
      </c>
      <c r="AK4" s="213">
        <f ca="1">'Chem Calcs'!AK4+'Addition to Chem for Other'!AK4</f>
        <v>0</v>
      </c>
      <c r="AL4" s="213">
        <f ca="1">'Chem Calcs'!AL4+'Addition to Chem for Other'!AL4</f>
        <v>0</v>
      </c>
      <c r="AM4" s="213">
        <f ca="1">'Chem Calcs'!AM4+'Addition to Chem for Other'!AM4</f>
        <v>0</v>
      </c>
      <c r="AN4" s="213">
        <f ca="1">'Chem Calcs'!AN4+'Addition to Chem for Other'!AN4</f>
        <v>0</v>
      </c>
      <c r="AO4" s="213">
        <f ca="1">'Chem Calcs'!AO4+'Addition to Chem for Other'!AO4</f>
        <v>0</v>
      </c>
      <c r="AP4" s="213">
        <f ca="1">'Chem Calcs'!AP4+'Addition to Chem for Other'!AP4</f>
        <v>0</v>
      </c>
    </row>
    <row r="5" spans="1:42">
      <c r="A5" s="74">
        <v>-47</v>
      </c>
      <c r="B5" s="213">
        <f ca="1">'Chem Calcs'!B5+'Addition to Chem for Other'!B5</f>
        <v>0</v>
      </c>
      <c r="C5" s="213">
        <f ca="1">'Chem Calcs'!C5+'Addition to Chem for Other'!C5</f>
        <v>0</v>
      </c>
      <c r="D5" s="213">
        <f ca="1">'Chem Calcs'!D5+'Addition to Chem for Other'!D5</f>
        <v>0</v>
      </c>
      <c r="E5" s="213">
        <f ca="1">'Chem Calcs'!E5+'Addition to Chem for Other'!E5</f>
        <v>0</v>
      </c>
      <c r="F5" s="213">
        <f ca="1">'Chem Calcs'!F5+'Addition to Chem for Other'!F5</f>
        <v>0</v>
      </c>
      <c r="G5" s="213">
        <f ca="1">'Chem Calcs'!G5+'Addition to Chem for Other'!G5</f>
        <v>0</v>
      </c>
      <c r="H5" s="213">
        <f ca="1">'Chem Calcs'!H5+'Addition to Chem for Other'!H5</f>
        <v>0</v>
      </c>
      <c r="I5" s="213">
        <f ca="1">'Chem Calcs'!I5+'Addition to Chem for Other'!I5</f>
        <v>0</v>
      </c>
      <c r="J5" s="213">
        <f ca="1">'Chem Calcs'!J5+'Addition to Chem for Other'!J5</f>
        <v>0</v>
      </c>
      <c r="K5" s="213">
        <f ca="1">'Chem Calcs'!K5+'Addition to Chem for Other'!K5</f>
        <v>0</v>
      </c>
      <c r="L5" s="213">
        <f ca="1">'Chem Calcs'!L5+'Addition to Chem for Other'!L5</f>
        <v>0</v>
      </c>
      <c r="M5" s="213">
        <f ca="1">'Chem Calcs'!M5+'Addition to Chem for Other'!M5</f>
        <v>0</v>
      </c>
      <c r="N5" s="213">
        <f ca="1">'Chem Calcs'!N5+'Addition to Chem for Other'!N5</f>
        <v>0</v>
      </c>
      <c r="O5" s="213">
        <f ca="1">'Chem Calcs'!O5+'Addition to Chem for Other'!O5</f>
        <v>0</v>
      </c>
      <c r="P5" s="213">
        <f ca="1">'Chem Calcs'!P5+'Addition to Chem for Other'!P5</f>
        <v>0</v>
      </c>
      <c r="Q5" s="213">
        <f ca="1">'Chem Calcs'!Q5+'Addition to Chem for Other'!Q5</f>
        <v>0</v>
      </c>
      <c r="R5" s="213">
        <f ca="1">'Chem Calcs'!R5+'Addition to Chem for Other'!R5</f>
        <v>0</v>
      </c>
      <c r="S5" s="213">
        <f ca="1">'Chem Calcs'!S5+'Addition to Chem for Other'!S5</f>
        <v>0</v>
      </c>
      <c r="T5" s="213">
        <f ca="1">'Chem Calcs'!T5+'Addition to Chem for Other'!T5</f>
        <v>0</v>
      </c>
      <c r="U5" s="213">
        <f ca="1">'Chem Calcs'!U5+'Addition to Chem for Other'!U5</f>
        <v>0</v>
      </c>
      <c r="V5" s="213">
        <f ca="1">'Chem Calcs'!V5+'Addition to Chem for Other'!V5</f>
        <v>0</v>
      </c>
      <c r="W5" s="213">
        <f ca="1">'Chem Calcs'!W5+'Addition to Chem for Other'!W5</f>
        <v>0</v>
      </c>
      <c r="X5" s="213">
        <f ca="1">'Chem Calcs'!X5+'Addition to Chem for Other'!X5</f>
        <v>0</v>
      </c>
      <c r="Y5" s="213">
        <f ca="1">'Chem Calcs'!Y5+'Addition to Chem for Other'!Y5</f>
        <v>0</v>
      </c>
      <c r="Z5" s="213">
        <f ca="1">'Chem Calcs'!Z5+'Addition to Chem for Other'!Z5</f>
        <v>0</v>
      </c>
      <c r="AA5" s="213">
        <f ca="1">'Chem Calcs'!AA5+'Addition to Chem for Other'!AA5</f>
        <v>0</v>
      </c>
      <c r="AB5" s="213">
        <f ca="1">'Chem Calcs'!AB5+'Addition to Chem for Other'!AB5</f>
        <v>0</v>
      </c>
      <c r="AC5" s="213">
        <f ca="1">'Chem Calcs'!AC5+'Addition to Chem for Other'!AC5</f>
        <v>0</v>
      </c>
      <c r="AD5" s="213">
        <f ca="1">'Chem Calcs'!AD5+'Addition to Chem for Other'!AD5</f>
        <v>0</v>
      </c>
      <c r="AE5" s="213">
        <f ca="1">'Chem Calcs'!AE5+'Addition to Chem for Other'!AE5</f>
        <v>0</v>
      </c>
      <c r="AF5" s="213">
        <f ca="1">'Chem Calcs'!AF5+'Addition to Chem for Other'!AF5</f>
        <v>0</v>
      </c>
      <c r="AG5" s="213">
        <f ca="1">'Chem Calcs'!AG5+'Addition to Chem for Other'!AG5</f>
        <v>0</v>
      </c>
      <c r="AH5" s="213">
        <f ca="1">'Chem Calcs'!AH5+'Addition to Chem for Other'!AH5</f>
        <v>0</v>
      </c>
      <c r="AI5" s="213">
        <f ca="1">'Chem Calcs'!AI5+'Addition to Chem for Other'!AI5</f>
        <v>0</v>
      </c>
      <c r="AJ5" s="213">
        <f ca="1">'Chem Calcs'!AJ5+'Addition to Chem for Other'!AJ5</f>
        <v>0</v>
      </c>
      <c r="AK5" s="213">
        <f ca="1">'Chem Calcs'!AK5+'Addition to Chem for Other'!AK5</f>
        <v>0</v>
      </c>
      <c r="AL5" s="213">
        <f ca="1">'Chem Calcs'!AL5+'Addition to Chem for Other'!AL5</f>
        <v>0</v>
      </c>
      <c r="AM5" s="213">
        <f ca="1">'Chem Calcs'!AM5+'Addition to Chem for Other'!AM5</f>
        <v>0</v>
      </c>
      <c r="AN5" s="213">
        <f ca="1">'Chem Calcs'!AN5+'Addition to Chem for Other'!AN5</f>
        <v>0</v>
      </c>
      <c r="AO5" s="213">
        <f ca="1">'Chem Calcs'!AO5+'Addition to Chem for Other'!AO5</f>
        <v>0</v>
      </c>
      <c r="AP5" s="213">
        <f ca="1">'Chem Calcs'!AP5+'Addition to Chem for Other'!AP5</f>
        <v>0</v>
      </c>
    </row>
    <row r="6" spans="1:42">
      <c r="A6" s="74">
        <v>-46</v>
      </c>
      <c r="B6" s="213">
        <f ca="1">'Chem Calcs'!B6+'Addition to Chem for Other'!B6</f>
        <v>0</v>
      </c>
      <c r="C6" s="213">
        <f ca="1">'Chem Calcs'!C6+'Addition to Chem for Other'!C6</f>
        <v>0</v>
      </c>
      <c r="D6" s="213">
        <f ca="1">'Chem Calcs'!D6+'Addition to Chem for Other'!D6</f>
        <v>0</v>
      </c>
      <c r="E6" s="213">
        <f ca="1">'Chem Calcs'!E6+'Addition to Chem for Other'!E6</f>
        <v>0</v>
      </c>
      <c r="F6" s="213">
        <f ca="1">'Chem Calcs'!F6+'Addition to Chem for Other'!F6</f>
        <v>0</v>
      </c>
      <c r="G6" s="213">
        <f ca="1">'Chem Calcs'!G6+'Addition to Chem for Other'!G6</f>
        <v>0</v>
      </c>
      <c r="H6" s="213">
        <f ca="1">'Chem Calcs'!H6+'Addition to Chem for Other'!H6</f>
        <v>0</v>
      </c>
      <c r="I6" s="213">
        <f ca="1">'Chem Calcs'!I6+'Addition to Chem for Other'!I6</f>
        <v>0</v>
      </c>
      <c r="J6" s="213">
        <f ca="1">'Chem Calcs'!J6+'Addition to Chem for Other'!J6</f>
        <v>0</v>
      </c>
      <c r="K6" s="213">
        <f ca="1">'Chem Calcs'!K6+'Addition to Chem for Other'!K6</f>
        <v>0</v>
      </c>
      <c r="L6" s="213">
        <f ca="1">'Chem Calcs'!L6+'Addition to Chem for Other'!L6</f>
        <v>0</v>
      </c>
      <c r="M6" s="213">
        <f ca="1">'Chem Calcs'!M6+'Addition to Chem for Other'!M6</f>
        <v>0</v>
      </c>
      <c r="N6" s="213">
        <f ca="1">'Chem Calcs'!N6+'Addition to Chem for Other'!N6</f>
        <v>0</v>
      </c>
      <c r="O6" s="213">
        <f ca="1">'Chem Calcs'!O6+'Addition to Chem for Other'!O6</f>
        <v>0</v>
      </c>
      <c r="P6" s="213">
        <f ca="1">'Chem Calcs'!P6+'Addition to Chem for Other'!P6</f>
        <v>0</v>
      </c>
      <c r="Q6" s="213">
        <f ca="1">'Chem Calcs'!Q6+'Addition to Chem for Other'!Q6</f>
        <v>0</v>
      </c>
      <c r="R6" s="213">
        <f ca="1">'Chem Calcs'!R6+'Addition to Chem for Other'!R6</f>
        <v>0</v>
      </c>
      <c r="S6" s="213">
        <f ca="1">'Chem Calcs'!S6+'Addition to Chem for Other'!S6</f>
        <v>0</v>
      </c>
      <c r="T6" s="213">
        <f ca="1">'Chem Calcs'!T6+'Addition to Chem for Other'!T6</f>
        <v>0</v>
      </c>
      <c r="U6" s="213">
        <f ca="1">'Chem Calcs'!U6+'Addition to Chem for Other'!U6</f>
        <v>0</v>
      </c>
      <c r="V6" s="213">
        <f ca="1">'Chem Calcs'!V6+'Addition to Chem for Other'!V6</f>
        <v>0</v>
      </c>
      <c r="W6" s="213">
        <f ca="1">'Chem Calcs'!W6+'Addition to Chem for Other'!W6</f>
        <v>0</v>
      </c>
      <c r="X6" s="213">
        <f ca="1">'Chem Calcs'!X6+'Addition to Chem for Other'!X6</f>
        <v>0</v>
      </c>
      <c r="Y6" s="213">
        <f ca="1">'Chem Calcs'!Y6+'Addition to Chem for Other'!Y6</f>
        <v>0</v>
      </c>
      <c r="Z6" s="213">
        <f ca="1">'Chem Calcs'!Z6+'Addition to Chem for Other'!Z6</f>
        <v>0</v>
      </c>
      <c r="AA6" s="213">
        <f ca="1">'Chem Calcs'!AA6+'Addition to Chem for Other'!AA6</f>
        <v>0</v>
      </c>
      <c r="AB6" s="213">
        <f ca="1">'Chem Calcs'!AB6+'Addition to Chem for Other'!AB6</f>
        <v>0</v>
      </c>
      <c r="AC6" s="213">
        <f ca="1">'Chem Calcs'!AC6+'Addition to Chem for Other'!AC6</f>
        <v>0</v>
      </c>
      <c r="AD6" s="213">
        <f ca="1">'Chem Calcs'!AD6+'Addition to Chem for Other'!AD6</f>
        <v>0</v>
      </c>
      <c r="AE6" s="213">
        <f ca="1">'Chem Calcs'!AE6+'Addition to Chem for Other'!AE6</f>
        <v>0</v>
      </c>
      <c r="AF6" s="213">
        <f ca="1">'Chem Calcs'!AF6+'Addition to Chem for Other'!AF6</f>
        <v>0</v>
      </c>
      <c r="AG6" s="213">
        <f ca="1">'Chem Calcs'!AG6+'Addition to Chem for Other'!AG6</f>
        <v>0</v>
      </c>
      <c r="AH6" s="213">
        <f ca="1">'Chem Calcs'!AH6+'Addition to Chem for Other'!AH6</f>
        <v>0</v>
      </c>
      <c r="AI6" s="213">
        <f ca="1">'Chem Calcs'!AI6+'Addition to Chem for Other'!AI6</f>
        <v>0</v>
      </c>
      <c r="AJ6" s="213">
        <f ca="1">'Chem Calcs'!AJ6+'Addition to Chem for Other'!AJ6</f>
        <v>0</v>
      </c>
      <c r="AK6" s="213">
        <f ca="1">'Chem Calcs'!AK6+'Addition to Chem for Other'!AK6</f>
        <v>0</v>
      </c>
      <c r="AL6" s="213">
        <f ca="1">'Chem Calcs'!AL6+'Addition to Chem for Other'!AL6</f>
        <v>0</v>
      </c>
      <c r="AM6" s="213">
        <f ca="1">'Chem Calcs'!AM6+'Addition to Chem for Other'!AM6</f>
        <v>0</v>
      </c>
      <c r="AN6" s="213">
        <f ca="1">'Chem Calcs'!AN6+'Addition to Chem for Other'!AN6</f>
        <v>0</v>
      </c>
      <c r="AO6" s="213">
        <f ca="1">'Chem Calcs'!AO6+'Addition to Chem for Other'!AO6</f>
        <v>0</v>
      </c>
      <c r="AP6" s="213">
        <f ca="1">'Chem Calcs'!AP6+'Addition to Chem for Other'!AP6</f>
        <v>0</v>
      </c>
    </row>
    <row r="7" spans="1:42">
      <c r="A7" s="74">
        <v>-45</v>
      </c>
      <c r="B7" s="213">
        <f ca="1">'Chem Calcs'!B7+'Addition to Chem for Other'!B7</f>
        <v>0</v>
      </c>
      <c r="C7" s="213">
        <f ca="1">'Chem Calcs'!C7+'Addition to Chem for Other'!C7</f>
        <v>0</v>
      </c>
      <c r="D7" s="213">
        <f ca="1">'Chem Calcs'!D7+'Addition to Chem for Other'!D7</f>
        <v>0</v>
      </c>
      <c r="E7" s="213">
        <f ca="1">'Chem Calcs'!E7+'Addition to Chem for Other'!E7</f>
        <v>0</v>
      </c>
      <c r="F7" s="213">
        <f ca="1">'Chem Calcs'!F7+'Addition to Chem for Other'!F7</f>
        <v>0</v>
      </c>
      <c r="G7" s="213">
        <f ca="1">'Chem Calcs'!G7+'Addition to Chem for Other'!G7</f>
        <v>0</v>
      </c>
      <c r="H7" s="213">
        <f ca="1">'Chem Calcs'!H7+'Addition to Chem for Other'!H7</f>
        <v>0</v>
      </c>
      <c r="I7" s="213">
        <f ca="1">'Chem Calcs'!I7+'Addition to Chem for Other'!I7</f>
        <v>0</v>
      </c>
      <c r="J7" s="213">
        <f ca="1">'Chem Calcs'!J7+'Addition to Chem for Other'!J7</f>
        <v>0</v>
      </c>
      <c r="K7" s="213">
        <f ca="1">'Chem Calcs'!K7+'Addition to Chem for Other'!K7</f>
        <v>0</v>
      </c>
      <c r="L7" s="213">
        <f ca="1">'Chem Calcs'!L7+'Addition to Chem for Other'!L7</f>
        <v>0</v>
      </c>
      <c r="M7" s="213">
        <f ca="1">'Chem Calcs'!M7+'Addition to Chem for Other'!M7</f>
        <v>0</v>
      </c>
      <c r="N7" s="213">
        <f ca="1">'Chem Calcs'!N7+'Addition to Chem for Other'!N7</f>
        <v>0</v>
      </c>
      <c r="O7" s="213">
        <f ca="1">'Chem Calcs'!O7+'Addition to Chem for Other'!O7</f>
        <v>0</v>
      </c>
      <c r="P7" s="213">
        <f ca="1">'Chem Calcs'!P7+'Addition to Chem for Other'!P7</f>
        <v>0</v>
      </c>
      <c r="Q7" s="213">
        <f ca="1">'Chem Calcs'!Q7+'Addition to Chem for Other'!Q7</f>
        <v>0</v>
      </c>
      <c r="R7" s="213">
        <f ca="1">'Chem Calcs'!R7+'Addition to Chem for Other'!R7</f>
        <v>0</v>
      </c>
      <c r="S7" s="213">
        <f ca="1">'Chem Calcs'!S7+'Addition to Chem for Other'!S7</f>
        <v>0</v>
      </c>
      <c r="T7" s="213">
        <f ca="1">'Chem Calcs'!T7+'Addition to Chem for Other'!T7</f>
        <v>0</v>
      </c>
      <c r="U7" s="213">
        <f ca="1">'Chem Calcs'!U7+'Addition to Chem for Other'!U7</f>
        <v>0</v>
      </c>
      <c r="V7" s="213">
        <f ca="1">'Chem Calcs'!V7+'Addition to Chem for Other'!V7</f>
        <v>0</v>
      </c>
      <c r="W7" s="213">
        <f ca="1">'Chem Calcs'!W7+'Addition to Chem for Other'!W7</f>
        <v>0</v>
      </c>
      <c r="X7" s="213">
        <f ca="1">'Chem Calcs'!X7+'Addition to Chem for Other'!X7</f>
        <v>0</v>
      </c>
      <c r="Y7" s="213">
        <f ca="1">'Chem Calcs'!Y7+'Addition to Chem for Other'!Y7</f>
        <v>0</v>
      </c>
      <c r="Z7" s="213">
        <f ca="1">'Chem Calcs'!Z7+'Addition to Chem for Other'!Z7</f>
        <v>0</v>
      </c>
      <c r="AA7" s="213">
        <f ca="1">'Chem Calcs'!AA7+'Addition to Chem for Other'!AA7</f>
        <v>0</v>
      </c>
      <c r="AB7" s="213">
        <f ca="1">'Chem Calcs'!AB7+'Addition to Chem for Other'!AB7</f>
        <v>0</v>
      </c>
      <c r="AC7" s="213">
        <f ca="1">'Chem Calcs'!AC7+'Addition to Chem for Other'!AC7</f>
        <v>0</v>
      </c>
      <c r="AD7" s="213">
        <f ca="1">'Chem Calcs'!AD7+'Addition to Chem for Other'!AD7</f>
        <v>0</v>
      </c>
      <c r="AE7" s="213">
        <f ca="1">'Chem Calcs'!AE7+'Addition to Chem for Other'!AE7</f>
        <v>0</v>
      </c>
      <c r="AF7" s="213">
        <f ca="1">'Chem Calcs'!AF7+'Addition to Chem for Other'!AF7</f>
        <v>0</v>
      </c>
      <c r="AG7" s="213">
        <f ca="1">'Chem Calcs'!AG7+'Addition to Chem for Other'!AG7</f>
        <v>0</v>
      </c>
      <c r="AH7" s="213">
        <f ca="1">'Chem Calcs'!AH7+'Addition to Chem for Other'!AH7</f>
        <v>0</v>
      </c>
      <c r="AI7" s="213">
        <f ca="1">'Chem Calcs'!AI7+'Addition to Chem for Other'!AI7</f>
        <v>0</v>
      </c>
      <c r="AJ7" s="213">
        <f ca="1">'Chem Calcs'!AJ7+'Addition to Chem for Other'!AJ7</f>
        <v>0</v>
      </c>
      <c r="AK7" s="213">
        <f ca="1">'Chem Calcs'!AK7+'Addition to Chem for Other'!AK7</f>
        <v>0</v>
      </c>
      <c r="AL7" s="213">
        <f ca="1">'Chem Calcs'!AL7+'Addition to Chem for Other'!AL7</f>
        <v>0</v>
      </c>
      <c r="AM7" s="213">
        <f ca="1">'Chem Calcs'!AM7+'Addition to Chem for Other'!AM7</f>
        <v>0</v>
      </c>
      <c r="AN7" s="213">
        <f ca="1">'Chem Calcs'!AN7+'Addition to Chem for Other'!AN7</f>
        <v>0</v>
      </c>
      <c r="AO7" s="213">
        <f ca="1">'Chem Calcs'!AO7+'Addition to Chem for Other'!AO7</f>
        <v>0</v>
      </c>
      <c r="AP7" s="213">
        <f ca="1">'Chem Calcs'!AP7+'Addition to Chem for Other'!AP7</f>
        <v>0</v>
      </c>
    </row>
    <row r="8" spans="1:42">
      <c r="A8" s="74">
        <v>-44</v>
      </c>
      <c r="B8" s="213">
        <f ca="1">'Chem Calcs'!B8+'Addition to Chem for Other'!B8</f>
        <v>0</v>
      </c>
      <c r="C8" s="213">
        <f ca="1">'Chem Calcs'!C8+'Addition to Chem for Other'!C8</f>
        <v>0</v>
      </c>
      <c r="D8" s="213">
        <f ca="1">'Chem Calcs'!D8+'Addition to Chem for Other'!D8</f>
        <v>0</v>
      </c>
      <c r="E8" s="213">
        <f ca="1">'Chem Calcs'!E8+'Addition to Chem for Other'!E8</f>
        <v>0</v>
      </c>
      <c r="F8" s="213">
        <f ca="1">'Chem Calcs'!F8+'Addition to Chem for Other'!F8</f>
        <v>0</v>
      </c>
      <c r="G8" s="213">
        <f ca="1">'Chem Calcs'!G8+'Addition to Chem for Other'!G8</f>
        <v>0</v>
      </c>
      <c r="H8" s="213">
        <f ca="1">'Chem Calcs'!H8+'Addition to Chem for Other'!H8</f>
        <v>0</v>
      </c>
      <c r="I8" s="213">
        <f ca="1">'Chem Calcs'!I8+'Addition to Chem for Other'!I8</f>
        <v>0</v>
      </c>
      <c r="J8" s="213">
        <f ca="1">'Chem Calcs'!J8+'Addition to Chem for Other'!J8</f>
        <v>0</v>
      </c>
      <c r="K8" s="213">
        <f ca="1">'Chem Calcs'!K8+'Addition to Chem for Other'!K8</f>
        <v>0</v>
      </c>
      <c r="L8" s="213">
        <f ca="1">'Chem Calcs'!L8+'Addition to Chem for Other'!L8</f>
        <v>0</v>
      </c>
      <c r="M8" s="213">
        <f ca="1">'Chem Calcs'!M8+'Addition to Chem for Other'!M8</f>
        <v>0</v>
      </c>
      <c r="N8" s="213">
        <f ca="1">'Chem Calcs'!N8+'Addition to Chem for Other'!N8</f>
        <v>0</v>
      </c>
      <c r="O8" s="213">
        <f ca="1">'Chem Calcs'!O8+'Addition to Chem for Other'!O8</f>
        <v>0</v>
      </c>
      <c r="P8" s="213">
        <f ca="1">'Chem Calcs'!P8+'Addition to Chem for Other'!P8</f>
        <v>0</v>
      </c>
      <c r="Q8" s="213">
        <f ca="1">'Chem Calcs'!Q8+'Addition to Chem for Other'!Q8</f>
        <v>0</v>
      </c>
      <c r="R8" s="213">
        <f ca="1">'Chem Calcs'!R8+'Addition to Chem for Other'!R8</f>
        <v>0</v>
      </c>
      <c r="S8" s="213">
        <f ca="1">'Chem Calcs'!S8+'Addition to Chem for Other'!S8</f>
        <v>0</v>
      </c>
      <c r="T8" s="213">
        <f ca="1">'Chem Calcs'!T8+'Addition to Chem for Other'!T8</f>
        <v>0</v>
      </c>
      <c r="U8" s="213">
        <f ca="1">'Chem Calcs'!U8+'Addition to Chem for Other'!U8</f>
        <v>0</v>
      </c>
      <c r="V8" s="213">
        <f ca="1">'Chem Calcs'!V8+'Addition to Chem for Other'!V8</f>
        <v>0</v>
      </c>
      <c r="W8" s="213">
        <f ca="1">'Chem Calcs'!W8+'Addition to Chem for Other'!W8</f>
        <v>0</v>
      </c>
      <c r="X8" s="213">
        <f ca="1">'Chem Calcs'!X8+'Addition to Chem for Other'!X8</f>
        <v>0</v>
      </c>
      <c r="Y8" s="213">
        <f ca="1">'Chem Calcs'!Y8+'Addition to Chem for Other'!Y8</f>
        <v>0</v>
      </c>
      <c r="Z8" s="213">
        <f ca="1">'Chem Calcs'!Z8+'Addition to Chem for Other'!Z8</f>
        <v>0</v>
      </c>
      <c r="AA8" s="213">
        <f ca="1">'Chem Calcs'!AA8+'Addition to Chem for Other'!AA8</f>
        <v>0</v>
      </c>
      <c r="AB8" s="213">
        <f ca="1">'Chem Calcs'!AB8+'Addition to Chem for Other'!AB8</f>
        <v>0</v>
      </c>
      <c r="AC8" s="213">
        <f ca="1">'Chem Calcs'!AC8+'Addition to Chem for Other'!AC8</f>
        <v>0</v>
      </c>
      <c r="AD8" s="213">
        <f ca="1">'Chem Calcs'!AD8+'Addition to Chem for Other'!AD8</f>
        <v>0</v>
      </c>
      <c r="AE8" s="213">
        <f ca="1">'Chem Calcs'!AE8+'Addition to Chem for Other'!AE8</f>
        <v>0</v>
      </c>
      <c r="AF8" s="213">
        <f ca="1">'Chem Calcs'!AF8+'Addition to Chem for Other'!AF8</f>
        <v>0</v>
      </c>
      <c r="AG8" s="213">
        <f ca="1">'Chem Calcs'!AG8+'Addition to Chem for Other'!AG8</f>
        <v>0</v>
      </c>
      <c r="AH8" s="213">
        <f ca="1">'Chem Calcs'!AH8+'Addition to Chem for Other'!AH8</f>
        <v>0</v>
      </c>
      <c r="AI8" s="213">
        <f ca="1">'Chem Calcs'!AI8+'Addition to Chem for Other'!AI8</f>
        <v>0</v>
      </c>
      <c r="AJ8" s="213">
        <f ca="1">'Chem Calcs'!AJ8+'Addition to Chem for Other'!AJ8</f>
        <v>0</v>
      </c>
      <c r="AK8" s="213">
        <f ca="1">'Chem Calcs'!AK8+'Addition to Chem for Other'!AK8</f>
        <v>0</v>
      </c>
      <c r="AL8" s="213">
        <f ca="1">'Chem Calcs'!AL8+'Addition to Chem for Other'!AL8</f>
        <v>0</v>
      </c>
      <c r="AM8" s="213">
        <f ca="1">'Chem Calcs'!AM8+'Addition to Chem for Other'!AM8</f>
        <v>0</v>
      </c>
      <c r="AN8" s="213">
        <f ca="1">'Chem Calcs'!AN8+'Addition to Chem for Other'!AN8</f>
        <v>0</v>
      </c>
      <c r="AO8" s="213">
        <f ca="1">'Chem Calcs'!AO8+'Addition to Chem for Other'!AO8</f>
        <v>0</v>
      </c>
      <c r="AP8" s="213">
        <f ca="1">'Chem Calcs'!AP8+'Addition to Chem for Other'!AP8</f>
        <v>0</v>
      </c>
    </row>
    <row r="9" spans="1:42">
      <c r="A9" s="74">
        <v>-43</v>
      </c>
      <c r="B9" s="213">
        <f ca="1">'Chem Calcs'!B9+'Addition to Chem for Other'!B9</f>
        <v>0</v>
      </c>
      <c r="C9" s="213">
        <f ca="1">'Chem Calcs'!C9+'Addition to Chem for Other'!C9</f>
        <v>0</v>
      </c>
      <c r="D9" s="213">
        <f ca="1">'Chem Calcs'!D9+'Addition to Chem for Other'!D9</f>
        <v>0</v>
      </c>
      <c r="E9" s="213">
        <f ca="1">'Chem Calcs'!E9+'Addition to Chem for Other'!E9</f>
        <v>0</v>
      </c>
      <c r="F9" s="213">
        <f ca="1">'Chem Calcs'!F9+'Addition to Chem for Other'!F9</f>
        <v>0</v>
      </c>
      <c r="G9" s="213">
        <f ca="1">'Chem Calcs'!G9+'Addition to Chem for Other'!G9</f>
        <v>0</v>
      </c>
      <c r="H9" s="213">
        <f ca="1">'Chem Calcs'!H9+'Addition to Chem for Other'!H9</f>
        <v>0</v>
      </c>
      <c r="I9" s="213">
        <f ca="1">'Chem Calcs'!I9+'Addition to Chem for Other'!I9</f>
        <v>0</v>
      </c>
      <c r="J9" s="213">
        <f ca="1">'Chem Calcs'!J9+'Addition to Chem for Other'!J9</f>
        <v>0</v>
      </c>
      <c r="K9" s="213">
        <f ca="1">'Chem Calcs'!K9+'Addition to Chem for Other'!K9</f>
        <v>0</v>
      </c>
      <c r="L9" s="213">
        <f ca="1">'Chem Calcs'!L9+'Addition to Chem for Other'!L9</f>
        <v>0</v>
      </c>
      <c r="M9" s="213">
        <f ca="1">'Chem Calcs'!M9+'Addition to Chem for Other'!M9</f>
        <v>0</v>
      </c>
      <c r="N9" s="213">
        <f ca="1">'Chem Calcs'!N9+'Addition to Chem for Other'!N9</f>
        <v>0</v>
      </c>
      <c r="O9" s="213">
        <f ca="1">'Chem Calcs'!O9+'Addition to Chem for Other'!O9</f>
        <v>0</v>
      </c>
      <c r="P9" s="213">
        <f ca="1">'Chem Calcs'!P9+'Addition to Chem for Other'!P9</f>
        <v>0</v>
      </c>
      <c r="Q9" s="213">
        <f ca="1">'Chem Calcs'!Q9+'Addition to Chem for Other'!Q9</f>
        <v>0</v>
      </c>
      <c r="R9" s="213">
        <f ca="1">'Chem Calcs'!R9+'Addition to Chem for Other'!R9</f>
        <v>0</v>
      </c>
      <c r="S9" s="213">
        <f ca="1">'Chem Calcs'!S9+'Addition to Chem for Other'!S9</f>
        <v>0</v>
      </c>
      <c r="T9" s="213">
        <f ca="1">'Chem Calcs'!T9+'Addition to Chem for Other'!T9</f>
        <v>0</v>
      </c>
      <c r="U9" s="213">
        <f ca="1">'Chem Calcs'!U9+'Addition to Chem for Other'!U9</f>
        <v>0</v>
      </c>
      <c r="V9" s="213">
        <f ca="1">'Chem Calcs'!V9+'Addition to Chem for Other'!V9</f>
        <v>0</v>
      </c>
      <c r="W9" s="213">
        <f ca="1">'Chem Calcs'!W9+'Addition to Chem for Other'!W9</f>
        <v>0</v>
      </c>
      <c r="X9" s="213">
        <f ca="1">'Chem Calcs'!X9+'Addition to Chem for Other'!X9</f>
        <v>0</v>
      </c>
      <c r="Y9" s="213">
        <f ca="1">'Chem Calcs'!Y9+'Addition to Chem for Other'!Y9</f>
        <v>0</v>
      </c>
      <c r="Z9" s="213">
        <f ca="1">'Chem Calcs'!Z9+'Addition to Chem for Other'!Z9</f>
        <v>0</v>
      </c>
      <c r="AA9" s="213">
        <f ca="1">'Chem Calcs'!AA9+'Addition to Chem for Other'!AA9</f>
        <v>0</v>
      </c>
      <c r="AB9" s="213">
        <f ca="1">'Chem Calcs'!AB9+'Addition to Chem for Other'!AB9</f>
        <v>0</v>
      </c>
      <c r="AC9" s="213">
        <f ca="1">'Chem Calcs'!AC9+'Addition to Chem for Other'!AC9</f>
        <v>0</v>
      </c>
      <c r="AD9" s="213">
        <f ca="1">'Chem Calcs'!AD9+'Addition to Chem for Other'!AD9</f>
        <v>0</v>
      </c>
      <c r="AE9" s="213">
        <f ca="1">'Chem Calcs'!AE9+'Addition to Chem for Other'!AE9</f>
        <v>0</v>
      </c>
      <c r="AF9" s="213">
        <f ca="1">'Chem Calcs'!AF9+'Addition to Chem for Other'!AF9</f>
        <v>0</v>
      </c>
      <c r="AG9" s="213">
        <f ca="1">'Chem Calcs'!AG9+'Addition to Chem for Other'!AG9</f>
        <v>0</v>
      </c>
      <c r="AH9" s="213">
        <f ca="1">'Chem Calcs'!AH9+'Addition to Chem for Other'!AH9</f>
        <v>0</v>
      </c>
      <c r="AI9" s="213">
        <f ca="1">'Chem Calcs'!AI9+'Addition to Chem for Other'!AI9</f>
        <v>0</v>
      </c>
      <c r="AJ9" s="213">
        <f ca="1">'Chem Calcs'!AJ9+'Addition to Chem for Other'!AJ9</f>
        <v>0</v>
      </c>
      <c r="AK9" s="213">
        <f ca="1">'Chem Calcs'!AK9+'Addition to Chem for Other'!AK9</f>
        <v>0</v>
      </c>
      <c r="AL9" s="213">
        <f ca="1">'Chem Calcs'!AL9+'Addition to Chem for Other'!AL9</f>
        <v>0</v>
      </c>
      <c r="AM9" s="213">
        <f ca="1">'Chem Calcs'!AM9+'Addition to Chem for Other'!AM9</f>
        <v>0</v>
      </c>
      <c r="AN9" s="213">
        <f ca="1">'Chem Calcs'!AN9+'Addition to Chem for Other'!AN9</f>
        <v>0</v>
      </c>
      <c r="AO9" s="213">
        <f ca="1">'Chem Calcs'!AO9+'Addition to Chem for Other'!AO9</f>
        <v>0</v>
      </c>
      <c r="AP9" s="213">
        <f ca="1">'Chem Calcs'!AP9+'Addition to Chem for Other'!AP9</f>
        <v>0</v>
      </c>
    </row>
    <row r="10" spans="1:42">
      <c r="A10" s="74">
        <v>-42</v>
      </c>
      <c r="B10" s="213">
        <f ca="1">'Chem Calcs'!B10+'Addition to Chem for Other'!B10</f>
        <v>0</v>
      </c>
      <c r="C10" s="213">
        <f ca="1">'Chem Calcs'!C10+'Addition to Chem for Other'!C10</f>
        <v>0</v>
      </c>
      <c r="D10" s="213">
        <f ca="1">'Chem Calcs'!D10+'Addition to Chem for Other'!D10</f>
        <v>0</v>
      </c>
      <c r="E10" s="213">
        <f ca="1">'Chem Calcs'!E10+'Addition to Chem for Other'!E10</f>
        <v>0</v>
      </c>
      <c r="F10" s="213">
        <f ca="1">'Chem Calcs'!F10+'Addition to Chem for Other'!F10</f>
        <v>0</v>
      </c>
      <c r="G10" s="213">
        <f ca="1">'Chem Calcs'!G10+'Addition to Chem for Other'!G10</f>
        <v>0</v>
      </c>
      <c r="H10" s="213">
        <f ca="1">'Chem Calcs'!H10+'Addition to Chem for Other'!H10</f>
        <v>0</v>
      </c>
      <c r="I10" s="213">
        <f ca="1">'Chem Calcs'!I10+'Addition to Chem for Other'!I10</f>
        <v>0</v>
      </c>
      <c r="J10" s="213">
        <f ca="1">'Chem Calcs'!J10+'Addition to Chem for Other'!J10</f>
        <v>0</v>
      </c>
      <c r="K10" s="213">
        <f ca="1">'Chem Calcs'!K10+'Addition to Chem for Other'!K10</f>
        <v>0</v>
      </c>
      <c r="L10" s="213">
        <f ca="1">'Chem Calcs'!L10+'Addition to Chem for Other'!L10</f>
        <v>0</v>
      </c>
      <c r="M10" s="213">
        <f ca="1">'Chem Calcs'!M10+'Addition to Chem for Other'!M10</f>
        <v>0</v>
      </c>
      <c r="N10" s="213">
        <f ca="1">'Chem Calcs'!N10+'Addition to Chem for Other'!N10</f>
        <v>0</v>
      </c>
      <c r="O10" s="213">
        <f ca="1">'Chem Calcs'!O10+'Addition to Chem for Other'!O10</f>
        <v>0</v>
      </c>
      <c r="P10" s="213">
        <f ca="1">'Chem Calcs'!P10+'Addition to Chem for Other'!P10</f>
        <v>0</v>
      </c>
      <c r="Q10" s="213">
        <f ca="1">'Chem Calcs'!Q10+'Addition to Chem for Other'!Q10</f>
        <v>0</v>
      </c>
      <c r="R10" s="213">
        <f ca="1">'Chem Calcs'!R10+'Addition to Chem for Other'!R10</f>
        <v>0</v>
      </c>
      <c r="S10" s="213">
        <f ca="1">'Chem Calcs'!S10+'Addition to Chem for Other'!S10</f>
        <v>0</v>
      </c>
      <c r="T10" s="213">
        <f ca="1">'Chem Calcs'!T10+'Addition to Chem for Other'!T10</f>
        <v>0</v>
      </c>
      <c r="U10" s="213">
        <f ca="1">'Chem Calcs'!U10+'Addition to Chem for Other'!U10</f>
        <v>0</v>
      </c>
      <c r="V10" s="213">
        <f ca="1">'Chem Calcs'!V10+'Addition to Chem for Other'!V10</f>
        <v>0</v>
      </c>
      <c r="W10" s="213">
        <f ca="1">'Chem Calcs'!W10+'Addition to Chem for Other'!W10</f>
        <v>0</v>
      </c>
      <c r="X10" s="213">
        <f ca="1">'Chem Calcs'!X10+'Addition to Chem for Other'!X10</f>
        <v>0</v>
      </c>
      <c r="Y10" s="213">
        <f ca="1">'Chem Calcs'!Y10+'Addition to Chem for Other'!Y10</f>
        <v>0</v>
      </c>
      <c r="Z10" s="213">
        <f ca="1">'Chem Calcs'!Z10+'Addition to Chem for Other'!Z10</f>
        <v>0</v>
      </c>
      <c r="AA10" s="213">
        <f ca="1">'Chem Calcs'!AA10+'Addition to Chem for Other'!AA10</f>
        <v>0</v>
      </c>
      <c r="AB10" s="213">
        <f ca="1">'Chem Calcs'!AB10+'Addition to Chem for Other'!AB10</f>
        <v>0</v>
      </c>
      <c r="AC10" s="213">
        <f ca="1">'Chem Calcs'!AC10+'Addition to Chem for Other'!AC10</f>
        <v>0</v>
      </c>
      <c r="AD10" s="213">
        <f ca="1">'Chem Calcs'!AD10+'Addition to Chem for Other'!AD10</f>
        <v>0</v>
      </c>
      <c r="AE10" s="213">
        <f ca="1">'Chem Calcs'!AE10+'Addition to Chem for Other'!AE10</f>
        <v>0</v>
      </c>
      <c r="AF10" s="213">
        <f ca="1">'Chem Calcs'!AF10+'Addition to Chem for Other'!AF10</f>
        <v>0</v>
      </c>
      <c r="AG10" s="213">
        <f ca="1">'Chem Calcs'!AG10+'Addition to Chem for Other'!AG10</f>
        <v>0</v>
      </c>
      <c r="AH10" s="213">
        <f ca="1">'Chem Calcs'!AH10+'Addition to Chem for Other'!AH10</f>
        <v>0</v>
      </c>
      <c r="AI10" s="213">
        <f ca="1">'Chem Calcs'!AI10+'Addition to Chem for Other'!AI10</f>
        <v>0</v>
      </c>
      <c r="AJ10" s="213">
        <f ca="1">'Chem Calcs'!AJ10+'Addition to Chem for Other'!AJ10</f>
        <v>0</v>
      </c>
      <c r="AK10" s="213">
        <f ca="1">'Chem Calcs'!AK10+'Addition to Chem for Other'!AK10</f>
        <v>0</v>
      </c>
      <c r="AL10" s="213">
        <f ca="1">'Chem Calcs'!AL10+'Addition to Chem for Other'!AL10</f>
        <v>0</v>
      </c>
      <c r="AM10" s="213">
        <f ca="1">'Chem Calcs'!AM10+'Addition to Chem for Other'!AM10</f>
        <v>0</v>
      </c>
      <c r="AN10" s="213">
        <f ca="1">'Chem Calcs'!AN10+'Addition to Chem for Other'!AN10</f>
        <v>0</v>
      </c>
      <c r="AO10" s="213">
        <f ca="1">'Chem Calcs'!AO10+'Addition to Chem for Other'!AO10</f>
        <v>0</v>
      </c>
      <c r="AP10" s="213">
        <f ca="1">'Chem Calcs'!AP10+'Addition to Chem for Other'!AP10</f>
        <v>0</v>
      </c>
    </row>
    <row r="11" spans="1:42">
      <c r="A11" s="74">
        <v>-41</v>
      </c>
      <c r="B11" s="213">
        <f ca="1">'Chem Calcs'!B11+'Addition to Chem for Other'!B11</f>
        <v>0</v>
      </c>
      <c r="C11" s="213">
        <f ca="1">'Chem Calcs'!C11+'Addition to Chem for Other'!C11</f>
        <v>0</v>
      </c>
      <c r="D11" s="213">
        <f ca="1">'Chem Calcs'!D11+'Addition to Chem for Other'!D11</f>
        <v>0</v>
      </c>
      <c r="E11" s="213">
        <f ca="1">'Chem Calcs'!E11+'Addition to Chem for Other'!E11</f>
        <v>0</v>
      </c>
      <c r="F11" s="213">
        <f ca="1">'Chem Calcs'!F11+'Addition to Chem for Other'!F11</f>
        <v>0</v>
      </c>
      <c r="G11" s="213">
        <f ca="1">'Chem Calcs'!G11+'Addition to Chem for Other'!G11</f>
        <v>0</v>
      </c>
      <c r="H11" s="213">
        <f ca="1">'Chem Calcs'!H11+'Addition to Chem for Other'!H11</f>
        <v>0</v>
      </c>
      <c r="I11" s="213">
        <f ca="1">'Chem Calcs'!I11+'Addition to Chem for Other'!I11</f>
        <v>0</v>
      </c>
      <c r="J11" s="213">
        <f ca="1">'Chem Calcs'!J11+'Addition to Chem for Other'!J11</f>
        <v>0</v>
      </c>
      <c r="K11" s="213">
        <f ca="1">'Chem Calcs'!K11+'Addition to Chem for Other'!K11</f>
        <v>0</v>
      </c>
      <c r="L11" s="213">
        <f ca="1">'Chem Calcs'!L11+'Addition to Chem for Other'!L11</f>
        <v>0</v>
      </c>
      <c r="M11" s="213">
        <f ca="1">'Chem Calcs'!M11+'Addition to Chem for Other'!M11</f>
        <v>0</v>
      </c>
      <c r="N11" s="213">
        <f ca="1">'Chem Calcs'!N11+'Addition to Chem for Other'!N11</f>
        <v>0</v>
      </c>
      <c r="O11" s="213">
        <f ca="1">'Chem Calcs'!O11+'Addition to Chem for Other'!O11</f>
        <v>0</v>
      </c>
      <c r="P11" s="213">
        <f ca="1">'Chem Calcs'!P11+'Addition to Chem for Other'!P11</f>
        <v>0</v>
      </c>
      <c r="Q11" s="213">
        <f ca="1">'Chem Calcs'!Q11+'Addition to Chem for Other'!Q11</f>
        <v>0</v>
      </c>
      <c r="R11" s="213">
        <f ca="1">'Chem Calcs'!R11+'Addition to Chem for Other'!R11</f>
        <v>0</v>
      </c>
      <c r="S11" s="213">
        <f ca="1">'Chem Calcs'!S11+'Addition to Chem for Other'!S11</f>
        <v>0</v>
      </c>
      <c r="T11" s="213">
        <f ca="1">'Chem Calcs'!T11+'Addition to Chem for Other'!T11</f>
        <v>0</v>
      </c>
      <c r="U11" s="213">
        <f ca="1">'Chem Calcs'!U11+'Addition to Chem for Other'!U11</f>
        <v>0</v>
      </c>
      <c r="V11" s="213">
        <f ca="1">'Chem Calcs'!V11+'Addition to Chem for Other'!V11</f>
        <v>0</v>
      </c>
      <c r="W11" s="213">
        <f ca="1">'Chem Calcs'!W11+'Addition to Chem for Other'!W11</f>
        <v>0</v>
      </c>
      <c r="X11" s="213">
        <f ca="1">'Chem Calcs'!X11+'Addition to Chem for Other'!X11</f>
        <v>0</v>
      </c>
      <c r="Y11" s="213">
        <f ca="1">'Chem Calcs'!Y11+'Addition to Chem for Other'!Y11</f>
        <v>0</v>
      </c>
      <c r="Z11" s="213">
        <f ca="1">'Chem Calcs'!Z11+'Addition to Chem for Other'!Z11</f>
        <v>0</v>
      </c>
      <c r="AA11" s="213">
        <f ca="1">'Chem Calcs'!AA11+'Addition to Chem for Other'!AA11</f>
        <v>0</v>
      </c>
      <c r="AB11" s="213">
        <f ca="1">'Chem Calcs'!AB11+'Addition to Chem for Other'!AB11</f>
        <v>0</v>
      </c>
      <c r="AC11" s="213">
        <f ca="1">'Chem Calcs'!AC11+'Addition to Chem for Other'!AC11</f>
        <v>0</v>
      </c>
      <c r="AD11" s="213">
        <f ca="1">'Chem Calcs'!AD11+'Addition to Chem for Other'!AD11</f>
        <v>0</v>
      </c>
      <c r="AE11" s="213">
        <f ca="1">'Chem Calcs'!AE11+'Addition to Chem for Other'!AE11</f>
        <v>0</v>
      </c>
      <c r="AF11" s="213">
        <f ca="1">'Chem Calcs'!AF11+'Addition to Chem for Other'!AF11</f>
        <v>0</v>
      </c>
      <c r="AG11" s="213">
        <f ca="1">'Chem Calcs'!AG11+'Addition to Chem for Other'!AG11</f>
        <v>0</v>
      </c>
      <c r="AH11" s="213">
        <f ca="1">'Chem Calcs'!AH11+'Addition to Chem for Other'!AH11</f>
        <v>0</v>
      </c>
      <c r="AI11" s="213">
        <f ca="1">'Chem Calcs'!AI11+'Addition to Chem for Other'!AI11</f>
        <v>0</v>
      </c>
      <c r="AJ11" s="213">
        <f ca="1">'Chem Calcs'!AJ11+'Addition to Chem for Other'!AJ11</f>
        <v>0</v>
      </c>
      <c r="AK11" s="213">
        <f ca="1">'Chem Calcs'!AK11+'Addition to Chem for Other'!AK11</f>
        <v>0</v>
      </c>
      <c r="AL11" s="213">
        <f ca="1">'Chem Calcs'!AL11+'Addition to Chem for Other'!AL11</f>
        <v>0</v>
      </c>
      <c r="AM11" s="213">
        <f ca="1">'Chem Calcs'!AM11+'Addition to Chem for Other'!AM11</f>
        <v>0</v>
      </c>
      <c r="AN11" s="213">
        <f ca="1">'Chem Calcs'!AN11+'Addition to Chem for Other'!AN11</f>
        <v>0</v>
      </c>
      <c r="AO11" s="213">
        <f ca="1">'Chem Calcs'!AO11+'Addition to Chem for Other'!AO11</f>
        <v>0</v>
      </c>
      <c r="AP11" s="213">
        <f ca="1">'Chem Calcs'!AP11+'Addition to Chem for Other'!AP11</f>
        <v>0</v>
      </c>
    </row>
    <row r="12" spans="1:42">
      <c r="A12" s="74">
        <v>-40</v>
      </c>
      <c r="B12" s="213">
        <f ca="1">'Chem Calcs'!B12+'Addition to Chem for Other'!B12</f>
        <v>0</v>
      </c>
      <c r="C12" s="213">
        <f ca="1">'Chem Calcs'!C12+'Addition to Chem for Other'!C12</f>
        <v>0</v>
      </c>
      <c r="D12" s="213">
        <f ca="1">'Chem Calcs'!D12+'Addition to Chem for Other'!D12</f>
        <v>0</v>
      </c>
      <c r="E12" s="213">
        <f ca="1">'Chem Calcs'!E12+'Addition to Chem for Other'!E12</f>
        <v>0</v>
      </c>
      <c r="F12" s="213">
        <f ca="1">'Chem Calcs'!F12+'Addition to Chem for Other'!F12</f>
        <v>0</v>
      </c>
      <c r="G12" s="213">
        <f ca="1">'Chem Calcs'!G12+'Addition to Chem for Other'!G12</f>
        <v>0</v>
      </c>
      <c r="H12" s="213">
        <f ca="1">'Chem Calcs'!H12+'Addition to Chem for Other'!H12</f>
        <v>0</v>
      </c>
      <c r="I12" s="213">
        <f ca="1">'Chem Calcs'!I12+'Addition to Chem for Other'!I12</f>
        <v>0</v>
      </c>
      <c r="J12" s="213">
        <f ca="1">'Chem Calcs'!J12+'Addition to Chem for Other'!J12</f>
        <v>0</v>
      </c>
      <c r="K12" s="213">
        <f ca="1">'Chem Calcs'!K12+'Addition to Chem for Other'!K12</f>
        <v>0</v>
      </c>
      <c r="L12" s="213">
        <f ca="1">'Chem Calcs'!L12+'Addition to Chem for Other'!L12</f>
        <v>0</v>
      </c>
      <c r="M12" s="213">
        <f ca="1">'Chem Calcs'!M12+'Addition to Chem for Other'!M12</f>
        <v>0</v>
      </c>
      <c r="N12" s="213">
        <f ca="1">'Chem Calcs'!N12+'Addition to Chem for Other'!N12</f>
        <v>0</v>
      </c>
      <c r="O12" s="213">
        <f ca="1">'Chem Calcs'!O12+'Addition to Chem for Other'!O12</f>
        <v>0</v>
      </c>
      <c r="P12" s="213">
        <f ca="1">'Chem Calcs'!P12+'Addition to Chem for Other'!P12</f>
        <v>0</v>
      </c>
      <c r="Q12" s="213">
        <f ca="1">'Chem Calcs'!Q12+'Addition to Chem for Other'!Q12</f>
        <v>0</v>
      </c>
      <c r="R12" s="213">
        <f ca="1">'Chem Calcs'!R12+'Addition to Chem for Other'!R12</f>
        <v>0</v>
      </c>
      <c r="S12" s="213">
        <f ca="1">'Chem Calcs'!S12+'Addition to Chem for Other'!S12</f>
        <v>0</v>
      </c>
      <c r="T12" s="213">
        <f ca="1">'Chem Calcs'!T12+'Addition to Chem for Other'!T12</f>
        <v>0</v>
      </c>
      <c r="U12" s="213">
        <f ca="1">'Chem Calcs'!U12+'Addition to Chem for Other'!U12</f>
        <v>0</v>
      </c>
      <c r="V12" s="213">
        <f ca="1">'Chem Calcs'!V12+'Addition to Chem for Other'!V12</f>
        <v>0</v>
      </c>
      <c r="W12" s="213">
        <f ca="1">'Chem Calcs'!W12+'Addition to Chem for Other'!W12</f>
        <v>0</v>
      </c>
      <c r="X12" s="213">
        <f ca="1">'Chem Calcs'!X12+'Addition to Chem for Other'!X12</f>
        <v>0</v>
      </c>
      <c r="Y12" s="213">
        <f ca="1">'Chem Calcs'!Y12+'Addition to Chem for Other'!Y12</f>
        <v>0</v>
      </c>
      <c r="Z12" s="213">
        <f ca="1">'Chem Calcs'!Z12+'Addition to Chem for Other'!Z12</f>
        <v>0</v>
      </c>
      <c r="AA12" s="213">
        <f ca="1">'Chem Calcs'!AA12+'Addition to Chem for Other'!AA12</f>
        <v>0</v>
      </c>
      <c r="AB12" s="213">
        <f ca="1">'Chem Calcs'!AB12+'Addition to Chem for Other'!AB12</f>
        <v>0</v>
      </c>
      <c r="AC12" s="213">
        <f ca="1">'Chem Calcs'!AC12+'Addition to Chem for Other'!AC12</f>
        <v>0</v>
      </c>
      <c r="AD12" s="213">
        <f ca="1">'Chem Calcs'!AD12+'Addition to Chem for Other'!AD12</f>
        <v>0</v>
      </c>
      <c r="AE12" s="213">
        <f ca="1">'Chem Calcs'!AE12+'Addition to Chem for Other'!AE12</f>
        <v>0</v>
      </c>
      <c r="AF12" s="213">
        <f ca="1">'Chem Calcs'!AF12+'Addition to Chem for Other'!AF12</f>
        <v>0</v>
      </c>
      <c r="AG12" s="213">
        <f ca="1">'Chem Calcs'!AG12+'Addition to Chem for Other'!AG12</f>
        <v>0</v>
      </c>
      <c r="AH12" s="213">
        <f ca="1">'Chem Calcs'!AH12+'Addition to Chem for Other'!AH12</f>
        <v>0</v>
      </c>
      <c r="AI12" s="213">
        <f ca="1">'Chem Calcs'!AI12+'Addition to Chem for Other'!AI12</f>
        <v>0</v>
      </c>
      <c r="AJ12" s="213">
        <f ca="1">'Chem Calcs'!AJ12+'Addition to Chem for Other'!AJ12</f>
        <v>0</v>
      </c>
      <c r="AK12" s="213">
        <f ca="1">'Chem Calcs'!AK12+'Addition to Chem for Other'!AK12</f>
        <v>0</v>
      </c>
      <c r="AL12" s="213">
        <f ca="1">'Chem Calcs'!AL12+'Addition to Chem for Other'!AL12</f>
        <v>0</v>
      </c>
      <c r="AM12" s="213">
        <f ca="1">'Chem Calcs'!AM12+'Addition to Chem for Other'!AM12</f>
        <v>0</v>
      </c>
      <c r="AN12" s="213">
        <f ca="1">'Chem Calcs'!AN12+'Addition to Chem for Other'!AN12</f>
        <v>0</v>
      </c>
      <c r="AO12" s="213">
        <f ca="1">'Chem Calcs'!AO12+'Addition to Chem for Other'!AO12</f>
        <v>0</v>
      </c>
      <c r="AP12" s="213">
        <f ca="1">'Chem Calcs'!AP12+'Addition to Chem for Other'!AP12</f>
        <v>0</v>
      </c>
    </row>
    <row r="13" spans="1:42">
      <c r="A13" s="74">
        <v>-39</v>
      </c>
      <c r="B13" s="213">
        <f ca="1">'Chem Calcs'!B13+'Addition to Chem for Other'!B13</f>
        <v>0</v>
      </c>
      <c r="C13" s="213">
        <f ca="1">'Chem Calcs'!C13+'Addition to Chem for Other'!C13</f>
        <v>0</v>
      </c>
      <c r="D13" s="213">
        <f ca="1">'Chem Calcs'!D13+'Addition to Chem for Other'!D13</f>
        <v>0</v>
      </c>
      <c r="E13" s="213">
        <f ca="1">'Chem Calcs'!E13+'Addition to Chem for Other'!E13</f>
        <v>0</v>
      </c>
      <c r="F13" s="213">
        <f ca="1">'Chem Calcs'!F13+'Addition to Chem for Other'!F13</f>
        <v>0</v>
      </c>
      <c r="G13" s="213">
        <f ca="1">'Chem Calcs'!G13+'Addition to Chem for Other'!G13</f>
        <v>0</v>
      </c>
      <c r="H13" s="213">
        <f ca="1">'Chem Calcs'!H13+'Addition to Chem for Other'!H13</f>
        <v>0</v>
      </c>
      <c r="I13" s="213">
        <f ca="1">'Chem Calcs'!I13+'Addition to Chem for Other'!I13</f>
        <v>0</v>
      </c>
      <c r="J13" s="213">
        <f ca="1">'Chem Calcs'!J13+'Addition to Chem for Other'!J13</f>
        <v>0</v>
      </c>
      <c r="K13" s="213">
        <f ca="1">'Chem Calcs'!K13+'Addition to Chem for Other'!K13</f>
        <v>0</v>
      </c>
      <c r="L13" s="213">
        <f ca="1">'Chem Calcs'!L13+'Addition to Chem for Other'!L13</f>
        <v>0</v>
      </c>
      <c r="M13" s="213">
        <f ca="1">'Chem Calcs'!M13+'Addition to Chem for Other'!M13</f>
        <v>0</v>
      </c>
      <c r="N13" s="213">
        <f ca="1">'Chem Calcs'!N13+'Addition to Chem for Other'!N13</f>
        <v>0</v>
      </c>
      <c r="O13" s="213">
        <f ca="1">'Chem Calcs'!O13+'Addition to Chem for Other'!O13</f>
        <v>0</v>
      </c>
      <c r="P13" s="213">
        <f ca="1">'Chem Calcs'!P13+'Addition to Chem for Other'!P13</f>
        <v>0</v>
      </c>
      <c r="Q13" s="213">
        <f ca="1">'Chem Calcs'!Q13+'Addition to Chem for Other'!Q13</f>
        <v>0</v>
      </c>
      <c r="R13" s="213">
        <f ca="1">'Chem Calcs'!R13+'Addition to Chem for Other'!R13</f>
        <v>0</v>
      </c>
      <c r="S13" s="213">
        <f ca="1">'Chem Calcs'!S13+'Addition to Chem for Other'!S13</f>
        <v>0</v>
      </c>
      <c r="T13" s="213">
        <f ca="1">'Chem Calcs'!T13+'Addition to Chem for Other'!T13</f>
        <v>0</v>
      </c>
      <c r="U13" s="213">
        <f ca="1">'Chem Calcs'!U13+'Addition to Chem for Other'!U13</f>
        <v>0</v>
      </c>
      <c r="V13" s="213">
        <f ca="1">'Chem Calcs'!V13+'Addition to Chem for Other'!V13</f>
        <v>0</v>
      </c>
      <c r="W13" s="213">
        <f ca="1">'Chem Calcs'!W13+'Addition to Chem for Other'!W13</f>
        <v>0</v>
      </c>
      <c r="X13" s="213">
        <f ca="1">'Chem Calcs'!X13+'Addition to Chem for Other'!X13</f>
        <v>0</v>
      </c>
      <c r="Y13" s="213">
        <f ca="1">'Chem Calcs'!Y13+'Addition to Chem for Other'!Y13</f>
        <v>0</v>
      </c>
      <c r="Z13" s="213">
        <f ca="1">'Chem Calcs'!Z13+'Addition to Chem for Other'!Z13</f>
        <v>0</v>
      </c>
      <c r="AA13" s="213">
        <f ca="1">'Chem Calcs'!AA13+'Addition to Chem for Other'!AA13</f>
        <v>0</v>
      </c>
      <c r="AB13" s="213">
        <f ca="1">'Chem Calcs'!AB13+'Addition to Chem for Other'!AB13</f>
        <v>0</v>
      </c>
      <c r="AC13" s="213">
        <f ca="1">'Chem Calcs'!AC13+'Addition to Chem for Other'!AC13</f>
        <v>0</v>
      </c>
      <c r="AD13" s="213">
        <f ca="1">'Chem Calcs'!AD13+'Addition to Chem for Other'!AD13</f>
        <v>0</v>
      </c>
      <c r="AE13" s="213">
        <f ca="1">'Chem Calcs'!AE13+'Addition to Chem for Other'!AE13</f>
        <v>0</v>
      </c>
      <c r="AF13" s="213">
        <f ca="1">'Chem Calcs'!AF13+'Addition to Chem for Other'!AF13</f>
        <v>0</v>
      </c>
      <c r="AG13" s="213">
        <f ca="1">'Chem Calcs'!AG13+'Addition to Chem for Other'!AG13</f>
        <v>0</v>
      </c>
      <c r="AH13" s="213">
        <f ca="1">'Chem Calcs'!AH13+'Addition to Chem for Other'!AH13</f>
        <v>0</v>
      </c>
      <c r="AI13" s="213">
        <f ca="1">'Chem Calcs'!AI13+'Addition to Chem for Other'!AI13</f>
        <v>0</v>
      </c>
      <c r="AJ13" s="213">
        <f ca="1">'Chem Calcs'!AJ13+'Addition to Chem for Other'!AJ13</f>
        <v>0</v>
      </c>
      <c r="AK13" s="213">
        <f ca="1">'Chem Calcs'!AK13+'Addition to Chem for Other'!AK13</f>
        <v>0</v>
      </c>
      <c r="AL13" s="213">
        <f ca="1">'Chem Calcs'!AL13+'Addition to Chem for Other'!AL13</f>
        <v>0</v>
      </c>
      <c r="AM13" s="213">
        <f ca="1">'Chem Calcs'!AM13+'Addition to Chem for Other'!AM13</f>
        <v>0</v>
      </c>
      <c r="AN13" s="213">
        <f ca="1">'Chem Calcs'!AN13+'Addition to Chem for Other'!AN13</f>
        <v>0</v>
      </c>
      <c r="AO13" s="213">
        <f ca="1">'Chem Calcs'!AO13+'Addition to Chem for Other'!AO13</f>
        <v>0</v>
      </c>
      <c r="AP13" s="213">
        <f ca="1">'Chem Calcs'!AP13+'Addition to Chem for Other'!AP13</f>
        <v>0</v>
      </c>
    </row>
    <row r="14" spans="1:42">
      <c r="A14" s="74">
        <v>-38</v>
      </c>
      <c r="B14" s="213">
        <f ca="1">'Chem Calcs'!B14+'Addition to Chem for Other'!B14</f>
        <v>0</v>
      </c>
      <c r="C14" s="213">
        <f ca="1">'Chem Calcs'!C14+'Addition to Chem for Other'!C14</f>
        <v>0</v>
      </c>
      <c r="D14" s="213">
        <f ca="1">'Chem Calcs'!D14+'Addition to Chem for Other'!D14</f>
        <v>0</v>
      </c>
      <c r="E14" s="213">
        <f ca="1">'Chem Calcs'!E14+'Addition to Chem for Other'!E14</f>
        <v>0</v>
      </c>
      <c r="F14" s="213">
        <f ca="1">'Chem Calcs'!F14+'Addition to Chem for Other'!F14</f>
        <v>0</v>
      </c>
      <c r="G14" s="213">
        <f ca="1">'Chem Calcs'!G14+'Addition to Chem for Other'!G14</f>
        <v>0</v>
      </c>
      <c r="H14" s="213">
        <f ca="1">'Chem Calcs'!H14+'Addition to Chem for Other'!H14</f>
        <v>0</v>
      </c>
      <c r="I14" s="213">
        <f ca="1">'Chem Calcs'!I14+'Addition to Chem for Other'!I14</f>
        <v>0</v>
      </c>
      <c r="J14" s="213">
        <f ca="1">'Chem Calcs'!J14+'Addition to Chem for Other'!J14</f>
        <v>0</v>
      </c>
      <c r="K14" s="213">
        <f ca="1">'Chem Calcs'!K14+'Addition to Chem for Other'!K14</f>
        <v>0</v>
      </c>
      <c r="L14" s="213">
        <f ca="1">'Chem Calcs'!L14+'Addition to Chem for Other'!L14</f>
        <v>0</v>
      </c>
      <c r="M14" s="213">
        <f ca="1">'Chem Calcs'!M14+'Addition to Chem for Other'!M14</f>
        <v>0</v>
      </c>
      <c r="N14" s="213">
        <f ca="1">'Chem Calcs'!N14+'Addition to Chem for Other'!N14</f>
        <v>0</v>
      </c>
      <c r="O14" s="213">
        <f ca="1">'Chem Calcs'!O14+'Addition to Chem for Other'!O14</f>
        <v>0</v>
      </c>
      <c r="P14" s="213">
        <f ca="1">'Chem Calcs'!P14+'Addition to Chem for Other'!P14</f>
        <v>0</v>
      </c>
      <c r="Q14" s="213">
        <f ca="1">'Chem Calcs'!Q14+'Addition to Chem for Other'!Q14</f>
        <v>0</v>
      </c>
      <c r="R14" s="213">
        <f ca="1">'Chem Calcs'!R14+'Addition to Chem for Other'!R14</f>
        <v>0</v>
      </c>
      <c r="S14" s="213">
        <f ca="1">'Chem Calcs'!S14+'Addition to Chem for Other'!S14</f>
        <v>0</v>
      </c>
      <c r="T14" s="213">
        <f ca="1">'Chem Calcs'!T14+'Addition to Chem for Other'!T14</f>
        <v>0</v>
      </c>
      <c r="U14" s="213">
        <f ca="1">'Chem Calcs'!U14+'Addition to Chem for Other'!U14</f>
        <v>0</v>
      </c>
      <c r="V14" s="213">
        <f ca="1">'Chem Calcs'!V14+'Addition to Chem for Other'!V14</f>
        <v>0</v>
      </c>
      <c r="W14" s="213">
        <f ca="1">'Chem Calcs'!W14+'Addition to Chem for Other'!W14</f>
        <v>0</v>
      </c>
      <c r="X14" s="213">
        <f ca="1">'Chem Calcs'!X14+'Addition to Chem for Other'!X14</f>
        <v>0</v>
      </c>
      <c r="Y14" s="213">
        <f ca="1">'Chem Calcs'!Y14+'Addition to Chem for Other'!Y14</f>
        <v>0</v>
      </c>
      <c r="Z14" s="213">
        <f ca="1">'Chem Calcs'!Z14+'Addition to Chem for Other'!Z14</f>
        <v>0</v>
      </c>
      <c r="AA14" s="213">
        <f ca="1">'Chem Calcs'!AA14+'Addition to Chem for Other'!AA14</f>
        <v>0</v>
      </c>
      <c r="AB14" s="213">
        <f ca="1">'Chem Calcs'!AB14+'Addition to Chem for Other'!AB14</f>
        <v>0</v>
      </c>
      <c r="AC14" s="213">
        <f ca="1">'Chem Calcs'!AC14+'Addition to Chem for Other'!AC14</f>
        <v>0</v>
      </c>
      <c r="AD14" s="213">
        <f ca="1">'Chem Calcs'!AD14+'Addition to Chem for Other'!AD14</f>
        <v>0</v>
      </c>
      <c r="AE14" s="213">
        <f ca="1">'Chem Calcs'!AE14+'Addition to Chem for Other'!AE14</f>
        <v>0</v>
      </c>
      <c r="AF14" s="213">
        <f ca="1">'Chem Calcs'!AF14+'Addition to Chem for Other'!AF14</f>
        <v>0</v>
      </c>
      <c r="AG14" s="213">
        <f ca="1">'Chem Calcs'!AG14+'Addition to Chem for Other'!AG14</f>
        <v>0</v>
      </c>
      <c r="AH14" s="213">
        <f ca="1">'Chem Calcs'!AH14+'Addition to Chem for Other'!AH14</f>
        <v>0</v>
      </c>
      <c r="AI14" s="213">
        <f ca="1">'Chem Calcs'!AI14+'Addition to Chem for Other'!AI14</f>
        <v>0</v>
      </c>
      <c r="AJ14" s="213">
        <f ca="1">'Chem Calcs'!AJ14+'Addition to Chem for Other'!AJ14</f>
        <v>0</v>
      </c>
      <c r="AK14" s="213">
        <f ca="1">'Chem Calcs'!AK14+'Addition to Chem for Other'!AK14</f>
        <v>0</v>
      </c>
      <c r="AL14" s="213">
        <f ca="1">'Chem Calcs'!AL14+'Addition to Chem for Other'!AL14</f>
        <v>0</v>
      </c>
      <c r="AM14" s="213">
        <f ca="1">'Chem Calcs'!AM14+'Addition to Chem for Other'!AM14</f>
        <v>0</v>
      </c>
      <c r="AN14" s="213">
        <f ca="1">'Chem Calcs'!AN14+'Addition to Chem for Other'!AN14</f>
        <v>0</v>
      </c>
      <c r="AO14" s="213">
        <f ca="1">'Chem Calcs'!AO14+'Addition to Chem for Other'!AO14</f>
        <v>0</v>
      </c>
      <c r="AP14" s="213">
        <f ca="1">'Chem Calcs'!AP14+'Addition to Chem for Other'!AP14</f>
        <v>0</v>
      </c>
    </row>
    <row r="15" spans="1:42">
      <c r="A15" s="74">
        <v>-37</v>
      </c>
      <c r="B15" s="213">
        <f ca="1">'Chem Calcs'!B15+'Addition to Chem for Other'!B15</f>
        <v>0</v>
      </c>
      <c r="C15" s="213">
        <f ca="1">'Chem Calcs'!C15+'Addition to Chem for Other'!C15</f>
        <v>0</v>
      </c>
      <c r="D15" s="213">
        <f ca="1">'Chem Calcs'!D15+'Addition to Chem for Other'!D15</f>
        <v>0</v>
      </c>
      <c r="E15" s="213">
        <f ca="1">'Chem Calcs'!E15+'Addition to Chem for Other'!E15</f>
        <v>0</v>
      </c>
      <c r="F15" s="213">
        <f ca="1">'Chem Calcs'!F15+'Addition to Chem for Other'!F15</f>
        <v>0</v>
      </c>
      <c r="G15" s="213">
        <f ca="1">'Chem Calcs'!G15+'Addition to Chem for Other'!G15</f>
        <v>0</v>
      </c>
      <c r="H15" s="213">
        <f ca="1">'Chem Calcs'!H15+'Addition to Chem for Other'!H15</f>
        <v>0</v>
      </c>
      <c r="I15" s="213">
        <f ca="1">'Chem Calcs'!I15+'Addition to Chem for Other'!I15</f>
        <v>0</v>
      </c>
      <c r="J15" s="213">
        <f ca="1">'Chem Calcs'!J15+'Addition to Chem for Other'!J15</f>
        <v>0</v>
      </c>
      <c r="K15" s="213">
        <f ca="1">'Chem Calcs'!K15+'Addition to Chem for Other'!K15</f>
        <v>0</v>
      </c>
      <c r="L15" s="213">
        <f ca="1">'Chem Calcs'!L15+'Addition to Chem for Other'!L15</f>
        <v>0</v>
      </c>
      <c r="M15" s="213">
        <f ca="1">'Chem Calcs'!M15+'Addition to Chem for Other'!M15</f>
        <v>0</v>
      </c>
      <c r="N15" s="213">
        <f ca="1">'Chem Calcs'!N15+'Addition to Chem for Other'!N15</f>
        <v>0</v>
      </c>
      <c r="O15" s="213">
        <f ca="1">'Chem Calcs'!O15+'Addition to Chem for Other'!O15</f>
        <v>0</v>
      </c>
      <c r="P15" s="213">
        <f ca="1">'Chem Calcs'!P15+'Addition to Chem for Other'!P15</f>
        <v>0</v>
      </c>
      <c r="Q15" s="213">
        <f ca="1">'Chem Calcs'!Q15+'Addition to Chem for Other'!Q15</f>
        <v>0</v>
      </c>
      <c r="R15" s="213">
        <f ca="1">'Chem Calcs'!R15+'Addition to Chem for Other'!R15</f>
        <v>0</v>
      </c>
      <c r="S15" s="213">
        <f ca="1">'Chem Calcs'!S15+'Addition to Chem for Other'!S15</f>
        <v>0</v>
      </c>
      <c r="T15" s="213">
        <f ca="1">'Chem Calcs'!T15+'Addition to Chem for Other'!T15</f>
        <v>0</v>
      </c>
      <c r="U15" s="213">
        <f ca="1">'Chem Calcs'!U15+'Addition to Chem for Other'!U15</f>
        <v>0</v>
      </c>
      <c r="V15" s="213">
        <f ca="1">'Chem Calcs'!V15+'Addition to Chem for Other'!V15</f>
        <v>0</v>
      </c>
      <c r="W15" s="213">
        <f ca="1">'Chem Calcs'!W15+'Addition to Chem for Other'!W15</f>
        <v>0</v>
      </c>
      <c r="X15" s="213">
        <f ca="1">'Chem Calcs'!X15+'Addition to Chem for Other'!X15</f>
        <v>0</v>
      </c>
      <c r="Y15" s="213">
        <f ca="1">'Chem Calcs'!Y15+'Addition to Chem for Other'!Y15</f>
        <v>0</v>
      </c>
      <c r="Z15" s="213">
        <f ca="1">'Chem Calcs'!Z15+'Addition to Chem for Other'!Z15</f>
        <v>0</v>
      </c>
      <c r="AA15" s="213">
        <f ca="1">'Chem Calcs'!AA15+'Addition to Chem for Other'!AA15</f>
        <v>0</v>
      </c>
      <c r="AB15" s="213">
        <f ca="1">'Chem Calcs'!AB15+'Addition to Chem for Other'!AB15</f>
        <v>0</v>
      </c>
      <c r="AC15" s="213">
        <f ca="1">'Chem Calcs'!AC15+'Addition to Chem for Other'!AC15</f>
        <v>0</v>
      </c>
      <c r="AD15" s="213">
        <f ca="1">'Chem Calcs'!AD15+'Addition to Chem for Other'!AD15</f>
        <v>0</v>
      </c>
      <c r="AE15" s="213">
        <f ca="1">'Chem Calcs'!AE15+'Addition to Chem for Other'!AE15</f>
        <v>0</v>
      </c>
      <c r="AF15" s="213">
        <f ca="1">'Chem Calcs'!AF15+'Addition to Chem for Other'!AF15</f>
        <v>0</v>
      </c>
      <c r="AG15" s="213">
        <f ca="1">'Chem Calcs'!AG15+'Addition to Chem for Other'!AG15</f>
        <v>0</v>
      </c>
      <c r="AH15" s="213">
        <f ca="1">'Chem Calcs'!AH15+'Addition to Chem for Other'!AH15</f>
        <v>0</v>
      </c>
      <c r="AI15" s="213">
        <f ca="1">'Chem Calcs'!AI15+'Addition to Chem for Other'!AI15</f>
        <v>0</v>
      </c>
      <c r="AJ15" s="213">
        <f ca="1">'Chem Calcs'!AJ15+'Addition to Chem for Other'!AJ15</f>
        <v>0</v>
      </c>
      <c r="AK15" s="213">
        <f ca="1">'Chem Calcs'!AK15+'Addition to Chem for Other'!AK15</f>
        <v>0</v>
      </c>
      <c r="AL15" s="213">
        <f ca="1">'Chem Calcs'!AL15+'Addition to Chem for Other'!AL15</f>
        <v>0</v>
      </c>
      <c r="AM15" s="213">
        <f ca="1">'Chem Calcs'!AM15+'Addition to Chem for Other'!AM15</f>
        <v>0</v>
      </c>
      <c r="AN15" s="213">
        <f ca="1">'Chem Calcs'!AN15+'Addition to Chem for Other'!AN15</f>
        <v>0</v>
      </c>
      <c r="AO15" s="213">
        <f ca="1">'Chem Calcs'!AO15+'Addition to Chem for Other'!AO15</f>
        <v>0</v>
      </c>
      <c r="AP15" s="213">
        <f ca="1">'Chem Calcs'!AP15+'Addition to Chem for Other'!AP15</f>
        <v>0</v>
      </c>
    </row>
    <row r="16" spans="1:42">
      <c r="A16" s="74">
        <v>-36</v>
      </c>
      <c r="B16" s="213">
        <f ca="1">'Chem Calcs'!B16+'Addition to Chem for Other'!B16</f>
        <v>0</v>
      </c>
      <c r="C16" s="213">
        <f ca="1">'Chem Calcs'!C16+'Addition to Chem for Other'!C16</f>
        <v>0</v>
      </c>
      <c r="D16" s="213">
        <f ca="1">'Chem Calcs'!D16+'Addition to Chem for Other'!D16</f>
        <v>0</v>
      </c>
      <c r="E16" s="213">
        <f ca="1">'Chem Calcs'!E16+'Addition to Chem for Other'!E16</f>
        <v>0</v>
      </c>
      <c r="F16" s="213">
        <f ca="1">'Chem Calcs'!F16+'Addition to Chem for Other'!F16</f>
        <v>0</v>
      </c>
      <c r="G16" s="213">
        <f ca="1">'Chem Calcs'!G16+'Addition to Chem for Other'!G16</f>
        <v>0</v>
      </c>
      <c r="H16" s="213">
        <f ca="1">'Chem Calcs'!H16+'Addition to Chem for Other'!H16</f>
        <v>0</v>
      </c>
      <c r="I16" s="213">
        <f ca="1">'Chem Calcs'!I16+'Addition to Chem for Other'!I16</f>
        <v>0</v>
      </c>
      <c r="J16" s="213">
        <f ca="1">'Chem Calcs'!J16+'Addition to Chem for Other'!J16</f>
        <v>0</v>
      </c>
      <c r="K16" s="213">
        <f ca="1">'Chem Calcs'!K16+'Addition to Chem for Other'!K16</f>
        <v>0</v>
      </c>
      <c r="L16" s="213">
        <f ca="1">'Chem Calcs'!L16+'Addition to Chem for Other'!L16</f>
        <v>0</v>
      </c>
      <c r="M16" s="213">
        <f ca="1">'Chem Calcs'!M16+'Addition to Chem for Other'!M16</f>
        <v>0</v>
      </c>
      <c r="N16" s="213">
        <f ca="1">'Chem Calcs'!N16+'Addition to Chem for Other'!N16</f>
        <v>0</v>
      </c>
      <c r="O16" s="213">
        <f ca="1">'Chem Calcs'!O16+'Addition to Chem for Other'!O16</f>
        <v>0</v>
      </c>
      <c r="P16" s="213">
        <f ca="1">'Chem Calcs'!P16+'Addition to Chem for Other'!P16</f>
        <v>0</v>
      </c>
      <c r="Q16" s="213">
        <f ca="1">'Chem Calcs'!Q16+'Addition to Chem for Other'!Q16</f>
        <v>0</v>
      </c>
      <c r="R16" s="213">
        <f ca="1">'Chem Calcs'!R16+'Addition to Chem for Other'!R16</f>
        <v>0</v>
      </c>
      <c r="S16" s="213">
        <f ca="1">'Chem Calcs'!S16+'Addition to Chem for Other'!S16</f>
        <v>0</v>
      </c>
      <c r="T16" s="213">
        <f ca="1">'Chem Calcs'!T16+'Addition to Chem for Other'!T16</f>
        <v>0</v>
      </c>
      <c r="U16" s="213">
        <f ca="1">'Chem Calcs'!U16+'Addition to Chem for Other'!U16</f>
        <v>0</v>
      </c>
      <c r="V16" s="213">
        <f ca="1">'Chem Calcs'!V16+'Addition to Chem for Other'!V16</f>
        <v>0</v>
      </c>
      <c r="W16" s="213">
        <f ca="1">'Chem Calcs'!W16+'Addition to Chem for Other'!W16</f>
        <v>0</v>
      </c>
      <c r="X16" s="213">
        <f ca="1">'Chem Calcs'!X16+'Addition to Chem for Other'!X16</f>
        <v>0</v>
      </c>
      <c r="Y16" s="213">
        <f ca="1">'Chem Calcs'!Y16+'Addition to Chem for Other'!Y16</f>
        <v>0</v>
      </c>
      <c r="Z16" s="213">
        <f ca="1">'Chem Calcs'!Z16+'Addition to Chem for Other'!Z16</f>
        <v>0</v>
      </c>
      <c r="AA16" s="213">
        <f ca="1">'Chem Calcs'!AA16+'Addition to Chem for Other'!AA16</f>
        <v>0</v>
      </c>
      <c r="AB16" s="213">
        <f ca="1">'Chem Calcs'!AB16+'Addition to Chem for Other'!AB16</f>
        <v>0</v>
      </c>
      <c r="AC16" s="213">
        <f ca="1">'Chem Calcs'!AC16+'Addition to Chem for Other'!AC16</f>
        <v>0</v>
      </c>
      <c r="AD16" s="213">
        <f ca="1">'Chem Calcs'!AD16+'Addition to Chem for Other'!AD16</f>
        <v>0</v>
      </c>
      <c r="AE16" s="213">
        <f ca="1">'Chem Calcs'!AE16+'Addition to Chem for Other'!AE16</f>
        <v>0</v>
      </c>
      <c r="AF16" s="213">
        <f ca="1">'Chem Calcs'!AF16+'Addition to Chem for Other'!AF16</f>
        <v>0</v>
      </c>
      <c r="AG16" s="213">
        <f ca="1">'Chem Calcs'!AG16+'Addition to Chem for Other'!AG16</f>
        <v>0</v>
      </c>
      <c r="AH16" s="213">
        <f ca="1">'Chem Calcs'!AH16+'Addition to Chem for Other'!AH16</f>
        <v>0</v>
      </c>
      <c r="AI16" s="213">
        <f ca="1">'Chem Calcs'!AI16+'Addition to Chem for Other'!AI16</f>
        <v>0</v>
      </c>
      <c r="AJ16" s="213">
        <f ca="1">'Chem Calcs'!AJ16+'Addition to Chem for Other'!AJ16</f>
        <v>0</v>
      </c>
      <c r="AK16" s="213">
        <f ca="1">'Chem Calcs'!AK16+'Addition to Chem for Other'!AK16</f>
        <v>0</v>
      </c>
      <c r="AL16" s="213">
        <f ca="1">'Chem Calcs'!AL16+'Addition to Chem for Other'!AL16</f>
        <v>0</v>
      </c>
      <c r="AM16" s="213">
        <f ca="1">'Chem Calcs'!AM16+'Addition to Chem for Other'!AM16</f>
        <v>0</v>
      </c>
      <c r="AN16" s="213">
        <f ca="1">'Chem Calcs'!AN16+'Addition to Chem for Other'!AN16</f>
        <v>0</v>
      </c>
      <c r="AO16" s="213">
        <f ca="1">'Chem Calcs'!AO16+'Addition to Chem for Other'!AO16</f>
        <v>0</v>
      </c>
      <c r="AP16" s="213">
        <f ca="1">'Chem Calcs'!AP16+'Addition to Chem for Other'!AP16</f>
        <v>0</v>
      </c>
    </row>
    <row r="17" spans="1:42">
      <c r="A17" s="74">
        <v>-35</v>
      </c>
      <c r="B17" s="213">
        <f ca="1">'Chem Calcs'!B17+'Addition to Chem for Other'!B17</f>
        <v>0</v>
      </c>
      <c r="C17" s="213">
        <f ca="1">'Chem Calcs'!C17+'Addition to Chem for Other'!C17</f>
        <v>0</v>
      </c>
      <c r="D17" s="213">
        <f ca="1">'Chem Calcs'!D17+'Addition to Chem for Other'!D17</f>
        <v>0</v>
      </c>
      <c r="E17" s="213">
        <f ca="1">'Chem Calcs'!E17+'Addition to Chem for Other'!E17</f>
        <v>0</v>
      </c>
      <c r="F17" s="213">
        <f ca="1">'Chem Calcs'!F17+'Addition to Chem for Other'!F17</f>
        <v>0</v>
      </c>
      <c r="G17" s="213">
        <f ca="1">'Chem Calcs'!G17+'Addition to Chem for Other'!G17</f>
        <v>0</v>
      </c>
      <c r="H17" s="213">
        <f ca="1">'Chem Calcs'!H17+'Addition to Chem for Other'!H17</f>
        <v>0</v>
      </c>
      <c r="I17" s="213">
        <f ca="1">'Chem Calcs'!I17+'Addition to Chem for Other'!I17</f>
        <v>0</v>
      </c>
      <c r="J17" s="213">
        <f ca="1">'Chem Calcs'!J17+'Addition to Chem for Other'!J17</f>
        <v>0</v>
      </c>
      <c r="K17" s="213">
        <f ca="1">'Chem Calcs'!K17+'Addition to Chem for Other'!K17</f>
        <v>0</v>
      </c>
      <c r="L17" s="213">
        <f ca="1">'Chem Calcs'!L17+'Addition to Chem for Other'!L17</f>
        <v>0</v>
      </c>
      <c r="M17" s="213">
        <f ca="1">'Chem Calcs'!M17+'Addition to Chem for Other'!M17</f>
        <v>0</v>
      </c>
      <c r="N17" s="213">
        <f ca="1">'Chem Calcs'!N17+'Addition to Chem for Other'!N17</f>
        <v>0</v>
      </c>
      <c r="O17" s="213">
        <f ca="1">'Chem Calcs'!O17+'Addition to Chem for Other'!O17</f>
        <v>0</v>
      </c>
      <c r="P17" s="213">
        <f ca="1">'Chem Calcs'!P17+'Addition to Chem for Other'!P17</f>
        <v>0</v>
      </c>
      <c r="Q17" s="213">
        <f ca="1">'Chem Calcs'!Q17+'Addition to Chem for Other'!Q17</f>
        <v>0</v>
      </c>
      <c r="R17" s="213">
        <f ca="1">'Chem Calcs'!R17+'Addition to Chem for Other'!R17</f>
        <v>0</v>
      </c>
      <c r="S17" s="213">
        <f ca="1">'Chem Calcs'!S17+'Addition to Chem for Other'!S17</f>
        <v>0</v>
      </c>
      <c r="T17" s="213">
        <f ca="1">'Chem Calcs'!T17+'Addition to Chem for Other'!T17</f>
        <v>0</v>
      </c>
      <c r="U17" s="213">
        <f ca="1">'Chem Calcs'!U17+'Addition to Chem for Other'!U17</f>
        <v>0</v>
      </c>
      <c r="V17" s="213">
        <f ca="1">'Chem Calcs'!V17+'Addition to Chem for Other'!V17</f>
        <v>0</v>
      </c>
      <c r="W17" s="213">
        <f ca="1">'Chem Calcs'!W17+'Addition to Chem for Other'!W17</f>
        <v>0</v>
      </c>
      <c r="X17" s="213">
        <f ca="1">'Chem Calcs'!X17+'Addition to Chem for Other'!X17</f>
        <v>0</v>
      </c>
      <c r="Y17" s="213">
        <f ca="1">'Chem Calcs'!Y17+'Addition to Chem for Other'!Y17</f>
        <v>0</v>
      </c>
      <c r="Z17" s="213">
        <f ca="1">'Chem Calcs'!Z17+'Addition to Chem for Other'!Z17</f>
        <v>0</v>
      </c>
      <c r="AA17" s="213">
        <f ca="1">'Chem Calcs'!AA17+'Addition to Chem for Other'!AA17</f>
        <v>0</v>
      </c>
      <c r="AB17" s="213">
        <f ca="1">'Chem Calcs'!AB17+'Addition to Chem for Other'!AB17</f>
        <v>0</v>
      </c>
      <c r="AC17" s="213">
        <f ca="1">'Chem Calcs'!AC17+'Addition to Chem for Other'!AC17</f>
        <v>0</v>
      </c>
      <c r="AD17" s="213">
        <f ca="1">'Chem Calcs'!AD17+'Addition to Chem for Other'!AD17</f>
        <v>0</v>
      </c>
      <c r="AE17" s="213">
        <f ca="1">'Chem Calcs'!AE17+'Addition to Chem for Other'!AE17</f>
        <v>0</v>
      </c>
      <c r="AF17" s="213">
        <f ca="1">'Chem Calcs'!AF17+'Addition to Chem for Other'!AF17</f>
        <v>0</v>
      </c>
      <c r="AG17" s="213">
        <f ca="1">'Chem Calcs'!AG17+'Addition to Chem for Other'!AG17</f>
        <v>0</v>
      </c>
      <c r="AH17" s="213">
        <f ca="1">'Chem Calcs'!AH17+'Addition to Chem for Other'!AH17</f>
        <v>0</v>
      </c>
      <c r="AI17" s="213">
        <f ca="1">'Chem Calcs'!AI17+'Addition to Chem for Other'!AI17</f>
        <v>0</v>
      </c>
      <c r="AJ17" s="213">
        <f ca="1">'Chem Calcs'!AJ17+'Addition to Chem for Other'!AJ17</f>
        <v>0</v>
      </c>
      <c r="AK17" s="213">
        <f ca="1">'Chem Calcs'!AK17+'Addition to Chem for Other'!AK17</f>
        <v>0</v>
      </c>
      <c r="AL17" s="213">
        <f ca="1">'Chem Calcs'!AL17+'Addition to Chem for Other'!AL17</f>
        <v>0</v>
      </c>
      <c r="AM17" s="213">
        <f ca="1">'Chem Calcs'!AM17+'Addition to Chem for Other'!AM17</f>
        <v>0</v>
      </c>
      <c r="AN17" s="213">
        <f ca="1">'Chem Calcs'!AN17+'Addition to Chem for Other'!AN17</f>
        <v>0</v>
      </c>
      <c r="AO17" s="213">
        <f ca="1">'Chem Calcs'!AO17+'Addition to Chem for Other'!AO17</f>
        <v>0</v>
      </c>
      <c r="AP17" s="213">
        <f ca="1">'Chem Calcs'!AP17+'Addition to Chem for Other'!AP17</f>
        <v>0</v>
      </c>
    </row>
    <row r="18" spans="1:42">
      <c r="A18" s="74">
        <v>-34</v>
      </c>
      <c r="B18" s="213">
        <f ca="1">'Chem Calcs'!B18+'Addition to Chem for Other'!B18</f>
        <v>0</v>
      </c>
      <c r="C18" s="213">
        <f ca="1">'Chem Calcs'!C18+'Addition to Chem for Other'!C18</f>
        <v>0</v>
      </c>
      <c r="D18" s="213">
        <f ca="1">'Chem Calcs'!D18+'Addition to Chem for Other'!D18</f>
        <v>0</v>
      </c>
      <c r="E18" s="213">
        <f ca="1">'Chem Calcs'!E18+'Addition to Chem for Other'!E18</f>
        <v>0</v>
      </c>
      <c r="F18" s="213">
        <f ca="1">'Chem Calcs'!F18+'Addition to Chem for Other'!F18</f>
        <v>0</v>
      </c>
      <c r="G18" s="213">
        <f ca="1">'Chem Calcs'!G18+'Addition to Chem for Other'!G18</f>
        <v>0</v>
      </c>
      <c r="H18" s="213">
        <f ca="1">'Chem Calcs'!H18+'Addition to Chem for Other'!H18</f>
        <v>0</v>
      </c>
      <c r="I18" s="213">
        <f ca="1">'Chem Calcs'!I18+'Addition to Chem for Other'!I18</f>
        <v>0</v>
      </c>
      <c r="J18" s="213">
        <f ca="1">'Chem Calcs'!J18+'Addition to Chem for Other'!J18</f>
        <v>0</v>
      </c>
      <c r="K18" s="213">
        <f ca="1">'Chem Calcs'!K18+'Addition to Chem for Other'!K18</f>
        <v>0</v>
      </c>
      <c r="L18" s="213">
        <f ca="1">'Chem Calcs'!L18+'Addition to Chem for Other'!L18</f>
        <v>0</v>
      </c>
      <c r="M18" s="213">
        <f ca="1">'Chem Calcs'!M18+'Addition to Chem for Other'!M18</f>
        <v>0</v>
      </c>
      <c r="N18" s="213">
        <f ca="1">'Chem Calcs'!N18+'Addition to Chem for Other'!N18</f>
        <v>0</v>
      </c>
      <c r="O18" s="213">
        <f ca="1">'Chem Calcs'!O18+'Addition to Chem for Other'!O18</f>
        <v>0</v>
      </c>
      <c r="P18" s="213">
        <f ca="1">'Chem Calcs'!P18+'Addition to Chem for Other'!P18</f>
        <v>0</v>
      </c>
      <c r="Q18" s="213">
        <f ca="1">'Chem Calcs'!Q18+'Addition to Chem for Other'!Q18</f>
        <v>0</v>
      </c>
      <c r="R18" s="213">
        <f ca="1">'Chem Calcs'!R18+'Addition to Chem for Other'!R18</f>
        <v>0</v>
      </c>
      <c r="S18" s="213">
        <f ca="1">'Chem Calcs'!S18+'Addition to Chem for Other'!S18</f>
        <v>0</v>
      </c>
      <c r="T18" s="213">
        <f ca="1">'Chem Calcs'!T18+'Addition to Chem for Other'!T18</f>
        <v>0</v>
      </c>
      <c r="U18" s="213">
        <f ca="1">'Chem Calcs'!U18+'Addition to Chem for Other'!U18</f>
        <v>0</v>
      </c>
      <c r="V18" s="213">
        <f ca="1">'Chem Calcs'!V18+'Addition to Chem for Other'!V18</f>
        <v>0</v>
      </c>
      <c r="W18" s="213">
        <f ca="1">'Chem Calcs'!W18+'Addition to Chem for Other'!W18</f>
        <v>0</v>
      </c>
      <c r="X18" s="213">
        <f ca="1">'Chem Calcs'!X18+'Addition to Chem for Other'!X18</f>
        <v>0</v>
      </c>
      <c r="Y18" s="213">
        <f ca="1">'Chem Calcs'!Y18+'Addition to Chem for Other'!Y18</f>
        <v>0</v>
      </c>
      <c r="Z18" s="213">
        <f ca="1">'Chem Calcs'!Z18+'Addition to Chem for Other'!Z18</f>
        <v>0</v>
      </c>
      <c r="AA18" s="213">
        <f ca="1">'Chem Calcs'!AA18+'Addition to Chem for Other'!AA18</f>
        <v>0</v>
      </c>
      <c r="AB18" s="213">
        <f ca="1">'Chem Calcs'!AB18+'Addition to Chem for Other'!AB18</f>
        <v>0</v>
      </c>
      <c r="AC18" s="213">
        <f ca="1">'Chem Calcs'!AC18+'Addition to Chem for Other'!AC18</f>
        <v>0</v>
      </c>
      <c r="AD18" s="213">
        <f ca="1">'Chem Calcs'!AD18+'Addition to Chem for Other'!AD18</f>
        <v>0</v>
      </c>
      <c r="AE18" s="213">
        <f ca="1">'Chem Calcs'!AE18+'Addition to Chem for Other'!AE18</f>
        <v>0</v>
      </c>
      <c r="AF18" s="213">
        <f ca="1">'Chem Calcs'!AF18+'Addition to Chem for Other'!AF18</f>
        <v>0</v>
      </c>
      <c r="AG18" s="213">
        <f ca="1">'Chem Calcs'!AG18+'Addition to Chem for Other'!AG18</f>
        <v>0</v>
      </c>
      <c r="AH18" s="213">
        <f ca="1">'Chem Calcs'!AH18+'Addition to Chem for Other'!AH18</f>
        <v>0</v>
      </c>
      <c r="AI18" s="213">
        <f ca="1">'Chem Calcs'!AI18+'Addition to Chem for Other'!AI18</f>
        <v>0</v>
      </c>
      <c r="AJ18" s="213">
        <f ca="1">'Chem Calcs'!AJ18+'Addition to Chem for Other'!AJ18</f>
        <v>0</v>
      </c>
      <c r="AK18" s="213">
        <f ca="1">'Chem Calcs'!AK18+'Addition to Chem for Other'!AK18</f>
        <v>0</v>
      </c>
      <c r="AL18" s="213">
        <f ca="1">'Chem Calcs'!AL18+'Addition to Chem for Other'!AL18</f>
        <v>0</v>
      </c>
      <c r="AM18" s="213">
        <f ca="1">'Chem Calcs'!AM18+'Addition to Chem for Other'!AM18</f>
        <v>0</v>
      </c>
      <c r="AN18" s="213">
        <f ca="1">'Chem Calcs'!AN18+'Addition to Chem for Other'!AN18</f>
        <v>0</v>
      </c>
      <c r="AO18" s="213">
        <f ca="1">'Chem Calcs'!AO18+'Addition to Chem for Other'!AO18</f>
        <v>0</v>
      </c>
      <c r="AP18" s="213">
        <f ca="1">'Chem Calcs'!AP18+'Addition to Chem for Other'!AP18</f>
        <v>0</v>
      </c>
    </row>
    <row r="19" spans="1:42">
      <c r="A19" s="74">
        <v>-33</v>
      </c>
      <c r="B19" s="213">
        <f ca="1">'Chem Calcs'!B19+'Addition to Chem for Other'!B19</f>
        <v>0</v>
      </c>
      <c r="C19" s="213">
        <f ca="1">'Chem Calcs'!C19+'Addition to Chem for Other'!C19</f>
        <v>0</v>
      </c>
      <c r="D19" s="213">
        <f ca="1">'Chem Calcs'!D19+'Addition to Chem for Other'!D19</f>
        <v>0</v>
      </c>
      <c r="E19" s="213">
        <f ca="1">'Chem Calcs'!E19+'Addition to Chem for Other'!E19</f>
        <v>0</v>
      </c>
      <c r="F19" s="213">
        <f ca="1">'Chem Calcs'!F19+'Addition to Chem for Other'!F19</f>
        <v>0</v>
      </c>
      <c r="G19" s="213">
        <f ca="1">'Chem Calcs'!G19+'Addition to Chem for Other'!G19</f>
        <v>0</v>
      </c>
      <c r="H19" s="213">
        <f ca="1">'Chem Calcs'!H19+'Addition to Chem for Other'!H19</f>
        <v>0</v>
      </c>
      <c r="I19" s="213">
        <f ca="1">'Chem Calcs'!I19+'Addition to Chem for Other'!I19</f>
        <v>0</v>
      </c>
      <c r="J19" s="213">
        <f ca="1">'Chem Calcs'!J19+'Addition to Chem for Other'!J19</f>
        <v>0</v>
      </c>
      <c r="K19" s="213">
        <f ca="1">'Chem Calcs'!K19+'Addition to Chem for Other'!K19</f>
        <v>0</v>
      </c>
      <c r="L19" s="213">
        <f ca="1">'Chem Calcs'!L19+'Addition to Chem for Other'!L19</f>
        <v>0</v>
      </c>
      <c r="M19" s="213">
        <f ca="1">'Chem Calcs'!M19+'Addition to Chem for Other'!M19</f>
        <v>0</v>
      </c>
      <c r="N19" s="213">
        <f ca="1">'Chem Calcs'!N19+'Addition to Chem for Other'!N19</f>
        <v>0</v>
      </c>
      <c r="O19" s="213">
        <f ca="1">'Chem Calcs'!O19+'Addition to Chem for Other'!O19</f>
        <v>0</v>
      </c>
      <c r="P19" s="213">
        <f ca="1">'Chem Calcs'!P19+'Addition to Chem for Other'!P19</f>
        <v>0</v>
      </c>
      <c r="Q19" s="213">
        <f ca="1">'Chem Calcs'!Q19+'Addition to Chem for Other'!Q19</f>
        <v>0</v>
      </c>
      <c r="R19" s="213">
        <f ca="1">'Chem Calcs'!R19+'Addition to Chem for Other'!R19</f>
        <v>0</v>
      </c>
      <c r="S19" s="213">
        <f ca="1">'Chem Calcs'!S19+'Addition to Chem for Other'!S19</f>
        <v>0</v>
      </c>
      <c r="T19" s="213">
        <f ca="1">'Chem Calcs'!T19+'Addition to Chem for Other'!T19</f>
        <v>0</v>
      </c>
      <c r="U19" s="213">
        <f ca="1">'Chem Calcs'!U19+'Addition to Chem for Other'!U19</f>
        <v>0</v>
      </c>
      <c r="V19" s="213">
        <f ca="1">'Chem Calcs'!V19+'Addition to Chem for Other'!V19</f>
        <v>0</v>
      </c>
      <c r="W19" s="213">
        <f ca="1">'Chem Calcs'!W19+'Addition to Chem for Other'!W19</f>
        <v>0</v>
      </c>
      <c r="X19" s="213">
        <f ca="1">'Chem Calcs'!X19+'Addition to Chem for Other'!X19</f>
        <v>0</v>
      </c>
      <c r="Y19" s="213">
        <f ca="1">'Chem Calcs'!Y19+'Addition to Chem for Other'!Y19</f>
        <v>0</v>
      </c>
      <c r="Z19" s="213">
        <f ca="1">'Chem Calcs'!Z19+'Addition to Chem for Other'!Z19</f>
        <v>0</v>
      </c>
      <c r="AA19" s="213">
        <f ca="1">'Chem Calcs'!AA19+'Addition to Chem for Other'!AA19</f>
        <v>0</v>
      </c>
      <c r="AB19" s="213">
        <f ca="1">'Chem Calcs'!AB19+'Addition to Chem for Other'!AB19</f>
        <v>0</v>
      </c>
      <c r="AC19" s="213">
        <f ca="1">'Chem Calcs'!AC19+'Addition to Chem for Other'!AC19</f>
        <v>0</v>
      </c>
      <c r="AD19" s="213">
        <f ca="1">'Chem Calcs'!AD19+'Addition to Chem for Other'!AD19</f>
        <v>0</v>
      </c>
      <c r="AE19" s="213">
        <f ca="1">'Chem Calcs'!AE19+'Addition to Chem for Other'!AE19</f>
        <v>0</v>
      </c>
      <c r="AF19" s="213">
        <f ca="1">'Chem Calcs'!AF19+'Addition to Chem for Other'!AF19</f>
        <v>0</v>
      </c>
      <c r="AG19" s="213">
        <f ca="1">'Chem Calcs'!AG19+'Addition to Chem for Other'!AG19</f>
        <v>0</v>
      </c>
      <c r="AH19" s="213">
        <f ca="1">'Chem Calcs'!AH19+'Addition to Chem for Other'!AH19</f>
        <v>0</v>
      </c>
      <c r="AI19" s="213">
        <f ca="1">'Chem Calcs'!AI19+'Addition to Chem for Other'!AI19</f>
        <v>0</v>
      </c>
      <c r="AJ19" s="213">
        <f ca="1">'Chem Calcs'!AJ19+'Addition to Chem for Other'!AJ19</f>
        <v>0</v>
      </c>
      <c r="AK19" s="213">
        <f ca="1">'Chem Calcs'!AK19+'Addition to Chem for Other'!AK19</f>
        <v>0</v>
      </c>
      <c r="AL19" s="213">
        <f ca="1">'Chem Calcs'!AL19+'Addition to Chem for Other'!AL19</f>
        <v>0</v>
      </c>
      <c r="AM19" s="213">
        <f ca="1">'Chem Calcs'!AM19+'Addition to Chem for Other'!AM19</f>
        <v>0</v>
      </c>
      <c r="AN19" s="213">
        <f ca="1">'Chem Calcs'!AN19+'Addition to Chem for Other'!AN19</f>
        <v>0</v>
      </c>
      <c r="AO19" s="213">
        <f ca="1">'Chem Calcs'!AO19+'Addition to Chem for Other'!AO19</f>
        <v>0</v>
      </c>
      <c r="AP19" s="213">
        <f ca="1">'Chem Calcs'!AP19+'Addition to Chem for Other'!AP19</f>
        <v>0</v>
      </c>
    </row>
    <row r="20" spans="1:42">
      <c r="A20" s="74">
        <v>-32</v>
      </c>
      <c r="B20" s="213">
        <f ca="1">'Chem Calcs'!B20+'Addition to Chem for Other'!B20</f>
        <v>0</v>
      </c>
      <c r="C20" s="213">
        <f ca="1">'Chem Calcs'!C20+'Addition to Chem for Other'!C20</f>
        <v>0</v>
      </c>
      <c r="D20" s="213">
        <f ca="1">'Chem Calcs'!D20+'Addition to Chem for Other'!D20</f>
        <v>0</v>
      </c>
      <c r="E20" s="213">
        <f ca="1">'Chem Calcs'!E20+'Addition to Chem for Other'!E20</f>
        <v>0</v>
      </c>
      <c r="F20" s="213">
        <f ca="1">'Chem Calcs'!F20+'Addition to Chem for Other'!F20</f>
        <v>0</v>
      </c>
      <c r="G20" s="213">
        <f ca="1">'Chem Calcs'!G20+'Addition to Chem for Other'!G20</f>
        <v>0</v>
      </c>
      <c r="H20" s="213">
        <f ca="1">'Chem Calcs'!H20+'Addition to Chem for Other'!H20</f>
        <v>0</v>
      </c>
      <c r="I20" s="213">
        <f ca="1">'Chem Calcs'!I20+'Addition to Chem for Other'!I20</f>
        <v>0</v>
      </c>
      <c r="J20" s="213">
        <f ca="1">'Chem Calcs'!J20+'Addition to Chem for Other'!J20</f>
        <v>0</v>
      </c>
      <c r="K20" s="213">
        <f ca="1">'Chem Calcs'!K20+'Addition to Chem for Other'!K20</f>
        <v>0</v>
      </c>
      <c r="L20" s="213">
        <f ca="1">'Chem Calcs'!L20+'Addition to Chem for Other'!L20</f>
        <v>0</v>
      </c>
      <c r="M20" s="213">
        <f ca="1">'Chem Calcs'!M20+'Addition to Chem for Other'!M20</f>
        <v>0</v>
      </c>
      <c r="N20" s="213">
        <f ca="1">'Chem Calcs'!N20+'Addition to Chem for Other'!N20</f>
        <v>0</v>
      </c>
      <c r="O20" s="213">
        <f ca="1">'Chem Calcs'!O20+'Addition to Chem for Other'!O20</f>
        <v>0</v>
      </c>
      <c r="P20" s="213">
        <f ca="1">'Chem Calcs'!P20+'Addition to Chem for Other'!P20</f>
        <v>0</v>
      </c>
      <c r="Q20" s="213">
        <f ca="1">'Chem Calcs'!Q20+'Addition to Chem for Other'!Q20</f>
        <v>0</v>
      </c>
      <c r="R20" s="213">
        <f ca="1">'Chem Calcs'!R20+'Addition to Chem for Other'!R20</f>
        <v>0</v>
      </c>
      <c r="S20" s="213">
        <f ca="1">'Chem Calcs'!S20+'Addition to Chem for Other'!S20</f>
        <v>0</v>
      </c>
      <c r="T20" s="213">
        <f ca="1">'Chem Calcs'!T20+'Addition to Chem for Other'!T20</f>
        <v>0</v>
      </c>
      <c r="U20" s="213">
        <f ca="1">'Chem Calcs'!U20+'Addition to Chem for Other'!U20</f>
        <v>0</v>
      </c>
      <c r="V20" s="213">
        <f ca="1">'Chem Calcs'!V20+'Addition to Chem for Other'!V20</f>
        <v>0</v>
      </c>
      <c r="W20" s="213">
        <f ca="1">'Chem Calcs'!W20+'Addition to Chem for Other'!W20</f>
        <v>0</v>
      </c>
      <c r="X20" s="213">
        <f ca="1">'Chem Calcs'!X20+'Addition to Chem for Other'!X20</f>
        <v>0</v>
      </c>
      <c r="Y20" s="213">
        <f ca="1">'Chem Calcs'!Y20+'Addition to Chem for Other'!Y20</f>
        <v>0</v>
      </c>
      <c r="Z20" s="213">
        <f ca="1">'Chem Calcs'!Z20+'Addition to Chem for Other'!Z20</f>
        <v>0</v>
      </c>
      <c r="AA20" s="213">
        <f ca="1">'Chem Calcs'!AA20+'Addition to Chem for Other'!AA20</f>
        <v>0</v>
      </c>
      <c r="AB20" s="213">
        <f ca="1">'Chem Calcs'!AB20+'Addition to Chem for Other'!AB20</f>
        <v>0</v>
      </c>
      <c r="AC20" s="213">
        <f ca="1">'Chem Calcs'!AC20+'Addition to Chem for Other'!AC20</f>
        <v>0</v>
      </c>
      <c r="AD20" s="213">
        <f ca="1">'Chem Calcs'!AD20+'Addition to Chem for Other'!AD20</f>
        <v>0</v>
      </c>
      <c r="AE20" s="213">
        <f ca="1">'Chem Calcs'!AE20+'Addition to Chem for Other'!AE20</f>
        <v>0</v>
      </c>
      <c r="AF20" s="213">
        <f ca="1">'Chem Calcs'!AF20+'Addition to Chem for Other'!AF20</f>
        <v>0</v>
      </c>
      <c r="AG20" s="213">
        <f ca="1">'Chem Calcs'!AG20+'Addition to Chem for Other'!AG20</f>
        <v>0</v>
      </c>
      <c r="AH20" s="213">
        <f ca="1">'Chem Calcs'!AH20+'Addition to Chem for Other'!AH20</f>
        <v>0</v>
      </c>
      <c r="AI20" s="213">
        <f ca="1">'Chem Calcs'!AI20+'Addition to Chem for Other'!AI20</f>
        <v>0</v>
      </c>
      <c r="AJ20" s="213">
        <f ca="1">'Chem Calcs'!AJ20+'Addition to Chem for Other'!AJ20</f>
        <v>0</v>
      </c>
      <c r="AK20" s="213">
        <f ca="1">'Chem Calcs'!AK20+'Addition to Chem for Other'!AK20</f>
        <v>0</v>
      </c>
      <c r="AL20" s="213">
        <f ca="1">'Chem Calcs'!AL20+'Addition to Chem for Other'!AL20</f>
        <v>0</v>
      </c>
      <c r="AM20" s="213">
        <f ca="1">'Chem Calcs'!AM20+'Addition to Chem for Other'!AM20</f>
        <v>0</v>
      </c>
      <c r="AN20" s="213">
        <f ca="1">'Chem Calcs'!AN20+'Addition to Chem for Other'!AN20</f>
        <v>0</v>
      </c>
      <c r="AO20" s="213">
        <f ca="1">'Chem Calcs'!AO20+'Addition to Chem for Other'!AO20</f>
        <v>0</v>
      </c>
      <c r="AP20" s="213">
        <f ca="1">'Chem Calcs'!AP20+'Addition to Chem for Other'!AP20</f>
        <v>0</v>
      </c>
    </row>
    <row r="21" spans="1:42">
      <c r="A21" s="74">
        <v>-31</v>
      </c>
      <c r="B21" s="213">
        <f ca="1">'Chem Calcs'!B21+'Addition to Chem for Other'!B21</f>
        <v>0</v>
      </c>
      <c r="C21" s="213">
        <f ca="1">'Chem Calcs'!C21+'Addition to Chem for Other'!C21</f>
        <v>0</v>
      </c>
      <c r="D21" s="213">
        <f ca="1">'Chem Calcs'!D21+'Addition to Chem for Other'!D21</f>
        <v>0</v>
      </c>
      <c r="E21" s="213">
        <f ca="1">'Chem Calcs'!E21+'Addition to Chem for Other'!E21</f>
        <v>0</v>
      </c>
      <c r="F21" s="213">
        <f ca="1">'Chem Calcs'!F21+'Addition to Chem for Other'!F21</f>
        <v>0</v>
      </c>
      <c r="G21" s="213">
        <f ca="1">'Chem Calcs'!G21+'Addition to Chem for Other'!G21</f>
        <v>0</v>
      </c>
      <c r="H21" s="213">
        <f ca="1">'Chem Calcs'!H21+'Addition to Chem for Other'!H21</f>
        <v>0</v>
      </c>
      <c r="I21" s="213">
        <f ca="1">'Chem Calcs'!I21+'Addition to Chem for Other'!I21</f>
        <v>0</v>
      </c>
      <c r="J21" s="213">
        <f ca="1">'Chem Calcs'!J21+'Addition to Chem for Other'!J21</f>
        <v>0</v>
      </c>
      <c r="K21" s="213">
        <f ca="1">'Chem Calcs'!K21+'Addition to Chem for Other'!K21</f>
        <v>0</v>
      </c>
      <c r="L21" s="213">
        <f ca="1">'Chem Calcs'!L21+'Addition to Chem for Other'!L21</f>
        <v>0</v>
      </c>
      <c r="M21" s="213">
        <f ca="1">'Chem Calcs'!M21+'Addition to Chem for Other'!M21</f>
        <v>0</v>
      </c>
      <c r="N21" s="213">
        <f ca="1">'Chem Calcs'!N21+'Addition to Chem for Other'!N21</f>
        <v>0</v>
      </c>
      <c r="O21" s="213">
        <f ca="1">'Chem Calcs'!O21+'Addition to Chem for Other'!O21</f>
        <v>0</v>
      </c>
      <c r="P21" s="213">
        <f ca="1">'Chem Calcs'!P21+'Addition to Chem for Other'!P21</f>
        <v>0</v>
      </c>
      <c r="Q21" s="213">
        <f ca="1">'Chem Calcs'!Q21+'Addition to Chem for Other'!Q21</f>
        <v>0</v>
      </c>
      <c r="R21" s="213">
        <f ca="1">'Chem Calcs'!R21+'Addition to Chem for Other'!R21</f>
        <v>0</v>
      </c>
      <c r="S21" s="213">
        <f ca="1">'Chem Calcs'!S21+'Addition to Chem for Other'!S21</f>
        <v>0</v>
      </c>
      <c r="T21" s="213">
        <f ca="1">'Chem Calcs'!T21+'Addition to Chem for Other'!T21</f>
        <v>0</v>
      </c>
      <c r="U21" s="213">
        <f ca="1">'Chem Calcs'!U21+'Addition to Chem for Other'!U21</f>
        <v>0</v>
      </c>
      <c r="V21" s="213">
        <f ca="1">'Chem Calcs'!V21+'Addition to Chem for Other'!V21</f>
        <v>0</v>
      </c>
      <c r="W21" s="213">
        <f ca="1">'Chem Calcs'!W21+'Addition to Chem for Other'!W21</f>
        <v>0</v>
      </c>
      <c r="X21" s="213">
        <f ca="1">'Chem Calcs'!X21+'Addition to Chem for Other'!X21</f>
        <v>0</v>
      </c>
      <c r="Y21" s="213">
        <f ca="1">'Chem Calcs'!Y21+'Addition to Chem for Other'!Y21</f>
        <v>0</v>
      </c>
      <c r="Z21" s="213">
        <f ca="1">'Chem Calcs'!Z21+'Addition to Chem for Other'!Z21</f>
        <v>0</v>
      </c>
      <c r="AA21" s="213">
        <f ca="1">'Chem Calcs'!AA21+'Addition to Chem for Other'!AA21</f>
        <v>0</v>
      </c>
      <c r="AB21" s="213">
        <f ca="1">'Chem Calcs'!AB21+'Addition to Chem for Other'!AB21</f>
        <v>0</v>
      </c>
      <c r="AC21" s="213">
        <f ca="1">'Chem Calcs'!AC21+'Addition to Chem for Other'!AC21</f>
        <v>0</v>
      </c>
      <c r="AD21" s="213">
        <f ca="1">'Chem Calcs'!AD21+'Addition to Chem for Other'!AD21</f>
        <v>0</v>
      </c>
      <c r="AE21" s="213">
        <f ca="1">'Chem Calcs'!AE21+'Addition to Chem for Other'!AE21</f>
        <v>0</v>
      </c>
      <c r="AF21" s="213">
        <f ca="1">'Chem Calcs'!AF21+'Addition to Chem for Other'!AF21</f>
        <v>0</v>
      </c>
      <c r="AG21" s="213">
        <f ca="1">'Chem Calcs'!AG21+'Addition to Chem for Other'!AG21</f>
        <v>0</v>
      </c>
      <c r="AH21" s="213">
        <f ca="1">'Chem Calcs'!AH21+'Addition to Chem for Other'!AH21</f>
        <v>0</v>
      </c>
      <c r="AI21" s="213">
        <f ca="1">'Chem Calcs'!AI21+'Addition to Chem for Other'!AI21</f>
        <v>0</v>
      </c>
      <c r="AJ21" s="213">
        <f ca="1">'Chem Calcs'!AJ21+'Addition to Chem for Other'!AJ21</f>
        <v>0</v>
      </c>
      <c r="AK21" s="213">
        <f ca="1">'Chem Calcs'!AK21+'Addition to Chem for Other'!AK21</f>
        <v>0</v>
      </c>
      <c r="AL21" s="213">
        <f ca="1">'Chem Calcs'!AL21+'Addition to Chem for Other'!AL21</f>
        <v>0</v>
      </c>
      <c r="AM21" s="213">
        <f ca="1">'Chem Calcs'!AM21+'Addition to Chem for Other'!AM21</f>
        <v>0</v>
      </c>
      <c r="AN21" s="213">
        <f ca="1">'Chem Calcs'!AN21+'Addition to Chem for Other'!AN21</f>
        <v>0</v>
      </c>
      <c r="AO21" s="213">
        <f ca="1">'Chem Calcs'!AO21+'Addition to Chem for Other'!AO21</f>
        <v>0</v>
      </c>
      <c r="AP21" s="213">
        <f ca="1">'Chem Calcs'!AP21+'Addition to Chem for Other'!AP21</f>
        <v>0</v>
      </c>
    </row>
    <row r="22" spans="1:42">
      <c r="A22" s="74">
        <v>-30</v>
      </c>
      <c r="B22" s="213">
        <f ca="1">'Chem Calcs'!B22+'Addition to Chem for Other'!B22</f>
        <v>0</v>
      </c>
      <c r="C22" s="213">
        <f ca="1">'Chem Calcs'!C22+'Addition to Chem for Other'!C22</f>
        <v>0</v>
      </c>
      <c r="D22" s="213">
        <f ca="1">'Chem Calcs'!D22+'Addition to Chem for Other'!D22</f>
        <v>0</v>
      </c>
      <c r="E22" s="213">
        <f ca="1">'Chem Calcs'!E22+'Addition to Chem for Other'!E22</f>
        <v>0</v>
      </c>
      <c r="F22" s="213">
        <f ca="1">'Chem Calcs'!F22+'Addition to Chem for Other'!F22</f>
        <v>0</v>
      </c>
      <c r="G22" s="213">
        <f ca="1">'Chem Calcs'!G22+'Addition to Chem for Other'!G22</f>
        <v>0</v>
      </c>
      <c r="H22" s="213">
        <f ca="1">'Chem Calcs'!H22+'Addition to Chem for Other'!H22</f>
        <v>0</v>
      </c>
      <c r="I22" s="213">
        <f ca="1">'Chem Calcs'!I22+'Addition to Chem for Other'!I22</f>
        <v>0</v>
      </c>
      <c r="J22" s="213">
        <f ca="1">'Chem Calcs'!J22+'Addition to Chem for Other'!J22</f>
        <v>0</v>
      </c>
      <c r="K22" s="213">
        <f ca="1">'Chem Calcs'!K22+'Addition to Chem for Other'!K22</f>
        <v>0</v>
      </c>
      <c r="L22" s="213">
        <f ca="1">'Chem Calcs'!L22+'Addition to Chem for Other'!L22</f>
        <v>0</v>
      </c>
      <c r="M22" s="213">
        <f ca="1">'Chem Calcs'!M22+'Addition to Chem for Other'!M22</f>
        <v>0</v>
      </c>
      <c r="N22" s="213">
        <f ca="1">'Chem Calcs'!N22+'Addition to Chem for Other'!N22</f>
        <v>0</v>
      </c>
      <c r="O22" s="213">
        <f ca="1">'Chem Calcs'!O22+'Addition to Chem for Other'!O22</f>
        <v>0</v>
      </c>
      <c r="P22" s="213">
        <f ca="1">'Chem Calcs'!P22+'Addition to Chem for Other'!P22</f>
        <v>0</v>
      </c>
      <c r="Q22" s="213">
        <f ca="1">'Chem Calcs'!Q22+'Addition to Chem for Other'!Q22</f>
        <v>0</v>
      </c>
      <c r="R22" s="213">
        <f ca="1">'Chem Calcs'!R22+'Addition to Chem for Other'!R22</f>
        <v>0</v>
      </c>
      <c r="S22" s="213">
        <f ca="1">'Chem Calcs'!S22+'Addition to Chem for Other'!S22</f>
        <v>0</v>
      </c>
      <c r="T22" s="213">
        <f ca="1">'Chem Calcs'!T22+'Addition to Chem for Other'!T22</f>
        <v>0</v>
      </c>
      <c r="U22" s="213">
        <f ca="1">'Chem Calcs'!U22+'Addition to Chem for Other'!U22</f>
        <v>0</v>
      </c>
      <c r="V22" s="213">
        <f ca="1">'Chem Calcs'!V22+'Addition to Chem for Other'!V22</f>
        <v>0</v>
      </c>
      <c r="W22" s="213">
        <f ca="1">'Chem Calcs'!W22+'Addition to Chem for Other'!W22</f>
        <v>0</v>
      </c>
      <c r="X22" s="213">
        <f ca="1">'Chem Calcs'!X22+'Addition to Chem for Other'!X22</f>
        <v>0</v>
      </c>
      <c r="Y22" s="213">
        <f ca="1">'Chem Calcs'!Y22+'Addition to Chem for Other'!Y22</f>
        <v>0</v>
      </c>
      <c r="Z22" s="213">
        <f ca="1">'Chem Calcs'!Z22+'Addition to Chem for Other'!Z22</f>
        <v>0</v>
      </c>
      <c r="AA22" s="213">
        <f ca="1">'Chem Calcs'!AA22+'Addition to Chem for Other'!AA22</f>
        <v>0</v>
      </c>
      <c r="AB22" s="213">
        <f ca="1">'Chem Calcs'!AB22+'Addition to Chem for Other'!AB22</f>
        <v>0</v>
      </c>
      <c r="AC22" s="213">
        <f ca="1">'Chem Calcs'!AC22+'Addition to Chem for Other'!AC22</f>
        <v>0</v>
      </c>
      <c r="AD22" s="213">
        <f ca="1">'Chem Calcs'!AD22+'Addition to Chem for Other'!AD22</f>
        <v>0</v>
      </c>
      <c r="AE22" s="213">
        <f ca="1">'Chem Calcs'!AE22+'Addition to Chem for Other'!AE22</f>
        <v>0</v>
      </c>
      <c r="AF22" s="213">
        <f ca="1">'Chem Calcs'!AF22+'Addition to Chem for Other'!AF22</f>
        <v>0</v>
      </c>
      <c r="AG22" s="213">
        <f ca="1">'Chem Calcs'!AG22+'Addition to Chem for Other'!AG22</f>
        <v>0</v>
      </c>
      <c r="AH22" s="213">
        <f ca="1">'Chem Calcs'!AH22+'Addition to Chem for Other'!AH22</f>
        <v>0</v>
      </c>
      <c r="AI22" s="213">
        <f ca="1">'Chem Calcs'!AI22+'Addition to Chem for Other'!AI22</f>
        <v>0</v>
      </c>
      <c r="AJ22" s="213">
        <f ca="1">'Chem Calcs'!AJ22+'Addition to Chem for Other'!AJ22</f>
        <v>0</v>
      </c>
      <c r="AK22" s="213">
        <f ca="1">'Chem Calcs'!AK22+'Addition to Chem for Other'!AK22</f>
        <v>0</v>
      </c>
      <c r="AL22" s="213">
        <f ca="1">'Chem Calcs'!AL22+'Addition to Chem for Other'!AL22</f>
        <v>0</v>
      </c>
      <c r="AM22" s="213">
        <f ca="1">'Chem Calcs'!AM22+'Addition to Chem for Other'!AM22</f>
        <v>0</v>
      </c>
      <c r="AN22" s="213">
        <f ca="1">'Chem Calcs'!AN22+'Addition to Chem for Other'!AN22</f>
        <v>0</v>
      </c>
      <c r="AO22" s="213">
        <f ca="1">'Chem Calcs'!AO22+'Addition to Chem for Other'!AO22</f>
        <v>0</v>
      </c>
      <c r="AP22" s="213">
        <f ca="1">'Chem Calcs'!AP22+'Addition to Chem for Other'!AP22</f>
        <v>0</v>
      </c>
    </row>
    <row r="23" spans="1:42">
      <c r="A23" s="74">
        <v>-29</v>
      </c>
      <c r="B23" s="213">
        <f ca="1">'Chem Calcs'!B23+'Addition to Chem for Other'!B23</f>
        <v>0</v>
      </c>
      <c r="C23" s="213">
        <f ca="1">'Chem Calcs'!C23+'Addition to Chem for Other'!C23</f>
        <v>0</v>
      </c>
      <c r="D23" s="213">
        <f ca="1">'Chem Calcs'!D23+'Addition to Chem for Other'!D23</f>
        <v>0</v>
      </c>
      <c r="E23" s="213">
        <f ca="1">'Chem Calcs'!E23+'Addition to Chem for Other'!E23</f>
        <v>0</v>
      </c>
      <c r="F23" s="213">
        <f ca="1">'Chem Calcs'!F23+'Addition to Chem for Other'!F23</f>
        <v>0</v>
      </c>
      <c r="G23" s="213">
        <f ca="1">'Chem Calcs'!G23+'Addition to Chem for Other'!G23</f>
        <v>0</v>
      </c>
      <c r="H23" s="213">
        <f ca="1">'Chem Calcs'!H23+'Addition to Chem for Other'!H23</f>
        <v>0</v>
      </c>
      <c r="I23" s="213">
        <f ca="1">'Chem Calcs'!I23+'Addition to Chem for Other'!I23</f>
        <v>0</v>
      </c>
      <c r="J23" s="213">
        <f ca="1">'Chem Calcs'!J23+'Addition to Chem for Other'!J23</f>
        <v>0</v>
      </c>
      <c r="K23" s="213">
        <f ca="1">'Chem Calcs'!K23+'Addition to Chem for Other'!K23</f>
        <v>0</v>
      </c>
      <c r="L23" s="213">
        <f ca="1">'Chem Calcs'!L23+'Addition to Chem for Other'!L23</f>
        <v>0</v>
      </c>
      <c r="M23" s="213">
        <f ca="1">'Chem Calcs'!M23+'Addition to Chem for Other'!M23</f>
        <v>0</v>
      </c>
      <c r="N23" s="213">
        <f ca="1">'Chem Calcs'!N23+'Addition to Chem for Other'!N23</f>
        <v>0</v>
      </c>
      <c r="O23" s="213">
        <f ca="1">'Chem Calcs'!O23+'Addition to Chem for Other'!O23</f>
        <v>0</v>
      </c>
      <c r="P23" s="213">
        <f ca="1">'Chem Calcs'!P23+'Addition to Chem for Other'!P23</f>
        <v>0</v>
      </c>
      <c r="Q23" s="213">
        <f ca="1">'Chem Calcs'!Q23+'Addition to Chem for Other'!Q23</f>
        <v>0</v>
      </c>
      <c r="R23" s="213">
        <f ca="1">'Chem Calcs'!R23+'Addition to Chem for Other'!R23</f>
        <v>0</v>
      </c>
      <c r="S23" s="213">
        <f ca="1">'Chem Calcs'!S23+'Addition to Chem for Other'!S23</f>
        <v>0</v>
      </c>
      <c r="T23" s="213">
        <f ca="1">'Chem Calcs'!T23+'Addition to Chem for Other'!T23</f>
        <v>0</v>
      </c>
      <c r="U23" s="213">
        <f ca="1">'Chem Calcs'!U23+'Addition to Chem for Other'!U23</f>
        <v>0</v>
      </c>
      <c r="V23" s="213">
        <f ca="1">'Chem Calcs'!V23+'Addition to Chem for Other'!V23</f>
        <v>0</v>
      </c>
      <c r="W23" s="213">
        <f ca="1">'Chem Calcs'!W23+'Addition to Chem for Other'!W23</f>
        <v>0</v>
      </c>
      <c r="X23" s="213">
        <f ca="1">'Chem Calcs'!X23+'Addition to Chem for Other'!X23</f>
        <v>0</v>
      </c>
      <c r="Y23" s="213">
        <f ca="1">'Chem Calcs'!Y23+'Addition to Chem for Other'!Y23</f>
        <v>0</v>
      </c>
      <c r="Z23" s="213">
        <f ca="1">'Chem Calcs'!Z23+'Addition to Chem for Other'!Z23</f>
        <v>0</v>
      </c>
      <c r="AA23" s="213">
        <f ca="1">'Chem Calcs'!AA23+'Addition to Chem for Other'!AA23</f>
        <v>0</v>
      </c>
      <c r="AB23" s="213">
        <f ca="1">'Chem Calcs'!AB23+'Addition to Chem for Other'!AB23</f>
        <v>0</v>
      </c>
      <c r="AC23" s="213">
        <f ca="1">'Chem Calcs'!AC23+'Addition to Chem for Other'!AC23</f>
        <v>0</v>
      </c>
      <c r="AD23" s="213">
        <f ca="1">'Chem Calcs'!AD23+'Addition to Chem for Other'!AD23</f>
        <v>0</v>
      </c>
      <c r="AE23" s="213">
        <f ca="1">'Chem Calcs'!AE23+'Addition to Chem for Other'!AE23</f>
        <v>0</v>
      </c>
      <c r="AF23" s="213">
        <f ca="1">'Chem Calcs'!AF23+'Addition to Chem for Other'!AF23</f>
        <v>0</v>
      </c>
      <c r="AG23" s="213">
        <f ca="1">'Chem Calcs'!AG23+'Addition to Chem for Other'!AG23</f>
        <v>0</v>
      </c>
      <c r="AH23" s="213">
        <f ca="1">'Chem Calcs'!AH23+'Addition to Chem for Other'!AH23</f>
        <v>0</v>
      </c>
      <c r="AI23" s="213">
        <f ca="1">'Chem Calcs'!AI23+'Addition to Chem for Other'!AI23</f>
        <v>0</v>
      </c>
      <c r="AJ23" s="213">
        <f ca="1">'Chem Calcs'!AJ23+'Addition to Chem for Other'!AJ23</f>
        <v>0</v>
      </c>
      <c r="AK23" s="213">
        <f ca="1">'Chem Calcs'!AK23+'Addition to Chem for Other'!AK23</f>
        <v>0</v>
      </c>
      <c r="AL23" s="213">
        <f ca="1">'Chem Calcs'!AL23+'Addition to Chem for Other'!AL23</f>
        <v>0</v>
      </c>
      <c r="AM23" s="213">
        <f ca="1">'Chem Calcs'!AM23+'Addition to Chem for Other'!AM23</f>
        <v>0</v>
      </c>
      <c r="AN23" s="213">
        <f ca="1">'Chem Calcs'!AN23+'Addition to Chem for Other'!AN23</f>
        <v>0</v>
      </c>
      <c r="AO23" s="213">
        <f ca="1">'Chem Calcs'!AO23+'Addition to Chem for Other'!AO23</f>
        <v>0</v>
      </c>
      <c r="AP23" s="213">
        <f ca="1">'Chem Calcs'!AP23+'Addition to Chem for Other'!AP23</f>
        <v>0</v>
      </c>
    </row>
    <row r="24" spans="1:42">
      <c r="A24" s="74">
        <v>-28</v>
      </c>
      <c r="B24" s="213">
        <f ca="1">'Chem Calcs'!B24+'Addition to Chem for Other'!B24</f>
        <v>0</v>
      </c>
      <c r="C24" s="213">
        <f ca="1">'Chem Calcs'!C24+'Addition to Chem for Other'!C24</f>
        <v>0</v>
      </c>
      <c r="D24" s="213">
        <f ca="1">'Chem Calcs'!D24+'Addition to Chem for Other'!D24</f>
        <v>0</v>
      </c>
      <c r="E24" s="213">
        <f ca="1">'Chem Calcs'!E24+'Addition to Chem for Other'!E24</f>
        <v>0</v>
      </c>
      <c r="F24" s="213">
        <f ca="1">'Chem Calcs'!F24+'Addition to Chem for Other'!F24</f>
        <v>0</v>
      </c>
      <c r="G24" s="213">
        <f ca="1">'Chem Calcs'!G24+'Addition to Chem for Other'!G24</f>
        <v>0</v>
      </c>
      <c r="H24" s="213">
        <f ca="1">'Chem Calcs'!H24+'Addition to Chem for Other'!H24</f>
        <v>0</v>
      </c>
      <c r="I24" s="213">
        <f ca="1">'Chem Calcs'!I24+'Addition to Chem for Other'!I24</f>
        <v>0</v>
      </c>
      <c r="J24" s="213">
        <f ca="1">'Chem Calcs'!J24+'Addition to Chem for Other'!J24</f>
        <v>0</v>
      </c>
      <c r="K24" s="213">
        <f ca="1">'Chem Calcs'!K24+'Addition to Chem for Other'!K24</f>
        <v>0</v>
      </c>
      <c r="L24" s="213">
        <f ca="1">'Chem Calcs'!L24+'Addition to Chem for Other'!L24</f>
        <v>0</v>
      </c>
      <c r="M24" s="213">
        <f ca="1">'Chem Calcs'!M24+'Addition to Chem for Other'!M24</f>
        <v>0</v>
      </c>
      <c r="N24" s="213">
        <f ca="1">'Chem Calcs'!N24+'Addition to Chem for Other'!N24</f>
        <v>0</v>
      </c>
      <c r="O24" s="213">
        <f ca="1">'Chem Calcs'!O24+'Addition to Chem for Other'!O24</f>
        <v>0</v>
      </c>
      <c r="P24" s="213">
        <f ca="1">'Chem Calcs'!P24+'Addition to Chem for Other'!P24</f>
        <v>0</v>
      </c>
      <c r="Q24" s="213">
        <f ca="1">'Chem Calcs'!Q24+'Addition to Chem for Other'!Q24</f>
        <v>0</v>
      </c>
      <c r="R24" s="213">
        <f ca="1">'Chem Calcs'!R24+'Addition to Chem for Other'!R24</f>
        <v>0</v>
      </c>
      <c r="S24" s="213">
        <f ca="1">'Chem Calcs'!S24+'Addition to Chem for Other'!S24</f>
        <v>0</v>
      </c>
      <c r="T24" s="213">
        <f ca="1">'Chem Calcs'!T24+'Addition to Chem for Other'!T24</f>
        <v>0</v>
      </c>
      <c r="U24" s="213">
        <f ca="1">'Chem Calcs'!U24+'Addition to Chem for Other'!U24</f>
        <v>0</v>
      </c>
      <c r="V24" s="213">
        <f ca="1">'Chem Calcs'!V24+'Addition to Chem for Other'!V24</f>
        <v>0</v>
      </c>
      <c r="W24" s="213">
        <f ca="1">'Chem Calcs'!W24+'Addition to Chem for Other'!W24</f>
        <v>0</v>
      </c>
      <c r="X24" s="213">
        <f ca="1">'Chem Calcs'!X24+'Addition to Chem for Other'!X24</f>
        <v>0</v>
      </c>
      <c r="Y24" s="213">
        <f ca="1">'Chem Calcs'!Y24+'Addition to Chem for Other'!Y24</f>
        <v>0</v>
      </c>
      <c r="Z24" s="213">
        <f ca="1">'Chem Calcs'!Z24+'Addition to Chem for Other'!Z24</f>
        <v>0</v>
      </c>
      <c r="AA24" s="213">
        <f ca="1">'Chem Calcs'!AA24+'Addition to Chem for Other'!AA24</f>
        <v>0</v>
      </c>
      <c r="AB24" s="213">
        <f ca="1">'Chem Calcs'!AB24+'Addition to Chem for Other'!AB24</f>
        <v>0</v>
      </c>
      <c r="AC24" s="213">
        <f ca="1">'Chem Calcs'!AC24+'Addition to Chem for Other'!AC24</f>
        <v>0</v>
      </c>
      <c r="AD24" s="213">
        <f ca="1">'Chem Calcs'!AD24+'Addition to Chem for Other'!AD24</f>
        <v>0</v>
      </c>
      <c r="AE24" s="213">
        <f ca="1">'Chem Calcs'!AE24+'Addition to Chem for Other'!AE24</f>
        <v>0</v>
      </c>
      <c r="AF24" s="213">
        <f ca="1">'Chem Calcs'!AF24+'Addition to Chem for Other'!AF24</f>
        <v>0</v>
      </c>
      <c r="AG24" s="213">
        <f ca="1">'Chem Calcs'!AG24+'Addition to Chem for Other'!AG24</f>
        <v>0</v>
      </c>
      <c r="AH24" s="213">
        <f ca="1">'Chem Calcs'!AH24+'Addition to Chem for Other'!AH24</f>
        <v>0</v>
      </c>
      <c r="AI24" s="213">
        <f ca="1">'Chem Calcs'!AI24+'Addition to Chem for Other'!AI24</f>
        <v>0</v>
      </c>
      <c r="AJ24" s="213">
        <f ca="1">'Chem Calcs'!AJ24+'Addition to Chem for Other'!AJ24</f>
        <v>0</v>
      </c>
      <c r="AK24" s="213">
        <f ca="1">'Chem Calcs'!AK24+'Addition to Chem for Other'!AK24</f>
        <v>0</v>
      </c>
      <c r="AL24" s="213">
        <f ca="1">'Chem Calcs'!AL24+'Addition to Chem for Other'!AL24</f>
        <v>0</v>
      </c>
      <c r="AM24" s="213">
        <f ca="1">'Chem Calcs'!AM24+'Addition to Chem for Other'!AM24</f>
        <v>0</v>
      </c>
      <c r="AN24" s="213">
        <f ca="1">'Chem Calcs'!AN24+'Addition to Chem for Other'!AN24</f>
        <v>0</v>
      </c>
      <c r="AO24" s="213">
        <f ca="1">'Chem Calcs'!AO24+'Addition to Chem for Other'!AO24</f>
        <v>0</v>
      </c>
      <c r="AP24" s="213">
        <f ca="1">'Chem Calcs'!AP24+'Addition to Chem for Other'!AP24</f>
        <v>0</v>
      </c>
    </row>
    <row r="25" spans="1:42">
      <c r="A25" s="74">
        <v>-27</v>
      </c>
      <c r="B25" s="213">
        <f ca="1">'Chem Calcs'!B25+'Addition to Chem for Other'!B25</f>
        <v>0</v>
      </c>
      <c r="C25" s="213">
        <f ca="1">'Chem Calcs'!C25+'Addition to Chem for Other'!C25</f>
        <v>0</v>
      </c>
      <c r="D25" s="213">
        <f ca="1">'Chem Calcs'!D25+'Addition to Chem for Other'!D25</f>
        <v>0</v>
      </c>
      <c r="E25" s="213">
        <f ca="1">'Chem Calcs'!E25+'Addition to Chem for Other'!E25</f>
        <v>0</v>
      </c>
      <c r="F25" s="213">
        <f ca="1">'Chem Calcs'!F25+'Addition to Chem for Other'!F25</f>
        <v>0</v>
      </c>
      <c r="G25" s="213">
        <f ca="1">'Chem Calcs'!G25+'Addition to Chem for Other'!G25</f>
        <v>0</v>
      </c>
      <c r="H25" s="213">
        <f ca="1">'Chem Calcs'!H25+'Addition to Chem for Other'!H25</f>
        <v>0</v>
      </c>
      <c r="I25" s="213">
        <f ca="1">'Chem Calcs'!I25+'Addition to Chem for Other'!I25</f>
        <v>0</v>
      </c>
      <c r="J25" s="213">
        <f ca="1">'Chem Calcs'!J25+'Addition to Chem for Other'!J25</f>
        <v>0</v>
      </c>
      <c r="K25" s="213">
        <f ca="1">'Chem Calcs'!K25+'Addition to Chem for Other'!K25</f>
        <v>0</v>
      </c>
      <c r="L25" s="213">
        <f ca="1">'Chem Calcs'!L25+'Addition to Chem for Other'!L25</f>
        <v>0</v>
      </c>
      <c r="M25" s="213">
        <f ca="1">'Chem Calcs'!M25+'Addition to Chem for Other'!M25</f>
        <v>0</v>
      </c>
      <c r="N25" s="213">
        <f ca="1">'Chem Calcs'!N25+'Addition to Chem for Other'!N25</f>
        <v>0</v>
      </c>
      <c r="O25" s="213">
        <f ca="1">'Chem Calcs'!O25+'Addition to Chem for Other'!O25</f>
        <v>0</v>
      </c>
      <c r="P25" s="213">
        <f ca="1">'Chem Calcs'!P25+'Addition to Chem for Other'!P25</f>
        <v>0</v>
      </c>
      <c r="Q25" s="213">
        <f ca="1">'Chem Calcs'!Q25+'Addition to Chem for Other'!Q25</f>
        <v>0</v>
      </c>
      <c r="R25" s="213">
        <f ca="1">'Chem Calcs'!R25+'Addition to Chem for Other'!R25</f>
        <v>0</v>
      </c>
      <c r="S25" s="213">
        <f ca="1">'Chem Calcs'!S25+'Addition to Chem for Other'!S25</f>
        <v>0</v>
      </c>
      <c r="T25" s="213">
        <f ca="1">'Chem Calcs'!T25+'Addition to Chem for Other'!T25</f>
        <v>0</v>
      </c>
      <c r="U25" s="213">
        <f ca="1">'Chem Calcs'!U25+'Addition to Chem for Other'!U25</f>
        <v>0</v>
      </c>
      <c r="V25" s="213">
        <f ca="1">'Chem Calcs'!V25+'Addition to Chem for Other'!V25</f>
        <v>0</v>
      </c>
      <c r="W25" s="213">
        <f ca="1">'Chem Calcs'!W25+'Addition to Chem for Other'!W25</f>
        <v>0</v>
      </c>
      <c r="X25" s="213">
        <f ca="1">'Chem Calcs'!X25+'Addition to Chem for Other'!X25</f>
        <v>0</v>
      </c>
      <c r="Y25" s="213">
        <f ca="1">'Chem Calcs'!Y25+'Addition to Chem for Other'!Y25</f>
        <v>0</v>
      </c>
      <c r="Z25" s="213">
        <f ca="1">'Chem Calcs'!Z25+'Addition to Chem for Other'!Z25</f>
        <v>0</v>
      </c>
      <c r="AA25" s="213">
        <f ca="1">'Chem Calcs'!AA25+'Addition to Chem for Other'!AA25</f>
        <v>0</v>
      </c>
      <c r="AB25" s="213">
        <f ca="1">'Chem Calcs'!AB25+'Addition to Chem for Other'!AB25</f>
        <v>0</v>
      </c>
      <c r="AC25" s="213">
        <f ca="1">'Chem Calcs'!AC25+'Addition to Chem for Other'!AC25</f>
        <v>0</v>
      </c>
      <c r="AD25" s="213">
        <f ca="1">'Chem Calcs'!AD25+'Addition to Chem for Other'!AD25</f>
        <v>0</v>
      </c>
      <c r="AE25" s="213">
        <f ca="1">'Chem Calcs'!AE25+'Addition to Chem for Other'!AE25</f>
        <v>0</v>
      </c>
      <c r="AF25" s="213">
        <f ca="1">'Chem Calcs'!AF25+'Addition to Chem for Other'!AF25</f>
        <v>0</v>
      </c>
      <c r="AG25" s="213">
        <f ca="1">'Chem Calcs'!AG25+'Addition to Chem for Other'!AG25</f>
        <v>0</v>
      </c>
      <c r="AH25" s="213">
        <f ca="1">'Chem Calcs'!AH25+'Addition to Chem for Other'!AH25</f>
        <v>0</v>
      </c>
      <c r="AI25" s="213">
        <f ca="1">'Chem Calcs'!AI25+'Addition to Chem for Other'!AI25</f>
        <v>0</v>
      </c>
      <c r="AJ25" s="213">
        <f ca="1">'Chem Calcs'!AJ25+'Addition to Chem for Other'!AJ25</f>
        <v>0</v>
      </c>
      <c r="AK25" s="213">
        <f ca="1">'Chem Calcs'!AK25+'Addition to Chem for Other'!AK25</f>
        <v>0</v>
      </c>
      <c r="AL25" s="213">
        <f ca="1">'Chem Calcs'!AL25+'Addition to Chem for Other'!AL25</f>
        <v>0</v>
      </c>
      <c r="AM25" s="213">
        <f ca="1">'Chem Calcs'!AM25+'Addition to Chem for Other'!AM25</f>
        <v>0</v>
      </c>
      <c r="AN25" s="213">
        <f ca="1">'Chem Calcs'!AN25+'Addition to Chem for Other'!AN25</f>
        <v>0</v>
      </c>
      <c r="AO25" s="213">
        <f ca="1">'Chem Calcs'!AO25+'Addition to Chem for Other'!AO25</f>
        <v>0</v>
      </c>
      <c r="AP25" s="213">
        <f ca="1">'Chem Calcs'!AP25+'Addition to Chem for Other'!AP25</f>
        <v>0</v>
      </c>
    </row>
    <row r="26" spans="1:42">
      <c r="A26" s="74">
        <v>-26</v>
      </c>
      <c r="B26" s="213">
        <f ca="1">'Chem Calcs'!B26+'Addition to Chem for Other'!B26</f>
        <v>0</v>
      </c>
      <c r="C26" s="213">
        <f ca="1">'Chem Calcs'!C26+'Addition to Chem for Other'!C26</f>
        <v>0</v>
      </c>
      <c r="D26" s="213">
        <f ca="1">'Chem Calcs'!D26+'Addition to Chem for Other'!D26</f>
        <v>0</v>
      </c>
      <c r="E26" s="213">
        <f ca="1">'Chem Calcs'!E26+'Addition to Chem for Other'!E26</f>
        <v>0</v>
      </c>
      <c r="F26" s="213">
        <f ca="1">'Chem Calcs'!F26+'Addition to Chem for Other'!F26</f>
        <v>0</v>
      </c>
      <c r="G26" s="213">
        <f ca="1">'Chem Calcs'!G26+'Addition to Chem for Other'!G26</f>
        <v>0</v>
      </c>
      <c r="H26" s="213">
        <f ca="1">'Chem Calcs'!H26+'Addition to Chem for Other'!H26</f>
        <v>0</v>
      </c>
      <c r="I26" s="213">
        <f ca="1">'Chem Calcs'!I26+'Addition to Chem for Other'!I26</f>
        <v>0</v>
      </c>
      <c r="J26" s="213">
        <f ca="1">'Chem Calcs'!J26+'Addition to Chem for Other'!J26</f>
        <v>0</v>
      </c>
      <c r="K26" s="213">
        <f ca="1">'Chem Calcs'!K26+'Addition to Chem for Other'!K26</f>
        <v>0</v>
      </c>
      <c r="L26" s="213">
        <f ca="1">'Chem Calcs'!L26+'Addition to Chem for Other'!L26</f>
        <v>0</v>
      </c>
      <c r="M26" s="213">
        <f ca="1">'Chem Calcs'!M26+'Addition to Chem for Other'!M26</f>
        <v>0</v>
      </c>
      <c r="N26" s="213">
        <f ca="1">'Chem Calcs'!N26+'Addition to Chem for Other'!N26</f>
        <v>0</v>
      </c>
      <c r="O26" s="213">
        <f ca="1">'Chem Calcs'!O26+'Addition to Chem for Other'!O26</f>
        <v>0</v>
      </c>
      <c r="P26" s="213">
        <f ca="1">'Chem Calcs'!P26+'Addition to Chem for Other'!P26</f>
        <v>0</v>
      </c>
      <c r="Q26" s="213">
        <f ca="1">'Chem Calcs'!Q26+'Addition to Chem for Other'!Q26</f>
        <v>0</v>
      </c>
      <c r="R26" s="213">
        <f ca="1">'Chem Calcs'!R26+'Addition to Chem for Other'!R26</f>
        <v>0</v>
      </c>
      <c r="S26" s="213">
        <f ca="1">'Chem Calcs'!S26+'Addition to Chem for Other'!S26</f>
        <v>0</v>
      </c>
      <c r="T26" s="213">
        <f ca="1">'Chem Calcs'!T26+'Addition to Chem for Other'!T26</f>
        <v>0</v>
      </c>
      <c r="U26" s="213">
        <f ca="1">'Chem Calcs'!U26+'Addition to Chem for Other'!U26</f>
        <v>0</v>
      </c>
      <c r="V26" s="213">
        <f ca="1">'Chem Calcs'!V26+'Addition to Chem for Other'!V26</f>
        <v>0</v>
      </c>
      <c r="W26" s="213">
        <f ca="1">'Chem Calcs'!W26+'Addition to Chem for Other'!W26</f>
        <v>0</v>
      </c>
      <c r="X26" s="213">
        <f ca="1">'Chem Calcs'!X26+'Addition to Chem for Other'!X26</f>
        <v>0</v>
      </c>
      <c r="Y26" s="213">
        <f ca="1">'Chem Calcs'!Y26+'Addition to Chem for Other'!Y26</f>
        <v>0</v>
      </c>
      <c r="Z26" s="213">
        <f ca="1">'Chem Calcs'!Z26+'Addition to Chem for Other'!Z26</f>
        <v>0</v>
      </c>
      <c r="AA26" s="213">
        <f ca="1">'Chem Calcs'!AA26+'Addition to Chem for Other'!AA26</f>
        <v>0</v>
      </c>
      <c r="AB26" s="213">
        <f ca="1">'Chem Calcs'!AB26+'Addition to Chem for Other'!AB26</f>
        <v>0</v>
      </c>
      <c r="AC26" s="213">
        <f ca="1">'Chem Calcs'!AC26+'Addition to Chem for Other'!AC26</f>
        <v>0</v>
      </c>
      <c r="AD26" s="213">
        <f ca="1">'Chem Calcs'!AD26+'Addition to Chem for Other'!AD26</f>
        <v>0</v>
      </c>
      <c r="AE26" s="213">
        <f ca="1">'Chem Calcs'!AE26+'Addition to Chem for Other'!AE26</f>
        <v>0</v>
      </c>
      <c r="AF26" s="213">
        <f ca="1">'Chem Calcs'!AF26+'Addition to Chem for Other'!AF26</f>
        <v>0</v>
      </c>
      <c r="AG26" s="213">
        <f ca="1">'Chem Calcs'!AG26+'Addition to Chem for Other'!AG26</f>
        <v>0</v>
      </c>
      <c r="AH26" s="213">
        <f ca="1">'Chem Calcs'!AH26+'Addition to Chem for Other'!AH26</f>
        <v>0</v>
      </c>
      <c r="AI26" s="213">
        <f ca="1">'Chem Calcs'!AI26+'Addition to Chem for Other'!AI26</f>
        <v>0</v>
      </c>
      <c r="AJ26" s="213">
        <f ca="1">'Chem Calcs'!AJ26+'Addition to Chem for Other'!AJ26</f>
        <v>0</v>
      </c>
      <c r="AK26" s="213">
        <f ca="1">'Chem Calcs'!AK26+'Addition to Chem for Other'!AK26</f>
        <v>0</v>
      </c>
      <c r="AL26" s="213">
        <f ca="1">'Chem Calcs'!AL26+'Addition to Chem for Other'!AL26</f>
        <v>0</v>
      </c>
      <c r="AM26" s="213">
        <f ca="1">'Chem Calcs'!AM26+'Addition to Chem for Other'!AM26</f>
        <v>0</v>
      </c>
      <c r="AN26" s="213">
        <f ca="1">'Chem Calcs'!AN26+'Addition to Chem for Other'!AN26</f>
        <v>0</v>
      </c>
      <c r="AO26" s="213">
        <f ca="1">'Chem Calcs'!AO26+'Addition to Chem for Other'!AO26</f>
        <v>0</v>
      </c>
      <c r="AP26" s="213">
        <f ca="1">'Chem Calcs'!AP26+'Addition to Chem for Other'!AP26</f>
        <v>0</v>
      </c>
    </row>
    <row r="27" spans="1:42">
      <c r="A27" s="74">
        <v>-25</v>
      </c>
      <c r="B27" s="213">
        <f ca="1">'Chem Calcs'!B27+'Addition to Chem for Other'!B27</f>
        <v>0</v>
      </c>
      <c r="C27" s="213">
        <f ca="1">'Chem Calcs'!C27+'Addition to Chem for Other'!C27</f>
        <v>0</v>
      </c>
      <c r="D27" s="213">
        <f ca="1">'Chem Calcs'!D27+'Addition to Chem for Other'!D27</f>
        <v>0</v>
      </c>
      <c r="E27" s="213">
        <f ca="1">'Chem Calcs'!E27+'Addition to Chem for Other'!E27</f>
        <v>0</v>
      </c>
      <c r="F27" s="213">
        <f ca="1">'Chem Calcs'!F27+'Addition to Chem for Other'!F27</f>
        <v>0</v>
      </c>
      <c r="G27" s="213">
        <f ca="1">'Chem Calcs'!G27+'Addition to Chem for Other'!G27</f>
        <v>0</v>
      </c>
      <c r="H27" s="213">
        <f ca="1">'Chem Calcs'!H27+'Addition to Chem for Other'!H27</f>
        <v>0</v>
      </c>
      <c r="I27" s="213">
        <f ca="1">'Chem Calcs'!I27+'Addition to Chem for Other'!I27</f>
        <v>0</v>
      </c>
      <c r="J27" s="213">
        <f ca="1">'Chem Calcs'!J27+'Addition to Chem for Other'!J27</f>
        <v>0</v>
      </c>
      <c r="K27" s="213">
        <f ca="1">'Chem Calcs'!K27+'Addition to Chem for Other'!K27</f>
        <v>0</v>
      </c>
      <c r="L27" s="213">
        <f ca="1">'Chem Calcs'!L27+'Addition to Chem for Other'!L27</f>
        <v>0</v>
      </c>
      <c r="M27" s="213">
        <f ca="1">'Chem Calcs'!M27+'Addition to Chem for Other'!M27</f>
        <v>0</v>
      </c>
      <c r="N27" s="213">
        <f ca="1">'Chem Calcs'!N27+'Addition to Chem for Other'!N27</f>
        <v>0</v>
      </c>
      <c r="O27" s="213">
        <f ca="1">'Chem Calcs'!O27+'Addition to Chem for Other'!O27</f>
        <v>0</v>
      </c>
      <c r="P27" s="213">
        <f ca="1">'Chem Calcs'!P27+'Addition to Chem for Other'!P27</f>
        <v>0</v>
      </c>
      <c r="Q27" s="213">
        <f ca="1">'Chem Calcs'!Q27+'Addition to Chem for Other'!Q27</f>
        <v>0</v>
      </c>
      <c r="R27" s="213">
        <f ca="1">'Chem Calcs'!R27+'Addition to Chem for Other'!R27</f>
        <v>0</v>
      </c>
      <c r="S27" s="213">
        <f ca="1">'Chem Calcs'!S27+'Addition to Chem for Other'!S27</f>
        <v>0</v>
      </c>
      <c r="T27" s="213">
        <f ca="1">'Chem Calcs'!T27+'Addition to Chem for Other'!T27</f>
        <v>0</v>
      </c>
      <c r="U27" s="213">
        <f ca="1">'Chem Calcs'!U27+'Addition to Chem for Other'!U27</f>
        <v>0</v>
      </c>
      <c r="V27" s="213">
        <f ca="1">'Chem Calcs'!V27+'Addition to Chem for Other'!V27</f>
        <v>0</v>
      </c>
      <c r="W27" s="213">
        <f ca="1">'Chem Calcs'!W27+'Addition to Chem for Other'!W27</f>
        <v>0</v>
      </c>
      <c r="X27" s="213">
        <f ca="1">'Chem Calcs'!X27+'Addition to Chem for Other'!X27</f>
        <v>0</v>
      </c>
      <c r="Y27" s="213">
        <f ca="1">'Chem Calcs'!Y27+'Addition to Chem for Other'!Y27</f>
        <v>0</v>
      </c>
      <c r="Z27" s="213">
        <f ca="1">'Chem Calcs'!Z27+'Addition to Chem for Other'!Z27</f>
        <v>0</v>
      </c>
      <c r="AA27" s="213">
        <f ca="1">'Chem Calcs'!AA27+'Addition to Chem for Other'!AA27</f>
        <v>0</v>
      </c>
      <c r="AB27" s="213">
        <f ca="1">'Chem Calcs'!AB27+'Addition to Chem for Other'!AB27</f>
        <v>0</v>
      </c>
      <c r="AC27" s="213">
        <f ca="1">'Chem Calcs'!AC27+'Addition to Chem for Other'!AC27</f>
        <v>0</v>
      </c>
      <c r="AD27" s="213">
        <f ca="1">'Chem Calcs'!AD27+'Addition to Chem for Other'!AD27</f>
        <v>0</v>
      </c>
      <c r="AE27" s="213">
        <f ca="1">'Chem Calcs'!AE27+'Addition to Chem for Other'!AE27</f>
        <v>0</v>
      </c>
      <c r="AF27" s="213">
        <f ca="1">'Chem Calcs'!AF27+'Addition to Chem for Other'!AF27</f>
        <v>0</v>
      </c>
      <c r="AG27" s="213">
        <f ca="1">'Chem Calcs'!AG27+'Addition to Chem for Other'!AG27</f>
        <v>0</v>
      </c>
      <c r="AH27" s="213">
        <f ca="1">'Chem Calcs'!AH27+'Addition to Chem for Other'!AH27</f>
        <v>0</v>
      </c>
      <c r="AI27" s="213">
        <f ca="1">'Chem Calcs'!AI27+'Addition to Chem for Other'!AI27</f>
        <v>0</v>
      </c>
      <c r="AJ27" s="213">
        <f ca="1">'Chem Calcs'!AJ27+'Addition to Chem for Other'!AJ27</f>
        <v>0</v>
      </c>
      <c r="AK27" s="213">
        <f ca="1">'Chem Calcs'!AK27+'Addition to Chem for Other'!AK27</f>
        <v>0</v>
      </c>
      <c r="AL27" s="213">
        <f ca="1">'Chem Calcs'!AL27+'Addition to Chem for Other'!AL27</f>
        <v>0</v>
      </c>
      <c r="AM27" s="213">
        <f ca="1">'Chem Calcs'!AM27+'Addition to Chem for Other'!AM27</f>
        <v>0</v>
      </c>
      <c r="AN27" s="213">
        <f ca="1">'Chem Calcs'!AN27+'Addition to Chem for Other'!AN27</f>
        <v>0</v>
      </c>
      <c r="AO27" s="213">
        <f ca="1">'Chem Calcs'!AO27+'Addition to Chem for Other'!AO27</f>
        <v>0</v>
      </c>
      <c r="AP27" s="213">
        <f ca="1">'Chem Calcs'!AP27+'Addition to Chem for Other'!AP27</f>
        <v>0</v>
      </c>
    </row>
    <row r="28" spans="1:42">
      <c r="A28" s="74">
        <v>-24</v>
      </c>
      <c r="B28" s="213">
        <f ca="1">'Chem Calcs'!B28+'Addition to Chem for Other'!B28</f>
        <v>0</v>
      </c>
      <c r="C28" s="213">
        <f ca="1">'Chem Calcs'!C28+'Addition to Chem for Other'!C28</f>
        <v>0</v>
      </c>
      <c r="D28" s="213">
        <f ca="1">'Chem Calcs'!D28+'Addition to Chem for Other'!D28</f>
        <v>0</v>
      </c>
      <c r="E28" s="213">
        <f ca="1">'Chem Calcs'!E28+'Addition to Chem for Other'!E28</f>
        <v>0</v>
      </c>
      <c r="F28" s="213">
        <f ca="1">'Chem Calcs'!F28+'Addition to Chem for Other'!F28</f>
        <v>0</v>
      </c>
      <c r="G28" s="213">
        <f ca="1">'Chem Calcs'!G28+'Addition to Chem for Other'!G28</f>
        <v>0</v>
      </c>
      <c r="H28" s="213">
        <f ca="1">'Chem Calcs'!H28+'Addition to Chem for Other'!H28</f>
        <v>0</v>
      </c>
      <c r="I28" s="213">
        <f ca="1">'Chem Calcs'!I28+'Addition to Chem for Other'!I28</f>
        <v>0</v>
      </c>
      <c r="J28" s="213">
        <f ca="1">'Chem Calcs'!J28+'Addition to Chem for Other'!J28</f>
        <v>0</v>
      </c>
      <c r="K28" s="213">
        <f ca="1">'Chem Calcs'!K28+'Addition to Chem for Other'!K28</f>
        <v>0</v>
      </c>
      <c r="L28" s="213">
        <f ca="1">'Chem Calcs'!L28+'Addition to Chem for Other'!L28</f>
        <v>0</v>
      </c>
      <c r="M28" s="213">
        <f ca="1">'Chem Calcs'!M28+'Addition to Chem for Other'!M28</f>
        <v>0</v>
      </c>
      <c r="N28" s="213">
        <f ca="1">'Chem Calcs'!N28+'Addition to Chem for Other'!N28</f>
        <v>0</v>
      </c>
      <c r="O28" s="213">
        <f ca="1">'Chem Calcs'!O28+'Addition to Chem for Other'!O28</f>
        <v>0</v>
      </c>
      <c r="P28" s="213">
        <f ca="1">'Chem Calcs'!P28+'Addition to Chem for Other'!P28</f>
        <v>0</v>
      </c>
      <c r="Q28" s="213">
        <f ca="1">'Chem Calcs'!Q28+'Addition to Chem for Other'!Q28</f>
        <v>0</v>
      </c>
      <c r="R28" s="213">
        <f ca="1">'Chem Calcs'!R28+'Addition to Chem for Other'!R28</f>
        <v>0</v>
      </c>
      <c r="S28" s="213">
        <f ca="1">'Chem Calcs'!S28+'Addition to Chem for Other'!S28</f>
        <v>0</v>
      </c>
      <c r="T28" s="213">
        <f ca="1">'Chem Calcs'!T28+'Addition to Chem for Other'!T28</f>
        <v>0</v>
      </c>
      <c r="U28" s="213">
        <f ca="1">'Chem Calcs'!U28+'Addition to Chem for Other'!U28</f>
        <v>0</v>
      </c>
      <c r="V28" s="213">
        <f ca="1">'Chem Calcs'!V28+'Addition to Chem for Other'!V28</f>
        <v>0</v>
      </c>
      <c r="W28" s="213">
        <f ca="1">'Chem Calcs'!W28+'Addition to Chem for Other'!W28</f>
        <v>0</v>
      </c>
      <c r="X28" s="213">
        <f ca="1">'Chem Calcs'!X28+'Addition to Chem for Other'!X28</f>
        <v>0</v>
      </c>
      <c r="Y28" s="213">
        <f ca="1">'Chem Calcs'!Y28+'Addition to Chem for Other'!Y28</f>
        <v>0</v>
      </c>
      <c r="Z28" s="213">
        <f ca="1">'Chem Calcs'!Z28+'Addition to Chem for Other'!Z28</f>
        <v>0</v>
      </c>
      <c r="AA28" s="213">
        <f ca="1">'Chem Calcs'!AA28+'Addition to Chem for Other'!AA28</f>
        <v>0</v>
      </c>
      <c r="AB28" s="213">
        <f ca="1">'Chem Calcs'!AB28+'Addition to Chem for Other'!AB28</f>
        <v>0</v>
      </c>
      <c r="AC28" s="213">
        <f ca="1">'Chem Calcs'!AC28+'Addition to Chem for Other'!AC28</f>
        <v>0</v>
      </c>
      <c r="AD28" s="213">
        <f ca="1">'Chem Calcs'!AD28+'Addition to Chem for Other'!AD28</f>
        <v>0</v>
      </c>
      <c r="AE28" s="213">
        <f ca="1">'Chem Calcs'!AE28+'Addition to Chem for Other'!AE28</f>
        <v>0</v>
      </c>
      <c r="AF28" s="213">
        <f ca="1">'Chem Calcs'!AF28+'Addition to Chem for Other'!AF28</f>
        <v>0</v>
      </c>
      <c r="AG28" s="213">
        <f ca="1">'Chem Calcs'!AG28+'Addition to Chem for Other'!AG28</f>
        <v>0</v>
      </c>
      <c r="AH28" s="213">
        <f ca="1">'Chem Calcs'!AH28+'Addition to Chem for Other'!AH28</f>
        <v>0</v>
      </c>
      <c r="AI28" s="213">
        <f ca="1">'Chem Calcs'!AI28+'Addition to Chem for Other'!AI28</f>
        <v>0</v>
      </c>
      <c r="AJ28" s="213">
        <f ca="1">'Chem Calcs'!AJ28+'Addition to Chem for Other'!AJ28</f>
        <v>0</v>
      </c>
      <c r="AK28" s="213">
        <f ca="1">'Chem Calcs'!AK28+'Addition to Chem for Other'!AK28</f>
        <v>0</v>
      </c>
      <c r="AL28" s="213">
        <f ca="1">'Chem Calcs'!AL28+'Addition to Chem for Other'!AL28</f>
        <v>0</v>
      </c>
      <c r="AM28" s="213">
        <f ca="1">'Chem Calcs'!AM28+'Addition to Chem for Other'!AM28</f>
        <v>0</v>
      </c>
      <c r="AN28" s="213">
        <f ca="1">'Chem Calcs'!AN28+'Addition to Chem for Other'!AN28</f>
        <v>0</v>
      </c>
      <c r="AO28" s="213">
        <f ca="1">'Chem Calcs'!AO28+'Addition to Chem for Other'!AO28</f>
        <v>0</v>
      </c>
      <c r="AP28" s="213">
        <f ca="1">'Chem Calcs'!AP28+'Addition to Chem for Other'!AP28</f>
        <v>0</v>
      </c>
    </row>
    <row r="29" spans="1:42">
      <c r="A29" s="74">
        <v>-23</v>
      </c>
      <c r="B29" s="213">
        <f ca="1">'Chem Calcs'!B29+'Addition to Chem for Other'!B29</f>
        <v>0</v>
      </c>
      <c r="C29" s="213">
        <f ca="1">'Chem Calcs'!C29+'Addition to Chem for Other'!C29</f>
        <v>0</v>
      </c>
      <c r="D29" s="213">
        <f ca="1">'Chem Calcs'!D29+'Addition to Chem for Other'!D29</f>
        <v>0</v>
      </c>
      <c r="E29" s="213">
        <f ca="1">'Chem Calcs'!E29+'Addition to Chem for Other'!E29</f>
        <v>0</v>
      </c>
      <c r="F29" s="213">
        <f ca="1">'Chem Calcs'!F29+'Addition to Chem for Other'!F29</f>
        <v>0</v>
      </c>
      <c r="G29" s="213">
        <f ca="1">'Chem Calcs'!G29+'Addition to Chem for Other'!G29</f>
        <v>0</v>
      </c>
      <c r="H29" s="213">
        <f ca="1">'Chem Calcs'!H29+'Addition to Chem for Other'!H29</f>
        <v>0</v>
      </c>
      <c r="I29" s="213">
        <f ca="1">'Chem Calcs'!I29+'Addition to Chem for Other'!I29</f>
        <v>0</v>
      </c>
      <c r="J29" s="213">
        <f ca="1">'Chem Calcs'!J29+'Addition to Chem for Other'!J29</f>
        <v>0</v>
      </c>
      <c r="K29" s="213">
        <f ca="1">'Chem Calcs'!K29+'Addition to Chem for Other'!K29</f>
        <v>0</v>
      </c>
      <c r="L29" s="213">
        <f ca="1">'Chem Calcs'!L29+'Addition to Chem for Other'!L29</f>
        <v>0</v>
      </c>
      <c r="M29" s="213">
        <f ca="1">'Chem Calcs'!M29+'Addition to Chem for Other'!M29</f>
        <v>0</v>
      </c>
      <c r="N29" s="213">
        <f ca="1">'Chem Calcs'!N29+'Addition to Chem for Other'!N29</f>
        <v>0</v>
      </c>
      <c r="O29" s="213">
        <f ca="1">'Chem Calcs'!O29+'Addition to Chem for Other'!O29</f>
        <v>0</v>
      </c>
      <c r="P29" s="213">
        <f ca="1">'Chem Calcs'!P29+'Addition to Chem for Other'!P29</f>
        <v>0</v>
      </c>
      <c r="Q29" s="213">
        <f ca="1">'Chem Calcs'!Q29+'Addition to Chem for Other'!Q29</f>
        <v>0</v>
      </c>
      <c r="R29" s="213">
        <f ca="1">'Chem Calcs'!R29+'Addition to Chem for Other'!R29</f>
        <v>0</v>
      </c>
      <c r="S29" s="213">
        <f ca="1">'Chem Calcs'!S29+'Addition to Chem for Other'!S29</f>
        <v>0</v>
      </c>
      <c r="T29" s="213">
        <f ca="1">'Chem Calcs'!T29+'Addition to Chem for Other'!T29</f>
        <v>0</v>
      </c>
      <c r="U29" s="213">
        <f ca="1">'Chem Calcs'!U29+'Addition to Chem for Other'!U29</f>
        <v>0</v>
      </c>
      <c r="V29" s="213">
        <f ca="1">'Chem Calcs'!V29+'Addition to Chem for Other'!V29</f>
        <v>0</v>
      </c>
      <c r="W29" s="213">
        <f ca="1">'Chem Calcs'!W29+'Addition to Chem for Other'!W29</f>
        <v>0</v>
      </c>
      <c r="X29" s="213">
        <f ca="1">'Chem Calcs'!X29+'Addition to Chem for Other'!X29</f>
        <v>0</v>
      </c>
      <c r="Y29" s="213">
        <f ca="1">'Chem Calcs'!Y29+'Addition to Chem for Other'!Y29</f>
        <v>0</v>
      </c>
      <c r="Z29" s="213">
        <f ca="1">'Chem Calcs'!Z29+'Addition to Chem for Other'!Z29</f>
        <v>0</v>
      </c>
      <c r="AA29" s="213">
        <f ca="1">'Chem Calcs'!AA29+'Addition to Chem for Other'!AA29</f>
        <v>0</v>
      </c>
      <c r="AB29" s="213">
        <f ca="1">'Chem Calcs'!AB29+'Addition to Chem for Other'!AB29</f>
        <v>0</v>
      </c>
      <c r="AC29" s="213">
        <f ca="1">'Chem Calcs'!AC29+'Addition to Chem for Other'!AC29</f>
        <v>0</v>
      </c>
      <c r="AD29" s="213">
        <f ca="1">'Chem Calcs'!AD29+'Addition to Chem for Other'!AD29</f>
        <v>0</v>
      </c>
      <c r="AE29" s="213">
        <f ca="1">'Chem Calcs'!AE29+'Addition to Chem for Other'!AE29</f>
        <v>0</v>
      </c>
      <c r="AF29" s="213">
        <f ca="1">'Chem Calcs'!AF29+'Addition to Chem for Other'!AF29</f>
        <v>0</v>
      </c>
      <c r="AG29" s="213">
        <f ca="1">'Chem Calcs'!AG29+'Addition to Chem for Other'!AG29</f>
        <v>0</v>
      </c>
      <c r="AH29" s="213">
        <f ca="1">'Chem Calcs'!AH29+'Addition to Chem for Other'!AH29</f>
        <v>0</v>
      </c>
      <c r="AI29" s="213">
        <f ca="1">'Chem Calcs'!AI29+'Addition to Chem for Other'!AI29</f>
        <v>0</v>
      </c>
      <c r="AJ29" s="213">
        <f ca="1">'Chem Calcs'!AJ29+'Addition to Chem for Other'!AJ29</f>
        <v>0</v>
      </c>
      <c r="AK29" s="213">
        <f ca="1">'Chem Calcs'!AK29+'Addition to Chem for Other'!AK29</f>
        <v>0</v>
      </c>
      <c r="AL29" s="213">
        <f ca="1">'Chem Calcs'!AL29+'Addition to Chem for Other'!AL29</f>
        <v>0</v>
      </c>
      <c r="AM29" s="213">
        <f ca="1">'Chem Calcs'!AM29+'Addition to Chem for Other'!AM29</f>
        <v>0</v>
      </c>
      <c r="AN29" s="213">
        <f ca="1">'Chem Calcs'!AN29+'Addition to Chem for Other'!AN29</f>
        <v>0</v>
      </c>
      <c r="AO29" s="213">
        <f ca="1">'Chem Calcs'!AO29+'Addition to Chem for Other'!AO29</f>
        <v>0</v>
      </c>
      <c r="AP29" s="213">
        <f ca="1">'Chem Calcs'!AP29+'Addition to Chem for Other'!AP29</f>
        <v>0</v>
      </c>
    </row>
    <row r="30" spans="1:42">
      <c r="A30" s="74">
        <v>-22</v>
      </c>
      <c r="B30" s="213">
        <f ca="1">'Chem Calcs'!B30+'Addition to Chem for Other'!B30</f>
        <v>173154371305.53073</v>
      </c>
      <c r="C30" s="213">
        <f ca="1">'Chem Calcs'!C30+'Addition to Chem for Other'!C30</f>
        <v>243142099136.53949</v>
      </c>
      <c r="D30" s="213">
        <f ca="1">'Chem Calcs'!D30+'Addition to Chem for Other'!D30</f>
        <v>313129826967.54828</v>
      </c>
      <c r="E30" s="213">
        <f ca="1">'Chem Calcs'!E30+'Addition to Chem for Other'!E30</f>
        <v>383117554798.55707</v>
      </c>
      <c r="F30" s="213">
        <f ca="1">'Chem Calcs'!F30+'Addition to Chem for Other'!F30</f>
        <v>453105282629.5658</v>
      </c>
      <c r="G30" s="213">
        <f ca="1">'Chem Calcs'!G30+'Addition to Chem for Other'!G30</f>
        <v>523093010460.57458</v>
      </c>
      <c r="H30" s="213">
        <f ca="1">'Chem Calcs'!H30+'Addition to Chem for Other'!H30</f>
        <v>593080738291.58337</v>
      </c>
      <c r="I30" s="213">
        <f ca="1">'Chem Calcs'!I30+'Addition to Chem for Other'!I30</f>
        <v>663068466122.59204</v>
      </c>
      <c r="J30" s="213">
        <f ca="1">'Chem Calcs'!J30+'Addition to Chem for Other'!J30</f>
        <v>733056193953.60095</v>
      </c>
      <c r="K30" s="213">
        <f ca="1">'Chem Calcs'!K30+'Addition to Chem for Other'!K30</f>
        <v>803043921784.60962</v>
      </c>
      <c r="L30" s="213">
        <f ca="1">'Chem Calcs'!L30+'Addition to Chem for Other'!L30</f>
        <v>873031649615.61841</v>
      </c>
      <c r="M30" s="213">
        <f ca="1">'Chem Calcs'!M30+'Addition to Chem for Other'!M30</f>
        <v>1009971298708.7356</v>
      </c>
      <c r="N30" s="213">
        <f ca="1">'Chem Calcs'!N30+'Addition to Chem for Other'!N30</f>
        <v>1146910947801.8528</v>
      </c>
      <c r="O30" s="213">
        <f ca="1">'Chem Calcs'!O30+'Addition to Chem for Other'!O30</f>
        <v>1283850596894.9697</v>
      </c>
      <c r="P30" s="213">
        <f ca="1">'Chem Calcs'!P30+'Addition to Chem for Other'!P30</f>
        <v>1420790245988.0872</v>
      </c>
      <c r="Q30" s="213">
        <f ca="1">'Chem Calcs'!Q30+'Addition to Chem for Other'!Q30</f>
        <v>1557729895081.2041</v>
      </c>
      <c r="R30" s="213">
        <f ca="1">'Chem Calcs'!R30+'Addition to Chem for Other'!R30</f>
        <v>1694669544174.3213</v>
      </c>
      <c r="S30" s="213">
        <f ca="1">'Chem Calcs'!S30+'Addition to Chem for Other'!S30</f>
        <v>1831609193267.4387</v>
      </c>
      <c r="T30" s="213">
        <f ca="1">'Chem Calcs'!T30+'Addition to Chem for Other'!T30</f>
        <v>1968548842360.5559</v>
      </c>
      <c r="U30" s="213">
        <f ca="1">'Chem Calcs'!U30+'Addition to Chem for Other'!U30</f>
        <v>2105488491453.6726</v>
      </c>
      <c r="V30" s="213">
        <f ca="1">'Chem Calcs'!V30+'Addition to Chem for Other'!V30</f>
        <v>2242428140546.79</v>
      </c>
      <c r="W30" s="213">
        <f ca="1">'Chem Calcs'!W30+'Addition to Chem for Other'!W30</f>
        <v>2476087597269.04</v>
      </c>
      <c r="X30" s="213">
        <f ca="1">'Chem Calcs'!X30+'Addition to Chem for Other'!X30</f>
        <v>2709747053991.29</v>
      </c>
      <c r="Y30" s="213">
        <f ca="1">'Chem Calcs'!Y30+'Addition to Chem for Other'!Y30</f>
        <v>2943406510713.54</v>
      </c>
      <c r="Z30" s="213">
        <f ca="1">'Chem Calcs'!Z30+'Addition to Chem for Other'!Z30</f>
        <v>3177065967435.79</v>
      </c>
      <c r="AA30" s="213">
        <f ca="1">'Chem Calcs'!AA30+'Addition to Chem for Other'!AA30</f>
        <v>3410725424158.04</v>
      </c>
      <c r="AB30" s="213">
        <f ca="1">'Chem Calcs'!AB30+'Addition to Chem for Other'!AB30</f>
        <v>3644384880880.29</v>
      </c>
      <c r="AC30" s="213">
        <f ca="1">'Chem Calcs'!AC30+'Addition to Chem for Other'!AC30</f>
        <v>3878044337602.54</v>
      </c>
      <c r="AD30" s="213">
        <f ca="1">'Chem Calcs'!AD30+'Addition to Chem for Other'!AD30</f>
        <v>4111703794324.79</v>
      </c>
      <c r="AE30" s="213">
        <f ca="1">'Chem Calcs'!AE30+'Addition to Chem for Other'!AE30</f>
        <v>4345363251047.04</v>
      </c>
      <c r="AF30" s="213">
        <f ca="1">'Chem Calcs'!AF30+'Addition to Chem for Other'!AF30</f>
        <v>4579022707769.29</v>
      </c>
      <c r="AG30" s="213">
        <f ca="1">'Chem Calcs'!AG30+'Addition to Chem for Other'!AG30</f>
        <v>4812682164491.54</v>
      </c>
      <c r="AH30" s="213">
        <f ca="1">'Chem Calcs'!AH30+'Addition to Chem for Other'!AH30</f>
        <v>5046341621213.79</v>
      </c>
      <c r="AI30" s="213">
        <f ca="1">'Chem Calcs'!AI30+'Addition to Chem for Other'!AI30</f>
        <v>5280001077936.04</v>
      </c>
      <c r="AJ30" s="213">
        <f ca="1">'Chem Calcs'!AJ30+'Addition to Chem for Other'!AJ30</f>
        <v>5513660534658.29</v>
      </c>
      <c r="AK30" s="213">
        <f ca="1">'Chem Calcs'!AK30+'Addition to Chem for Other'!AK30</f>
        <v>5747319991380.5391</v>
      </c>
      <c r="AL30" s="213">
        <f ca="1">'Chem Calcs'!AL30+'Addition to Chem for Other'!AL30</f>
        <v>5980979448102.79</v>
      </c>
      <c r="AM30" s="213">
        <f ca="1">'Chem Calcs'!AM30+'Addition to Chem for Other'!AM30</f>
        <v>6214638904825.04</v>
      </c>
      <c r="AN30" s="213">
        <f ca="1">'Chem Calcs'!AN30+'Addition to Chem for Other'!AN30</f>
        <v>6448298361547.29</v>
      </c>
      <c r="AO30" s="213">
        <f ca="1">'Chem Calcs'!AO30+'Addition to Chem for Other'!AO30</f>
        <v>6681957818269.541</v>
      </c>
      <c r="AP30" s="213">
        <f ca="1">'Chem Calcs'!AP30+'Addition to Chem for Other'!AP30</f>
        <v>6915617274991.79</v>
      </c>
    </row>
    <row r="31" spans="1:42">
      <c r="A31" s="74">
        <v>-21</v>
      </c>
      <c r="B31" s="213">
        <f ca="1">'Chem Calcs'!B31+'Addition to Chem for Other'!B31</f>
        <v>0</v>
      </c>
      <c r="C31" s="213">
        <f ca="1">'Chem Calcs'!C31+'Addition to Chem for Other'!C31</f>
        <v>0</v>
      </c>
      <c r="D31" s="213">
        <f ca="1">'Chem Calcs'!D31+'Addition to Chem for Other'!D31</f>
        <v>0</v>
      </c>
      <c r="E31" s="213">
        <f ca="1">'Chem Calcs'!E31+'Addition to Chem for Other'!E31</f>
        <v>0</v>
      </c>
      <c r="F31" s="213">
        <f ca="1">'Chem Calcs'!F31+'Addition to Chem for Other'!F31</f>
        <v>0</v>
      </c>
      <c r="G31" s="213">
        <f ca="1">'Chem Calcs'!G31+'Addition to Chem for Other'!G31</f>
        <v>0</v>
      </c>
      <c r="H31" s="213">
        <f ca="1">'Chem Calcs'!H31+'Addition to Chem for Other'!H31</f>
        <v>0</v>
      </c>
      <c r="I31" s="213">
        <f ca="1">'Chem Calcs'!I31+'Addition to Chem for Other'!I31</f>
        <v>0</v>
      </c>
      <c r="J31" s="213">
        <f ca="1">'Chem Calcs'!J31+'Addition to Chem for Other'!J31</f>
        <v>0</v>
      </c>
      <c r="K31" s="213">
        <f ca="1">'Chem Calcs'!K31+'Addition to Chem for Other'!K31</f>
        <v>0</v>
      </c>
      <c r="L31" s="213">
        <f ca="1">'Chem Calcs'!L31+'Addition to Chem for Other'!L31</f>
        <v>0</v>
      </c>
      <c r="M31" s="213">
        <f ca="1">'Chem Calcs'!M31+'Addition to Chem for Other'!M31</f>
        <v>0</v>
      </c>
      <c r="N31" s="213">
        <f ca="1">'Chem Calcs'!N31+'Addition to Chem for Other'!N31</f>
        <v>0</v>
      </c>
      <c r="O31" s="213">
        <f ca="1">'Chem Calcs'!O31+'Addition to Chem for Other'!O31</f>
        <v>0</v>
      </c>
      <c r="P31" s="213">
        <f ca="1">'Chem Calcs'!P31+'Addition to Chem for Other'!P31</f>
        <v>0</v>
      </c>
      <c r="Q31" s="213">
        <f ca="1">'Chem Calcs'!Q31+'Addition to Chem for Other'!Q31</f>
        <v>0</v>
      </c>
      <c r="R31" s="213">
        <f ca="1">'Chem Calcs'!R31+'Addition to Chem for Other'!R31</f>
        <v>0</v>
      </c>
      <c r="S31" s="213">
        <f ca="1">'Chem Calcs'!S31+'Addition to Chem for Other'!S31</f>
        <v>0</v>
      </c>
      <c r="T31" s="213">
        <f ca="1">'Chem Calcs'!T31+'Addition to Chem for Other'!T31</f>
        <v>0</v>
      </c>
      <c r="U31" s="213">
        <f ca="1">'Chem Calcs'!U31+'Addition to Chem for Other'!U31</f>
        <v>0</v>
      </c>
      <c r="V31" s="213">
        <f ca="1">'Chem Calcs'!V31+'Addition to Chem for Other'!V31</f>
        <v>0</v>
      </c>
      <c r="W31" s="213">
        <f ca="1">'Chem Calcs'!W31+'Addition to Chem for Other'!W31</f>
        <v>0</v>
      </c>
      <c r="X31" s="213">
        <f ca="1">'Chem Calcs'!X31+'Addition to Chem for Other'!X31</f>
        <v>0</v>
      </c>
      <c r="Y31" s="213">
        <f ca="1">'Chem Calcs'!Y31+'Addition to Chem for Other'!Y31</f>
        <v>0</v>
      </c>
      <c r="Z31" s="213">
        <f ca="1">'Chem Calcs'!Z31+'Addition to Chem for Other'!Z31</f>
        <v>0</v>
      </c>
      <c r="AA31" s="213">
        <f ca="1">'Chem Calcs'!AA31+'Addition to Chem for Other'!AA31</f>
        <v>0</v>
      </c>
      <c r="AB31" s="213">
        <f ca="1">'Chem Calcs'!AB31+'Addition to Chem for Other'!AB31</f>
        <v>0</v>
      </c>
      <c r="AC31" s="213">
        <f ca="1">'Chem Calcs'!AC31+'Addition to Chem for Other'!AC31</f>
        <v>0</v>
      </c>
      <c r="AD31" s="213">
        <f ca="1">'Chem Calcs'!AD31+'Addition to Chem for Other'!AD31</f>
        <v>0</v>
      </c>
      <c r="AE31" s="213">
        <f ca="1">'Chem Calcs'!AE31+'Addition to Chem for Other'!AE31</f>
        <v>0</v>
      </c>
      <c r="AF31" s="213">
        <f ca="1">'Chem Calcs'!AF31+'Addition to Chem for Other'!AF31</f>
        <v>0</v>
      </c>
      <c r="AG31" s="213">
        <f ca="1">'Chem Calcs'!AG31+'Addition to Chem for Other'!AG31</f>
        <v>0</v>
      </c>
      <c r="AH31" s="213">
        <f ca="1">'Chem Calcs'!AH31+'Addition to Chem for Other'!AH31</f>
        <v>0</v>
      </c>
      <c r="AI31" s="213">
        <f ca="1">'Chem Calcs'!AI31+'Addition to Chem for Other'!AI31</f>
        <v>0</v>
      </c>
      <c r="AJ31" s="213">
        <f ca="1">'Chem Calcs'!AJ31+'Addition to Chem for Other'!AJ31</f>
        <v>0</v>
      </c>
      <c r="AK31" s="213">
        <f ca="1">'Chem Calcs'!AK31+'Addition to Chem for Other'!AK31</f>
        <v>0</v>
      </c>
      <c r="AL31" s="213">
        <f ca="1">'Chem Calcs'!AL31+'Addition to Chem for Other'!AL31</f>
        <v>0</v>
      </c>
      <c r="AM31" s="213">
        <f ca="1">'Chem Calcs'!AM31+'Addition to Chem for Other'!AM31</f>
        <v>0</v>
      </c>
      <c r="AN31" s="213">
        <f ca="1">'Chem Calcs'!AN31+'Addition to Chem for Other'!AN31</f>
        <v>0</v>
      </c>
      <c r="AO31" s="213">
        <f ca="1">'Chem Calcs'!AO31+'Addition to Chem for Other'!AO31</f>
        <v>0</v>
      </c>
      <c r="AP31" s="213">
        <f ca="1">'Chem Calcs'!AP31+'Addition to Chem for Other'!AP31</f>
        <v>0</v>
      </c>
    </row>
    <row r="32" spans="1:42">
      <c r="A32" s="74">
        <v>-20</v>
      </c>
      <c r="B32" s="213">
        <f ca="1">'Chem Calcs'!B32+'Addition to Chem for Other'!B32</f>
        <v>0</v>
      </c>
      <c r="C32" s="213">
        <f ca="1">'Chem Calcs'!C32+'Addition to Chem for Other'!C32</f>
        <v>0</v>
      </c>
      <c r="D32" s="213">
        <f ca="1">'Chem Calcs'!D32+'Addition to Chem for Other'!D32</f>
        <v>0</v>
      </c>
      <c r="E32" s="213">
        <f ca="1">'Chem Calcs'!E32+'Addition to Chem for Other'!E32</f>
        <v>0</v>
      </c>
      <c r="F32" s="213">
        <f ca="1">'Chem Calcs'!F32+'Addition to Chem for Other'!F32</f>
        <v>0</v>
      </c>
      <c r="G32" s="213">
        <f ca="1">'Chem Calcs'!G32+'Addition to Chem for Other'!G32</f>
        <v>0</v>
      </c>
      <c r="H32" s="213">
        <f ca="1">'Chem Calcs'!H32+'Addition to Chem for Other'!H32</f>
        <v>0</v>
      </c>
      <c r="I32" s="213">
        <f ca="1">'Chem Calcs'!I32+'Addition to Chem for Other'!I32</f>
        <v>0</v>
      </c>
      <c r="J32" s="213">
        <f ca="1">'Chem Calcs'!J32+'Addition to Chem for Other'!J32</f>
        <v>0</v>
      </c>
      <c r="K32" s="213">
        <f ca="1">'Chem Calcs'!K32+'Addition to Chem for Other'!K32</f>
        <v>0</v>
      </c>
      <c r="L32" s="213">
        <f ca="1">'Chem Calcs'!L32+'Addition to Chem for Other'!L32</f>
        <v>0</v>
      </c>
      <c r="M32" s="213">
        <f ca="1">'Chem Calcs'!M32+'Addition to Chem for Other'!M32</f>
        <v>0</v>
      </c>
      <c r="N32" s="213">
        <f ca="1">'Chem Calcs'!N32+'Addition to Chem for Other'!N32</f>
        <v>0</v>
      </c>
      <c r="O32" s="213">
        <f ca="1">'Chem Calcs'!O32+'Addition to Chem for Other'!O32</f>
        <v>0</v>
      </c>
      <c r="P32" s="213">
        <f ca="1">'Chem Calcs'!P32+'Addition to Chem for Other'!P32</f>
        <v>0</v>
      </c>
      <c r="Q32" s="213">
        <f ca="1">'Chem Calcs'!Q32+'Addition to Chem for Other'!Q32</f>
        <v>0</v>
      </c>
      <c r="R32" s="213">
        <f ca="1">'Chem Calcs'!R32+'Addition to Chem for Other'!R32</f>
        <v>0</v>
      </c>
      <c r="S32" s="213">
        <f ca="1">'Chem Calcs'!S32+'Addition to Chem for Other'!S32</f>
        <v>0</v>
      </c>
      <c r="T32" s="213">
        <f ca="1">'Chem Calcs'!T32+'Addition to Chem for Other'!T32</f>
        <v>0</v>
      </c>
      <c r="U32" s="213">
        <f ca="1">'Chem Calcs'!U32+'Addition to Chem for Other'!U32</f>
        <v>0</v>
      </c>
      <c r="V32" s="213">
        <f ca="1">'Chem Calcs'!V32+'Addition to Chem for Other'!V32</f>
        <v>0</v>
      </c>
      <c r="W32" s="213">
        <f ca="1">'Chem Calcs'!W32+'Addition to Chem for Other'!W32</f>
        <v>0</v>
      </c>
      <c r="X32" s="213">
        <f ca="1">'Chem Calcs'!X32+'Addition to Chem for Other'!X32</f>
        <v>0</v>
      </c>
      <c r="Y32" s="213">
        <f ca="1">'Chem Calcs'!Y32+'Addition to Chem for Other'!Y32</f>
        <v>0</v>
      </c>
      <c r="Z32" s="213">
        <f ca="1">'Chem Calcs'!Z32+'Addition to Chem for Other'!Z32</f>
        <v>0</v>
      </c>
      <c r="AA32" s="213">
        <f ca="1">'Chem Calcs'!AA32+'Addition to Chem for Other'!AA32</f>
        <v>0</v>
      </c>
      <c r="AB32" s="213">
        <f ca="1">'Chem Calcs'!AB32+'Addition to Chem for Other'!AB32</f>
        <v>0</v>
      </c>
      <c r="AC32" s="213">
        <f ca="1">'Chem Calcs'!AC32+'Addition to Chem for Other'!AC32</f>
        <v>0</v>
      </c>
      <c r="AD32" s="213">
        <f ca="1">'Chem Calcs'!AD32+'Addition to Chem for Other'!AD32</f>
        <v>0</v>
      </c>
      <c r="AE32" s="213">
        <f ca="1">'Chem Calcs'!AE32+'Addition to Chem for Other'!AE32</f>
        <v>0</v>
      </c>
      <c r="AF32" s="213">
        <f ca="1">'Chem Calcs'!AF32+'Addition to Chem for Other'!AF32</f>
        <v>0</v>
      </c>
      <c r="AG32" s="213">
        <f ca="1">'Chem Calcs'!AG32+'Addition to Chem for Other'!AG32</f>
        <v>0</v>
      </c>
      <c r="AH32" s="213">
        <f ca="1">'Chem Calcs'!AH32+'Addition to Chem for Other'!AH32</f>
        <v>0</v>
      </c>
      <c r="AI32" s="213">
        <f ca="1">'Chem Calcs'!AI32+'Addition to Chem for Other'!AI32</f>
        <v>0</v>
      </c>
      <c r="AJ32" s="213">
        <f ca="1">'Chem Calcs'!AJ32+'Addition to Chem for Other'!AJ32</f>
        <v>0</v>
      </c>
      <c r="AK32" s="213">
        <f ca="1">'Chem Calcs'!AK32+'Addition to Chem for Other'!AK32</f>
        <v>0</v>
      </c>
      <c r="AL32" s="213">
        <f ca="1">'Chem Calcs'!AL32+'Addition to Chem for Other'!AL32</f>
        <v>0</v>
      </c>
      <c r="AM32" s="213">
        <f ca="1">'Chem Calcs'!AM32+'Addition to Chem for Other'!AM32</f>
        <v>0</v>
      </c>
      <c r="AN32" s="213">
        <f ca="1">'Chem Calcs'!AN32+'Addition to Chem for Other'!AN32</f>
        <v>0</v>
      </c>
      <c r="AO32" s="213">
        <f ca="1">'Chem Calcs'!AO32+'Addition to Chem for Other'!AO32</f>
        <v>0</v>
      </c>
      <c r="AP32" s="213">
        <f ca="1">'Chem Calcs'!AP32+'Addition to Chem for Other'!AP32</f>
        <v>0</v>
      </c>
    </row>
    <row r="33" spans="1:42">
      <c r="A33" s="74">
        <v>-19</v>
      </c>
      <c r="B33" s="213">
        <f ca="1">'Chem Calcs'!B33+'Addition to Chem for Other'!B33</f>
        <v>0</v>
      </c>
      <c r="C33" s="213">
        <f ca="1">'Chem Calcs'!C33+'Addition to Chem for Other'!C33</f>
        <v>0</v>
      </c>
      <c r="D33" s="213">
        <f ca="1">'Chem Calcs'!D33+'Addition to Chem for Other'!D33</f>
        <v>0</v>
      </c>
      <c r="E33" s="213">
        <f ca="1">'Chem Calcs'!E33+'Addition to Chem for Other'!E33</f>
        <v>0</v>
      </c>
      <c r="F33" s="213">
        <f ca="1">'Chem Calcs'!F33+'Addition to Chem for Other'!F33</f>
        <v>0</v>
      </c>
      <c r="G33" s="213">
        <f ca="1">'Chem Calcs'!G33+'Addition to Chem for Other'!G33</f>
        <v>0</v>
      </c>
      <c r="H33" s="213">
        <f ca="1">'Chem Calcs'!H33+'Addition to Chem for Other'!H33</f>
        <v>0</v>
      </c>
      <c r="I33" s="213">
        <f ca="1">'Chem Calcs'!I33+'Addition to Chem for Other'!I33</f>
        <v>0</v>
      </c>
      <c r="J33" s="213">
        <f ca="1">'Chem Calcs'!J33+'Addition to Chem for Other'!J33</f>
        <v>0</v>
      </c>
      <c r="K33" s="213">
        <f ca="1">'Chem Calcs'!K33+'Addition to Chem for Other'!K33</f>
        <v>0</v>
      </c>
      <c r="L33" s="213">
        <f ca="1">'Chem Calcs'!L33+'Addition to Chem for Other'!L33</f>
        <v>0</v>
      </c>
      <c r="M33" s="213">
        <f ca="1">'Chem Calcs'!M33+'Addition to Chem for Other'!M33</f>
        <v>0</v>
      </c>
      <c r="N33" s="213">
        <f ca="1">'Chem Calcs'!N33+'Addition to Chem for Other'!N33</f>
        <v>0</v>
      </c>
      <c r="O33" s="213">
        <f ca="1">'Chem Calcs'!O33+'Addition to Chem for Other'!O33</f>
        <v>0</v>
      </c>
      <c r="P33" s="213">
        <f ca="1">'Chem Calcs'!P33+'Addition to Chem for Other'!P33</f>
        <v>0</v>
      </c>
      <c r="Q33" s="213">
        <f ca="1">'Chem Calcs'!Q33+'Addition to Chem for Other'!Q33</f>
        <v>0</v>
      </c>
      <c r="R33" s="213">
        <f ca="1">'Chem Calcs'!R33+'Addition to Chem for Other'!R33</f>
        <v>0</v>
      </c>
      <c r="S33" s="213">
        <f ca="1">'Chem Calcs'!S33+'Addition to Chem for Other'!S33</f>
        <v>0</v>
      </c>
      <c r="T33" s="213">
        <f ca="1">'Chem Calcs'!T33+'Addition to Chem for Other'!T33</f>
        <v>0</v>
      </c>
      <c r="U33" s="213">
        <f ca="1">'Chem Calcs'!U33+'Addition to Chem for Other'!U33</f>
        <v>0</v>
      </c>
      <c r="V33" s="213">
        <f ca="1">'Chem Calcs'!V33+'Addition to Chem for Other'!V33</f>
        <v>0</v>
      </c>
      <c r="W33" s="213">
        <f ca="1">'Chem Calcs'!W33+'Addition to Chem for Other'!W33</f>
        <v>0</v>
      </c>
      <c r="X33" s="213">
        <f ca="1">'Chem Calcs'!X33+'Addition to Chem for Other'!X33</f>
        <v>0</v>
      </c>
      <c r="Y33" s="213">
        <f ca="1">'Chem Calcs'!Y33+'Addition to Chem for Other'!Y33</f>
        <v>0</v>
      </c>
      <c r="Z33" s="213">
        <f ca="1">'Chem Calcs'!Z33+'Addition to Chem for Other'!Z33</f>
        <v>0</v>
      </c>
      <c r="AA33" s="213">
        <f ca="1">'Chem Calcs'!AA33+'Addition to Chem for Other'!AA33</f>
        <v>0</v>
      </c>
      <c r="AB33" s="213">
        <f ca="1">'Chem Calcs'!AB33+'Addition to Chem for Other'!AB33</f>
        <v>0</v>
      </c>
      <c r="AC33" s="213">
        <f ca="1">'Chem Calcs'!AC33+'Addition to Chem for Other'!AC33</f>
        <v>0</v>
      </c>
      <c r="AD33" s="213">
        <f ca="1">'Chem Calcs'!AD33+'Addition to Chem for Other'!AD33</f>
        <v>0</v>
      </c>
      <c r="AE33" s="213">
        <f ca="1">'Chem Calcs'!AE33+'Addition to Chem for Other'!AE33</f>
        <v>0</v>
      </c>
      <c r="AF33" s="213">
        <f ca="1">'Chem Calcs'!AF33+'Addition to Chem for Other'!AF33</f>
        <v>0</v>
      </c>
      <c r="AG33" s="213">
        <f ca="1">'Chem Calcs'!AG33+'Addition to Chem for Other'!AG33</f>
        <v>0</v>
      </c>
      <c r="AH33" s="213">
        <f ca="1">'Chem Calcs'!AH33+'Addition to Chem for Other'!AH33</f>
        <v>0</v>
      </c>
      <c r="AI33" s="213">
        <f ca="1">'Chem Calcs'!AI33+'Addition to Chem for Other'!AI33</f>
        <v>0</v>
      </c>
      <c r="AJ33" s="213">
        <f ca="1">'Chem Calcs'!AJ33+'Addition to Chem for Other'!AJ33</f>
        <v>0</v>
      </c>
      <c r="AK33" s="213">
        <f ca="1">'Chem Calcs'!AK33+'Addition to Chem for Other'!AK33</f>
        <v>0</v>
      </c>
      <c r="AL33" s="213">
        <f ca="1">'Chem Calcs'!AL33+'Addition to Chem for Other'!AL33</f>
        <v>0</v>
      </c>
      <c r="AM33" s="213">
        <f ca="1">'Chem Calcs'!AM33+'Addition to Chem for Other'!AM33</f>
        <v>0</v>
      </c>
      <c r="AN33" s="213">
        <f ca="1">'Chem Calcs'!AN33+'Addition to Chem for Other'!AN33</f>
        <v>0</v>
      </c>
      <c r="AO33" s="213">
        <f ca="1">'Chem Calcs'!AO33+'Addition to Chem for Other'!AO33</f>
        <v>0</v>
      </c>
      <c r="AP33" s="213">
        <f ca="1">'Chem Calcs'!AP33+'Addition to Chem for Other'!AP33</f>
        <v>0</v>
      </c>
    </row>
    <row r="34" spans="1:42">
      <c r="A34" s="74">
        <v>-18</v>
      </c>
      <c r="B34" s="213">
        <f ca="1">'Chem Calcs'!B34+'Addition to Chem for Other'!B34</f>
        <v>0</v>
      </c>
      <c r="C34" s="213">
        <f ca="1">'Chem Calcs'!C34+'Addition to Chem for Other'!C34</f>
        <v>0</v>
      </c>
      <c r="D34" s="213">
        <f ca="1">'Chem Calcs'!D34+'Addition to Chem for Other'!D34</f>
        <v>0</v>
      </c>
      <c r="E34" s="213">
        <f ca="1">'Chem Calcs'!E34+'Addition to Chem for Other'!E34</f>
        <v>0</v>
      </c>
      <c r="F34" s="213">
        <f ca="1">'Chem Calcs'!F34+'Addition to Chem for Other'!F34</f>
        <v>0</v>
      </c>
      <c r="G34" s="213">
        <f ca="1">'Chem Calcs'!G34+'Addition to Chem for Other'!G34</f>
        <v>0</v>
      </c>
      <c r="H34" s="213">
        <f ca="1">'Chem Calcs'!H34+'Addition to Chem for Other'!H34</f>
        <v>0</v>
      </c>
      <c r="I34" s="213">
        <f ca="1">'Chem Calcs'!I34+'Addition to Chem for Other'!I34</f>
        <v>0</v>
      </c>
      <c r="J34" s="213">
        <f ca="1">'Chem Calcs'!J34+'Addition to Chem for Other'!J34</f>
        <v>0</v>
      </c>
      <c r="K34" s="213">
        <f ca="1">'Chem Calcs'!K34+'Addition to Chem for Other'!K34</f>
        <v>0</v>
      </c>
      <c r="L34" s="213">
        <f ca="1">'Chem Calcs'!L34+'Addition to Chem for Other'!L34</f>
        <v>0</v>
      </c>
      <c r="M34" s="213">
        <f ca="1">'Chem Calcs'!M34+'Addition to Chem for Other'!M34</f>
        <v>0</v>
      </c>
      <c r="N34" s="213">
        <f ca="1">'Chem Calcs'!N34+'Addition to Chem for Other'!N34</f>
        <v>0</v>
      </c>
      <c r="O34" s="213">
        <f ca="1">'Chem Calcs'!O34+'Addition to Chem for Other'!O34</f>
        <v>0</v>
      </c>
      <c r="P34" s="213">
        <f ca="1">'Chem Calcs'!P34+'Addition to Chem for Other'!P34</f>
        <v>0</v>
      </c>
      <c r="Q34" s="213">
        <f ca="1">'Chem Calcs'!Q34+'Addition to Chem for Other'!Q34</f>
        <v>0</v>
      </c>
      <c r="R34" s="213">
        <f ca="1">'Chem Calcs'!R34+'Addition to Chem for Other'!R34</f>
        <v>0</v>
      </c>
      <c r="S34" s="213">
        <f ca="1">'Chem Calcs'!S34+'Addition to Chem for Other'!S34</f>
        <v>0</v>
      </c>
      <c r="T34" s="213">
        <f ca="1">'Chem Calcs'!T34+'Addition to Chem for Other'!T34</f>
        <v>0</v>
      </c>
      <c r="U34" s="213">
        <f ca="1">'Chem Calcs'!U34+'Addition to Chem for Other'!U34</f>
        <v>0</v>
      </c>
      <c r="V34" s="213">
        <f ca="1">'Chem Calcs'!V34+'Addition to Chem for Other'!V34</f>
        <v>0</v>
      </c>
      <c r="W34" s="213">
        <f ca="1">'Chem Calcs'!W34+'Addition to Chem for Other'!W34</f>
        <v>0</v>
      </c>
      <c r="X34" s="213">
        <f ca="1">'Chem Calcs'!X34+'Addition to Chem for Other'!X34</f>
        <v>0</v>
      </c>
      <c r="Y34" s="213">
        <f ca="1">'Chem Calcs'!Y34+'Addition to Chem for Other'!Y34</f>
        <v>0</v>
      </c>
      <c r="Z34" s="213">
        <f ca="1">'Chem Calcs'!Z34+'Addition to Chem for Other'!Z34</f>
        <v>0</v>
      </c>
      <c r="AA34" s="213">
        <f ca="1">'Chem Calcs'!AA34+'Addition to Chem for Other'!AA34</f>
        <v>0</v>
      </c>
      <c r="AB34" s="213">
        <f ca="1">'Chem Calcs'!AB34+'Addition to Chem for Other'!AB34</f>
        <v>0</v>
      </c>
      <c r="AC34" s="213">
        <f ca="1">'Chem Calcs'!AC34+'Addition to Chem for Other'!AC34</f>
        <v>0</v>
      </c>
      <c r="AD34" s="213">
        <f ca="1">'Chem Calcs'!AD34+'Addition to Chem for Other'!AD34</f>
        <v>0</v>
      </c>
      <c r="AE34" s="213">
        <f ca="1">'Chem Calcs'!AE34+'Addition to Chem for Other'!AE34</f>
        <v>0</v>
      </c>
      <c r="AF34" s="213">
        <f ca="1">'Chem Calcs'!AF34+'Addition to Chem for Other'!AF34</f>
        <v>0</v>
      </c>
      <c r="AG34" s="213">
        <f ca="1">'Chem Calcs'!AG34+'Addition to Chem for Other'!AG34</f>
        <v>0</v>
      </c>
      <c r="AH34" s="213">
        <f ca="1">'Chem Calcs'!AH34+'Addition to Chem for Other'!AH34</f>
        <v>0</v>
      </c>
      <c r="AI34" s="213">
        <f ca="1">'Chem Calcs'!AI34+'Addition to Chem for Other'!AI34</f>
        <v>0</v>
      </c>
      <c r="AJ34" s="213">
        <f ca="1">'Chem Calcs'!AJ34+'Addition to Chem for Other'!AJ34</f>
        <v>0</v>
      </c>
      <c r="AK34" s="213">
        <f ca="1">'Chem Calcs'!AK34+'Addition to Chem for Other'!AK34</f>
        <v>0</v>
      </c>
      <c r="AL34" s="213">
        <f ca="1">'Chem Calcs'!AL34+'Addition to Chem for Other'!AL34</f>
        <v>0</v>
      </c>
      <c r="AM34" s="213">
        <f ca="1">'Chem Calcs'!AM34+'Addition to Chem for Other'!AM34</f>
        <v>0</v>
      </c>
      <c r="AN34" s="213">
        <f ca="1">'Chem Calcs'!AN34+'Addition to Chem for Other'!AN34</f>
        <v>0</v>
      </c>
      <c r="AO34" s="213">
        <f ca="1">'Chem Calcs'!AO34+'Addition to Chem for Other'!AO34</f>
        <v>0</v>
      </c>
      <c r="AP34" s="213">
        <f ca="1">'Chem Calcs'!AP34+'Addition to Chem for Other'!AP34</f>
        <v>0</v>
      </c>
    </row>
    <row r="35" spans="1:42">
      <c r="A35" s="74">
        <v>-17</v>
      </c>
      <c r="B35" s="213">
        <f ca="1">'Chem Calcs'!B35+'Addition to Chem for Other'!B35</f>
        <v>0</v>
      </c>
      <c r="C35" s="213">
        <f ca="1">'Chem Calcs'!C35+'Addition to Chem for Other'!C35</f>
        <v>0</v>
      </c>
      <c r="D35" s="213">
        <f ca="1">'Chem Calcs'!D35+'Addition to Chem for Other'!D35</f>
        <v>0</v>
      </c>
      <c r="E35" s="213">
        <f ca="1">'Chem Calcs'!E35+'Addition to Chem for Other'!E35</f>
        <v>0</v>
      </c>
      <c r="F35" s="213">
        <f ca="1">'Chem Calcs'!F35+'Addition to Chem for Other'!F35</f>
        <v>0</v>
      </c>
      <c r="G35" s="213">
        <f ca="1">'Chem Calcs'!G35+'Addition to Chem for Other'!G35</f>
        <v>0</v>
      </c>
      <c r="H35" s="213">
        <f ca="1">'Chem Calcs'!H35+'Addition to Chem for Other'!H35</f>
        <v>0</v>
      </c>
      <c r="I35" s="213">
        <f ca="1">'Chem Calcs'!I35+'Addition to Chem for Other'!I35</f>
        <v>0</v>
      </c>
      <c r="J35" s="213">
        <f ca="1">'Chem Calcs'!J35+'Addition to Chem for Other'!J35</f>
        <v>0</v>
      </c>
      <c r="K35" s="213">
        <f ca="1">'Chem Calcs'!K35+'Addition to Chem for Other'!K35</f>
        <v>0</v>
      </c>
      <c r="L35" s="213">
        <f ca="1">'Chem Calcs'!L35+'Addition to Chem for Other'!L35</f>
        <v>0</v>
      </c>
      <c r="M35" s="213">
        <f ca="1">'Chem Calcs'!M35+'Addition to Chem for Other'!M35</f>
        <v>13807312571.119839</v>
      </c>
      <c r="N35" s="213">
        <f ca="1">'Chem Calcs'!N35+'Addition to Chem for Other'!N35</f>
        <v>27614625142.239677</v>
      </c>
      <c r="O35" s="213">
        <f ca="1">'Chem Calcs'!O35+'Addition to Chem for Other'!O35</f>
        <v>41421937713.35952</v>
      </c>
      <c r="P35" s="213">
        <f ca="1">'Chem Calcs'!P35+'Addition to Chem for Other'!P35</f>
        <v>55229250284.479355</v>
      </c>
      <c r="Q35" s="213">
        <f ca="1">'Chem Calcs'!Q35+'Addition to Chem for Other'!Q35</f>
        <v>69036562855.599197</v>
      </c>
      <c r="R35" s="213">
        <f ca="1">'Chem Calcs'!R35+'Addition to Chem for Other'!R35</f>
        <v>82843875426.71904</v>
      </c>
      <c r="S35" s="213">
        <f ca="1">'Chem Calcs'!S35+'Addition to Chem for Other'!S35</f>
        <v>96651187997.838882</v>
      </c>
      <c r="T35" s="213">
        <f ca="1">'Chem Calcs'!T35+'Addition to Chem for Other'!T35</f>
        <v>110458500568.95871</v>
      </c>
      <c r="U35" s="213">
        <f ca="1">'Chem Calcs'!U35+'Addition to Chem for Other'!U35</f>
        <v>124265813140.07857</v>
      </c>
      <c r="V35" s="213">
        <f ca="1">'Chem Calcs'!V35+'Addition to Chem for Other'!V35</f>
        <v>138073125711.19839</v>
      </c>
      <c r="W35" s="213">
        <f ca="1">'Chem Calcs'!W35+'Addition to Chem for Other'!W35</f>
        <v>152460249632.03662</v>
      </c>
      <c r="X35" s="213">
        <f ca="1">'Chem Calcs'!X35+'Addition to Chem for Other'!X35</f>
        <v>166847373552.87488</v>
      </c>
      <c r="Y35" s="213">
        <f ca="1">'Chem Calcs'!Y35+'Addition to Chem for Other'!Y35</f>
        <v>181234497473.7131</v>
      </c>
      <c r="Z35" s="213">
        <f ca="1">'Chem Calcs'!Z35+'Addition to Chem for Other'!Z35</f>
        <v>195621621394.55136</v>
      </c>
      <c r="AA35" s="213">
        <f ca="1">'Chem Calcs'!AA35+'Addition to Chem for Other'!AA35</f>
        <v>210008745315.38959</v>
      </c>
      <c r="AB35" s="213">
        <f ca="1">'Chem Calcs'!AB35+'Addition to Chem for Other'!AB35</f>
        <v>224395869236.22784</v>
      </c>
      <c r="AC35" s="213">
        <f ca="1">'Chem Calcs'!AC35+'Addition to Chem for Other'!AC35</f>
        <v>238782993157.0661</v>
      </c>
      <c r="AD35" s="213">
        <f ca="1">'Chem Calcs'!AD35+'Addition to Chem for Other'!AD35</f>
        <v>253170117077.90436</v>
      </c>
      <c r="AE35" s="213">
        <f ca="1">'Chem Calcs'!AE35+'Addition to Chem for Other'!AE35</f>
        <v>267557240998.74258</v>
      </c>
      <c r="AF35" s="213">
        <f ca="1">'Chem Calcs'!AF35+'Addition to Chem for Other'!AF35</f>
        <v>281944364919.58081</v>
      </c>
      <c r="AG35" s="213">
        <f ca="1">'Chem Calcs'!AG35+'Addition to Chem for Other'!AG35</f>
        <v>296331488840.41907</v>
      </c>
      <c r="AH35" s="213">
        <f ca="1">'Chem Calcs'!AH35+'Addition to Chem for Other'!AH35</f>
        <v>310718612761.25726</v>
      </c>
      <c r="AI35" s="213">
        <f ca="1">'Chem Calcs'!AI35+'Addition to Chem for Other'!AI35</f>
        <v>325105736682.09558</v>
      </c>
      <c r="AJ35" s="213">
        <f ca="1">'Chem Calcs'!AJ35+'Addition to Chem for Other'!AJ35</f>
        <v>339492860602.93378</v>
      </c>
      <c r="AK35" s="213">
        <f ca="1">'Chem Calcs'!AK35+'Addition to Chem for Other'!AK35</f>
        <v>353879984523.77209</v>
      </c>
      <c r="AL35" s="213">
        <f ca="1">'Chem Calcs'!AL35+'Addition to Chem for Other'!AL35</f>
        <v>368267108444.61029</v>
      </c>
      <c r="AM35" s="213">
        <f ca="1">'Chem Calcs'!AM35+'Addition to Chem for Other'!AM35</f>
        <v>382654232365.44849</v>
      </c>
      <c r="AN35" s="213">
        <f ca="1">'Chem Calcs'!AN35+'Addition to Chem for Other'!AN35</f>
        <v>397041356286.28674</v>
      </c>
      <c r="AO35" s="213">
        <f ca="1">'Chem Calcs'!AO35+'Addition to Chem for Other'!AO35</f>
        <v>411428480207.125</v>
      </c>
      <c r="AP35" s="213">
        <f ca="1">'Chem Calcs'!AP35+'Addition to Chem for Other'!AP35</f>
        <v>425815604127.96326</v>
      </c>
    </row>
    <row r="36" spans="1:42">
      <c r="A36" s="74">
        <v>-16</v>
      </c>
      <c r="B36" s="213">
        <f ca="1">'Chem Calcs'!B36+'Addition to Chem for Other'!B36</f>
        <v>0</v>
      </c>
      <c r="C36" s="213">
        <f ca="1">'Chem Calcs'!C36+'Addition to Chem for Other'!C36</f>
        <v>0</v>
      </c>
      <c r="D36" s="213">
        <f ca="1">'Chem Calcs'!D36+'Addition to Chem for Other'!D36</f>
        <v>0</v>
      </c>
      <c r="E36" s="213">
        <f ca="1">'Chem Calcs'!E36+'Addition to Chem for Other'!E36</f>
        <v>0</v>
      </c>
      <c r="F36" s="213">
        <f ca="1">'Chem Calcs'!F36+'Addition to Chem for Other'!F36</f>
        <v>0</v>
      </c>
      <c r="G36" s="213">
        <f ca="1">'Chem Calcs'!G36+'Addition to Chem for Other'!G36</f>
        <v>0</v>
      </c>
      <c r="H36" s="213">
        <f ca="1">'Chem Calcs'!H36+'Addition to Chem for Other'!H36</f>
        <v>0</v>
      </c>
      <c r="I36" s="213">
        <f ca="1">'Chem Calcs'!I36+'Addition to Chem for Other'!I36</f>
        <v>0</v>
      </c>
      <c r="J36" s="213">
        <f ca="1">'Chem Calcs'!J36+'Addition to Chem for Other'!J36</f>
        <v>0</v>
      </c>
      <c r="K36" s="213">
        <f ca="1">'Chem Calcs'!K36+'Addition to Chem for Other'!K36</f>
        <v>0</v>
      </c>
      <c r="L36" s="213">
        <f ca="1">'Chem Calcs'!L36+'Addition to Chem for Other'!L36</f>
        <v>0</v>
      </c>
      <c r="M36" s="213">
        <f ca="1">'Chem Calcs'!M36+'Addition to Chem for Other'!M36</f>
        <v>0</v>
      </c>
      <c r="N36" s="213">
        <f ca="1">'Chem Calcs'!N36+'Addition to Chem for Other'!N36</f>
        <v>0</v>
      </c>
      <c r="O36" s="213">
        <f ca="1">'Chem Calcs'!O36+'Addition to Chem for Other'!O36</f>
        <v>0</v>
      </c>
      <c r="P36" s="213">
        <f ca="1">'Chem Calcs'!P36+'Addition to Chem for Other'!P36</f>
        <v>0</v>
      </c>
      <c r="Q36" s="213">
        <f ca="1">'Chem Calcs'!Q36+'Addition to Chem for Other'!Q36</f>
        <v>0</v>
      </c>
      <c r="R36" s="213">
        <f ca="1">'Chem Calcs'!R36+'Addition to Chem for Other'!R36</f>
        <v>0</v>
      </c>
      <c r="S36" s="213">
        <f ca="1">'Chem Calcs'!S36+'Addition to Chem for Other'!S36</f>
        <v>0</v>
      </c>
      <c r="T36" s="213">
        <f ca="1">'Chem Calcs'!T36+'Addition to Chem for Other'!T36</f>
        <v>0</v>
      </c>
      <c r="U36" s="213">
        <f ca="1">'Chem Calcs'!U36+'Addition to Chem for Other'!U36</f>
        <v>0</v>
      </c>
      <c r="V36" s="213">
        <f ca="1">'Chem Calcs'!V36+'Addition to Chem for Other'!V36</f>
        <v>0</v>
      </c>
      <c r="W36" s="213">
        <f ca="1">'Chem Calcs'!W36+'Addition to Chem for Other'!W36</f>
        <v>0</v>
      </c>
      <c r="X36" s="213">
        <f ca="1">'Chem Calcs'!X36+'Addition to Chem for Other'!X36</f>
        <v>0</v>
      </c>
      <c r="Y36" s="213">
        <f ca="1">'Chem Calcs'!Y36+'Addition to Chem for Other'!Y36</f>
        <v>0</v>
      </c>
      <c r="Z36" s="213">
        <f ca="1">'Chem Calcs'!Z36+'Addition to Chem for Other'!Z36</f>
        <v>0</v>
      </c>
      <c r="AA36" s="213">
        <f ca="1">'Chem Calcs'!AA36+'Addition to Chem for Other'!AA36</f>
        <v>0</v>
      </c>
      <c r="AB36" s="213">
        <f ca="1">'Chem Calcs'!AB36+'Addition to Chem for Other'!AB36</f>
        <v>0</v>
      </c>
      <c r="AC36" s="213">
        <f ca="1">'Chem Calcs'!AC36+'Addition to Chem for Other'!AC36</f>
        <v>0</v>
      </c>
      <c r="AD36" s="213">
        <f ca="1">'Chem Calcs'!AD36+'Addition to Chem for Other'!AD36</f>
        <v>0</v>
      </c>
      <c r="AE36" s="213">
        <f ca="1">'Chem Calcs'!AE36+'Addition to Chem for Other'!AE36</f>
        <v>0</v>
      </c>
      <c r="AF36" s="213">
        <f ca="1">'Chem Calcs'!AF36+'Addition to Chem for Other'!AF36</f>
        <v>0</v>
      </c>
      <c r="AG36" s="213">
        <f ca="1">'Chem Calcs'!AG36+'Addition to Chem for Other'!AG36</f>
        <v>0</v>
      </c>
      <c r="AH36" s="213">
        <f ca="1">'Chem Calcs'!AH36+'Addition to Chem for Other'!AH36</f>
        <v>0</v>
      </c>
      <c r="AI36" s="213">
        <f ca="1">'Chem Calcs'!AI36+'Addition to Chem for Other'!AI36</f>
        <v>0</v>
      </c>
      <c r="AJ36" s="213">
        <f ca="1">'Chem Calcs'!AJ36+'Addition to Chem for Other'!AJ36</f>
        <v>0</v>
      </c>
      <c r="AK36" s="213">
        <f ca="1">'Chem Calcs'!AK36+'Addition to Chem for Other'!AK36</f>
        <v>0</v>
      </c>
      <c r="AL36" s="213">
        <f ca="1">'Chem Calcs'!AL36+'Addition to Chem for Other'!AL36</f>
        <v>0</v>
      </c>
      <c r="AM36" s="213">
        <f ca="1">'Chem Calcs'!AM36+'Addition to Chem for Other'!AM36</f>
        <v>0</v>
      </c>
      <c r="AN36" s="213">
        <f ca="1">'Chem Calcs'!AN36+'Addition to Chem for Other'!AN36</f>
        <v>0</v>
      </c>
      <c r="AO36" s="213">
        <f ca="1">'Chem Calcs'!AO36+'Addition to Chem for Other'!AO36</f>
        <v>0</v>
      </c>
      <c r="AP36" s="213">
        <f ca="1">'Chem Calcs'!AP36+'Addition to Chem for Other'!AP36</f>
        <v>0</v>
      </c>
    </row>
    <row r="37" spans="1:42">
      <c r="A37" s="74">
        <v>-15</v>
      </c>
      <c r="B37" s="213">
        <f ca="1">'Chem Calcs'!B37+'Addition to Chem for Other'!B37</f>
        <v>0</v>
      </c>
      <c r="C37" s="213">
        <f ca="1">'Chem Calcs'!C37+'Addition to Chem for Other'!C37</f>
        <v>0</v>
      </c>
      <c r="D37" s="213">
        <f ca="1">'Chem Calcs'!D37+'Addition to Chem for Other'!D37</f>
        <v>0</v>
      </c>
      <c r="E37" s="213">
        <f ca="1">'Chem Calcs'!E37+'Addition to Chem for Other'!E37</f>
        <v>0</v>
      </c>
      <c r="F37" s="213">
        <f ca="1">'Chem Calcs'!F37+'Addition to Chem for Other'!F37</f>
        <v>0</v>
      </c>
      <c r="G37" s="213">
        <f ca="1">'Chem Calcs'!G37+'Addition to Chem for Other'!G37</f>
        <v>0</v>
      </c>
      <c r="H37" s="213">
        <f ca="1">'Chem Calcs'!H37+'Addition to Chem for Other'!H37</f>
        <v>0</v>
      </c>
      <c r="I37" s="213">
        <f ca="1">'Chem Calcs'!I37+'Addition to Chem for Other'!I37</f>
        <v>0</v>
      </c>
      <c r="J37" s="213">
        <f ca="1">'Chem Calcs'!J37+'Addition to Chem for Other'!J37</f>
        <v>0</v>
      </c>
      <c r="K37" s="213">
        <f ca="1">'Chem Calcs'!K37+'Addition to Chem for Other'!K37</f>
        <v>0</v>
      </c>
      <c r="L37" s="213">
        <f ca="1">'Chem Calcs'!L37+'Addition to Chem for Other'!L37</f>
        <v>0</v>
      </c>
      <c r="M37" s="213">
        <f ca="1">'Chem Calcs'!M37+'Addition to Chem for Other'!M37</f>
        <v>0</v>
      </c>
      <c r="N37" s="213">
        <f ca="1">'Chem Calcs'!N37+'Addition to Chem for Other'!N37</f>
        <v>0</v>
      </c>
      <c r="O37" s="213">
        <f ca="1">'Chem Calcs'!O37+'Addition to Chem for Other'!O37</f>
        <v>0</v>
      </c>
      <c r="P37" s="213">
        <f ca="1">'Chem Calcs'!P37+'Addition to Chem for Other'!P37</f>
        <v>0</v>
      </c>
      <c r="Q37" s="213">
        <f ca="1">'Chem Calcs'!Q37+'Addition to Chem for Other'!Q37</f>
        <v>0</v>
      </c>
      <c r="R37" s="213">
        <f ca="1">'Chem Calcs'!R37+'Addition to Chem for Other'!R37</f>
        <v>0</v>
      </c>
      <c r="S37" s="213">
        <f ca="1">'Chem Calcs'!S37+'Addition to Chem for Other'!S37</f>
        <v>0</v>
      </c>
      <c r="T37" s="213">
        <f ca="1">'Chem Calcs'!T37+'Addition to Chem for Other'!T37</f>
        <v>0</v>
      </c>
      <c r="U37" s="213">
        <f ca="1">'Chem Calcs'!U37+'Addition to Chem for Other'!U37</f>
        <v>0</v>
      </c>
      <c r="V37" s="213">
        <f ca="1">'Chem Calcs'!V37+'Addition to Chem for Other'!V37</f>
        <v>0</v>
      </c>
      <c r="W37" s="213">
        <f ca="1">'Chem Calcs'!W37+'Addition to Chem for Other'!W37</f>
        <v>0</v>
      </c>
      <c r="X37" s="213">
        <f ca="1">'Chem Calcs'!X37+'Addition to Chem for Other'!X37</f>
        <v>0</v>
      </c>
      <c r="Y37" s="213">
        <f ca="1">'Chem Calcs'!Y37+'Addition to Chem for Other'!Y37</f>
        <v>0</v>
      </c>
      <c r="Z37" s="213">
        <f ca="1">'Chem Calcs'!Z37+'Addition to Chem for Other'!Z37</f>
        <v>0</v>
      </c>
      <c r="AA37" s="213">
        <f ca="1">'Chem Calcs'!AA37+'Addition to Chem for Other'!AA37</f>
        <v>0</v>
      </c>
      <c r="AB37" s="213">
        <f ca="1">'Chem Calcs'!AB37+'Addition to Chem for Other'!AB37</f>
        <v>0</v>
      </c>
      <c r="AC37" s="213">
        <f ca="1">'Chem Calcs'!AC37+'Addition to Chem for Other'!AC37</f>
        <v>0</v>
      </c>
      <c r="AD37" s="213">
        <f ca="1">'Chem Calcs'!AD37+'Addition to Chem for Other'!AD37</f>
        <v>0</v>
      </c>
      <c r="AE37" s="213">
        <f ca="1">'Chem Calcs'!AE37+'Addition to Chem for Other'!AE37</f>
        <v>0</v>
      </c>
      <c r="AF37" s="213">
        <f ca="1">'Chem Calcs'!AF37+'Addition to Chem for Other'!AF37</f>
        <v>0</v>
      </c>
      <c r="AG37" s="213">
        <f ca="1">'Chem Calcs'!AG37+'Addition to Chem for Other'!AG37</f>
        <v>0</v>
      </c>
      <c r="AH37" s="213">
        <f ca="1">'Chem Calcs'!AH37+'Addition to Chem for Other'!AH37</f>
        <v>0</v>
      </c>
      <c r="AI37" s="213">
        <f ca="1">'Chem Calcs'!AI37+'Addition to Chem for Other'!AI37</f>
        <v>0</v>
      </c>
      <c r="AJ37" s="213">
        <f ca="1">'Chem Calcs'!AJ37+'Addition to Chem for Other'!AJ37</f>
        <v>0</v>
      </c>
      <c r="AK37" s="213">
        <f ca="1">'Chem Calcs'!AK37+'Addition to Chem for Other'!AK37</f>
        <v>0</v>
      </c>
      <c r="AL37" s="213">
        <f ca="1">'Chem Calcs'!AL37+'Addition to Chem for Other'!AL37</f>
        <v>0</v>
      </c>
      <c r="AM37" s="213">
        <f ca="1">'Chem Calcs'!AM37+'Addition to Chem for Other'!AM37</f>
        <v>0</v>
      </c>
      <c r="AN37" s="213">
        <f ca="1">'Chem Calcs'!AN37+'Addition to Chem for Other'!AN37</f>
        <v>0</v>
      </c>
      <c r="AO37" s="213">
        <f ca="1">'Chem Calcs'!AO37+'Addition to Chem for Other'!AO37</f>
        <v>0</v>
      </c>
      <c r="AP37" s="213">
        <f ca="1">'Chem Calcs'!AP37+'Addition to Chem for Other'!AP37</f>
        <v>0</v>
      </c>
    </row>
    <row r="38" spans="1:42">
      <c r="A38" s="74">
        <v>-14</v>
      </c>
      <c r="B38" s="213">
        <f ca="1">'Chem Calcs'!B38+'Addition to Chem for Other'!B38</f>
        <v>0</v>
      </c>
      <c r="C38" s="213">
        <f ca="1">'Chem Calcs'!C38+'Addition to Chem for Other'!C38</f>
        <v>0</v>
      </c>
      <c r="D38" s="213">
        <f ca="1">'Chem Calcs'!D38+'Addition to Chem for Other'!D38</f>
        <v>0</v>
      </c>
      <c r="E38" s="213">
        <f ca="1">'Chem Calcs'!E38+'Addition to Chem for Other'!E38</f>
        <v>0</v>
      </c>
      <c r="F38" s="213">
        <f ca="1">'Chem Calcs'!F38+'Addition to Chem for Other'!F38</f>
        <v>0</v>
      </c>
      <c r="G38" s="213">
        <f ca="1">'Chem Calcs'!G38+'Addition to Chem for Other'!G38</f>
        <v>0</v>
      </c>
      <c r="H38" s="213">
        <f ca="1">'Chem Calcs'!H38+'Addition to Chem for Other'!H38</f>
        <v>0</v>
      </c>
      <c r="I38" s="213">
        <f ca="1">'Chem Calcs'!I38+'Addition to Chem for Other'!I38</f>
        <v>0</v>
      </c>
      <c r="J38" s="213">
        <f ca="1">'Chem Calcs'!J38+'Addition to Chem for Other'!J38</f>
        <v>0</v>
      </c>
      <c r="K38" s="213">
        <f ca="1">'Chem Calcs'!K38+'Addition to Chem for Other'!K38</f>
        <v>0</v>
      </c>
      <c r="L38" s="213">
        <f ca="1">'Chem Calcs'!L38+'Addition to Chem for Other'!L38</f>
        <v>0</v>
      </c>
      <c r="M38" s="213">
        <f ca="1">'Chem Calcs'!M38+'Addition to Chem for Other'!M38</f>
        <v>0</v>
      </c>
      <c r="N38" s="213">
        <f ca="1">'Chem Calcs'!N38+'Addition to Chem for Other'!N38</f>
        <v>0</v>
      </c>
      <c r="O38" s="213">
        <f ca="1">'Chem Calcs'!O38+'Addition to Chem for Other'!O38</f>
        <v>0</v>
      </c>
      <c r="P38" s="213">
        <f ca="1">'Chem Calcs'!P38+'Addition to Chem for Other'!P38</f>
        <v>0</v>
      </c>
      <c r="Q38" s="213">
        <f ca="1">'Chem Calcs'!Q38+'Addition to Chem for Other'!Q38</f>
        <v>0</v>
      </c>
      <c r="R38" s="213">
        <f ca="1">'Chem Calcs'!R38+'Addition to Chem for Other'!R38</f>
        <v>0</v>
      </c>
      <c r="S38" s="213">
        <f ca="1">'Chem Calcs'!S38+'Addition to Chem for Other'!S38</f>
        <v>0</v>
      </c>
      <c r="T38" s="213">
        <f ca="1">'Chem Calcs'!T38+'Addition to Chem for Other'!T38</f>
        <v>0</v>
      </c>
      <c r="U38" s="213">
        <f ca="1">'Chem Calcs'!U38+'Addition to Chem for Other'!U38</f>
        <v>0</v>
      </c>
      <c r="V38" s="213">
        <f ca="1">'Chem Calcs'!V38+'Addition to Chem for Other'!V38</f>
        <v>0</v>
      </c>
      <c r="W38" s="213">
        <f ca="1">'Chem Calcs'!W38+'Addition to Chem for Other'!W38</f>
        <v>0</v>
      </c>
      <c r="X38" s="213">
        <f ca="1">'Chem Calcs'!X38+'Addition to Chem for Other'!X38</f>
        <v>0</v>
      </c>
      <c r="Y38" s="213">
        <f ca="1">'Chem Calcs'!Y38+'Addition to Chem for Other'!Y38</f>
        <v>0</v>
      </c>
      <c r="Z38" s="213">
        <f ca="1">'Chem Calcs'!Z38+'Addition to Chem for Other'!Z38</f>
        <v>0</v>
      </c>
      <c r="AA38" s="213">
        <f ca="1">'Chem Calcs'!AA38+'Addition to Chem for Other'!AA38</f>
        <v>0</v>
      </c>
      <c r="AB38" s="213">
        <f ca="1">'Chem Calcs'!AB38+'Addition to Chem for Other'!AB38</f>
        <v>0</v>
      </c>
      <c r="AC38" s="213">
        <f ca="1">'Chem Calcs'!AC38+'Addition to Chem for Other'!AC38</f>
        <v>0</v>
      </c>
      <c r="AD38" s="213">
        <f ca="1">'Chem Calcs'!AD38+'Addition to Chem for Other'!AD38</f>
        <v>0</v>
      </c>
      <c r="AE38" s="213">
        <f ca="1">'Chem Calcs'!AE38+'Addition to Chem for Other'!AE38</f>
        <v>0</v>
      </c>
      <c r="AF38" s="213">
        <f ca="1">'Chem Calcs'!AF38+'Addition to Chem for Other'!AF38</f>
        <v>0</v>
      </c>
      <c r="AG38" s="213">
        <f ca="1">'Chem Calcs'!AG38+'Addition to Chem for Other'!AG38</f>
        <v>0</v>
      </c>
      <c r="AH38" s="213">
        <f ca="1">'Chem Calcs'!AH38+'Addition to Chem for Other'!AH38</f>
        <v>0</v>
      </c>
      <c r="AI38" s="213">
        <f ca="1">'Chem Calcs'!AI38+'Addition to Chem for Other'!AI38</f>
        <v>0</v>
      </c>
      <c r="AJ38" s="213">
        <f ca="1">'Chem Calcs'!AJ38+'Addition to Chem for Other'!AJ38</f>
        <v>0</v>
      </c>
      <c r="AK38" s="213">
        <f ca="1">'Chem Calcs'!AK38+'Addition to Chem for Other'!AK38</f>
        <v>0</v>
      </c>
      <c r="AL38" s="213">
        <f ca="1">'Chem Calcs'!AL38+'Addition to Chem for Other'!AL38</f>
        <v>0</v>
      </c>
      <c r="AM38" s="213">
        <f ca="1">'Chem Calcs'!AM38+'Addition to Chem for Other'!AM38</f>
        <v>0</v>
      </c>
      <c r="AN38" s="213">
        <f ca="1">'Chem Calcs'!AN38+'Addition to Chem for Other'!AN38</f>
        <v>0</v>
      </c>
      <c r="AO38" s="213">
        <f ca="1">'Chem Calcs'!AO38+'Addition to Chem for Other'!AO38</f>
        <v>0</v>
      </c>
      <c r="AP38" s="213">
        <f ca="1">'Chem Calcs'!AP38+'Addition to Chem for Other'!AP38</f>
        <v>0</v>
      </c>
    </row>
    <row r="39" spans="1:42">
      <c r="A39" s="74">
        <v>-13</v>
      </c>
      <c r="B39" s="213">
        <f ca="1">'Chem Calcs'!B39+'Addition to Chem for Other'!B39</f>
        <v>0</v>
      </c>
      <c r="C39" s="213">
        <f ca="1">'Chem Calcs'!C39+'Addition to Chem for Other'!C39</f>
        <v>0</v>
      </c>
      <c r="D39" s="213">
        <f ca="1">'Chem Calcs'!D39+'Addition to Chem for Other'!D39</f>
        <v>0</v>
      </c>
      <c r="E39" s="213">
        <f ca="1">'Chem Calcs'!E39+'Addition to Chem for Other'!E39</f>
        <v>0</v>
      </c>
      <c r="F39" s="213">
        <f ca="1">'Chem Calcs'!F39+'Addition to Chem for Other'!F39</f>
        <v>0</v>
      </c>
      <c r="G39" s="213">
        <f ca="1">'Chem Calcs'!G39+'Addition to Chem for Other'!G39</f>
        <v>0</v>
      </c>
      <c r="H39" s="213">
        <f ca="1">'Chem Calcs'!H39+'Addition to Chem for Other'!H39</f>
        <v>0</v>
      </c>
      <c r="I39" s="213">
        <f ca="1">'Chem Calcs'!I39+'Addition to Chem for Other'!I39</f>
        <v>0</v>
      </c>
      <c r="J39" s="213">
        <f ca="1">'Chem Calcs'!J39+'Addition to Chem for Other'!J39</f>
        <v>0</v>
      </c>
      <c r="K39" s="213">
        <f ca="1">'Chem Calcs'!K39+'Addition to Chem for Other'!K39</f>
        <v>0</v>
      </c>
      <c r="L39" s="213">
        <f ca="1">'Chem Calcs'!L39+'Addition to Chem for Other'!L39</f>
        <v>0</v>
      </c>
      <c r="M39" s="213">
        <f ca="1">'Chem Calcs'!M39+'Addition to Chem for Other'!M39</f>
        <v>0</v>
      </c>
      <c r="N39" s="213">
        <f ca="1">'Chem Calcs'!N39+'Addition to Chem for Other'!N39</f>
        <v>0</v>
      </c>
      <c r="O39" s="213">
        <f ca="1">'Chem Calcs'!O39+'Addition to Chem for Other'!O39</f>
        <v>0</v>
      </c>
      <c r="P39" s="213">
        <f ca="1">'Chem Calcs'!P39+'Addition to Chem for Other'!P39</f>
        <v>0</v>
      </c>
      <c r="Q39" s="213">
        <f ca="1">'Chem Calcs'!Q39+'Addition to Chem for Other'!Q39</f>
        <v>0</v>
      </c>
      <c r="R39" s="213">
        <f ca="1">'Chem Calcs'!R39+'Addition to Chem for Other'!R39</f>
        <v>0</v>
      </c>
      <c r="S39" s="213">
        <f ca="1">'Chem Calcs'!S39+'Addition to Chem for Other'!S39</f>
        <v>0</v>
      </c>
      <c r="T39" s="213">
        <f ca="1">'Chem Calcs'!T39+'Addition to Chem for Other'!T39</f>
        <v>0</v>
      </c>
      <c r="U39" s="213">
        <f ca="1">'Chem Calcs'!U39+'Addition to Chem for Other'!U39</f>
        <v>0</v>
      </c>
      <c r="V39" s="213">
        <f ca="1">'Chem Calcs'!V39+'Addition to Chem for Other'!V39</f>
        <v>0</v>
      </c>
      <c r="W39" s="213">
        <f ca="1">'Chem Calcs'!W39+'Addition to Chem for Other'!W39</f>
        <v>0</v>
      </c>
      <c r="X39" s="213">
        <f ca="1">'Chem Calcs'!X39+'Addition to Chem for Other'!X39</f>
        <v>0</v>
      </c>
      <c r="Y39" s="213">
        <f ca="1">'Chem Calcs'!Y39+'Addition to Chem for Other'!Y39</f>
        <v>0</v>
      </c>
      <c r="Z39" s="213">
        <f ca="1">'Chem Calcs'!Z39+'Addition to Chem for Other'!Z39</f>
        <v>0</v>
      </c>
      <c r="AA39" s="213">
        <f ca="1">'Chem Calcs'!AA39+'Addition to Chem for Other'!AA39</f>
        <v>0</v>
      </c>
      <c r="AB39" s="213">
        <f ca="1">'Chem Calcs'!AB39+'Addition to Chem for Other'!AB39</f>
        <v>0</v>
      </c>
      <c r="AC39" s="213">
        <f ca="1">'Chem Calcs'!AC39+'Addition to Chem for Other'!AC39</f>
        <v>0</v>
      </c>
      <c r="AD39" s="213">
        <f ca="1">'Chem Calcs'!AD39+'Addition to Chem for Other'!AD39</f>
        <v>0</v>
      </c>
      <c r="AE39" s="213">
        <f ca="1">'Chem Calcs'!AE39+'Addition to Chem for Other'!AE39</f>
        <v>0</v>
      </c>
      <c r="AF39" s="213">
        <f ca="1">'Chem Calcs'!AF39+'Addition to Chem for Other'!AF39</f>
        <v>0</v>
      </c>
      <c r="AG39" s="213">
        <f ca="1">'Chem Calcs'!AG39+'Addition to Chem for Other'!AG39</f>
        <v>0</v>
      </c>
      <c r="AH39" s="213">
        <f ca="1">'Chem Calcs'!AH39+'Addition to Chem for Other'!AH39</f>
        <v>0</v>
      </c>
      <c r="AI39" s="213">
        <f ca="1">'Chem Calcs'!AI39+'Addition to Chem for Other'!AI39</f>
        <v>0</v>
      </c>
      <c r="AJ39" s="213">
        <f ca="1">'Chem Calcs'!AJ39+'Addition to Chem for Other'!AJ39</f>
        <v>0</v>
      </c>
      <c r="AK39" s="213">
        <f ca="1">'Chem Calcs'!AK39+'Addition to Chem for Other'!AK39</f>
        <v>0</v>
      </c>
      <c r="AL39" s="213">
        <f ca="1">'Chem Calcs'!AL39+'Addition to Chem for Other'!AL39</f>
        <v>0</v>
      </c>
      <c r="AM39" s="213">
        <f ca="1">'Chem Calcs'!AM39+'Addition to Chem for Other'!AM39</f>
        <v>0</v>
      </c>
      <c r="AN39" s="213">
        <f ca="1">'Chem Calcs'!AN39+'Addition to Chem for Other'!AN39</f>
        <v>0</v>
      </c>
      <c r="AO39" s="213">
        <f ca="1">'Chem Calcs'!AO39+'Addition to Chem for Other'!AO39</f>
        <v>0</v>
      </c>
      <c r="AP39" s="213">
        <f ca="1">'Chem Calcs'!AP39+'Addition to Chem for Other'!AP39</f>
        <v>0</v>
      </c>
    </row>
    <row r="40" spans="1:42">
      <c r="A40" s="74">
        <v>-12</v>
      </c>
      <c r="B40" s="213">
        <f ca="1">'Chem Calcs'!B40+'Addition to Chem for Other'!B40</f>
        <v>33771286489.26786</v>
      </c>
      <c r="C40" s="213">
        <f ca="1">'Chem Calcs'!C40+'Addition to Chem for Other'!C40</f>
        <v>54718779465.600037</v>
      </c>
      <c r="D40" s="213">
        <f ca="1">'Chem Calcs'!D40+'Addition to Chem for Other'!D40</f>
        <v>75666272441.932205</v>
      </c>
      <c r="E40" s="213">
        <f ca="1">'Chem Calcs'!E40+'Addition to Chem for Other'!E40</f>
        <v>96613765418.264374</v>
      </c>
      <c r="F40" s="213">
        <f ca="1">'Chem Calcs'!F40+'Addition to Chem for Other'!F40</f>
        <v>117561258394.59654</v>
      </c>
      <c r="G40" s="213">
        <f ca="1">'Chem Calcs'!G40+'Addition to Chem for Other'!G40</f>
        <v>138508751370.92871</v>
      </c>
      <c r="H40" s="213">
        <f ca="1">'Chem Calcs'!H40+'Addition to Chem for Other'!H40</f>
        <v>159456244347.26089</v>
      </c>
      <c r="I40" s="213">
        <f ca="1">'Chem Calcs'!I40+'Addition to Chem for Other'!I40</f>
        <v>180403737323.59305</v>
      </c>
      <c r="J40" s="213">
        <f ca="1">'Chem Calcs'!J40+'Addition to Chem for Other'!J40</f>
        <v>201351230299.92523</v>
      </c>
      <c r="K40" s="213">
        <f ca="1">'Chem Calcs'!K40+'Addition to Chem for Other'!K40</f>
        <v>222298723276.25742</v>
      </c>
      <c r="L40" s="213">
        <f ca="1">'Chem Calcs'!L40+'Addition to Chem for Other'!L40</f>
        <v>243246216252.58957</v>
      </c>
      <c r="M40" s="213">
        <f ca="1">'Chem Calcs'!M40+'Addition to Chem for Other'!M40</f>
        <v>291813856981.65332</v>
      </c>
      <c r="N40" s="213">
        <f ca="1">'Chem Calcs'!N40+'Addition to Chem for Other'!N40</f>
        <v>340381497710.71704</v>
      </c>
      <c r="O40" s="213">
        <f ca="1">'Chem Calcs'!O40+'Addition to Chem for Other'!O40</f>
        <v>388949138439.78076</v>
      </c>
      <c r="P40" s="213">
        <f ca="1">'Chem Calcs'!P40+'Addition to Chem for Other'!P40</f>
        <v>437516779168.84448</v>
      </c>
      <c r="Q40" s="213">
        <f ca="1">'Chem Calcs'!Q40+'Addition to Chem for Other'!Q40</f>
        <v>486084419897.9082</v>
      </c>
      <c r="R40" s="213">
        <f ca="1">'Chem Calcs'!R40+'Addition to Chem for Other'!R40</f>
        <v>534652060626.97198</v>
      </c>
      <c r="S40" s="213">
        <f ca="1">'Chem Calcs'!S40+'Addition to Chem for Other'!S40</f>
        <v>583219701356.03577</v>
      </c>
      <c r="T40" s="213">
        <f ca="1">'Chem Calcs'!T40+'Addition to Chem for Other'!T40</f>
        <v>631787342085.09949</v>
      </c>
      <c r="U40" s="213">
        <f ca="1">'Chem Calcs'!U40+'Addition to Chem for Other'!U40</f>
        <v>680354982814.16309</v>
      </c>
      <c r="V40" s="213">
        <f ca="1">'Chem Calcs'!V40+'Addition to Chem for Other'!V40</f>
        <v>728922623543.22693</v>
      </c>
      <c r="W40" s="213">
        <f ca="1">'Chem Calcs'!W40+'Addition to Chem for Other'!W40</f>
        <v>804875855278.95483</v>
      </c>
      <c r="X40" s="213">
        <f ca="1">'Chem Calcs'!X40+'Addition to Chem for Other'!X40</f>
        <v>880829087014.6825</v>
      </c>
      <c r="Y40" s="213">
        <f ca="1">'Chem Calcs'!Y40+'Addition to Chem for Other'!Y40</f>
        <v>956782318750.4104</v>
      </c>
      <c r="Z40" s="213">
        <f ca="1">'Chem Calcs'!Z40+'Addition to Chem for Other'!Z40</f>
        <v>1032735550486.1382</v>
      </c>
      <c r="AA40" s="213">
        <f ca="1">'Chem Calcs'!AA40+'Addition to Chem for Other'!AA40</f>
        <v>1108688782221.866</v>
      </c>
      <c r="AB40" s="213">
        <f ca="1">'Chem Calcs'!AB40+'Addition to Chem for Other'!AB40</f>
        <v>1184642013957.5938</v>
      </c>
      <c r="AC40" s="213">
        <f ca="1">'Chem Calcs'!AC40+'Addition to Chem for Other'!AC40</f>
        <v>1260595245693.3215</v>
      </c>
      <c r="AD40" s="213">
        <f ca="1">'Chem Calcs'!AD40+'Addition to Chem for Other'!AD40</f>
        <v>1336548477429.0493</v>
      </c>
      <c r="AE40" s="213">
        <f ca="1">'Chem Calcs'!AE40+'Addition to Chem for Other'!AE40</f>
        <v>1412501709164.7771</v>
      </c>
      <c r="AF40" s="213">
        <f ca="1">'Chem Calcs'!AF40+'Addition to Chem for Other'!AF40</f>
        <v>1488454940900.5051</v>
      </c>
      <c r="AG40" s="213">
        <f ca="1">'Chem Calcs'!AG40+'Addition to Chem for Other'!AG40</f>
        <v>1564408172636.2329</v>
      </c>
      <c r="AH40" s="213">
        <f ca="1">'Chem Calcs'!AH40+'Addition to Chem for Other'!AH40</f>
        <v>1640361404371.9607</v>
      </c>
      <c r="AI40" s="213">
        <f ca="1">'Chem Calcs'!AI40+'Addition to Chem for Other'!AI40</f>
        <v>1716314636107.6885</v>
      </c>
      <c r="AJ40" s="213">
        <f ca="1">'Chem Calcs'!AJ40+'Addition to Chem for Other'!AJ40</f>
        <v>1792267867843.4163</v>
      </c>
      <c r="AK40" s="213">
        <f ca="1">'Chem Calcs'!AK40+'Addition to Chem for Other'!AK40</f>
        <v>1868221099579.144</v>
      </c>
      <c r="AL40" s="213">
        <f ca="1">'Chem Calcs'!AL40+'Addition to Chem for Other'!AL40</f>
        <v>1944174331314.8721</v>
      </c>
      <c r="AM40" s="213">
        <f ca="1">'Chem Calcs'!AM40+'Addition to Chem for Other'!AM40</f>
        <v>2020127563050.5999</v>
      </c>
      <c r="AN40" s="213">
        <f ca="1">'Chem Calcs'!AN40+'Addition to Chem for Other'!AN40</f>
        <v>2096080794786.3274</v>
      </c>
      <c r="AO40" s="213">
        <f ca="1">'Chem Calcs'!AO40+'Addition to Chem for Other'!AO40</f>
        <v>2172034026522.0554</v>
      </c>
      <c r="AP40" s="213">
        <f ca="1">'Chem Calcs'!AP40+'Addition to Chem for Other'!AP40</f>
        <v>2247987258257.7832</v>
      </c>
    </row>
    <row r="41" spans="1:42">
      <c r="A41" s="74">
        <v>-11</v>
      </c>
      <c r="B41" s="213">
        <f ca="1">'Chem Calcs'!B41+'Addition to Chem for Other'!B41</f>
        <v>0</v>
      </c>
      <c r="C41" s="213">
        <f ca="1">'Chem Calcs'!C41+'Addition to Chem for Other'!C41</f>
        <v>0</v>
      </c>
      <c r="D41" s="213">
        <f ca="1">'Chem Calcs'!D41+'Addition to Chem for Other'!D41</f>
        <v>0</v>
      </c>
      <c r="E41" s="213">
        <f ca="1">'Chem Calcs'!E41+'Addition to Chem for Other'!E41</f>
        <v>0</v>
      </c>
      <c r="F41" s="213">
        <f ca="1">'Chem Calcs'!F41+'Addition to Chem for Other'!F41</f>
        <v>0</v>
      </c>
      <c r="G41" s="213">
        <f ca="1">'Chem Calcs'!G41+'Addition to Chem for Other'!G41</f>
        <v>0</v>
      </c>
      <c r="H41" s="213">
        <f ca="1">'Chem Calcs'!H41+'Addition to Chem for Other'!H41</f>
        <v>0</v>
      </c>
      <c r="I41" s="213">
        <f ca="1">'Chem Calcs'!I41+'Addition to Chem for Other'!I41</f>
        <v>0</v>
      </c>
      <c r="J41" s="213">
        <f ca="1">'Chem Calcs'!J41+'Addition to Chem for Other'!J41</f>
        <v>0</v>
      </c>
      <c r="K41" s="213">
        <f ca="1">'Chem Calcs'!K41+'Addition to Chem for Other'!K41</f>
        <v>0</v>
      </c>
      <c r="L41" s="213">
        <f ca="1">'Chem Calcs'!L41+'Addition to Chem for Other'!L41</f>
        <v>0</v>
      </c>
      <c r="M41" s="213">
        <f ca="1">'Chem Calcs'!M41+'Addition to Chem for Other'!M41</f>
        <v>0</v>
      </c>
      <c r="N41" s="213">
        <f ca="1">'Chem Calcs'!N41+'Addition to Chem for Other'!N41</f>
        <v>0</v>
      </c>
      <c r="O41" s="213">
        <f ca="1">'Chem Calcs'!O41+'Addition to Chem for Other'!O41</f>
        <v>0</v>
      </c>
      <c r="P41" s="213">
        <f ca="1">'Chem Calcs'!P41+'Addition to Chem for Other'!P41</f>
        <v>0</v>
      </c>
      <c r="Q41" s="213">
        <f ca="1">'Chem Calcs'!Q41+'Addition to Chem for Other'!Q41</f>
        <v>0</v>
      </c>
      <c r="R41" s="213">
        <f ca="1">'Chem Calcs'!R41+'Addition to Chem for Other'!R41</f>
        <v>0</v>
      </c>
      <c r="S41" s="213">
        <f ca="1">'Chem Calcs'!S41+'Addition to Chem for Other'!S41</f>
        <v>0</v>
      </c>
      <c r="T41" s="213">
        <f ca="1">'Chem Calcs'!T41+'Addition to Chem for Other'!T41</f>
        <v>0</v>
      </c>
      <c r="U41" s="213">
        <f ca="1">'Chem Calcs'!U41+'Addition to Chem for Other'!U41</f>
        <v>0</v>
      </c>
      <c r="V41" s="213">
        <f ca="1">'Chem Calcs'!V41+'Addition to Chem for Other'!V41</f>
        <v>0</v>
      </c>
      <c r="W41" s="213">
        <f ca="1">'Chem Calcs'!W41+'Addition to Chem for Other'!W41</f>
        <v>0</v>
      </c>
      <c r="X41" s="213">
        <f ca="1">'Chem Calcs'!X41+'Addition to Chem for Other'!X41</f>
        <v>0</v>
      </c>
      <c r="Y41" s="213">
        <f ca="1">'Chem Calcs'!Y41+'Addition to Chem for Other'!Y41</f>
        <v>0</v>
      </c>
      <c r="Z41" s="213">
        <f ca="1">'Chem Calcs'!Z41+'Addition to Chem for Other'!Z41</f>
        <v>0</v>
      </c>
      <c r="AA41" s="213">
        <f ca="1">'Chem Calcs'!AA41+'Addition to Chem for Other'!AA41</f>
        <v>0</v>
      </c>
      <c r="AB41" s="213">
        <f ca="1">'Chem Calcs'!AB41+'Addition to Chem for Other'!AB41</f>
        <v>0</v>
      </c>
      <c r="AC41" s="213">
        <f ca="1">'Chem Calcs'!AC41+'Addition to Chem for Other'!AC41</f>
        <v>0</v>
      </c>
      <c r="AD41" s="213">
        <f ca="1">'Chem Calcs'!AD41+'Addition to Chem for Other'!AD41</f>
        <v>0</v>
      </c>
      <c r="AE41" s="213">
        <f ca="1">'Chem Calcs'!AE41+'Addition to Chem for Other'!AE41</f>
        <v>0</v>
      </c>
      <c r="AF41" s="213">
        <f ca="1">'Chem Calcs'!AF41+'Addition to Chem for Other'!AF41</f>
        <v>0</v>
      </c>
      <c r="AG41" s="213">
        <f ca="1">'Chem Calcs'!AG41+'Addition to Chem for Other'!AG41</f>
        <v>0</v>
      </c>
      <c r="AH41" s="213">
        <f ca="1">'Chem Calcs'!AH41+'Addition to Chem for Other'!AH41</f>
        <v>0</v>
      </c>
      <c r="AI41" s="213">
        <f ca="1">'Chem Calcs'!AI41+'Addition to Chem for Other'!AI41</f>
        <v>0</v>
      </c>
      <c r="AJ41" s="213">
        <f ca="1">'Chem Calcs'!AJ41+'Addition to Chem for Other'!AJ41</f>
        <v>0</v>
      </c>
      <c r="AK41" s="213">
        <f ca="1">'Chem Calcs'!AK41+'Addition to Chem for Other'!AK41</f>
        <v>0</v>
      </c>
      <c r="AL41" s="213">
        <f ca="1">'Chem Calcs'!AL41+'Addition to Chem for Other'!AL41</f>
        <v>0</v>
      </c>
      <c r="AM41" s="213">
        <f ca="1">'Chem Calcs'!AM41+'Addition to Chem for Other'!AM41</f>
        <v>0</v>
      </c>
      <c r="AN41" s="213">
        <f ca="1">'Chem Calcs'!AN41+'Addition to Chem for Other'!AN41</f>
        <v>0</v>
      </c>
      <c r="AO41" s="213">
        <f ca="1">'Chem Calcs'!AO41+'Addition to Chem for Other'!AO41</f>
        <v>0</v>
      </c>
      <c r="AP41" s="213">
        <f ca="1">'Chem Calcs'!AP41+'Addition to Chem for Other'!AP41</f>
        <v>0</v>
      </c>
    </row>
    <row r="42" spans="1:42">
      <c r="A42" s="74">
        <v>-10</v>
      </c>
      <c r="B42" s="213">
        <f ca="1">'Chem Calcs'!B42+'Addition to Chem for Other'!B42</f>
        <v>0</v>
      </c>
      <c r="C42" s="213">
        <f ca="1">'Chem Calcs'!C42+'Addition to Chem for Other'!C42</f>
        <v>0</v>
      </c>
      <c r="D42" s="213">
        <f ca="1">'Chem Calcs'!D42+'Addition to Chem for Other'!D42</f>
        <v>0</v>
      </c>
      <c r="E42" s="213">
        <f ca="1">'Chem Calcs'!E42+'Addition to Chem for Other'!E42</f>
        <v>0</v>
      </c>
      <c r="F42" s="213">
        <f ca="1">'Chem Calcs'!F42+'Addition to Chem for Other'!F42</f>
        <v>0</v>
      </c>
      <c r="G42" s="213">
        <f ca="1">'Chem Calcs'!G42+'Addition to Chem for Other'!G42</f>
        <v>0</v>
      </c>
      <c r="H42" s="213">
        <f ca="1">'Chem Calcs'!H42+'Addition to Chem for Other'!H42</f>
        <v>0</v>
      </c>
      <c r="I42" s="213">
        <f ca="1">'Chem Calcs'!I42+'Addition to Chem for Other'!I42</f>
        <v>0</v>
      </c>
      <c r="J42" s="213">
        <f ca="1">'Chem Calcs'!J42+'Addition to Chem for Other'!J42</f>
        <v>0</v>
      </c>
      <c r="K42" s="213">
        <f ca="1">'Chem Calcs'!K42+'Addition to Chem for Other'!K42</f>
        <v>0</v>
      </c>
      <c r="L42" s="213">
        <f ca="1">'Chem Calcs'!L42+'Addition to Chem for Other'!L42</f>
        <v>0</v>
      </c>
      <c r="M42" s="213">
        <f ca="1">'Chem Calcs'!M42+'Addition to Chem for Other'!M42</f>
        <v>0</v>
      </c>
      <c r="N42" s="213">
        <f ca="1">'Chem Calcs'!N42+'Addition to Chem for Other'!N42</f>
        <v>0</v>
      </c>
      <c r="O42" s="213">
        <f ca="1">'Chem Calcs'!O42+'Addition to Chem for Other'!O42</f>
        <v>0</v>
      </c>
      <c r="P42" s="213">
        <f ca="1">'Chem Calcs'!P42+'Addition to Chem for Other'!P42</f>
        <v>0</v>
      </c>
      <c r="Q42" s="213">
        <f ca="1">'Chem Calcs'!Q42+'Addition to Chem for Other'!Q42</f>
        <v>0</v>
      </c>
      <c r="R42" s="213">
        <f ca="1">'Chem Calcs'!R42+'Addition to Chem for Other'!R42</f>
        <v>0</v>
      </c>
      <c r="S42" s="213">
        <f ca="1">'Chem Calcs'!S42+'Addition to Chem for Other'!S42</f>
        <v>0</v>
      </c>
      <c r="T42" s="213">
        <f ca="1">'Chem Calcs'!T42+'Addition to Chem for Other'!T42</f>
        <v>0</v>
      </c>
      <c r="U42" s="213">
        <f ca="1">'Chem Calcs'!U42+'Addition to Chem for Other'!U42</f>
        <v>0</v>
      </c>
      <c r="V42" s="213">
        <f ca="1">'Chem Calcs'!V42+'Addition to Chem for Other'!V42</f>
        <v>0</v>
      </c>
      <c r="W42" s="213">
        <f ca="1">'Chem Calcs'!W42+'Addition to Chem for Other'!W42</f>
        <v>0</v>
      </c>
      <c r="X42" s="213">
        <f ca="1">'Chem Calcs'!X42+'Addition to Chem for Other'!X42</f>
        <v>0</v>
      </c>
      <c r="Y42" s="213">
        <f ca="1">'Chem Calcs'!Y42+'Addition to Chem for Other'!Y42</f>
        <v>0</v>
      </c>
      <c r="Z42" s="213">
        <f ca="1">'Chem Calcs'!Z42+'Addition to Chem for Other'!Z42</f>
        <v>0</v>
      </c>
      <c r="AA42" s="213">
        <f ca="1">'Chem Calcs'!AA42+'Addition to Chem for Other'!AA42</f>
        <v>0</v>
      </c>
      <c r="AB42" s="213">
        <f ca="1">'Chem Calcs'!AB42+'Addition to Chem for Other'!AB42</f>
        <v>0</v>
      </c>
      <c r="AC42" s="213">
        <f ca="1">'Chem Calcs'!AC42+'Addition to Chem for Other'!AC42</f>
        <v>0</v>
      </c>
      <c r="AD42" s="213">
        <f ca="1">'Chem Calcs'!AD42+'Addition to Chem for Other'!AD42</f>
        <v>0</v>
      </c>
      <c r="AE42" s="213">
        <f ca="1">'Chem Calcs'!AE42+'Addition to Chem for Other'!AE42</f>
        <v>0</v>
      </c>
      <c r="AF42" s="213">
        <f ca="1">'Chem Calcs'!AF42+'Addition to Chem for Other'!AF42</f>
        <v>0</v>
      </c>
      <c r="AG42" s="213">
        <f ca="1">'Chem Calcs'!AG42+'Addition to Chem for Other'!AG42</f>
        <v>0</v>
      </c>
      <c r="AH42" s="213">
        <f ca="1">'Chem Calcs'!AH42+'Addition to Chem for Other'!AH42</f>
        <v>0</v>
      </c>
      <c r="AI42" s="213">
        <f ca="1">'Chem Calcs'!AI42+'Addition to Chem for Other'!AI42</f>
        <v>0</v>
      </c>
      <c r="AJ42" s="213">
        <f ca="1">'Chem Calcs'!AJ42+'Addition to Chem for Other'!AJ42</f>
        <v>0</v>
      </c>
      <c r="AK42" s="213">
        <f ca="1">'Chem Calcs'!AK42+'Addition to Chem for Other'!AK42</f>
        <v>0</v>
      </c>
      <c r="AL42" s="213">
        <f ca="1">'Chem Calcs'!AL42+'Addition to Chem for Other'!AL42</f>
        <v>0</v>
      </c>
      <c r="AM42" s="213">
        <f ca="1">'Chem Calcs'!AM42+'Addition to Chem for Other'!AM42</f>
        <v>0</v>
      </c>
      <c r="AN42" s="213">
        <f ca="1">'Chem Calcs'!AN42+'Addition to Chem for Other'!AN42</f>
        <v>0</v>
      </c>
      <c r="AO42" s="213">
        <f ca="1">'Chem Calcs'!AO42+'Addition to Chem for Other'!AO42</f>
        <v>0</v>
      </c>
      <c r="AP42" s="213">
        <f ca="1">'Chem Calcs'!AP42+'Addition to Chem for Other'!AP42</f>
        <v>0</v>
      </c>
    </row>
    <row r="43" spans="1:42">
      <c r="A43" s="74">
        <v>-9</v>
      </c>
      <c r="B43" s="213">
        <f ca="1">'Chem Calcs'!B43+'Addition to Chem for Other'!B43</f>
        <v>0</v>
      </c>
      <c r="C43" s="213">
        <f ca="1">'Chem Calcs'!C43+'Addition to Chem for Other'!C43</f>
        <v>0</v>
      </c>
      <c r="D43" s="213">
        <f ca="1">'Chem Calcs'!D43+'Addition to Chem for Other'!D43</f>
        <v>0</v>
      </c>
      <c r="E43" s="213">
        <f ca="1">'Chem Calcs'!E43+'Addition to Chem for Other'!E43</f>
        <v>0</v>
      </c>
      <c r="F43" s="213">
        <f ca="1">'Chem Calcs'!F43+'Addition to Chem for Other'!F43</f>
        <v>0</v>
      </c>
      <c r="G43" s="213">
        <f ca="1">'Chem Calcs'!G43+'Addition to Chem for Other'!G43</f>
        <v>0</v>
      </c>
      <c r="H43" s="213">
        <f ca="1">'Chem Calcs'!H43+'Addition to Chem for Other'!H43</f>
        <v>0</v>
      </c>
      <c r="I43" s="213">
        <f ca="1">'Chem Calcs'!I43+'Addition to Chem for Other'!I43</f>
        <v>0</v>
      </c>
      <c r="J43" s="213">
        <f ca="1">'Chem Calcs'!J43+'Addition to Chem for Other'!J43</f>
        <v>0</v>
      </c>
      <c r="K43" s="213">
        <f ca="1">'Chem Calcs'!K43+'Addition to Chem for Other'!K43</f>
        <v>0</v>
      </c>
      <c r="L43" s="213">
        <f ca="1">'Chem Calcs'!L43+'Addition to Chem for Other'!L43</f>
        <v>0</v>
      </c>
      <c r="M43" s="213">
        <f ca="1">'Chem Calcs'!M43+'Addition to Chem for Other'!M43</f>
        <v>0</v>
      </c>
      <c r="N43" s="213">
        <f ca="1">'Chem Calcs'!N43+'Addition to Chem for Other'!N43</f>
        <v>0</v>
      </c>
      <c r="O43" s="213">
        <f ca="1">'Chem Calcs'!O43+'Addition to Chem for Other'!O43</f>
        <v>0</v>
      </c>
      <c r="P43" s="213">
        <f ca="1">'Chem Calcs'!P43+'Addition to Chem for Other'!P43</f>
        <v>0</v>
      </c>
      <c r="Q43" s="213">
        <f ca="1">'Chem Calcs'!Q43+'Addition to Chem for Other'!Q43</f>
        <v>0</v>
      </c>
      <c r="R43" s="213">
        <f ca="1">'Chem Calcs'!R43+'Addition to Chem for Other'!R43</f>
        <v>0</v>
      </c>
      <c r="S43" s="213">
        <f ca="1">'Chem Calcs'!S43+'Addition to Chem for Other'!S43</f>
        <v>0</v>
      </c>
      <c r="T43" s="213">
        <f ca="1">'Chem Calcs'!T43+'Addition to Chem for Other'!T43</f>
        <v>0</v>
      </c>
      <c r="U43" s="213">
        <f ca="1">'Chem Calcs'!U43+'Addition to Chem for Other'!U43</f>
        <v>0</v>
      </c>
      <c r="V43" s="213">
        <f ca="1">'Chem Calcs'!V43+'Addition to Chem for Other'!V43</f>
        <v>0</v>
      </c>
      <c r="W43" s="213">
        <f ca="1">'Chem Calcs'!W43+'Addition to Chem for Other'!W43</f>
        <v>0</v>
      </c>
      <c r="X43" s="213">
        <f ca="1">'Chem Calcs'!X43+'Addition to Chem for Other'!X43</f>
        <v>0</v>
      </c>
      <c r="Y43" s="213">
        <f ca="1">'Chem Calcs'!Y43+'Addition to Chem for Other'!Y43</f>
        <v>0</v>
      </c>
      <c r="Z43" s="213">
        <f ca="1">'Chem Calcs'!Z43+'Addition to Chem for Other'!Z43</f>
        <v>0</v>
      </c>
      <c r="AA43" s="213">
        <f ca="1">'Chem Calcs'!AA43+'Addition to Chem for Other'!AA43</f>
        <v>0</v>
      </c>
      <c r="AB43" s="213">
        <f ca="1">'Chem Calcs'!AB43+'Addition to Chem for Other'!AB43</f>
        <v>0</v>
      </c>
      <c r="AC43" s="213">
        <f ca="1">'Chem Calcs'!AC43+'Addition to Chem for Other'!AC43</f>
        <v>0</v>
      </c>
      <c r="AD43" s="213">
        <f ca="1">'Chem Calcs'!AD43+'Addition to Chem for Other'!AD43</f>
        <v>0</v>
      </c>
      <c r="AE43" s="213">
        <f ca="1">'Chem Calcs'!AE43+'Addition to Chem for Other'!AE43</f>
        <v>0</v>
      </c>
      <c r="AF43" s="213">
        <f ca="1">'Chem Calcs'!AF43+'Addition to Chem for Other'!AF43</f>
        <v>0</v>
      </c>
      <c r="AG43" s="213">
        <f ca="1">'Chem Calcs'!AG43+'Addition to Chem for Other'!AG43</f>
        <v>0</v>
      </c>
      <c r="AH43" s="213">
        <f ca="1">'Chem Calcs'!AH43+'Addition to Chem for Other'!AH43</f>
        <v>0</v>
      </c>
      <c r="AI43" s="213">
        <f ca="1">'Chem Calcs'!AI43+'Addition to Chem for Other'!AI43</f>
        <v>0</v>
      </c>
      <c r="AJ43" s="213">
        <f ca="1">'Chem Calcs'!AJ43+'Addition to Chem for Other'!AJ43</f>
        <v>0</v>
      </c>
      <c r="AK43" s="213">
        <f ca="1">'Chem Calcs'!AK43+'Addition to Chem for Other'!AK43</f>
        <v>0</v>
      </c>
      <c r="AL43" s="213">
        <f ca="1">'Chem Calcs'!AL43+'Addition to Chem for Other'!AL43</f>
        <v>0</v>
      </c>
      <c r="AM43" s="213">
        <f ca="1">'Chem Calcs'!AM43+'Addition to Chem for Other'!AM43</f>
        <v>0</v>
      </c>
      <c r="AN43" s="213">
        <f ca="1">'Chem Calcs'!AN43+'Addition to Chem for Other'!AN43</f>
        <v>0</v>
      </c>
      <c r="AO43" s="213">
        <f ca="1">'Chem Calcs'!AO43+'Addition to Chem for Other'!AO43</f>
        <v>0</v>
      </c>
      <c r="AP43" s="213">
        <f ca="1">'Chem Calcs'!AP43+'Addition to Chem for Other'!AP43</f>
        <v>0</v>
      </c>
    </row>
    <row r="44" spans="1:42">
      <c r="A44" s="74">
        <v>-8</v>
      </c>
      <c r="B44" s="213">
        <f ca="1">'Chem Calcs'!B44+'Addition to Chem for Other'!B44</f>
        <v>0</v>
      </c>
      <c r="C44" s="213">
        <f ca="1">'Chem Calcs'!C44+'Addition to Chem for Other'!C44</f>
        <v>0</v>
      </c>
      <c r="D44" s="213">
        <f ca="1">'Chem Calcs'!D44+'Addition to Chem for Other'!D44</f>
        <v>0</v>
      </c>
      <c r="E44" s="213">
        <f ca="1">'Chem Calcs'!E44+'Addition to Chem for Other'!E44</f>
        <v>0</v>
      </c>
      <c r="F44" s="213">
        <f ca="1">'Chem Calcs'!F44+'Addition to Chem for Other'!F44</f>
        <v>0</v>
      </c>
      <c r="G44" s="213">
        <f ca="1">'Chem Calcs'!G44+'Addition to Chem for Other'!G44</f>
        <v>0</v>
      </c>
      <c r="H44" s="213">
        <f ca="1">'Chem Calcs'!H44+'Addition to Chem for Other'!H44</f>
        <v>0</v>
      </c>
      <c r="I44" s="213">
        <f ca="1">'Chem Calcs'!I44+'Addition to Chem for Other'!I44</f>
        <v>0</v>
      </c>
      <c r="J44" s="213">
        <f ca="1">'Chem Calcs'!J44+'Addition to Chem for Other'!J44</f>
        <v>0</v>
      </c>
      <c r="K44" s="213">
        <f ca="1">'Chem Calcs'!K44+'Addition to Chem for Other'!K44</f>
        <v>0</v>
      </c>
      <c r="L44" s="213">
        <f ca="1">'Chem Calcs'!L44+'Addition to Chem for Other'!L44</f>
        <v>0</v>
      </c>
      <c r="M44" s="213">
        <f ca="1">'Chem Calcs'!M44+'Addition to Chem for Other'!M44</f>
        <v>140153342330.55057</v>
      </c>
      <c r="N44" s="213">
        <f ca="1">'Chem Calcs'!N44+'Addition to Chem for Other'!N44</f>
        <v>280306684661.10114</v>
      </c>
      <c r="O44" s="213">
        <f ca="1">'Chem Calcs'!O44+'Addition to Chem for Other'!O44</f>
        <v>420460026991.65167</v>
      </c>
      <c r="P44" s="213">
        <f ca="1">'Chem Calcs'!P44+'Addition to Chem for Other'!P44</f>
        <v>560613369322.20227</v>
      </c>
      <c r="Q44" s="213">
        <f ca="1">'Chem Calcs'!Q44+'Addition to Chem for Other'!Q44</f>
        <v>700766711652.75281</v>
      </c>
      <c r="R44" s="213">
        <f ca="1">'Chem Calcs'!R44+'Addition to Chem for Other'!R44</f>
        <v>840920053983.30334</v>
      </c>
      <c r="S44" s="213">
        <f ca="1">'Chem Calcs'!S44+'Addition to Chem for Other'!S44</f>
        <v>981073396313.85388</v>
      </c>
      <c r="T44" s="213">
        <f ca="1">'Chem Calcs'!T44+'Addition to Chem for Other'!T44</f>
        <v>1121226738644.4045</v>
      </c>
      <c r="U44" s="213">
        <f ca="1">'Chem Calcs'!U44+'Addition to Chem for Other'!U44</f>
        <v>1261380080974.9551</v>
      </c>
      <c r="V44" s="213">
        <f ca="1">'Chem Calcs'!V44+'Addition to Chem for Other'!V44</f>
        <v>1401533423305.5056</v>
      </c>
      <c r="W44" s="213">
        <f ca="1">'Chem Calcs'!W44+'Addition to Chem for Other'!W44</f>
        <v>1547572233801.251</v>
      </c>
      <c r="X44" s="213">
        <f ca="1">'Chem Calcs'!X44+'Addition to Chem for Other'!X44</f>
        <v>1693611044296.9966</v>
      </c>
      <c r="Y44" s="213">
        <f ca="1">'Chem Calcs'!Y44+'Addition to Chem for Other'!Y44</f>
        <v>1839649854792.7422</v>
      </c>
      <c r="Z44" s="213">
        <f ca="1">'Chem Calcs'!Z44+'Addition to Chem for Other'!Z44</f>
        <v>1985688665288.4878</v>
      </c>
      <c r="AA44" s="213">
        <f ca="1">'Chem Calcs'!AA44+'Addition to Chem for Other'!AA44</f>
        <v>2131727475784.2332</v>
      </c>
      <c r="AB44" s="213">
        <f ca="1">'Chem Calcs'!AB44+'Addition to Chem for Other'!AB44</f>
        <v>2277766286279.9785</v>
      </c>
      <c r="AC44" s="213">
        <f ca="1">'Chem Calcs'!AC44+'Addition to Chem for Other'!AC44</f>
        <v>2423805096775.7246</v>
      </c>
      <c r="AD44" s="213">
        <f ca="1">'Chem Calcs'!AD44+'Addition to Chem for Other'!AD44</f>
        <v>2569843907271.4697</v>
      </c>
      <c r="AE44" s="213">
        <f ca="1">'Chem Calcs'!AE44+'Addition to Chem for Other'!AE44</f>
        <v>2715882717767.2148</v>
      </c>
      <c r="AF44" s="213">
        <f ca="1">'Chem Calcs'!AF44+'Addition to Chem for Other'!AF44</f>
        <v>2861921528262.9604</v>
      </c>
      <c r="AG44" s="213">
        <f ca="1">'Chem Calcs'!AG44+'Addition to Chem for Other'!AG44</f>
        <v>3007960338758.7065</v>
      </c>
      <c r="AH44" s="213">
        <f ca="1">'Chem Calcs'!AH44+'Addition to Chem for Other'!AH44</f>
        <v>3153999149254.4517</v>
      </c>
      <c r="AI44" s="213">
        <f ca="1">'Chem Calcs'!AI44+'Addition to Chem for Other'!AI44</f>
        <v>3300037959750.1973</v>
      </c>
      <c r="AJ44" s="213">
        <f ca="1">'Chem Calcs'!AJ44+'Addition to Chem for Other'!AJ44</f>
        <v>3446076770245.9434</v>
      </c>
      <c r="AK44" s="213">
        <f ca="1">'Chem Calcs'!AK44+'Addition to Chem for Other'!AK44</f>
        <v>3592115580741.6885</v>
      </c>
      <c r="AL44" s="213">
        <f ca="1">'Chem Calcs'!AL44+'Addition to Chem for Other'!AL44</f>
        <v>3738154391237.4341</v>
      </c>
      <c r="AM44" s="213">
        <f ca="1">'Chem Calcs'!AM44+'Addition to Chem for Other'!AM44</f>
        <v>3884193201733.1797</v>
      </c>
      <c r="AN44" s="213">
        <f ca="1">'Chem Calcs'!AN44+'Addition to Chem for Other'!AN44</f>
        <v>4030232012228.9248</v>
      </c>
      <c r="AO44" s="213">
        <f ca="1">'Chem Calcs'!AO44+'Addition to Chem for Other'!AO44</f>
        <v>4176270822724.6709</v>
      </c>
      <c r="AP44" s="213">
        <f ca="1">'Chem Calcs'!AP44+'Addition to Chem for Other'!AP44</f>
        <v>4322309633220.416</v>
      </c>
    </row>
    <row r="45" spans="1:42">
      <c r="A45" s="74">
        <v>-7</v>
      </c>
      <c r="B45" s="213">
        <f ca="1">'Chem Calcs'!B45+'Addition to Chem for Other'!B45</f>
        <v>0</v>
      </c>
      <c r="C45" s="213">
        <f ca="1">'Chem Calcs'!C45+'Addition to Chem for Other'!C45</f>
        <v>0</v>
      </c>
      <c r="D45" s="213">
        <f ca="1">'Chem Calcs'!D45+'Addition to Chem for Other'!D45</f>
        <v>0</v>
      </c>
      <c r="E45" s="213">
        <f ca="1">'Chem Calcs'!E45+'Addition to Chem for Other'!E45</f>
        <v>0</v>
      </c>
      <c r="F45" s="213">
        <f ca="1">'Chem Calcs'!F45+'Addition to Chem for Other'!F45</f>
        <v>0</v>
      </c>
      <c r="G45" s="213">
        <f ca="1">'Chem Calcs'!G45+'Addition to Chem for Other'!G45</f>
        <v>0</v>
      </c>
      <c r="H45" s="213">
        <f ca="1">'Chem Calcs'!H45+'Addition to Chem for Other'!H45</f>
        <v>0</v>
      </c>
      <c r="I45" s="213">
        <f ca="1">'Chem Calcs'!I45+'Addition to Chem for Other'!I45</f>
        <v>0</v>
      </c>
      <c r="J45" s="213">
        <f ca="1">'Chem Calcs'!J45+'Addition to Chem for Other'!J45</f>
        <v>0</v>
      </c>
      <c r="K45" s="213">
        <f ca="1">'Chem Calcs'!K45+'Addition to Chem for Other'!K45</f>
        <v>0</v>
      </c>
      <c r="L45" s="213">
        <f ca="1">'Chem Calcs'!L45+'Addition to Chem for Other'!L45</f>
        <v>0</v>
      </c>
      <c r="M45" s="213">
        <f ca="1">'Chem Calcs'!M45+'Addition to Chem for Other'!M45</f>
        <v>0</v>
      </c>
      <c r="N45" s="213">
        <f ca="1">'Chem Calcs'!N45+'Addition to Chem for Other'!N45</f>
        <v>0</v>
      </c>
      <c r="O45" s="213">
        <f ca="1">'Chem Calcs'!O45+'Addition to Chem for Other'!O45</f>
        <v>0</v>
      </c>
      <c r="P45" s="213">
        <f ca="1">'Chem Calcs'!P45+'Addition to Chem for Other'!P45</f>
        <v>0</v>
      </c>
      <c r="Q45" s="213">
        <f ca="1">'Chem Calcs'!Q45+'Addition to Chem for Other'!Q45</f>
        <v>0</v>
      </c>
      <c r="R45" s="213">
        <f ca="1">'Chem Calcs'!R45+'Addition to Chem for Other'!R45</f>
        <v>0</v>
      </c>
      <c r="S45" s="213">
        <f ca="1">'Chem Calcs'!S45+'Addition to Chem for Other'!S45</f>
        <v>0</v>
      </c>
      <c r="T45" s="213">
        <f ca="1">'Chem Calcs'!T45+'Addition to Chem for Other'!T45</f>
        <v>0</v>
      </c>
      <c r="U45" s="213">
        <f ca="1">'Chem Calcs'!U45+'Addition to Chem for Other'!U45</f>
        <v>0</v>
      </c>
      <c r="V45" s="213">
        <f ca="1">'Chem Calcs'!V45+'Addition to Chem for Other'!V45</f>
        <v>0</v>
      </c>
      <c r="W45" s="213">
        <f ca="1">'Chem Calcs'!W45+'Addition to Chem for Other'!W45</f>
        <v>0</v>
      </c>
      <c r="X45" s="213">
        <f ca="1">'Chem Calcs'!X45+'Addition to Chem for Other'!X45</f>
        <v>0</v>
      </c>
      <c r="Y45" s="213">
        <f ca="1">'Chem Calcs'!Y45+'Addition to Chem for Other'!Y45</f>
        <v>0</v>
      </c>
      <c r="Z45" s="213">
        <f ca="1">'Chem Calcs'!Z45+'Addition to Chem for Other'!Z45</f>
        <v>0</v>
      </c>
      <c r="AA45" s="213">
        <f ca="1">'Chem Calcs'!AA45+'Addition to Chem for Other'!AA45</f>
        <v>0</v>
      </c>
      <c r="AB45" s="213">
        <f ca="1">'Chem Calcs'!AB45+'Addition to Chem for Other'!AB45</f>
        <v>0</v>
      </c>
      <c r="AC45" s="213">
        <f ca="1">'Chem Calcs'!AC45+'Addition to Chem for Other'!AC45</f>
        <v>0</v>
      </c>
      <c r="AD45" s="213">
        <f ca="1">'Chem Calcs'!AD45+'Addition to Chem for Other'!AD45</f>
        <v>0</v>
      </c>
      <c r="AE45" s="213">
        <f ca="1">'Chem Calcs'!AE45+'Addition to Chem for Other'!AE45</f>
        <v>0</v>
      </c>
      <c r="AF45" s="213">
        <f ca="1">'Chem Calcs'!AF45+'Addition to Chem for Other'!AF45</f>
        <v>0</v>
      </c>
      <c r="AG45" s="213">
        <f ca="1">'Chem Calcs'!AG45+'Addition to Chem for Other'!AG45</f>
        <v>0</v>
      </c>
      <c r="AH45" s="213">
        <f ca="1">'Chem Calcs'!AH45+'Addition to Chem for Other'!AH45</f>
        <v>0</v>
      </c>
      <c r="AI45" s="213">
        <f ca="1">'Chem Calcs'!AI45+'Addition to Chem for Other'!AI45</f>
        <v>0</v>
      </c>
      <c r="AJ45" s="213">
        <f ca="1">'Chem Calcs'!AJ45+'Addition to Chem for Other'!AJ45</f>
        <v>0</v>
      </c>
      <c r="AK45" s="213">
        <f ca="1">'Chem Calcs'!AK45+'Addition to Chem for Other'!AK45</f>
        <v>0</v>
      </c>
      <c r="AL45" s="213">
        <f ca="1">'Chem Calcs'!AL45+'Addition to Chem for Other'!AL45</f>
        <v>0</v>
      </c>
      <c r="AM45" s="213">
        <f ca="1">'Chem Calcs'!AM45+'Addition to Chem for Other'!AM45</f>
        <v>0</v>
      </c>
      <c r="AN45" s="213">
        <f ca="1">'Chem Calcs'!AN45+'Addition to Chem for Other'!AN45</f>
        <v>0</v>
      </c>
      <c r="AO45" s="213">
        <f ca="1">'Chem Calcs'!AO45+'Addition to Chem for Other'!AO45</f>
        <v>0</v>
      </c>
      <c r="AP45" s="213">
        <f ca="1">'Chem Calcs'!AP45+'Addition to Chem for Other'!AP45</f>
        <v>0</v>
      </c>
    </row>
    <row r="46" spans="1:42">
      <c r="A46" s="74">
        <v>-6</v>
      </c>
      <c r="B46" s="213">
        <f ca="1">'Chem Calcs'!B46+'Addition to Chem for Other'!B46</f>
        <v>0</v>
      </c>
      <c r="C46" s="213">
        <f ca="1">'Chem Calcs'!C46+'Addition to Chem for Other'!C46</f>
        <v>0</v>
      </c>
      <c r="D46" s="213">
        <f ca="1">'Chem Calcs'!D46+'Addition to Chem for Other'!D46</f>
        <v>0</v>
      </c>
      <c r="E46" s="213">
        <f ca="1">'Chem Calcs'!E46+'Addition to Chem for Other'!E46</f>
        <v>0</v>
      </c>
      <c r="F46" s="213">
        <f ca="1">'Chem Calcs'!F46+'Addition to Chem for Other'!F46</f>
        <v>0</v>
      </c>
      <c r="G46" s="213">
        <f ca="1">'Chem Calcs'!G46+'Addition to Chem for Other'!G46</f>
        <v>0</v>
      </c>
      <c r="H46" s="213">
        <f ca="1">'Chem Calcs'!H46+'Addition to Chem for Other'!H46</f>
        <v>0</v>
      </c>
      <c r="I46" s="213">
        <f ca="1">'Chem Calcs'!I46+'Addition to Chem for Other'!I46</f>
        <v>0</v>
      </c>
      <c r="J46" s="213">
        <f ca="1">'Chem Calcs'!J46+'Addition to Chem for Other'!J46</f>
        <v>0</v>
      </c>
      <c r="K46" s="213">
        <f ca="1">'Chem Calcs'!K46+'Addition to Chem for Other'!K46</f>
        <v>0</v>
      </c>
      <c r="L46" s="213">
        <f ca="1">'Chem Calcs'!L46+'Addition to Chem for Other'!L46</f>
        <v>0</v>
      </c>
      <c r="M46" s="213">
        <f ca="1">'Chem Calcs'!M46+'Addition to Chem for Other'!M46</f>
        <v>101013903061.76476</v>
      </c>
      <c r="N46" s="213">
        <f ca="1">'Chem Calcs'!N46+'Addition to Chem for Other'!N46</f>
        <v>202027806123.52951</v>
      </c>
      <c r="O46" s="213">
        <f ca="1">'Chem Calcs'!O46+'Addition to Chem for Other'!O46</f>
        <v>303041709185.29431</v>
      </c>
      <c r="P46" s="213">
        <f ca="1">'Chem Calcs'!P46+'Addition to Chem for Other'!P46</f>
        <v>404055612247.05902</v>
      </c>
      <c r="Q46" s="213">
        <f ca="1">'Chem Calcs'!Q46+'Addition to Chem for Other'!Q46</f>
        <v>505069515308.82385</v>
      </c>
      <c r="R46" s="213">
        <f ca="1">'Chem Calcs'!R46+'Addition to Chem for Other'!R46</f>
        <v>606083418370.58862</v>
      </c>
      <c r="S46" s="213">
        <f ca="1">'Chem Calcs'!S46+'Addition to Chem for Other'!S46</f>
        <v>707097321432.35327</v>
      </c>
      <c r="T46" s="213">
        <f ca="1">'Chem Calcs'!T46+'Addition to Chem for Other'!T46</f>
        <v>808111224494.11804</v>
      </c>
      <c r="U46" s="213">
        <f ca="1">'Chem Calcs'!U46+'Addition to Chem for Other'!U46</f>
        <v>909125127555.88281</v>
      </c>
      <c r="V46" s="213">
        <f ca="1">'Chem Calcs'!V46+'Addition to Chem for Other'!V46</f>
        <v>1010139030617.6476</v>
      </c>
      <c r="W46" s="213">
        <f ca="1">'Chem Calcs'!W46+'Addition to Chem for Other'!W46</f>
        <v>1115394816896.9382</v>
      </c>
      <c r="X46" s="213">
        <f ca="1">'Chem Calcs'!X46+'Addition to Chem for Other'!X46</f>
        <v>1220650603176.2285</v>
      </c>
      <c r="Y46" s="213">
        <f ca="1">'Chem Calcs'!Y46+'Addition to Chem for Other'!Y46</f>
        <v>1325906389455.5193</v>
      </c>
      <c r="Z46" s="213">
        <f ca="1">'Chem Calcs'!Z46+'Addition to Chem for Other'!Z46</f>
        <v>1431162175734.8096</v>
      </c>
      <c r="AA46" s="213">
        <f ca="1">'Chem Calcs'!AA46+'Addition to Chem for Other'!AA46</f>
        <v>1536417962014.1001</v>
      </c>
      <c r="AB46" s="213">
        <f ca="1">'Chem Calcs'!AB46+'Addition to Chem for Other'!AB46</f>
        <v>1641673748293.3906</v>
      </c>
      <c r="AC46" s="213">
        <f ca="1">'Chem Calcs'!AC46+'Addition to Chem for Other'!AC46</f>
        <v>1746929534572.6812</v>
      </c>
      <c r="AD46" s="213">
        <f ca="1">'Chem Calcs'!AD46+'Addition to Chem for Other'!AD46</f>
        <v>1852185320851.9719</v>
      </c>
      <c r="AE46" s="213">
        <f ca="1">'Chem Calcs'!AE46+'Addition to Chem for Other'!AE46</f>
        <v>1957441107131.2622</v>
      </c>
      <c r="AF46" s="213">
        <f ca="1">'Chem Calcs'!AF46+'Addition to Chem for Other'!AF46</f>
        <v>2062696893410.5527</v>
      </c>
      <c r="AG46" s="213">
        <f ca="1">'Chem Calcs'!AG46+'Addition to Chem for Other'!AG46</f>
        <v>2167952679689.8433</v>
      </c>
      <c r="AH46" s="213">
        <f ca="1">'Chem Calcs'!AH46+'Addition to Chem for Other'!AH46</f>
        <v>2273208465969.1338</v>
      </c>
      <c r="AI46" s="213">
        <f ca="1">'Chem Calcs'!AI46+'Addition to Chem for Other'!AI46</f>
        <v>2378464252248.4243</v>
      </c>
      <c r="AJ46" s="213">
        <f ca="1">'Chem Calcs'!AJ46+'Addition to Chem for Other'!AJ46</f>
        <v>2483720038527.7148</v>
      </c>
      <c r="AK46" s="213">
        <f ca="1">'Chem Calcs'!AK46+'Addition to Chem for Other'!AK46</f>
        <v>2588975824807.0054</v>
      </c>
      <c r="AL46" s="213">
        <f ca="1">'Chem Calcs'!AL46+'Addition to Chem for Other'!AL46</f>
        <v>2694231611086.2959</v>
      </c>
      <c r="AM46" s="213">
        <f ca="1">'Chem Calcs'!AM46+'Addition to Chem for Other'!AM46</f>
        <v>2799487397365.5864</v>
      </c>
      <c r="AN46" s="213">
        <f ca="1">'Chem Calcs'!AN46+'Addition to Chem for Other'!AN46</f>
        <v>2904743183644.877</v>
      </c>
      <c r="AO46" s="213">
        <f ca="1">'Chem Calcs'!AO46+'Addition to Chem for Other'!AO46</f>
        <v>3009998969924.1675</v>
      </c>
      <c r="AP46" s="213">
        <f ca="1">'Chem Calcs'!AP46+'Addition to Chem for Other'!AP46</f>
        <v>3115254756203.458</v>
      </c>
    </row>
    <row r="47" spans="1:42">
      <c r="A47" s="74">
        <v>-5</v>
      </c>
      <c r="B47" s="213">
        <f ca="1">'Chem Calcs'!B47+'Addition to Chem for Other'!B47</f>
        <v>15663163977.1854</v>
      </c>
      <c r="C47" s="213">
        <f ca="1">'Chem Calcs'!C47+'Addition to Chem for Other'!C47</f>
        <v>14096847579.466862</v>
      </c>
      <c r="D47" s="213">
        <f ca="1">'Chem Calcs'!D47+'Addition to Chem for Other'!D47</f>
        <v>12530531181.74832</v>
      </c>
      <c r="E47" s="213">
        <f ca="1">'Chem Calcs'!E47+'Addition to Chem for Other'!E47</f>
        <v>10964214784.029781</v>
      </c>
      <c r="F47" s="213">
        <f ca="1">'Chem Calcs'!F47+'Addition to Chem for Other'!F47</f>
        <v>9397898386.3112392</v>
      </c>
      <c r="G47" s="213">
        <f ca="1">'Chem Calcs'!G47+'Addition to Chem for Other'!G47</f>
        <v>7831581988.5927</v>
      </c>
      <c r="H47" s="213">
        <f ca="1">'Chem Calcs'!H47+'Addition to Chem for Other'!H47</f>
        <v>6265265590.8741598</v>
      </c>
      <c r="I47" s="213">
        <f ca="1">'Chem Calcs'!I47+'Addition to Chem for Other'!I47</f>
        <v>4698949193.1556196</v>
      </c>
      <c r="J47" s="213">
        <f ca="1">'Chem Calcs'!J47+'Addition to Chem for Other'!J47</f>
        <v>3132632795.4370799</v>
      </c>
      <c r="K47" s="213">
        <f ca="1">'Chem Calcs'!K47+'Addition to Chem for Other'!K47</f>
        <v>1566316397.71854</v>
      </c>
      <c r="L47" s="213">
        <f ca="1">'Chem Calcs'!L47+'Addition to Chem for Other'!L47</f>
        <v>0</v>
      </c>
      <c r="M47" s="213">
        <f ca="1">'Chem Calcs'!M47+'Addition to Chem for Other'!M47</f>
        <v>0</v>
      </c>
      <c r="N47" s="213">
        <f ca="1">'Chem Calcs'!N47+'Addition to Chem for Other'!N47</f>
        <v>0</v>
      </c>
      <c r="O47" s="213">
        <f ca="1">'Chem Calcs'!O47+'Addition to Chem for Other'!O47</f>
        <v>0</v>
      </c>
      <c r="P47" s="213">
        <f ca="1">'Chem Calcs'!P47+'Addition to Chem for Other'!P47</f>
        <v>0</v>
      </c>
      <c r="Q47" s="213">
        <f ca="1">'Chem Calcs'!Q47+'Addition to Chem for Other'!Q47</f>
        <v>0</v>
      </c>
      <c r="R47" s="213">
        <f ca="1">'Chem Calcs'!R47+'Addition to Chem for Other'!R47</f>
        <v>0</v>
      </c>
      <c r="S47" s="213">
        <f ca="1">'Chem Calcs'!S47+'Addition to Chem for Other'!S47</f>
        <v>0</v>
      </c>
      <c r="T47" s="213">
        <f ca="1">'Chem Calcs'!T47+'Addition to Chem for Other'!T47</f>
        <v>0</v>
      </c>
      <c r="U47" s="213">
        <f ca="1">'Chem Calcs'!U47+'Addition to Chem for Other'!U47</f>
        <v>0</v>
      </c>
      <c r="V47" s="213">
        <f ca="1">'Chem Calcs'!V47+'Addition to Chem for Other'!V47</f>
        <v>0</v>
      </c>
      <c r="W47" s="213">
        <f ca="1">'Chem Calcs'!W47+'Addition to Chem for Other'!W47</f>
        <v>0</v>
      </c>
      <c r="X47" s="213">
        <f ca="1">'Chem Calcs'!X47+'Addition to Chem for Other'!X47</f>
        <v>0</v>
      </c>
      <c r="Y47" s="213">
        <f ca="1">'Chem Calcs'!Y47+'Addition to Chem for Other'!Y47</f>
        <v>0</v>
      </c>
      <c r="Z47" s="213">
        <f ca="1">'Chem Calcs'!Z47+'Addition to Chem for Other'!Z47</f>
        <v>0</v>
      </c>
      <c r="AA47" s="213">
        <f ca="1">'Chem Calcs'!AA47+'Addition to Chem for Other'!AA47</f>
        <v>0</v>
      </c>
      <c r="AB47" s="213">
        <f ca="1">'Chem Calcs'!AB47+'Addition to Chem for Other'!AB47</f>
        <v>0</v>
      </c>
      <c r="AC47" s="213">
        <f ca="1">'Chem Calcs'!AC47+'Addition to Chem for Other'!AC47</f>
        <v>0</v>
      </c>
      <c r="AD47" s="213">
        <f ca="1">'Chem Calcs'!AD47+'Addition to Chem for Other'!AD47</f>
        <v>0</v>
      </c>
      <c r="AE47" s="213">
        <f ca="1">'Chem Calcs'!AE47+'Addition to Chem for Other'!AE47</f>
        <v>0</v>
      </c>
      <c r="AF47" s="213">
        <f ca="1">'Chem Calcs'!AF47+'Addition to Chem for Other'!AF47</f>
        <v>0</v>
      </c>
      <c r="AG47" s="213">
        <f ca="1">'Chem Calcs'!AG47+'Addition to Chem for Other'!AG47</f>
        <v>0</v>
      </c>
      <c r="AH47" s="213">
        <f ca="1">'Chem Calcs'!AH47+'Addition to Chem for Other'!AH47</f>
        <v>0</v>
      </c>
      <c r="AI47" s="213">
        <f ca="1">'Chem Calcs'!AI47+'Addition to Chem for Other'!AI47</f>
        <v>0</v>
      </c>
      <c r="AJ47" s="213">
        <f ca="1">'Chem Calcs'!AJ47+'Addition to Chem for Other'!AJ47</f>
        <v>0</v>
      </c>
      <c r="AK47" s="213">
        <f ca="1">'Chem Calcs'!AK47+'Addition to Chem for Other'!AK47</f>
        <v>0</v>
      </c>
      <c r="AL47" s="213">
        <f ca="1">'Chem Calcs'!AL47+'Addition to Chem for Other'!AL47</f>
        <v>0</v>
      </c>
      <c r="AM47" s="213">
        <f ca="1">'Chem Calcs'!AM47+'Addition to Chem for Other'!AM47</f>
        <v>0</v>
      </c>
      <c r="AN47" s="213">
        <f ca="1">'Chem Calcs'!AN47+'Addition to Chem for Other'!AN47</f>
        <v>0</v>
      </c>
      <c r="AO47" s="213">
        <f ca="1">'Chem Calcs'!AO47+'Addition to Chem for Other'!AO47</f>
        <v>0</v>
      </c>
      <c r="AP47" s="213">
        <f ca="1">'Chem Calcs'!AP47+'Addition to Chem for Other'!AP47</f>
        <v>0</v>
      </c>
    </row>
    <row r="48" spans="1:42">
      <c r="A48" s="74">
        <v>-4</v>
      </c>
      <c r="B48" s="213">
        <f ca="1">'Chem Calcs'!B48+'Addition to Chem for Other'!B48</f>
        <v>96074672242.206284</v>
      </c>
      <c r="C48" s="213">
        <f ca="1">'Chem Calcs'!C48+'Addition to Chem for Other'!C48</f>
        <v>121067299622.55136</v>
      </c>
      <c r="D48" s="213">
        <f ca="1">'Chem Calcs'!D48+'Addition to Chem for Other'!D48</f>
        <v>146059927002.89642</v>
      </c>
      <c r="E48" s="213">
        <f ca="1">'Chem Calcs'!E48+'Addition to Chem for Other'!E48</f>
        <v>171052554383.24149</v>
      </c>
      <c r="F48" s="213">
        <f ca="1">'Chem Calcs'!F48+'Addition to Chem for Other'!F48</f>
        <v>196045181763.58655</v>
      </c>
      <c r="G48" s="213">
        <f ca="1">'Chem Calcs'!G48+'Addition to Chem for Other'!G48</f>
        <v>221037809143.93164</v>
      </c>
      <c r="H48" s="213">
        <f ca="1">'Chem Calcs'!H48+'Addition to Chem for Other'!H48</f>
        <v>246030436524.2767</v>
      </c>
      <c r="I48" s="213">
        <f ca="1">'Chem Calcs'!I48+'Addition to Chem for Other'!I48</f>
        <v>271023063904.62177</v>
      </c>
      <c r="J48" s="213">
        <f ca="1">'Chem Calcs'!J48+'Addition to Chem for Other'!J48</f>
        <v>296015691284.96686</v>
      </c>
      <c r="K48" s="213">
        <f ca="1">'Chem Calcs'!K48+'Addition to Chem for Other'!K48</f>
        <v>321008318665.31195</v>
      </c>
      <c r="L48" s="213">
        <f ca="1">'Chem Calcs'!L48+'Addition to Chem for Other'!L48</f>
        <v>346000946045.65698</v>
      </c>
      <c r="M48" s="213">
        <f ca="1">'Chem Calcs'!M48+'Addition to Chem for Other'!M48</f>
        <v>415085130981.82214</v>
      </c>
      <c r="N48" s="213">
        <f ca="1">'Chem Calcs'!N48+'Addition to Chem for Other'!N48</f>
        <v>484169315917.98724</v>
      </c>
      <c r="O48" s="213">
        <f ca="1">'Chem Calcs'!O48+'Addition to Chem for Other'!O48</f>
        <v>553253500854.15234</v>
      </c>
      <c r="P48" s="213">
        <f ca="1">'Chem Calcs'!P48+'Addition to Chem for Other'!P48</f>
        <v>622337685790.3175</v>
      </c>
      <c r="Q48" s="213">
        <f ca="1">'Chem Calcs'!Q48+'Addition to Chem for Other'!Q48</f>
        <v>691421870726.48267</v>
      </c>
      <c r="R48" s="213">
        <f ca="1">'Chem Calcs'!R48+'Addition to Chem for Other'!R48</f>
        <v>760506055662.64783</v>
      </c>
      <c r="S48" s="213">
        <f ca="1">'Chem Calcs'!S48+'Addition to Chem for Other'!S48</f>
        <v>829590240598.81299</v>
      </c>
      <c r="T48" s="213">
        <f ca="1">'Chem Calcs'!T48+'Addition to Chem for Other'!T48</f>
        <v>898674425534.97803</v>
      </c>
      <c r="U48" s="213">
        <f ca="1">'Chem Calcs'!U48+'Addition to Chem for Other'!U48</f>
        <v>967758610471.14319</v>
      </c>
      <c r="V48" s="213">
        <f ca="1">'Chem Calcs'!V48+'Addition to Chem for Other'!V48</f>
        <v>1036842795407.3083</v>
      </c>
      <c r="W48" s="213">
        <f ca="1">'Chem Calcs'!W48+'Addition to Chem for Other'!W48</f>
        <v>1144881095453.8716</v>
      </c>
      <c r="X48" s="213">
        <f ca="1">'Chem Calcs'!X48+'Addition to Chem for Other'!X48</f>
        <v>1252919395500.4346</v>
      </c>
      <c r="Y48" s="213">
        <f ca="1">'Chem Calcs'!Y48+'Addition to Chem for Other'!Y48</f>
        <v>1360957695546.9976</v>
      </c>
      <c r="Z48" s="213">
        <f ca="1">'Chem Calcs'!Z48+'Addition to Chem for Other'!Z48</f>
        <v>1468995995593.5608</v>
      </c>
      <c r="AA48" s="213">
        <f ca="1">'Chem Calcs'!AA48+'Addition to Chem for Other'!AA48</f>
        <v>1577034295640.1238</v>
      </c>
      <c r="AB48" s="213">
        <f ca="1">'Chem Calcs'!AB48+'Addition to Chem for Other'!AB48</f>
        <v>1685072595686.687</v>
      </c>
      <c r="AC48" s="213">
        <f ca="1">'Chem Calcs'!AC48+'Addition to Chem for Other'!AC48</f>
        <v>1793110895733.25</v>
      </c>
      <c r="AD48" s="213">
        <f ca="1">'Chem Calcs'!AD48+'Addition to Chem for Other'!AD48</f>
        <v>1901149195779.8132</v>
      </c>
      <c r="AE48" s="213">
        <f ca="1">'Chem Calcs'!AE48+'Addition to Chem for Other'!AE48</f>
        <v>2009187495826.3765</v>
      </c>
      <c r="AF48" s="213">
        <f ca="1">'Chem Calcs'!AF48+'Addition to Chem for Other'!AF48</f>
        <v>2117225795872.9395</v>
      </c>
      <c r="AG48" s="213">
        <f ca="1">'Chem Calcs'!AG48+'Addition to Chem for Other'!AG48</f>
        <v>2225264095919.5024</v>
      </c>
      <c r="AH48" s="213">
        <f ca="1">'Chem Calcs'!AH48+'Addition to Chem for Other'!AH48</f>
        <v>2333302395966.0654</v>
      </c>
      <c r="AI48" s="213">
        <f ca="1">'Chem Calcs'!AI48+'Addition to Chem for Other'!AI48</f>
        <v>2441340696012.6289</v>
      </c>
      <c r="AJ48" s="213">
        <f ca="1">'Chem Calcs'!AJ48+'Addition to Chem for Other'!AJ48</f>
        <v>2549378996059.1914</v>
      </c>
      <c r="AK48" s="213">
        <f ca="1">'Chem Calcs'!AK48+'Addition to Chem for Other'!AK48</f>
        <v>2657417296105.7549</v>
      </c>
      <c r="AL48" s="213">
        <f ca="1">'Chem Calcs'!AL48+'Addition to Chem for Other'!AL48</f>
        <v>2765455596152.3184</v>
      </c>
      <c r="AM48" s="213">
        <f ca="1">'Chem Calcs'!AM48+'Addition to Chem for Other'!AM48</f>
        <v>2873493896198.8809</v>
      </c>
      <c r="AN48" s="213">
        <f ca="1">'Chem Calcs'!AN48+'Addition to Chem for Other'!AN48</f>
        <v>2981532196245.4443</v>
      </c>
      <c r="AO48" s="213">
        <f ca="1">'Chem Calcs'!AO48+'Addition to Chem for Other'!AO48</f>
        <v>3089570496292.0068</v>
      </c>
      <c r="AP48" s="213">
        <f ca="1">'Chem Calcs'!AP48+'Addition to Chem for Other'!AP48</f>
        <v>3197608796338.5703</v>
      </c>
    </row>
    <row r="49" spans="1:42">
      <c r="A49" s="74">
        <v>-3</v>
      </c>
      <c r="B49" s="213">
        <f ca="1">'Chem Calcs'!B49+'Addition to Chem for Other'!B49</f>
        <v>191635714505.88345</v>
      </c>
      <c r="C49" s="213">
        <f ca="1">'Chem Calcs'!C49+'Addition to Chem for Other'!C49</f>
        <v>258741157780.64877</v>
      </c>
      <c r="D49" s="213">
        <f ca="1">'Chem Calcs'!D49+'Addition to Chem for Other'!D49</f>
        <v>325846601055.41406</v>
      </c>
      <c r="E49" s="213">
        <f ca="1">'Chem Calcs'!E49+'Addition to Chem for Other'!E49</f>
        <v>392952044330.17944</v>
      </c>
      <c r="F49" s="213">
        <f ca="1">'Chem Calcs'!F49+'Addition to Chem for Other'!F49</f>
        <v>460057487604.94476</v>
      </c>
      <c r="G49" s="213">
        <f ca="1">'Chem Calcs'!G49+'Addition to Chem for Other'!G49</f>
        <v>527162930879.71008</v>
      </c>
      <c r="H49" s="213">
        <f ca="1">'Chem Calcs'!H49+'Addition to Chem for Other'!H49</f>
        <v>594268374154.47546</v>
      </c>
      <c r="I49" s="213">
        <f ca="1">'Chem Calcs'!I49+'Addition to Chem for Other'!I49</f>
        <v>661373817429.24072</v>
      </c>
      <c r="J49" s="213">
        <f ca="1">'Chem Calcs'!J49+'Addition to Chem for Other'!J49</f>
        <v>728479260704.00598</v>
      </c>
      <c r="K49" s="213">
        <f ca="1">'Chem Calcs'!K49+'Addition to Chem for Other'!K49</f>
        <v>795584703978.77148</v>
      </c>
      <c r="L49" s="213">
        <f ca="1">'Chem Calcs'!L49+'Addition to Chem for Other'!L49</f>
        <v>862690147253.53674</v>
      </c>
      <c r="M49" s="213">
        <f ca="1">'Chem Calcs'!M49+'Addition to Chem for Other'!M49</f>
        <v>1040114404491.9764</v>
      </c>
      <c r="N49" s="213">
        <f ca="1">'Chem Calcs'!N49+'Addition to Chem for Other'!N49</f>
        <v>1217538661730.416</v>
      </c>
      <c r="O49" s="213">
        <f ca="1">'Chem Calcs'!O49+'Addition to Chem for Other'!O49</f>
        <v>1394962918968.8555</v>
      </c>
      <c r="P49" s="213">
        <f ca="1">'Chem Calcs'!P49+'Addition to Chem for Other'!P49</f>
        <v>1572387176207.2954</v>
      </c>
      <c r="Q49" s="213">
        <f ca="1">'Chem Calcs'!Q49+'Addition to Chem for Other'!Q49</f>
        <v>1749811433445.7349</v>
      </c>
      <c r="R49" s="213">
        <f ca="1">'Chem Calcs'!R49+'Addition to Chem for Other'!R49</f>
        <v>1927235690684.1743</v>
      </c>
      <c r="S49" s="213">
        <f ca="1">'Chem Calcs'!S49+'Addition to Chem for Other'!S49</f>
        <v>2104659947922.6143</v>
      </c>
      <c r="T49" s="213">
        <f ca="1">'Chem Calcs'!T49+'Addition to Chem for Other'!T49</f>
        <v>2282084205161.0537</v>
      </c>
      <c r="U49" s="213">
        <f ca="1">'Chem Calcs'!U49+'Addition to Chem for Other'!U49</f>
        <v>2459508462399.4932</v>
      </c>
      <c r="V49" s="213">
        <f ca="1">'Chem Calcs'!V49+'Addition to Chem for Other'!V49</f>
        <v>2636932719637.9331</v>
      </c>
      <c r="W49" s="213">
        <f ca="1">'Chem Calcs'!W49+'Addition to Chem for Other'!W49</f>
        <v>2911699279842.3926</v>
      </c>
      <c r="X49" s="213">
        <f ca="1">'Chem Calcs'!X49+'Addition to Chem for Other'!X49</f>
        <v>3186465840046.8525</v>
      </c>
      <c r="Y49" s="213">
        <f ca="1">'Chem Calcs'!Y49+'Addition to Chem for Other'!Y49</f>
        <v>3461232400251.3125</v>
      </c>
      <c r="Z49" s="213">
        <f ca="1">'Chem Calcs'!Z49+'Addition to Chem for Other'!Z49</f>
        <v>3735998960455.7725</v>
      </c>
      <c r="AA49" s="213">
        <f ca="1">'Chem Calcs'!AA49+'Addition to Chem for Other'!AA49</f>
        <v>4010765520660.2324</v>
      </c>
      <c r="AB49" s="213">
        <f ca="1">'Chem Calcs'!AB49+'Addition to Chem for Other'!AB49</f>
        <v>4285532080864.6924</v>
      </c>
      <c r="AC49" s="213">
        <f ca="1">'Chem Calcs'!AC49+'Addition to Chem for Other'!AC49</f>
        <v>4560298641069.1523</v>
      </c>
      <c r="AD49" s="213">
        <f ca="1">'Chem Calcs'!AD49+'Addition to Chem for Other'!AD49</f>
        <v>4835065201273.6123</v>
      </c>
      <c r="AE49" s="213">
        <f ca="1">'Chem Calcs'!AE49+'Addition to Chem for Other'!AE49</f>
        <v>5109831761478.0723</v>
      </c>
      <c r="AF49" s="213">
        <f ca="1">'Chem Calcs'!AF49+'Addition to Chem for Other'!AF49</f>
        <v>5384598321682.5322</v>
      </c>
      <c r="AG49" s="213">
        <f ca="1">'Chem Calcs'!AG49+'Addition to Chem for Other'!AG49</f>
        <v>5659364881886.9922</v>
      </c>
      <c r="AH49" s="213">
        <f ca="1">'Chem Calcs'!AH49+'Addition to Chem for Other'!AH49</f>
        <v>5934131442091.4512</v>
      </c>
      <c r="AI49" s="213">
        <f ca="1">'Chem Calcs'!AI49+'Addition to Chem for Other'!AI49</f>
        <v>6208898002295.9111</v>
      </c>
      <c r="AJ49" s="213">
        <f ca="1">'Chem Calcs'!AJ49+'Addition to Chem for Other'!AJ49</f>
        <v>6483664562500.3711</v>
      </c>
      <c r="AK49" s="213">
        <f ca="1">'Chem Calcs'!AK49+'Addition to Chem for Other'!AK49</f>
        <v>6758431122704.832</v>
      </c>
      <c r="AL49" s="213">
        <f ca="1">'Chem Calcs'!AL49+'Addition to Chem for Other'!AL49</f>
        <v>7033197682909.292</v>
      </c>
      <c r="AM49" s="213">
        <f ca="1">'Chem Calcs'!AM49+'Addition to Chem for Other'!AM49</f>
        <v>7307964243113.75</v>
      </c>
      <c r="AN49" s="213">
        <f ca="1">'Chem Calcs'!AN49+'Addition to Chem for Other'!AN49</f>
        <v>7582730803318.21</v>
      </c>
      <c r="AO49" s="213">
        <f ca="1">'Chem Calcs'!AO49+'Addition to Chem for Other'!AO49</f>
        <v>7857497363522.6719</v>
      </c>
      <c r="AP49" s="213">
        <f ca="1">'Chem Calcs'!AP49+'Addition to Chem for Other'!AP49</f>
        <v>8132263923727.1309</v>
      </c>
    </row>
    <row r="50" spans="1:42">
      <c r="A50" s="74">
        <v>-2</v>
      </c>
      <c r="B50" s="213">
        <f ca="1">'Chem Calcs'!B50+'Addition to Chem for Other'!B50</f>
        <v>85728169077.65834</v>
      </c>
      <c r="C50" s="213">
        <f ca="1">'Chem Calcs'!C50+'Addition to Chem for Other'!C50</f>
        <v>100310800097.56255</v>
      </c>
      <c r="D50" s="213">
        <f ca="1">'Chem Calcs'!D50+'Addition to Chem for Other'!D50</f>
        <v>114893431117.46677</v>
      </c>
      <c r="E50" s="213">
        <f ca="1">'Chem Calcs'!E50+'Addition to Chem for Other'!E50</f>
        <v>129476062137.37099</v>
      </c>
      <c r="F50" s="213">
        <f ca="1">'Chem Calcs'!F50+'Addition to Chem for Other'!F50</f>
        <v>144058693157.27521</v>
      </c>
      <c r="G50" s="213">
        <f ca="1">'Chem Calcs'!G50+'Addition to Chem for Other'!G50</f>
        <v>158641324177.17941</v>
      </c>
      <c r="H50" s="213">
        <f ca="1">'Chem Calcs'!H50+'Addition to Chem for Other'!H50</f>
        <v>173223955197.08362</v>
      </c>
      <c r="I50" s="213">
        <f ca="1">'Chem Calcs'!I50+'Addition to Chem for Other'!I50</f>
        <v>187806586216.98785</v>
      </c>
      <c r="J50" s="213">
        <f ca="1">'Chem Calcs'!J50+'Addition to Chem for Other'!J50</f>
        <v>202389217236.89206</v>
      </c>
      <c r="K50" s="213">
        <f ca="1">'Chem Calcs'!K50+'Addition to Chem for Other'!K50</f>
        <v>216971848256.79626</v>
      </c>
      <c r="L50" s="213">
        <f ca="1">'Chem Calcs'!L50+'Addition to Chem for Other'!L50</f>
        <v>231554479276.70047</v>
      </c>
      <c r="M50" s="213">
        <f ca="1">'Chem Calcs'!M50+'Addition to Chem for Other'!M50</f>
        <v>430244982100.92224</v>
      </c>
      <c r="N50" s="213">
        <f ca="1">'Chem Calcs'!N50+'Addition to Chem for Other'!N50</f>
        <v>628935484925.14392</v>
      </c>
      <c r="O50" s="213">
        <f ca="1">'Chem Calcs'!O50+'Addition to Chem for Other'!O50</f>
        <v>827625987749.36572</v>
      </c>
      <c r="P50" s="213">
        <f ca="1">'Chem Calcs'!P50+'Addition to Chem for Other'!P50</f>
        <v>1026316490573.5874</v>
      </c>
      <c r="Q50" s="213">
        <f ca="1">'Chem Calcs'!Q50+'Addition to Chem for Other'!Q50</f>
        <v>1225006993397.8093</v>
      </c>
      <c r="R50" s="213">
        <f ca="1">'Chem Calcs'!R50+'Addition to Chem for Other'!R50</f>
        <v>1423697496222.031</v>
      </c>
      <c r="S50" s="213">
        <f ca="1">'Chem Calcs'!S50+'Addition to Chem for Other'!S50</f>
        <v>1622387999046.2529</v>
      </c>
      <c r="T50" s="213">
        <f ca="1">'Chem Calcs'!T50+'Addition to Chem for Other'!T50</f>
        <v>1821078501870.4744</v>
      </c>
      <c r="U50" s="213">
        <f ca="1">'Chem Calcs'!U50+'Addition to Chem for Other'!U50</f>
        <v>2019769004694.6963</v>
      </c>
      <c r="V50" s="213">
        <f ca="1">'Chem Calcs'!V50+'Addition to Chem for Other'!V50</f>
        <v>2218459507518.918</v>
      </c>
      <c r="W50" s="213">
        <f ca="1">'Chem Calcs'!W50+'Addition to Chem for Other'!W50</f>
        <v>2449621449306.1733</v>
      </c>
      <c r="X50" s="213">
        <f ca="1">'Chem Calcs'!X50+'Addition to Chem for Other'!X50</f>
        <v>2680783391093.4287</v>
      </c>
      <c r="Y50" s="213">
        <f ca="1">'Chem Calcs'!Y50+'Addition to Chem for Other'!Y50</f>
        <v>2911945332880.6846</v>
      </c>
      <c r="Z50" s="213">
        <f ca="1">'Chem Calcs'!Z50+'Addition to Chem for Other'!Z50</f>
        <v>3143107274667.9395</v>
      </c>
      <c r="AA50" s="213">
        <f ca="1">'Chem Calcs'!AA50+'Addition to Chem for Other'!AA50</f>
        <v>3374269216455.1953</v>
      </c>
      <c r="AB50" s="213">
        <f ca="1">'Chem Calcs'!AB50+'Addition to Chem for Other'!AB50</f>
        <v>3605431158242.4512</v>
      </c>
      <c r="AC50" s="213">
        <f ca="1">'Chem Calcs'!AC50+'Addition to Chem for Other'!AC50</f>
        <v>3836593100029.7061</v>
      </c>
      <c r="AD50" s="213">
        <f ca="1">'Chem Calcs'!AD50+'Addition to Chem for Other'!AD50</f>
        <v>4067755041816.9619</v>
      </c>
      <c r="AE50" s="213">
        <f ca="1">'Chem Calcs'!AE50+'Addition to Chem for Other'!AE50</f>
        <v>4298916983604.2173</v>
      </c>
      <c r="AF50" s="213">
        <f ca="1">'Chem Calcs'!AF50+'Addition to Chem for Other'!AF50</f>
        <v>4530078925391.4727</v>
      </c>
      <c r="AG50" s="213">
        <f ca="1">'Chem Calcs'!AG50+'Addition to Chem for Other'!AG50</f>
        <v>4761240867178.7275</v>
      </c>
      <c r="AH50" s="213">
        <f ca="1">'Chem Calcs'!AH50+'Addition to Chem for Other'!AH50</f>
        <v>4992402808965.9834</v>
      </c>
      <c r="AI50" s="213">
        <f ca="1">'Chem Calcs'!AI50+'Addition to Chem for Other'!AI50</f>
        <v>5223564750753.2393</v>
      </c>
      <c r="AJ50" s="213">
        <f ca="1">'Chem Calcs'!AJ50+'Addition to Chem for Other'!AJ50</f>
        <v>5454726692540.4941</v>
      </c>
      <c r="AK50" s="213">
        <f ca="1">'Chem Calcs'!AK50+'Addition to Chem for Other'!AK50</f>
        <v>5685888634327.75</v>
      </c>
      <c r="AL50" s="213">
        <f ca="1">'Chem Calcs'!AL50+'Addition to Chem for Other'!AL50</f>
        <v>5917050576115.0049</v>
      </c>
      <c r="AM50" s="213">
        <f ca="1">'Chem Calcs'!AM50+'Addition to Chem for Other'!AM50</f>
        <v>6148212517902.2617</v>
      </c>
      <c r="AN50" s="213">
        <f ca="1">'Chem Calcs'!AN50+'Addition to Chem for Other'!AN50</f>
        <v>6379374459689.5166</v>
      </c>
      <c r="AO50" s="213">
        <f ca="1">'Chem Calcs'!AO50+'Addition to Chem for Other'!AO50</f>
        <v>6610536401476.7725</v>
      </c>
      <c r="AP50" s="213">
        <f ca="1">'Chem Calcs'!AP50+'Addition to Chem for Other'!AP50</f>
        <v>6841698343264.0273</v>
      </c>
    </row>
    <row r="51" spans="1:42">
      <c r="A51" s="74">
        <v>-1</v>
      </c>
      <c r="B51" s="213">
        <f ca="1">'Chem Calcs'!B51+'Addition to Chem for Other'!B51</f>
        <v>20406149139.646042</v>
      </c>
      <c r="C51" s="213">
        <f ca="1">'Chem Calcs'!C51+'Addition to Chem for Other'!C51</f>
        <v>18841440818.610703</v>
      </c>
      <c r="D51" s="213">
        <f ca="1">'Chem Calcs'!D51+'Addition to Chem for Other'!D51</f>
        <v>17276732497.575367</v>
      </c>
      <c r="E51" s="213">
        <f ca="1">'Chem Calcs'!E51+'Addition to Chem for Other'!E51</f>
        <v>15712024176.54003</v>
      </c>
      <c r="F51" s="213">
        <f ca="1">'Chem Calcs'!F51+'Addition to Chem for Other'!F51</f>
        <v>14147315855.504692</v>
      </c>
      <c r="G51" s="213">
        <f ca="1">'Chem Calcs'!G51+'Addition to Chem for Other'!G51</f>
        <v>12582607534.469357</v>
      </c>
      <c r="H51" s="213">
        <f ca="1">'Chem Calcs'!H51+'Addition to Chem for Other'!H51</f>
        <v>11017899213.434017</v>
      </c>
      <c r="I51" s="213">
        <f ca="1">'Chem Calcs'!I51+'Addition to Chem for Other'!I51</f>
        <v>9453190892.3986816</v>
      </c>
      <c r="J51" s="213">
        <f ca="1">'Chem Calcs'!J51+'Addition to Chem for Other'!J51</f>
        <v>7888482571.3633442</v>
      </c>
      <c r="K51" s="213">
        <f ca="1">'Chem Calcs'!K51+'Addition to Chem for Other'!K51</f>
        <v>6323774250.3280067</v>
      </c>
      <c r="L51" s="213">
        <f ca="1">'Chem Calcs'!L51+'Addition to Chem for Other'!L51</f>
        <v>4759065929.2926693</v>
      </c>
      <c r="M51" s="213">
        <f ca="1">'Chem Calcs'!M51+'Addition to Chem for Other'!M51</f>
        <v>436953304472.36853</v>
      </c>
      <c r="N51" s="213">
        <f ca="1">'Chem Calcs'!N51+'Addition to Chem for Other'!N51</f>
        <v>869147543015.44434</v>
      </c>
      <c r="O51" s="213">
        <f ca="1">'Chem Calcs'!O51+'Addition to Chem for Other'!O51</f>
        <v>1301341781558.5203</v>
      </c>
      <c r="P51" s="213">
        <f ca="1">'Chem Calcs'!P51+'Addition to Chem for Other'!P51</f>
        <v>1733536020101.5962</v>
      </c>
      <c r="Q51" s="213">
        <f ca="1">'Chem Calcs'!Q51+'Addition to Chem for Other'!Q51</f>
        <v>2165730258644.6721</v>
      </c>
      <c r="R51" s="213">
        <f ca="1">'Chem Calcs'!R51+'Addition to Chem for Other'!R51</f>
        <v>2597924497187.748</v>
      </c>
      <c r="S51" s="213">
        <f ca="1">'Chem Calcs'!S51+'Addition to Chem for Other'!S51</f>
        <v>3030118735730.8237</v>
      </c>
      <c r="T51" s="213">
        <f ca="1">'Chem Calcs'!T51+'Addition to Chem for Other'!T51</f>
        <v>3462312974273.8994</v>
      </c>
      <c r="U51" s="213">
        <f ca="1">'Chem Calcs'!U51+'Addition to Chem for Other'!U51</f>
        <v>3894507212816.9751</v>
      </c>
      <c r="V51" s="213">
        <f ca="1">'Chem Calcs'!V51+'Addition to Chem for Other'!V51</f>
        <v>4326701451360.0513</v>
      </c>
      <c r="W51" s="213">
        <f ca="1">'Chem Calcs'!W51+'Addition to Chem for Other'!W51</f>
        <v>4777540741254.8193</v>
      </c>
      <c r="X51" s="213">
        <f ca="1">'Chem Calcs'!X51+'Addition to Chem for Other'!X51</f>
        <v>5228380031149.5879</v>
      </c>
      <c r="Y51" s="213">
        <f ca="1">'Chem Calcs'!Y51+'Addition to Chem for Other'!Y51</f>
        <v>5679219321044.3555</v>
      </c>
      <c r="Z51" s="213">
        <f ca="1">'Chem Calcs'!Z51+'Addition to Chem for Other'!Z51</f>
        <v>6130058610939.124</v>
      </c>
      <c r="AA51" s="213">
        <f ca="1">'Chem Calcs'!AA51+'Addition to Chem for Other'!AA51</f>
        <v>6580897900833.8916</v>
      </c>
      <c r="AB51" s="213">
        <f ca="1">'Chem Calcs'!AB51+'Addition to Chem for Other'!AB51</f>
        <v>7031737190728.6602</v>
      </c>
      <c r="AC51" s="213">
        <f ca="1">'Chem Calcs'!AC51+'Addition to Chem for Other'!AC51</f>
        <v>7482576480623.4287</v>
      </c>
      <c r="AD51" s="213">
        <f ca="1">'Chem Calcs'!AD51+'Addition to Chem for Other'!AD51</f>
        <v>7933415770518.1973</v>
      </c>
      <c r="AE51" s="213">
        <f ca="1">'Chem Calcs'!AE51+'Addition to Chem for Other'!AE51</f>
        <v>8384255060412.9639</v>
      </c>
      <c r="AF51" s="213">
        <f ca="1">'Chem Calcs'!AF51+'Addition to Chem for Other'!AF51</f>
        <v>8835094350307.7324</v>
      </c>
      <c r="AG51" s="213">
        <f ca="1">'Chem Calcs'!AG51+'Addition to Chem for Other'!AG51</f>
        <v>9285933640202.502</v>
      </c>
      <c r="AH51" s="213">
        <f ca="1">'Chem Calcs'!AH51+'Addition to Chem for Other'!AH51</f>
        <v>9736772930097.2695</v>
      </c>
      <c r="AI51" s="213">
        <f ca="1">'Chem Calcs'!AI51+'Addition to Chem for Other'!AI51</f>
        <v>10187612219992.037</v>
      </c>
      <c r="AJ51" s="213">
        <f ca="1">'Chem Calcs'!AJ51+'Addition to Chem for Other'!AJ51</f>
        <v>10638451509886.807</v>
      </c>
      <c r="AK51" s="213">
        <f ca="1">'Chem Calcs'!AK51+'Addition to Chem for Other'!AK51</f>
        <v>11089290799781.574</v>
      </c>
      <c r="AL51" s="213">
        <f ca="1">'Chem Calcs'!AL51+'Addition to Chem for Other'!AL51</f>
        <v>11540130089676.342</v>
      </c>
      <c r="AM51" s="213">
        <f ca="1">'Chem Calcs'!AM51+'Addition to Chem for Other'!AM51</f>
        <v>11990969379571.109</v>
      </c>
      <c r="AN51" s="213">
        <f ca="1">'Chem Calcs'!AN51+'Addition to Chem for Other'!AN51</f>
        <v>12441808669465.877</v>
      </c>
      <c r="AO51" s="213">
        <f ca="1">'Chem Calcs'!AO51+'Addition to Chem for Other'!AO51</f>
        <v>12892647959360.646</v>
      </c>
      <c r="AP51" s="213">
        <f ca="1">'Chem Calcs'!AP51+'Addition to Chem for Other'!AP51</f>
        <v>13343487249255.414</v>
      </c>
    </row>
    <row r="52" spans="1:42">
      <c r="A52" s="74">
        <v>0</v>
      </c>
      <c r="B52" s="213">
        <f ca="1">'Chem Calcs'!B52+'Addition to Chem for Other'!B52</f>
        <v>1760226933.2013254</v>
      </c>
      <c r="C52" s="213">
        <f ca="1">'Chem Calcs'!C52+'Addition to Chem for Other'!C52</f>
        <v>2807011727.1849422</v>
      </c>
      <c r="D52" s="213">
        <f ca="1">'Chem Calcs'!D52+'Addition to Chem for Other'!D52</f>
        <v>3853796521.1685596</v>
      </c>
      <c r="E52" s="213">
        <f ca="1">'Chem Calcs'!E52+'Addition to Chem for Other'!E52</f>
        <v>4900581315.1521769</v>
      </c>
      <c r="F52" s="213">
        <f ca="1">'Chem Calcs'!F52+'Addition to Chem for Other'!F52</f>
        <v>5947366109.1357937</v>
      </c>
      <c r="G52" s="213">
        <f ca="1">'Chem Calcs'!G52+'Addition to Chem for Other'!G52</f>
        <v>6994150903.1194105</v>
      </c>
      <c r="H52" s="213">
        <f ca="1">'Chem Calcs'!H52+'Addition to Chem for Other'!H52</f>
        <v>8040935697.1030273</v>
      </c>
      <c r="I52" s="213">
        <f ca="1">'Chem Calcs'!I52+'Addition to Chem for Other'!I52</f>
        <v>9087720491.0866451</v>
      </c>
      <c r="J52" s="213">
        <f ca="1">'Chem Calcs'!J52+'Addition to Chem for Other'!J52</f>
        <v>10134505285.070261</v>
      </c>
      <c r="K52" s="213">
        <f ca="1">'Chem Calcs'!K52+'Addition to Chem for Other'!K52</f>
        <v>11181290079.053879</v>
      </c>
      <c r="L52" s="213">
        <f ca="1">'Chem Calcs'!L52+'Addition to Chem for Other'!L52</f>
        <v>12228074873.037497</v>
      </c>
      <c r="M52" s="213">
        <f ca="1">'Chem Calcs'!M52+'Addition to Chem for Other'!M52</f>
        <v>17162905408.318062</v>
      </c>
      <c r="N52" s="213">
        <f ca="1">'Chem Calcs'!N52+'Addition to Chem for Other'!N52</f>
        <v>22097735943.598629</v>
      </c>
      <c r="O52" s="213">
        <f ca="1">'Chem Calcs'!O52+'Addition to Chem for Other'!O52</f>
        <v>27032566478.879196</v>
      </c>
      <c r="P52" s="213">
        <f ca="1">'Chem Calcs'!P52+'Addition to Chem for Other'!P52</f>
        <v>31967397014.159763</v>
      </c>
      <c r="Q52" s="213">
        <f ca="1">'Chem Calcs'!Q52+'Addition to Chem for Other'!Q52</f>
        <v>36902227549.440331</v>
      </c>
      <c r="R52" s="213">
        <f ca="1">'Chem Calcs'!R52+'Addition to Chem for Other'!R52</f>
        <v>41837058084.720894</v>
      </c>
      <c r="S52" s="213">
        <f ca="1">'Chem Calcs'!S52+'Addition to Chem for Other'!S52</f>
        <v>46771888620.001465</v>
      </c>
      <c r="T52" s="213">
        <f ca="1">'Chem Calcs'!T52+'Addition to Chem for Other'!T52</f>
        <v>51706719155.282028</v>
      </c>
      <c r="U52" s="213">
        <f ca="1">'Chem Calcs'!U52+'Addition to Chem for Other'!U52</f>
        <v>56641549690.562599</v>
      </c>
      <c r="V52" s="213">
        <f ca="1">'Chem Calcs'!V52+'Addition to Chem for Other'!V52</f>
        <v>61576380225.843163</v>
      </c>
      <c r="W52" s="213">
        <f ca="1">'Chem Calcs'!W52+'Addition to Chem for Other'!W52</f>
        <v>67992596331.205132</v>
      </c>
      <c r="X52" s="213">
        <f ca="1">'Chem Calcs'!X52+'Addition to Chem for Other'!X52</f>
        <v>74408812436.567108</v>
      </c>
      <c r="Y52" s="213">
        <f ca="1">'Chem Calcs'!Y52+'Addition to Chem for Other'!Y52</f>
        <v>80825028541.929077</v>
      </c>
      <c r="Z52" s="213">
        <f ca="1">'Chem Calcs'!Z52+'Addition to Chem for Other'!Z52</f>
        <v>87241244647.291046</v>
      </c>
      <c r="AA52" s="213">
        <f ca="1">'Chem Calcs'!AA52+'Addition to Chem for Other'!AA52</f>
        <v>93657460752.653015</v>
      </c>
      <c r="AB52" s="213">
        <f ca="1">'Chem Calcs'!AB52+'Addition to Chem for Other'!AB52</f>
        <v>100073676858.015</v>
      </c>
      <c r="AC52" s="213">
        <f ca="1">'Chem Calcs'!AC52+'Addition to Chem for Other'!AC52</f>
        <v>106489892963.37695</v>
      </c>
      <c r="AD52" s="213">
        <f ca="1">'Chem Calcs'!AD52+'Addition to Chem for Other'!AD52</f>
        <v>112906109068.73892</v>
      </c>
      <c r="AE52" s="213">
        <f ca="1">'Chem Calcs'!AE52+'Addition to Chem for Other'!AE52</f>
        <v>119322325174.10089</v>
      </c>
      <c r="AF52" s="213">
        <f ca="1">'Chem Calcs'!AF52+'Addition to Chem for Other'!AF52</f>
        <v>125738541279.46288</v>
      </c>
      <c r="AG52" s="213">
        <f ca="1">'Chem Calcs'!AG52+'Addition to Chem for Other'!AG52</f>
        <v>132154757384.82484</v>
      </c>
      <c r="AH52" s="213">
        <f ca="1">'Chem Calcs'!AH52+'Addition to Chem for Other'!AH52</f>
        <v>138570973490.18683</v>
      </c>
      <c r="AI52" s="213">
        <f ca="1">'Chem Calcs'!AI52+'Addition to Chem for Other'!AI52</f>
        <v>144987189595.5488</v>
      </c>
      <c r="AJ52" s="213">
        <f ca="1">'Chem Calcs'!AJ52+'Addition to Chem for Other'!AJ52</f>
        <v>151403405700.91077</v>
      </c>
      <c r="AK52" s="213">
        <f ca="1">'Chem Calcs'!AK52+'Addition to Chem for Other'!AK52</f>
        <v>157819621806.27274</v>
      </c>
      <c r="AL52" s="213">
        <f ca="1">'Chem Calcs'!AL52+'Addition to Chem for Other'!AL52</f>
        <v>164235837911.6347</v>
      </c>
      <c r="AM52" s="213">
        <f ca="1">'Chem Calcs'!AM52+'Addition to Chem for Other'!AM52</f>
        <v>170652054016.99664</v>
      </c>
      <c r="AN52" s="213">
        <f ca="1">'Chem Calcs'!AN52+'Addition to Chem for Other'!AN52</f>
        <v>177068270122.35864</v>
      </c>
      <c r="AO52" s="213">
        <f ca="1">'Chem Calcs'!AO52+'Addition to Chem for Other'!AO52</f>
        <v>183484486227.72058</v>
      </c>
      <c r="AP52" s="213">
        <f ca="1">'Chem Calcs'!AP52+'Addition to Chem for Other'!AP52</f>
        <v>189900702333.08258</v>
      </c>
    </row>
    <row r="53" spans="1:42">
      <c r="A53" s="74">
        <v>1</v>
      </c>
      <c r="B53" s="213">
        <f ca="1">'Chem Calcs'!B53+'Addition to Chem for Other'!B53</f>
        <v>866390286573.31458</v>
      </c>
      <c r="C53" s="213">
        <f ca="1">'Chem Calcs'!C53+'Addition to Chem for Other'!C53</f>
        <v>5633982031985.4512</v>
      </c>
      <c r="D53" s="213">
        <f ca="1">'Chem Calcs'!D53+'Addition to Chem for Other'!D53</f>
        <v>10401573777397.588</v>
      </c>
      <c r="E53" s="213">
        <f ca="1">'Chem Calcs'!E53+'Addition to Chem for Other'!E53</f>
        <v>15169165522809.723</v>
      </c>
      <c r="F53" s="213">
        <f ca="1">'Chem Calcs'!F53+'Addition to Chem for Other'!F53</f>
        <v>19936757268221.859</v>
      </c>
      <c r="G53" s="213">
        <f ca="1">'Chem Calcs'!G53+'Addition to Chem for Other'!G53</f>
        <v>24704349013633.996</v>
      </c>
      <c r="H53" s="213">
        <f ca="1">'Chem Calcs'!H53+'Addition to Chem for Other'!H53</f>
        <v>29471940759046.129</v>
      </c>
      <c r="I53" s="213">
        <f ca="1">'Chem Calcs'!I53+'Addition to Chem for Other'!I53</f>
        <v>34239532504458.27</v>
      </c>
      <c r="J53" s="213">
        <f ca="1">'Chem Calcs'!J53+'Addition to Chem for Other'!J53</f>
        <v>39007124249870.406</v>
      </c>
      <c r="K53" s="213">
        <f ca="1">'Chem Calcs'!K53+'Addition to Chem for Other'!K53</f>
        <v>43774715995282.539</v>
      </c>
      <c r="L53" s="213">
        <f ca="1">'Chem Calcs'!L53+'Addition to Chem for Other'!L53</f>
        <v>48542307740694.68</v>
      </c>
      <c r="M53" s="213">
        <f ca="1">'Chem Calcs'!M53+'Addition to Chem for Other'!M53</f>
        <v>53086485637321.891</v>
      </c>
      <c r="N53" s="213">
        <f ca="1">'Chem Calcs'!N53+'Addition to Chem for Other'!N53</f>
        <v>57630663533949.109</v>
      </c>
      <c r="O53" s="213">
        <f ca="1">'Chem Calcs'!O53+'Addition to Chem for Other'!O53</f>
        <v>62174841430576.313</v>
      </c>
      <c r="P53" s="213">
        <f ca="1">'Chem Calcs'!P53+'Addition to Chem for Other'!P53</f>
        <v>66719019327203.531</v>
      </c>
      <c r="Q53" s="213">
        <f ca="1">'Chem Calcs'!Q53+'Addition to Chem for Other'!Q53</f>
        <v>71263197223830.75</v>
      </c>
      <c r="R53" s="213">
        <f ca="1">'Chem Calcs'!R53+'Addition to Chem for Other'!R53</f>
        <v>75807375120457.953</v>
      </c>
      <c r="S53" s="213">
        <f ca="1">'Chem Calcs'!S53+'Addition to Chem for Other'!S53</f>
        <v>80351553017085.172</v>
      </c>
      <c r="T53" s="213">
        <f ca="1">'Chem Calcs'!T53+'Addition to Chem for Other'!T53</f>
        <v>84895730913712.391</v>
      </c>
      <c r="U53" s="213">
        <f ca="1">'Chem Calcs'!U53+'Addition to Chem for Other'!U53</f>
        <v>89439908810339.594</v>
      </c>
      <c r="V53" s="213">
        <f ca="1">'Chem Calcs'!V53+'Addition to Chem for Other'!V53</f>
        <v>93984086706966.813</v>
      </c>
      <c r="W53" s="213">
        <f ca="1">'Chem Calcs'!W53+'Addition to Chem for Other'!W53</f>
        <v>103777163347153.8</v>
      </c>
      <c r="X53" s="213">
        <f ca="1">'Chem Calcs'!X53+'Addition to Chem for Other'!X53</f>
        <v>113570239987340.77</v>
      </c>
      <c r="Y53" s="213">
        <f ca="1">'Chem Calcs'!Y53+'Addition to Chem for Other'!Y53</f>
        <v>123363316627527.75</v>
      </c>
      <c r="Z53" s="213">
        <f ca="1">'Chem Calcs'!Z53+'Addition to Chem for Other'!Z53</f>
        <v>133156393267714.75</v>
      </c>
      <c r="AA53" s="213">
        <f ca="1">'Chem Calcs'!AA53+'Addition to Chem for Other'!AA53</f>
        <v>142949469907901.72</v>
      </c>
      <c r="AB53" s="213">
        <f ca="1">'Chem Calcs'!AB53+'Addition to Chem for Other'!AB53</f>
        <v>152742546548088.69</v>
      </c>
      <c r="AC53" s="213">
        <f ca="1">'Chem Calcs'!AC53+'Addition to Chem for Other'!AC53</f>
        <v>162535623188275.69</v>
      </c>
      <c r="AD53" s="213">
        <f ca="1">'Chem Calcs'!AD53+'Addition to Chem for Other'!AD53</f>
        <v>172328699828462.66</v>
      </c>
      <c r="AE53" s="213">
        <f ca="1">'Chem Calcs'!AE53+'Addition to Chem for Other'!AE53</f>
        <v>182121776468649.66</v>
      </c>
      <c r="AF53" s="213">
        <f ca="1">'Chem Calcs'!AF53+'Addition to Chem for Other'!AF53</f>
        <v>191914853108836.63</v>
      </c>
      <c r="AG53" s="213">
        <f ca="1">'Chem Calcs'!AG53+'Addition to Chem for Other'!AG53</f>
        <v>201707929749023.63</v>
      </c>
      <c r="AH53" s="213">
        <f ca="1">'Chem Calcs'!AH53+'Addition to Chem for Other'!AH53</f>
        <v>211501006389210.56</v>
      </c>
      <c r="AI53" s="213">
        <f ca="1">'Chem Calcs'!AI53+'Addition to Chem for Other'!AI53</f>
        <v>221294083029397.56</v>
      </c>
      <c r="AJ53" s="213">
        <f ca="1">'Chem Calcs'!AJ53+'Addition to Chem for Other'!AJ53</f>
        <v>231087159669584.53</v>
      </c>
      <c r="AK53" s="213">
        <f ca="1">'Chem Calcs'!AK53+'Addition to Chem for Other'!AK53</f>
        <v>240880236309771.5</v>
      </c>
      <c r="AL53" s="213">
        <f ca="1">'Chem Calcs'!AL53+'Addition to Chem for Other'!AL53</f>
        <v>250673312949958.53</v>
      </c>
      <c r="AM53" s="213">
        <f ca="1">'Chem Calcs'!AM53+'Addition to Chem for Other'!AM53</f>
        <v>260466389590145.47</v>
      </c>
      <c r="AN53" s="213">
        <f ca="1">'Chem Calcs'!AN53+'Addition to Chem for Other'!AN53</f>
        <v>270259466230332.5</v>
      </c>
      <c r="AO53" s="213">
        <f ca="1">'Chem Calcs'!AO53+'Addition to Chem for Other'!AO53</f>
        <v>280052542870519.44</v>
      </c>
      <c r="AP53" s="213">
        <f ca="1">'Chem Calcs'!AP53+'Addition to Chem for Other'!AP53</f>
        <v>289845619510706.44</v>
      </c>
    </row>
    <row r="54" spans="1:42">
      <c r="A54" s="74">
        <v>2</v>
      </c>
      <c r="B54" s="213">
        <f ca="1">'Chem Calcs'!B54+'Addition to Chem for Other'!B54</f>
        <v>0</v>
      </c>
      <c r="C54" s="213">
        <f ca="1">'Chem Calcs'!C54+'Addition to Chem for Other'!C54</f>
        <v>0</v>
      </c>
      <c r="D54" s="213">
        <f ca="1">'Chem Calcs'!D54+'Addition to Chem for Other'!D54</f>
        <v>0</v>
      </c>
      <c r="E54" s="213">
        <f ca="1">'Chem Calcs'!E54+'Addition to Chem for Other'!E54</f>
        <v>0</v>
      </c>
      <c r="F54" s="213">
        <f ca="1">'Chem Calcs'!F54+'Addition to Chem for Other'!F54</f>
        <v>0</v>
      </c>
      <c r="G54" s="213">
        <f ca="1">'Chem Calcs'!G54+'Addition to Chem for Other'!G54</f>
        <v>0</v>
      </c>
      <c r="H54" s="213">
        <f ca="1">'Chem Calcs'!H54+'Addition to Chem for Other'!H54</f>
        <v>0</v>
      </c>
      <c r="I54" s="213">
        <f ca="1">'Chem Calcs'!I54+'Addition to Chem for Other'!I54</f>
        <v>0</v>
      </c>
      <c r="J54" s="213">
        <f ca="1">'Chem Calcs'!J54+'Addition to Chem for Other'!J54</f>
        <v>0</v>
      </c>
      <c r="K54" s="213">
        <f ca="1">'Chem Calcs'!K54+'Addition to Chem for Other'!K54</f>
        <v>0</v>
      </c>
      <c r="L54" s="213">
        <f ca="1">'Chem Calcs'!L54+'Addition to Chem for Other'!L54</f>
        <v>0</v>
      </c>
      <c r="M54" s="213">
        <f ca="1">'Chem Calcs'!M54+'Addition to Chem for Other'!M54</f>
        <v>0</v>
      </c>
      <c r="N54" s="213">
        <f ca="1">'Chem Calcs'!N54+'Addition to Chem for Other'!N54</f>
        <v>0</v>
      </c>
      <c r="O54" s="213">
        <f ca="1">'Chem Calcs'!O54+'Addition to Chem for Other'!O54</f>
        <v>0</v>
      </c>
      <c r="P54" s="213">
        <f ca="1">'Chem Calcs'!P54+'Addition to Chem for Other'!P54</f>
        <v>0</v>
      </c>
      <c r="Q54" s="213">
        <f ca="1">'Chem Calcs'!Q54+'Addition to Chem for Other'!Q54</f>
        <v>0</v>
      </c>
      <c r="R54" s="213">
        <f ca="1">'Chem Calcs'!R54+'Addition to Chem for Other'!R54</f>
        <v>0</v>
      </c>
      <c r="S54" s="213">
        <f ca="1">'Chem Calcs'!S54+'Addition to Chem for Other'!S54</f>
        <v>0</v>
      </c>
      <c r="T54" s="213">
        <f ca="1">'Chem Calcs'!T54+'Addition to Chem for Other'!T54</f>
        <v>0</v>
      </c>
      <c r="U54" s="213">
        <f ca="1">'Chem Calcs'!U54+'Addition to Chem for Other'!U54</f>
        <v>0</v>
      </c>
      <c r="V54" s="213">
        <f ca="1">'Chem Calcs'!V54+'Addition to Chem for Other'!V54</f>
        <v>0</v>
      </c>
      <c r="W54" s="213">
        <f ca="1">'Chem Calcs'!W54+'Addition to Chem for Other'!W54</f>
        <v>0</v>
      </c>
      <c r="X54" s="213">
        <f ca="1">'Chem Calcs'!X54+'Addition to Chem for Other'!X54</f>
        <v>0</v>
      </c>
      <c r="Y54" s="213">
        <f ca="1">'Chem Calcs'!Y54+'Addition to Chem for Other'!Y54</f>
        <v>0</v>
      </c>
      <c r="Z54" s="213">
        <f ca="1">'Chem Calcs'!Z54+'Addition to Chem for Other'!Z54</f>
        <v>0</v>
      </c>
      <c r="AA54" s="213">
        <f ca="1">'Chem Calcs'!AA54+'Addition to Chem for Other'!AA54</f>
        <v>0</v>
      </c>
      <c r="AB54" s="213">
        <f ca="1">'Chem Calcs'!AB54+'Addition to Chem for Other'!AB54</f>
        <v>0</v>
      </c>
      <c r="AC54" s="213">
        <f ca="1">'Chem Calcs'!AC54+'Addition to Chem for Other'!AC54</f>
        <v>0</v>
      </c>
      <c r="AD54" s="213">
        <f ca="1">'Chem Calcs'!AD54+'Addition to Chem for Other'!AD54</f>
        <v>0</v>
      </c>
      <c r="AE54" s="213">
        <f ca="1">'Chem Calcs'!AE54+'Addition to Chem for Other'!AE54</f>
        <v>0</v>
      </c>
      <c r="AF54" s="213">
        <f ca="1">'Chem Calcs'!AF54+'Addition to Chem for Other'!AF54</f>
        <v>0</v>
      </c>
      <c r="AG54" s="213">
        <f ca="1">'Chem Calcs'!AG54+'Addition to Chem for Other'!AG54</f>
        <v>0</v>
      </c>
      <c r="AH54" s="213">
        <f ca="1">'Chem Calcs'!AH54+'Addition to Chem for Other'!AH54</f>
        <v>0</v>
      </c>
      <c r="AI54" s="213">
        <f ca="1">'Chem Calcs'!AI54+'Addition to Chem for Other'!AI54</f>
        <v>0</v>
      </c>
      <c r="AJ54" s="213">
        <f ca="1">'Chem Calcs'!AJ54+'Addition to Chem for Other'!AJ54</f>
        <v>0</v>
      </c>
      <c r="AK54" s="213">
        <f ca="1">'Chem Calcs'!AK54+'Addition to Chem for Other'!AK54</f>
        <v>0</v>
      </c>
      <c r="AL54" s="213">
        <f ca="1">'Chem Calcs'!AL54+'Addition to Chem for Other'!AL54</f>
        <v>0</v>
      </c>
      <c r="AM54" s="213">
        <f ca="1">'Chem Calcs'!AM54+'Addition to Chem for Other'!AM54</f>
        <v>0</v>
      </c>
      <c r="AN54" s="213">
        <f ca="1">'Chem Calcs'!AN54+'Addition to Chem for Other'!AN54</f>
        <v>0</v>
      </c>
      <c r="AO54" s="213">
        <f ca="1">'Chem Calcs'!AO54+'Addition to Chem for Other'!AO54</f>
        <v>0</v>
      </c>
      <c r="AP54" s="213">
        <f ca="1">'Chem Calcs'!AP54+'Addition to Chem for Other'!AP54</f>
        <v>0</v>
      </c>
    </row>
    <row r="55" spans="1:42">
      <c r="A55" s="74">
        <v>3</v>
      </c>
      <c r="B55" s="213">
        <f ca="1">'Chem Calcs'!B55+'Addition to Chem for Other'!B55</f>
        <v>588609709700.83557</v>
      </c>
      <c r="C55" s="213">
        <f ca="1">'Chem Calcs'!C55+'Addition to Chem for Other'!C55</f>
        <v>599996893697.51941</v>
      </c>
      <c r="D55" s="213">
        <f ca="1">'Chem Calcs'!D55+'Addition to Chem for Other'!D55</f>
        <v>611384077694.20313</v>
      </c>
      <c r="E55" s="213">
        <f ca="1">'Chem Calcs'!E55+'Addition to Chem for Other'!E55</f>
        <v>622771261690.88684</v>
      </c>
      <c r="F55" s="213">
        <f ca="1">'Chem Calcs'!F55+'Addition to Chem for Other'!F55</f>
        <v>634158445687.57056</v>
      </c>
      <c r="G55" s="213">
        <f ca="1">'Chem Calcs'!G55+'Addition to Chem for Other'!G55</f>
        <v>645545629684.25439</v>
      </c>
      <c r="H55" s="213">
        <f ca="1">'Chem Calcs'!H55+'Addition to Chem for Other'!H55</f>
        <v>656932813680.93811</v>
      </c>
      <c r="I55" s="213">
        <f ca="1">'Chem Calcs'!I55+'Addition to Chem for Other'!I55</f>
        <v>668319997677.62195</v>
      </c>
      <c r="J55" s="213">
        <f ca="1">'Chem Calcs'!J55+'Addition to Chem for Other'!J55</f>
        <v>679707181674.30566</v>
      </c>
      <c r="K55" s="213">
        <f ca="1">'Chem Calcs'!K55+'Addition to Chem for Other'!K55</f>
        <v>691094365670.9895</v>
      </c>
      <c r="L55" s="213">
        <f ca="1">'Chem Calcs'!L55+'Addition to Chem for Other'!L55</f>
        <v>702481549667.67322</v>
      </c>
      <c r="M55" s="213">
        <f ca="1">'Chem Calcs'!M55+'Addition to Chem for Other'!M55</f>
        <v>781100719994.6853</v>
      </c>
      <c r="N55" s="213">
        <f ca="1">'Chem Calcs'!N55+'Addition to Chem for Other'!N55</f>
        <v>859719890321.69751</v>
      </c>
      <c r="O55" s="213">
        <f ca="1">'Chem Calcs'!O55+'Addition to Chem for Other'!O55</f>
        <v>938339060648.70947</v>
      </c>
      <c r="P55" s="213">
        <f ca="1">'Chem Calcs'!P55+'Addition to Chem for Other'!P55</f>
        <v>1016958230975.7217</v>
      </c>
      <c r="Q55" s="213">
        <f ca="1">'Chem Calcs'!Q55+'Addition to Chem for Other'!Q55</f>
        <v>1095577401302.7339</v>
      </c>
      <c r="R55" s="213">
        <f ca="1">'Chem Calcs'!R55+'Addition to Chem for Other'!R55</f>
        <v>1174196571629.7458</v>
      </c>
      <c r="S55" s="213">
        <f ca="1">'Chem Calcs'!S55+'Addition to Chem for Other'!S55</f>
        <v>1252815741956.7581</v>
      </c>
      <c r="T55" s="213">
        <f ca="1">'Chem Calcs'!T55+'Addition to Chem for Other'!T55</f>
        <v>1331434912283.7703</v>
      </c>
      <c r="U55" s="213">
        <f ca="1">'Chem Calcs'!U55+'Addition to Chem for Other'!U55</f>
        <v>1410054082610.7825</v>
      </c>
      <c r="V55" s="213">
        <f ca="1">'Chem Calcs'!V55+'Addition to Chem for Other'!V55</f>
        <v>1488673252937.7944</v>
      </c>
      <c r="W55" s="213">
        <f ca="1">'Chem Calcs'!W55+'Addition to Chem for Other'!W55</f>
        <v>1643791973234.2551</v>
      </c>
      <c r="X55" s="213">
        <f ca="1">'Chem Calcs'!X55+'Addition to Chem for Other'!X55</f>
        <v>1798910693530.7158</v>
      </c>
      <c r="Y55" s="213">
        <f ca="1">'Chem Calcs'!Y55+'Addition to Chem for Other'!Y55</f>
        <v>1954029413827.1763</v>
      </c>
      <c r="Z55" s="213">
        <f ca="1">'Chem Calcs'!Z55+'Addition to Chem for Other'!Z55</f>
        <v>2109148134123.6367</v>
      </c>
      <c r="AA55" s="213">
        <f ca="1">'Chem Calcs'!AA55+'Addition to Chem for Other'!AA55</f>
        <v>2264266854420.0977</v>
      </c>
      <c r="AB55" s="213">
        <f ca="1">'Chem Calcs'!AB55+'Addition to Chem for Other'!AB55</f>
        <v>2419385574716.5576</v>
      </c>
      <c r="AC55" s="213">
        <f ca="1">'Chem Calcs'!AC55+'Addition to Chem for Other'!AC55</f>
        <v>2574504295013.0186</v>
      </c>
      <c r="AD55" s="213">
        <f ca="1">'Chem Calcs'!AD55+'Addition to Chem for Other'!AD55</f>
        <v>2729623015309.4785</v>
      </c>
      <c r="AE55" s="213">
        <f ca="1">'Chem Calcs'!AE55+'Addition to Chem for Other'!AE55</f>
        <v>2884741735605.9395</v>
      </c>
      <c r="AF55" s="213">
        <f ca="1">'Chem Calcs'!AF55+'Addition to Chem for Other'!AF55</f>
        <v>3039860455902.4004</v>
      </c>
      <c r="AG55" s="213">
        <f ca="1">'Chem Calcs'!AG55+'Addition to Chem for Other'!AG55</f>
        <v>3194979176198.8604</v>
      </c>
      <c r="AH55" s="213">
        <f ca="1">'Chem Calcs'!AH55+'Addition to Chem for Other'!AH55</f>
        <v>3350097896495.3213</v>
      </c>
      <c r="AI55" s="213">
        <f ca="1">'Chem Calcs'!AI55+'Addition to Chem for Other'!AI55</f>
        <v>3505216616791.7817</v>
      </c>
      <c r="AJ55" s="213">
        <f ca="1">'Chem Calcs'!AJ55+'Addition to Chem for Other'!AJ55</f>
        <v>3660335337088.2422</v>
      </c>
      <c r="AK55" s="213">
        <f ca="1">'Chem Calcs'!AK55+'Addition to Chem for Other'!AK55</f>
        <v>3815454057384.7031</v>
      </c>
      <c r="AL55" s="213">
        <f ca="1">'Chem Calcs'!AL55+'Addition to Chem for Other'!AL55</f>
        <v>3970572777681.1636</v>
      </c>
      <c r="AM55" s="213">
        <f ca="1">'Chem Calcs'!AM55+'Addition to Chem for Other'!AM55</f>
        <v>4125691497977.6235</v>
      </c>
      <c r="AN55" s="213">
        <f ca="1">'Chem Calcs'!AN55+'Addition to Chem for Other'!AN55</f>
        <v>4280810218274.085</v>
      </c>
      <c r="AO55" s="213">
        <f ca="1">'Chem Calcs'!AO55+'Addition to Chem for Other'!AO55</f>
        <v>4435928938570.5449</v>
      </c>
      <c r="AP55" s="213">
        <f ca="1">'Chem Calcs'!AP55+'Addition to Chem for Other'!AP55</f>
        <v>4591047658867.0059</v>
      </c>
    </row>
    <row r="56" spans="1:42">
      <c r="A56" s="74">
        <v>4</v>
      </c>
      <c r="B56" s="213">
        <f ca="1">'Chem Calcs'!B56+'Addition to Chem for Other'!B56</f>
        <v>648516675308.55115</v>
      </c>
      <c r="C56" s="213">
        <f ca="1">'Chem Calcs'!C56+'Addition to Chem for Other'!C56</f>
        <v>632603579887.26819</v>
      </c>
      <c r="D56" s="213">
        <f ca="1">'Chem Calcs'!D56+'Addition to Chem for Other'!D56</f>
        <v>616690484465.98535</v>
      </c>
      <c r="E56" s="213">
        <f ca="1">'Chem Calcs'!E56+'Addition to Chem for Other'!E56</f>
        <v>600777389044.70239</v>
      </c>
      <c r="F56" s="213">
        <f ca="1">'Chem Calcs'!F56+'Addition to Chem for Other'!F56</f>
        <v>584864293623.41943</v>
      </c>
      <c r="G56" s="213">
        <f ca="1">'Chem Calcs'!G56+'Addition to Chem for Other'!G56</f>
        <v>568951198202.13647</v>
      </c>
      <c r="H56" s="213">
        <f ca="1">'Chem Calcs'!H56+'Addition to Chem for Other'!H56</f>
        <v>553038102780.85352</v>
      </c>
      <c r="I56" s="213">
        <f ca="1">'Chem Calcs'!I56+'Addition to Chem for Other'!I56</f>
        <v>537125007359.57068</v>
      </c>
      <c r="J56" s="213">
        <f ca="1">'Chem Calcs'!J56+'Addition to Chem for Other'!J56</f>
        <v>521211911938.28772</v>
      </c>
      <c r="K56" s="213">
        <f ca="1">'Chem Calcs'!K56+'Addition to Chem for Other'!K56</f>
        <v>505298816517.00482</v>
      </c>
      <c r="L56" s="213">
        <f ca="1">'Chem Calcs'!L56+'Addition to Chem for Other'!L56</f>
        <v>489385721095.72186</v>
      </c>
      <c r="M56" s="213">
        <f ca="1">'Chem Calcs'!M56+'Addition to Chem for Other'!M56</f>
        <v>519183468084.90283</v>
      </c>
      <c r="N56" s="213">
        <f ca="1">'Chem Calcs'!N56+'Addition to Chem for Other'!N56</f>
        <v>548981215074.08374</v>
      </c>
      <c r="O56" s="213">
        <f ca="1">'Chem Calcs'!O56+'Addition to Chem for Other'!O56</f>
        <v>578778962063.26465</v>
      </c>
      <c r="P56" s="213">
        <f ca="1">'Chem Calcs'!P56+'Addition to Chem for Other'!P56</f>
        <v>608576709052.44556</v>
      </c>
      <c r="Q56" s="213">
        <f ca="1">'Chem Calcs'!Q56+'Addition to Chem for Other'!Q56</f>
        <v>638374456041.62659</v>
      </c>
      <c r="R56" s="213">
        <f ca="1">'Chem Calcs'!R56+'Addition to Chem for Other'!R56</f>
        <v>668172203030.8075</v>
      </c>
      <c r="S56" s="213">
        <f ca="1">'Chem Calcs'!S56+'Addition to Chem for Other'!S56</f>
        <v>697969950019.9884</v>
      </c>
      <c r="T56" s="213">
        <f ca="1">'Chem Calcs'!T56+'Addition to Chem for Other'!T56</f>
        <v>727767697009.16943</v>
      </c>
      <c r="U56" s="213">
        <f ca="1">'Chem Calcs'!U56+'Addition to Chem for Other'!U56</f>
        <v>757565443998.35022</v>
      </c>
      <c r="V56" s="213">
        <f ca="1">'Chem Calcs'!V56+'Addition to Chem for Other'!V56</f>
        <v>787363190987.53125</v>
      </c>
      <c r="W56" s="213">
        <f ca="1">'Chem Calcs'!W56+'Addition to Chem for Other'!W56</f>
        <v>869405889312.02856</v>
      </c>
      <c r="X56" s="213">
        <f ca="1">'Chem Calcs'!X56+'Addition to Chem for Other'!X56</f>
        <v>951448587636.52576</v>
      </c>
      <c r="Y56" s="213">
        <f ca="1">'Chem Calcs'!Y56+'Addition to Chem for Other'!Y56</f>
        <v>1033491285961.0232</v>
      </c>
      <c r="Z56" s="213">
        <f ca="1">'Chem Calcs'!Z56+'Addition to Chem for Other'!Z56</f>
        <v>1115533984285.5205</v>
      </c>
      <c r="AA56" s="213">
        <f ca="1">'Chem Calcs'!AA56+'Addition to Chem for Other'!AA56</f>
        <v>1197576682610.0176</v>
      </c>
      <c r="AB56" s="213">
        <f ca="1">'Chem Calcs'!AB56+'Addition to Chem for Other'!AB56</f>
        <v>1279619380934.5151</v>
      </c>
      <c r="AC56" s="213">
        <f ca="1">'Chem Calcs'!AC56+'Addition to Chem for Other'!AC56</f>
        <v>1361662079259.0122</v>
      </c>
      <c r="AD56" s="213">
        <f ca="1">'Chem Calcs'!AD56+'Addition to Chem for Other'!AD56</f>
        <v>1443704777583.5095</v>
      </c>
      <c r="AE56" s="213">
        <f ca="1">'Chem Calcs'!AE56+'Addition to Chem for Other'!AE56</f>
        <v>1525747475908.0068</v>
      </c>
      <c r="AF56" s="213">
        <f ca="1">'Chem Calcs'!AF56+'Addition to Chem for Other'!AF56</f>
        <v>1607790174232.5042</v>
      </c>
      <c r="AG56" s="213">
        <f ca="1">'Chem Calcs'!AG56+'Addition to Chem for Other'!AG56</f>
        <v>1689832872557.0015</v>
      </c>
      <c r="AH56" s="213">
        <f ca="1">'Chem Calcs'!AH56+'Addition to Chem for Other'!AH56</f>
        <v>1771875570881.4988</v>
      </c>
      <c r="AI56" s="213">
        <f ca="1">'Chem Calcs'!AI56+'Addition to Chem for Other'!AI56</f>
        <v>1853918269205.9961</v>
      </c>
      <c r="AJ56" s="213">
        <f ca="1">'Chem Calcs'!AJ56+'Addition to Chem for Other'!AJ56</f>
        <v>1935960967530.4932</v>
      </c>
      <c r="AK56" s="213">
        <f ca="1">'Chem Calcs'!AK56+'Addition to Chem for Other'!AK56</f>
        <v>2018003665854.9907</v>
      </c>
      <c r="AL56" s="213">
        <f ca="1">'Chem Calcs'!AL56+'Addition to Chem for Other'!AL56</f>
        <v>2100046364179.488</v>
      </c>
      <c r="AM56" s="213">
        <f ca="1">'Chem Calcs'!AM56+'Addition to Chem for Other'!AM56</f>
        <v>2182089062503.9851</v>
      </c>
      <c r="AN56" s="213">
        <f ca="1">'Chem Calcs'!AN56+'Addition to Chem for Other'!AN56</f>
        <v>2264131760828.4824</v>
      </c>
      <c r="AO56" s="213">
        <f ca="1">'Chem Calcs'!AO56+'Addition to Chem for Other'!AO56</f>
        <v>2346174459152.9795</v>
      </c>
      <c r="AP56" s="213">
        <f ca="1">'Chem Calcs'!AP56+'Addition to Chem for Other'!AP56</f>
        <v>2428217157477.4771</v>
      </c>
    </row>
    <row r="57" spans="1:42">
      <c r="A57" s="74">
        <v>5</v>
      </c>
      <c r="B57" s="213">
        <f ca="1">'Chem Calcs'!B57+'Addition to Chem for Other'!B57</f>
        <v>600175614144.63928</v>
      </c>
      <c r="C57" s="213">
        <f ca="1">'Chem Calcs'!C57+'Addition to Chem for Other'!C57</f>
        <v>540158052730.17542</v>
      </c>
      <c r="D57" s="213">
        <f ca="1">'Chem Calcs'!D57+'Addition to Chem for Other'!D57</f>
        <v>480140491315.71143</v>
      </c>
      <c r="E57" s="213">
        <f ca="1">'Chem Calcs'!E57+'Addition to Chem for Other'!E57</f>
        <v>420122929901.2475</v>
      </c>
      <c r="F57" s="213">
        <f ca="1">'Chem Calcs'!F57+'Addition to Chem for Other'!F57</f>
        <v>360105368486.78357</v>
      </c>
      <c r="G57" s="213">
        <f ca="1">'Chem Calcs'!G57+'Addition to Chem for Other'!G57</f>
        <v>300087807072.31964</v>
      </c>
      <c r="H57" s="213">
        <f ca="1">'Chem Calcs'!H57+'Addition to Chem for Other'!H57</f>
        <v>240070245657.85571</v>
      </c>
      <c r="I57" s="213">
        <f ca="1">'Chem Calcs'!I57+'Addition to Chem for Other'!I57</f>
        <v>180052684243.39178</v>
      </c>
      <c r="J57" s="213">
        <f ca="1">'Chem Calcs'!J57+'Addition to Chem for Other'!J57</f>
        <v>120035122828.92786</v>
      </c>
      <c r="K57" s="213">
        <f ca="1">'Chem Calcs'!K57+'Addition to Chem for Other'!K57</f>
        <v>60017561414.463928</v>
      </c>
      <c r="L57" s="213">
        <f ca="1">'Chem Calcs'!L57+'Addition to Chem for Other'!L57</f>
        <v>0</v>
      </c>
      <c r="M57" s="213">
        <f ca="1">'Chem Calcs'!M57+'Addition to Chem for Other'!M57</f>
        <v>219038378243.74661</v>
      </c>
      <c r="N57" s="213">
        <f ca="1">'Chem Calcs'!N57+'Addition to Chem for Other'!N57</f>
        <v>438076756487.49323</v>
      </c>
      <c r="O57" s="213">
        <f ca="1">'Chem Calcs'!O57+'Addition to Chem for Other'!O57</f>
        <v>657115134731.23987</v>
      </c>
      <c r="P57" s="213">
        <f ca="1">'Chem Calcs'!P57+'Addition to Chem for Other'!P57</f>
        <v>876153512974.98645</v>
      </c>
      <c r="Q57" s="213">
        <f ca="1">'Chem Calcs'!Q57+'Addition to Chem for Other'!Q57</f>
        <v>1095191891218.733</v>
      </c>
      <c r="R57" s="213">
        <f ca="1">'Chem Calcs'!R57+'Addition to Chem for Other'!R57</f>
        <v>1314230269462.4797</v>
      </c>
      <c r="S57" s="213">
        <f ca="1">'Chem Calcs'!S57+'Addition to Chem for Other'!S57</f>
        <v>1533268647706.2261</v>
      </c>
      <c r="T57" s="213">
        <f ca="1">'Chem Calcs'!T57+'Addition to Chem for Other'!T57</f>
        <v>1752307025949.9729</v>
      </c>
      <c r="U57" s="213">
        <f ca="1">'Chem Calcs'!U57+'Addition to Chem for Other'!U57</f>
        <v>1971345404193.7195</v>
      </c>
      <c r="V57" s="213">
        <f ca="1">'Chem Calcs'!V57+'Addition to Chem for Other'!V57</f>
        <v>2190383782437.4661</v>
      </c>
      <c r="W57" s="213">
        <f ca="1">'Chem Calcs'!W57+'Addition to Chem for Other'!W57</f>
        <v>2418620253146.7427</v>
      </c>
      <c r="X57" s="213">
        <f ca="1">'Chem Calcs'!X57+'Addition to Chem for Other'!X57</f>
        <v>2646856723856.0195</v>
      </c>
      <c r="Y57" s="213">
        <f ca="1">'Chem Calcs'!Y57+'Addition to Chem for Other'!Y57</f>
        <v>2875093194565.2964</v>
      </c>
      <c r="Z57" s="213">
        <f ca="1">'Chem Calcs'!Z57+'Addition to Chem for Other'!Z57</f>
        <v>3103329665274.5732</v>
      </c>
      <c r="AA57" s="213">
        <f ca="1">'Chem Calcs'!AA57+'Addition to Chem for Other'!AA57</f>
        <v>3331566135983.8496</v>
      </c>
      <c r="AB57" s="213">
        <f ca="1">'Chem Calcs'!AB57+'Addition to Chem for Other'!AB57</f>
        <v>3559802606693.1265</v>
      </c>
      <c r="AC57" s="213">
        <f ca="1">'Chem Calcs'!AC57+'Addition to Chem for Other'!AC57</f>
        <v>3788039077402.4033</v>
      </c>
      <c r="AD57" s="213">
        <f ca="1">'Chem Calcs'!AD57+'Addition to Chem for Other'!AD57</f>
        <v>4016275548111.6797</v>
      </c>
      <c r="AE57" s="213">
        <f ca="1">'Chem Calcs'!AE57+'Addition to Chem for Other'!AE57</f>
        <v>4244512018820.957</v>
      </c>
      <c r="AF57" s="213">
        <f ca="1">'Chem Calcs'!AF57+'Addition to Chem for Other'!AF57</f>
        <v>4472748489530.2334</v>
      </c>
      <c r="AG57" s="213">
        <f ca="1">'Chem Calcs'!AG57+'Addition to Chem for Other'!AG57</f>
        <v>4700984960239.5107</v>
      </c>
      <c r="AH57" s="213">
        <f ca="1">'Chem Calcs'!AH57+'Addition to Chem for Other'!AH57</f>
        <v>4929221430948.7871</v>
      </c>
      <c r="AI57" s="213">
        <f ca="1">'Chem Calcs'!AI57+'Addition to Chem for Other'!AI57</f>
        <v>5157457901658.0635</v>
      </c>
      <c r="AJ57" s="213">
        <f ca="1">'Chem Calcs'!AJ57+'Addition to Chem for Other'!AJ57</f>
        <v>5385694372367.3408</v>
      </c>
      <c r="AK57" s="213">
        <f ca="1">'Chem Calcs'!AK57+'Addition to Chem for Other'!AK57</f>
        <v>5613930843076.6172</v>
      </c>
      <c r="AL57" s="213">
        <f ca="1">'Chem Calcs'!AL57+'Addition to Chem for Other'!AL57</f>
        <v>5842167313785.8936</v>
      </c>
      <c r="AM57" s="213">
        <f ca="1">'Chem Calcs'!AM57+'Addition to Chem for Other'!AM57</f>
        <v>6070403784495.1709</v>
      </c>
      <c r="AN57" s="213">
        <f ca="1">'Chem Calcs'!AN57+'Addition to Chem for Other'!AN57</f>
        <v>6298640255204.4482</v>
      </c>
      <c r="AO57" s="213">
        <f ca="1">'Chem Calcs'!AO57+'Addition to Chem for Other'!AO57</f>
        <v>6526876725913.7236</v>
      </c>
      <c r="AP57" s="213">
        <f ca="1">'Chem Calcs'!AP57+'Addition to Chem for Other'!AP57</f>
        <v>6755113196623.001</v>
      </c>
    </row>
    <row r="58" spans="1:42">
      <c r="A58" s="74">
        <v>6</v>
      </c>
      <c r="B58" s="213">
        <f ca="1">'Chem Calcs'!B58+'Addition to Chem for Other'!B58</f>
        <v>344347156077.62921</v>
      </c>
      <c r="C58" s="213">
        <f ca="1">'Chem Calcs'!C58+'Addition to Chem for Other'!C58</f>
        <v>334907947730.13062</v>
      </c>
      <c r="D58" s="213">
        <f ca="1">'Chem Calcs'!D58+'Addition to Chem for Other'!D58</f>
        <v>325468739382.63202</v>
      </c>
      <c r="E58" s="213">
        <f ca="1">'Chem Calcs'!E58+'Addition to Chem for Other'!E58</f>
        <v>316029531035.13336</v>
      </c>
      <c r="F58" s="213">
        <f ca="1">'Chem Calcs'!F58+'Addition to Chem for Other'!F58</f>
        <v>306590322687.63483</v>
      </c>
      <c r="G58" s="213">
        <f ca="1">'Chem Calcs'!G58+'Addition to Chem for Other'!G58</f>
        <v>297151114340.13623</v>
      </c>
      <c r="H58" s="213">
        <f ca="1">'Chem Calcs'!H58+'Addition to Chem for Other'!H58</f>
        <v>287711905992.63763</v>
      </c>
      <c r="I58" s="213">
        <f ca="1">'Chem Calcs'!I58+'Addition to Chem for Other'!I58</f>
        <v>278272697645.13904</v>
      </c>
      <c r="J58" s="213">
        <f ca="1">'Chem Calcs'!J58+'Addition to Chem for Other'!J58</f>
        <v>268833489297.64047</v>
      </c>
      <c r="K58" s="213">
        <f ca="1">'Chem Calcs'!K58+'Addition to Chem for Other'!K58</f>
        <v>259394280950.14188</v>
      </c>
      <c r="L58" s="213">
        <f ca="1">'Chem Calcs'!L58+'Addition to Chem for Other'!L58</f>
        <v>249955072602.64328</v>
      </c>
      <c r="M58" s="213">
        <f ca="1">'Chem Calcs'!M58+'Addition to Chem for Other'!M58</f>
        <v>569284704557.1239</v>
      </c>
      <c r="N58" s="213">
        <f ca="1">'Chem Calcs'!N58+'Addition to Chem for Other'!N58</f>
        <v>888614336511.60449</v>
      </c>
      <c r="O58" s="213">
        <f ca="1">'Chem Calcs'!O58+'Addition to Chem for Other'!O58</f>
        <v>1207943968466.085</v>
      </c>
      <c r="P58" s="213">
        <f ca="1">'Chem Calcs'!P58+'Addition to Chem for Other'!P58</f>
        <v>1527273600420.5657</v>
      </c>
      <c r="Q58" s="213">
        <f ca="1">'Chem Calcs'!Q58+'Addition to Chem for Other'!Q58</f>
        <v>1846603232375.0461</v>
      </c>
      <c r="R58" s="213">
        <f ca="1">'Chem Calcs'!R58+'Addition to Chem for Other'!R58</f>
        <v>2165932864329.5269</v>
      </c>
      <c r="S58" s="213">
        <f ca="1">'Chem Calcs'!S58+'Addition to Chem for Other'!S58</f>
        <v>2485262496284.0073</v>
      </c>
      <c r="T58" s="213">
        <f ca="1">'Chem Calcs'!T58+'Addition to Chem for Other'!T58</f>
        <v>2804592128238.4883</v>
      </c>
      <c r="U58" s="213">
        <f ca="1">'Chem Calcs'!U58+'Addition to Chem for Other'!U58</f>
        <v>3123921760192.9683</v>
      </c>
      <c r="V58" s="213">
        <f ca="1">'Chem Calcs'!V58+'Addition to Chem for Other'!V58</f>
        <v>3443251392147.4492</v>
      </c>
      <c r="W58" s="213">
        <f ca="1">'Chem Calcs'!W58+'Addition to Chem for Other'!W58</f>
        <v>3802035798701.9995</v>
      </c>
      <c r="X58" s="213">
        <f ca="1">'Chem Calcs'!X58+'Addition to Chem for Other'!X58</f>
        <v>4160820205256.5498</v>
      </c>
      <c r="Y58" s="213">
        <f ca="1">'Chem Calcs'!Y58+'Addition to Chem for Other'!Y58</f>
        <v>4519604611811.1006</v>
      </c>
      <c r="Z58" s="213">
        <f ca="1">'Chem Calcs'!Z58+'Addition to Chem for Other'!Z58</f>
        <v>4878389018365.6504</v>
      </c>
      <c r="AA58" s="213">
        <f ca="1">'Chem Calcs'!AA58+'Addition to Chem for Other'!AA58</f>
        <v>5237173424920.2012</v>
      </c>
      <c r="AB58" s="213">
        <f ca="1">'Chem Calcs'!AB58+'Addition to Chem for Other'!AB58</f>
        <v>5595957831474.752</v>
      </c>
      <c r="AC58" s="213">
        <f ca="1">'Chem Calcs'!AC58+'Addition to Chem for Other'!AC58</f>
        <v>5954742238029.3027</v>
      </c>
      <c r="AD58" s="213">
        <f ca="1">'Chem Calcs'!AD58+'Addition to Chem for Other'!AD58</f>
        <v>6313526644583.8525</v>
      </c>
      <c r="AE58" s="213">
        <f ca="1">'Chem Calcs'!AE58+'Addition to Chem for Other'!AE58</f>
        <v>6672311051138.4023</v>
      </c>
      <c r="AF58" s="213">
        <f ca="1">'Chem Calcs'!AF58+'Addition to Chem for Other'!AF58</f>
        <v>7031095457692.9531</v>
      </c>
      <c r="AG58" s="213">
        <f ca="1">'Chem Calcs'!AG58+'Addition to Chem for Other'!AG58</f>
        <v>7389879864247.5039</v>
      </c>
      <c r="AH58" s="213">
        <f ca="1">'Chem Calcs'!AH58+'Addition to Chem for Other'!AH58</f>
        <v>7748664270802.0537</v>
      </c>
      <c r="AI58" s="213">
        <f ca="1">'Chem Calcs'!AI58+'Addition to Chem for Other'!AI58</f>
        <v>8107448677356.6045</v>
      </c>
      <c r="AJ58" s="213">
        <f ca="1">'Chem Calcs'!AJ58+'Addition to Chem for Other'!AJ58</f>
        <v>8466233083911.1543</v>
      </c>
      <c r="AK58" s="213">
        <f ca="1">'Chem Calcs'!AK58+'Addition to Chem for Other'!AK58</f>
        <v>8825017490465.7031</v>
      </c>
      <c r="AL58" s="213">
        <f ca="1">'Chem Calcs'!AL58+'Addition to Chem for Other'!AL58</f>
        <v>9183801897020.2559</v>
      </c>
      <c r="AM58" s="213">
        <f ca="1">'Chem Calcs'!AM58+'Addition to Chem for Other'!AM58</f>
        <v>9542586303574.8066</v>
      </c>
      <c r="AN58" s="213">
        <f ca="1">'Chem Calcs'!AN58+'Addition to Chem for Other'!AN58</f>
        <v>9901370710129.3555</v>
      </c>
      <c r="AO58" s="213">
        <f ca="1">'Chem Calcs'!AO58+'Addition to Chem for Other'!AO58</f>
        <v>10260155116683.908</v>
      </c>
      <c r="AP58" s="213">
        <f ca="1">'Chem Calcs'!AP58+'Addition to Chem for Other'!AP58</f>
        <v>10618939523238.457</v>
      </c>
    </row>
    <row r="59" spans="1:42">
      <c r="A59" s="74">
        <v>7</v>
      </c>
      <c r="B59" s="213">
        <f ca="1">'Chem Calcs'!B59+'Addition to Chem for Other'!B59</f>
        <v>336132902875.41077</v>
      </c>
      <c r="C59" s="213">
        <f ca="1">'Chem Calcs'!C59+'Addition to Chem for Other'!C59</f>
        <v>326199566834.43555</v>
      </c>
      <c r="D59" s="213">
        <f ca="1">'Chem Calcs'!D59+'Addition to Chem for Other'!D59</f>
        <v>316266230793.46033</v>
      </c>
      <c r="E59" s="213">
        <f ca="1">'Chem Calcs'!E59+'Addition to Chem for Other'!E59</f>
        <v>306332894752.48511</v>
      </c>
      <c r="F59" s="213">
        <f ca="1">'Chem Calcs'!F59+'Addition to Chem for Other'!F59</f>
        <v>296399558711.50983</v>
      </c>
      <c r="G59" s="213">
        <f ca="1">'Chem Calcs'!G59+'Addition to Chem for Other'!G59</f>
        <v>286466222670.53467</v>
      </c>
      <c r="H59" s="213">
        <f ca="1">'Chem Calcs'!H59+'Addition to Chem for Other'!H59</f>
        <v>276532886629.55945</v>
      </c>
      <c r="I59" s="213">
        <f ca="1">'Chem Calcs'!I59+'Addition to Chem for Other'!I59</f>
        <v>266599550588.5842</v>
      </c>
      <c r="J59" s="213">
        <f ca="1">'Chem Calcs'!J59+'Addition to Chem for Other'!J59</f>
        <v>256666214547.60895</v>
      </c>
      <c r="K59" s="213">
        <f ca="1">'Chem Calcs'!K59+'Addition to Chem for Other'!K59</f>
        <v>246732878506.63373</v>
      </c>
      <c r="L59" s="213">
        <f ca="1">'Chem Calcs'!L59+'Addition to Chem for Other'!L59</f>
        <v>236799542465.65851</v>
      </c>
      <c r="M59" s="213">
        <f ca="1">'Chem Calcs'!M59+'Addition to Chem for Other'!M59</f>
        <v>251217807137.84036</v>
      </c>
      <c r="N59" s="213">
        <f ca="1">'Chem Calcs'!N59+'Addition to Chem for Other'!N59</f>
        <v>265636071810.02222</v>
      </c>
      <c r="O59" s="213">
        <f ca="1">'Chem Calcs'!O59+'Addition to Chem for Other'!O59</f>
        <v>280054336482.2041</v>
      </c>
      <c r="P59" s="213">
        <f ca="1">'Chem Calcs'!P59+'Addition to Chem for Other'!P59</f>
        <v>294472601154.38599</v>
      </c>
      <c r="Q59" s="213">
        <f ca="1">'Chem Calcs'!Q59+'Addition to Chem for Other'!Q59</f>
        <v>308890865826.56787</v>
      </c>
      <c r="R59" s="213">
        <f ca="1">'Chem Calcs'!R59+'Addition to Chem for Other'!R59</f>
        <v>323309130498.74976</v>
      </c>
      <c r="S59" s="213">
        <f ca="1">'Chem Calcs'!S59+'Addition to Chem for Other'!S59</f>
        <v>337727395170.93158</v>
      </c>
      <c r="T59" s="213">
        <f ca="1">'Chem Calcs'!T59+'Addition to Chem for Other'!T59</f>
        <v>352145659843.11346</v>
      </c>
      <c r="U59" s="213">
        <f ca="1">'Chem Calcs'!U59+'Addition to Chem for Other'!U59</f>
        <v>366563924515.29529</v>
      </c>
      <c r="V59" s="213">
        <f ca="1">'Chem Calcs'!V59+'Addition to Chem for Other'!V59</f>
        <v>380982189187.47717</v>
      </c>
      <c r="W59" s="213">
        <f ca="1">'Chem Calcs'!W59+'Addition to Chem for Other'!W59</f>
        <v>420680269021.90741</v>
      </c>
      <c r="X59" s="213">
        <f ca="1">'Chem Calcs'!X59+'Addition to Chem for Other'!X59</f>
        <v>460378348856.33759</v>
      </c>
      <c r="Y59" s="213">
        <f ca="1">'Chem Calcs'!Y59+'Addition to Chem for Other'!Y59</f>
        <v>500076428690.76782</v>
      </c>
      <c r="Z59" s="213">
        <f ca="1">'Chem Calcs'!Z59+'Addition to Chem for Other'!Z59</f>
        <v>539774508525.19806</v>
      </c>
      <c r="AA59" s="213">
        <f ca="1">'Chem Calcs'!AA59+'Addition to Chem for Other'!AA59</f>
        <v>579472588359.62817</v>
      </c>
      <c r="AB59" s="213">
        <f ca="1">'Chem Calcs'!AB59+'Addition to Chem for Other'!AB59</f>
        <v>619170668194.05847</v>
      </c>
      <c r="AC59" s="213">
        <f ca="1">'Chem Calcs'!AC59+'Addition to Chem for Other'!AC59</f>
        <v>658868748028.48877</v>
      </c>
      <c r="AD59" s="213">
        <f ca="1">'Chem Calcs'!AD59+'Addition to Chem for Other'!AD59</f>
        <v>698566827862.91895</v>
      </c>
      <c r="AE59" s="213">
        <f ca="1">'Chem Calcs'!AE59+'Addition to Chem for Other'!AE59</f>
        <v>738264907697.34912</v>
      </c>
      <c r="AF59" s="213">
        <f ca="1">'Chem Calcs'!AF59+'Addition to Chem for Other'!AF59</f>
        <v>777962987531.7793</v>
      </c>
      <c r="AG59" s="213">
        <f ca="1">'Chem Calcs'!AG59+'Addition to Chem for Other'!AG59</f>
        <v>817661067366.20959</v>
      </c>
      <c r="AH59" s="213">
        <f ca="1">'Chem Calcs'!AH59+'Addition to Chem for Other'!AH59</f>
        <v>857359147200.63977</v>
      </c>
      <c r="AI59" s="213">
        <f ca="1">'Chem Calcs'!AI59+'Addition to Chem for Other'!AI59</f>
        <v>897057227035.07007</v>
      </c>
      <c r="AJ59" s="213">
        <f ca="1">'Chem Calcs'!AJ59+'Addition to Chem for Other'!AJ59</f>
        <v>936755306869.50024</v>
      </c>
      <c r="AK59" s="213">
        <f ca="1">'Chem Calcs'!AK59+'Addition to Chem for Other'!AK59</f>
        <v>976453386703.93042</v>
      </c>
      <c r="AL59" s="213">
        <f ca="1">'Chem Calcs'!AL59+'Addition to Chem for Other'!AL59</f>
        <v>1016151466538.3607</v>
      </c>
      <c r="AM59" s="213">
        <f ca="1">'Chem Calcs'!AM59+'Addition to Chem for Other'!AM59</f>
        <v>1055849546372.7909</v>
      </c>
      <c r="AN59" s="213">
        <f ca="1">'Chem Calcs'!AN59+'Addition to Chem for Other'!AN59</f>
        <v>1095547626207.2211</v>
      </c>
      <c r="AO59" s="213">
        <f ca="1">'Chem Calcs'!AO59+'Addition to Chem for Other'!AO59</f>
        <v>1135245706041.6514</v>
      </c>
      <c r="AP59" s="213">
        <f ca="1">'Chem Calcs'!AP59+'Addition to Chem for Other'!AP59</f>
        <v>1174943785876.0815</v>
      </c>
    </row>
    <row r="60" spans="1:42">
      <c r="A60" s="74">
        <v>8</v>
      </c>
      <c r="B60" s="213">
        <f ca="1">'Chem Calcs'!B60+'Addition to Chem for Other'!B60</f>
        <v>668654083314.95239</v>
      </c>
      <c r="C60" s="213">
        <f ca="1">'Chem Calcs'!C60+'Addition to Chem for Other'!C60</f>
        <v>634940610928.65039</v>
      </c>
      <c r="D60" s="213">
        <f ca="1">'Chem Calcs'!D60+'Addition to Chem for Other'!D60</f>
        <v>601227138542.34851</v>
      </c>
      <c r="E60" s="213">
        <f ca="1">'Chem Calcs'!E60+'Addition to Chem for Other'!E60</f>
        <v>567513666156.04663</v>
      </c>
      <c r="F60" s="213">
        <f ca="1">'Chem Calcs'!F60+'Addition to Chem for Other'!F60</f>
        <v>533800193769.74475</v>
      </c>
      <c r="G60" s="213">
        <f ca="1">'Chem Calcs'!G60+'Addition to Chem for Other'!G60</f>
        <v>500086721383.44287</v>
      </c>
      <c r="H60" s="213">
        <f ca="1">'Chem Calcs'!H60+'Addition to Chem for Other'!H60</f>
        <v>466373248997.14105</v>
      </c>
      <c r="I60" s="213">
        <f ca="1">'Chem Calcs'!I60+'Addition to Chem for Other'!I60</f>
        <v>432659776610.83911</v>
      </c>
      <c r="J60" s="213">
        <f ca="1">'Chem Calcs'!J60+'Addition to Chem for Other'!J60</f>
        <v>398946304224.53717</v>
      </c>
      <c r="K60" s="213">
        <f ca="1">'Chem Calcs'!K60+'Addition to Chem for Other'!K60</f>
        <v>365232831838.23535</v>
      </c>
      <c r="L60" s="213">
        <f ca="1">'Chem Calcs'!L60+'Addition to Chem for Other'!L60</f>
        <v>331519359451.93341</v>
      </c>
      <c r="M60" s="213">
        <f ca="1">'Chem Calcs'!M60+'Addition to Chem for Other'!M60</f>
        <v>351704929992.99091</v>
      </c>
      <c r="N60" s="213">
        <f ca="1">'Chem Calcs'!N60+'Addition to Chem for Other'!N60</f>
        <v>371890500534.04828</v>
      </c>
      <c r="O60" s="213">
        <f ca="1">'Chem Calcs'!O60+'Addition to Chem for Other'!O60</f>
        <v>392076071075.10571</v>
      </c>
      <c r="P60" s="213">
        <f ca="1">'Chem Calcs'!P60+'Addition to Chem for Other'!P60</f>
        <v>412261641616.16321</v>
      </c>
      <c r="Q60" s="213">
        <f ca="1">'Chem Calcs'!Q60+'Addition to Chem for Other'!Q60</f>
        <v>432447212157.2207</v>
      </c>
      <c r="R60" s="213">
        <f ca="1">'Chem Calcs'!R60+'Addition to Chem for Other'!R60</f>
        <v>452632782698.27814</v>
      </c>
      <c r="S60" s="213">
        <f ca="1">'Chem Calcs'!S60+'Addition to Chem for Other'!S60</f>
        <v>472818353239.33551</v>
      </c>
      <c r="T60" s="213">
        <f ca="1">'Chem Calcs'!T60+'Addition to Chem for Other'!T60</f>
        <v>493003923780.39294</v>
      </c>
      <c r="U60" s="213">
        <f ca="1">'Chem Calcs'!U60+'Addition to Chem for Other'!U60</f>
        <v>513189494321.4505</v>
      </c>
      <c r="V60" s="213">
        <f ca="1">'Chem Calcs'!V60+'Addition to Chem for Other'!V60</f>
        <v>533375064862.50787</v>
      </c>
      <c r="W60" s="213">
        <f ca="1">'Chem Calcs'!W60+'Addition to Chem for Other'!W60</f>
        <v>588952376630.71436</v>
      </c>
      <c r="X60" s="213">
        <f ca="1">'Chem Calcs'!X60+'Addition to Chem for Other'!X60</f>
        <v>644529688398.9209</v>
      </c>
      <c r="Y60" s="213">
        <f ca="1">'Chem Calcs'!Y60+'Addition to Chem for Other'!Y60</f>
        <v>700107000167.1272</v>
      </c>
      <c r="Z60" s="213">
        <f ca="1">'Chem Calcs'!Z60+'Addition to Chem for Other'!Z60</f>
        <v>755684311935.33374</v>
      </c>
      <c r="AA60" s="213">
        <f ca="1">'Chem Calcs'!AA60+'Addition to Chem for Other'!AA60</f>
        <v>811261623703.54016</v>
      </c>
      <c r="AB60" s="213">
        <f ca="1">'Chem Calcs'!AB60+'Addition to Chem for Other'!AB60</f>
        <v>866838935471.74658</v>
      </c>
      <c r="AC60" s="213">
        <f ca="1">'Chem Calcs'!AC60+'Addition to Chem for Other'!AC60</f>
        <v>922416247239.95313</v>
      </c>
      <c r="AD60" s="213">
        <f ca="1">'Chem Calcs'!AD60+'Addition to Chem for Other'!AD60</f>
        <v>977993559008.15955</v>
      </c>
      <c r="AE60" s="213">
        <f ca="1">'Chem Calcs'!AE60+'Addition to Chem for Other'!AE60</f>
        <v>1033570870776.366</v>
      </c>
      <c r="AF60" s="213">
        <f ca="1">'Chem Calcs'!AF60+'Addition to Chem for Other'!AF60</f>
        <v>1089148182544.5725</v>
      </c>
      <c r="AG60" s="213">
        <f ca="1">'Chem Calcs'!AG60+'Addition to Chem for Other'!AG60</f>
        <v>1144725494312.7791</v>
      </c>
      <c r="AH60" s="213">
        <f ca="1">'Chem Calcs'!AH60+'Addition to Chem for Other'!AH60</f>
        <v>1200302806080.9854</v>
      </c>
      <c r="AI60" s="213">
        <f ca="1">'Chem Calcs'!AI60+'Addition to Chem for Other'!AI60</f>
        <v>1255880117849.1919</v>
      </c>
      <c r="AJ60" s="213">
        <f ca="1">'Chem Calcs'!AJ60+'Addition to Chem for Other'!AJ60</f>
        <v>1311457429617.3984</v>
      </c>
      <c r="AK60" s="213">
        <f ca="1">'Chem Calcs'!AK60+'Addition to Chem for Other'!AK60</f>
        <v>1367034741385.6047</v>
      </c>
      <c r="AL60" s="213">
        <f ca="1">'Chem Calcs'!AL60+'Addition to Chem for Other'!AL60</f>
        <v>1422612053153.811</v>
      </c>
      <c r="AM60" s="213">
        <f ca="1">'Chem Calcs'!AM60+'Addition to Chem for Other'!AM60</f>
        <v>1478189364922.0176</v>
      </c>
      <c r="AN60" s="213">
        <f ca="1">'Chem Calcs'!AN60+'Addition to Chem for Other'!AN60</f>
        <v>1533766676690.2239</v>
      </c>
      <c r="AO60" s="213">
        <f ca="1">'Chem Calcs'!AO60+'Addition to Chem for Other'!AO60</f>
        <v>1589343988458.4307</v>
      </c>
      <c r="AP60" s="213">
        <f ca="1">'Chem Calcs'!AP60+'Addition to Chem for Other'!AP60</f>
        <v>1644921300226.637</v>
      </c>
    </row>
    <row r="61" spans="1:42">
      <c r="A61" s="74">
        <v>9</v>
      </c>
      <c r="B61" s="213">
        <f ca="1">'Chem Calcs'!B61+'Addition to Chem for Other'!B61</f>
        <v>930935227459.0177</v>
      </c>
      <c r="C61" s="213">
        <f ca="1">'Chem Calcs'!C61+'Addition to Chem for Other'!C61</f>
        <v>908092235644.59717</v>
      </c>
      <c r="D61" s="213">
        <f ca="1">'Chem Calcs'!D61+'Addition to Chem for Other'!D61</f>
        <v>885249243830.17639</v>
      </c>
      <c r="E61" s="213">
        <f ca="1">'Chem Calcs'!E61+'Addition to Chem for Other'!E61</f>
        <v>862406252015.75586</v>
      </c>
      <c r="F61" s="213">
        <f ca="1">'Chem Calcs'!F61+'Addition to Chem for Other'!F61</f>
        <v>839563260201.33521</v>
      </c>
      <c r="G61" s="213">
        <f ca="1">'Chem Calcs'!G61+'Addition to Chem for Other'!G61</f>
        <v>816720268386.91467</v>
      </c>
      <c r="H61" s="213">
        <f ca="1">'Chem Calcs'!H61+'Addition to Chem for Other'!H61</f>
        <v>793877276572.4939</v>
      </c>
      <c r="I61" s="213">
        <f ca="1">'Chem Calcs'!I61+'Addition to Chem for Other'!I61</f>
        <v>771034284758.07336</v>
      </c>
      <c r="J61" s="213">
        <f ca="1">'Chem Calcs'!J61+'Addition to Chem for Other'!J61</f>
        <v>748191292943.65283</v>
      </c>
      <c r="K61" s="213">
        <f ca="1">'Chem Calcs'!K61+'Addition to Chem for Other'!K61</f>
        <v>725348301129.23206</v>
      </c>
      <c r="L61" s="213">
        <f ca="1">'Chem Calcs'!L61+'Addition to Chem for Other'!L61</f>
        <v>702505309314.81152</v>
      </c>
      <c r="M61" s="213">
        <f ca="1">'Chem Calcs'!M61+'Addition to Chem for Other'!M61</f>
        <v>745279494508.95703</v>
      </c>
      <c r="N61" s="213">
        <f ca="1">'Chem Calcs'!N61+'Addition to Chem for Other'!N61</f>
        <v>788053679703.10278</v>
      </c>
      <c r="O61" s="213">
        <f ca="1">'Chem Calcs'!O61+'Addition to Chem for Other'!O61</f>
        <v>830827864897.24829</v>
      </c>
      <c r="P61" s="213">
        <f ca="1">'Chem Calcs'!P61+'Addition to Chem for Other'!P61</f>
        <v>873602050091.3938</v>
      </c>
      <c r="Q61" s="213">
        <f ca="1">'Chem Calcs'!Q61+'Addition to Chem for Other'!Q61</f>
        <v>916376235285.53943</v>
      </c>
      <c r="R61" s="213">
        <f ca="1">'Chem Calcs'!R61+'Addition to Chem for Other'!R61</f>
        <v>959150420479.68506</v>
      </c>
      <c r="S61" s="213">
        <f ca="1">'Chem Calcs'!S61+'Addition to Chem for Other'!S61</f>
        <v>1001924605673.8306</v>
      </c>
      <c r="T61" s="213">
        <f ca="1">'Chem Calcs'!T61+'Addition to Chem for Other'!T61</f>
        <v>1044698790867.9762</v>
      </c>
      <c r="U61" s="213">
        <f ca="1">'Chem Calcs'!U61+'Addition to Chem for Other'!U61</f>
        <v>1087472976062.1218</v>
      </c>
      <c r="V61" s="213">
        <f ca="1">'Chem Calcs'!V61+'Addition to Chem for Other'!V61</f>
        <v>1130247161256.2673</v>
      </c>
      <c r="W61" s="213">
        <f ca="1">'Chem Calcs'!W61+'Addition to Chem for Other'!W61</f>
        <v>1248018131431.7524</v>
      </c>
      <c r="X61" s="213">
        <f ca="1">'Chem Calcs'!X61+'Addition to Chem for Other'!X61</f>
        <v>1365789101607.2378</v>
      </c>
      <c r="Y61" s="213">
        <f ca="1">'Chem Calcs'!Y61+'Addition to Chem for Other'!Y61</f>
        <v>1483560071782.7227</v>
      </c>
      <c r="Z61" s="213">
        <f ca="1">'Chem Calcs'!Z61+'Addition to Chem for Other'!Z61</f>
        <v>1601331041958.208</v>
      </c>
      <c r="AA61" s="213">
        <f ca="1">'Chem Calcs'!AA61+'Addition to Chem for Other'!AA61</f>
        <v>1719102012133.6931</v>
      </c>
      <c r="AB61" s="213">
        <f ca="1">'Chem Calcs'!AB61+'Addition to Chem for Other'!AB61</f>
        <v>1836872982309.1782</v>
      </c>
      <c r="AC61" s="213">
        <f ca="1">'Chem Calcs'!AC61+'Addition to Chem for Other'!AC61</f>
        <v>1954643952484.6636</v>
      </c>
      <c r="AD61" s="213">
        <f ca="1">'Chem Calcs'!AD61+'Addition to Chem for Other'!AD61</f>
        <v>2072414922660.1484</v>
      </c>
      <c r="AE61" s="213">
        <f ca="1">'Chem Calcs'!AE61+'Addition to Chem for Other'!AE61</f>
        <v>2190185892835.6338</v>
      </c>
      <c r="AF61" s="213">
        <f ca="1">'Chem Calcs'!AF61+'Addition to Chem for Other'!AF61</f>
        <v>2307956863011.1191</v>
      </c>
      <c r="AG61" s="213">
        <f ca="1">'Chem Calcs'!AG61+'Addition to Chem for Other'!AG61</f>
        <v>2425727833186.6045</v>
      </c>
      <c r="AH61" s="213">
        <f ca="1">'Chem Calcs'!AH61+'Addition to Chem for Other'!AH61</f>
        <v>2543498803362.0894</v>
      </c>
      <c r="AI61" s="213">
        <f ca="1">'Chem Calcs'!AI61+'Addition to Chem for Other'!AI61</f>
        <v>2661269773537.5742</v>
      </c>
      <c r="AJ61" s="213">
        <f ca="1">'Chem Calcs'!AJ61+'Addition to Chem for Other'!AJ61</f>
        <v>2779040743713.0601</v>
      </c>
      <c r="AK61" s="213">
        <f ca="1">'Chem Calcs'!AK61+'Addition to Chem for Other'!AK61</f>
        <v>2896811713888.5449</v>
      </c>
      <c r="AL61" s="213">
        <f ca="1">'Chem Calcs'!AL61+'Addition to Chem for Other'!AL61</f>
        <v>3014582684064.0298</v>
      </c>
      <c r="AM61" s="213">
        <f ca="1">'Chem Calcs'!AM61+'Addition to Chem for Other'!AM61</f>
        <v>3132353654239.5151</v>
      </c>
      <c r="AN61" s="213">
        <f ca="1">'Chem Calcs'!AN61+'Addition to Chem for Other'!AN61</f>
        <v>3250124624415.0005</v>
      </c>
      <c r="AO61" s="213">
        <f ca="1">'Chem Calcs'!AO61+'Addition to Chem for Other'!AO61</f>
        <v>3367895594590.4858</v>
      </c>
      <c r="AP61" s="213">
        <f ca="1">'Chem Calcs'!AP61+'Addition to Chem for Other'!AP61</f>
        <v>3485666564765.9707</v>
      </c>
    </row>
    <row r="62" spans="1:42">
      <c r="A62" s="74">
        <v>10</v>
      </c>
      <c r="B62" s="213">
        <f ca="1">'Chem Calcs'!B62+'Addition to Chem for Other'!B62</f>
        <v>376558069533.99738</v>
      </c>
      <c r="C62" s="213">
        <f ca="1">'Chem Calcs'!C62+'Addition to Chem for Other'!C62</f>
        <v>367318207676.47821</v>
      </c>
      <c r="D62" s="213">
        <f ca="1">'Chem Calcs'!D62+'Addition to Chem for Other'!D62</f>
        <v>358078345818.95898</v>
      </c>
      <c r="E62" s="213">
        <f ca="1">'Chem Calcs'!E62+'Addition to Chem for Other'!E62</f>
        <v>348838483961.43982</v>
      </c>
      <c r="F62" s="213">
        <f ca="1">'Chem Calcs'!F62+'Addition to Chem for Other'!F62</f>
        <v>339598622103.92065</v>
      </c>
      <c r="G62" s="213">
        <f ca="1">'Chem Calcs'!G62+'Addition to Chem for Other'!G62</f>
        <v>330358760246.40149</v>
      </c>
      <c r="H62" s="213">
        <f ca="1">'Chem Calcs'!H62+'Addition to Chem for Other'!H62</f>
        <v>321118898388.88232</v>
      </c>
      <c r="I62" s="213">
        <f ca="1">'Chem Calcs'!I62+'Addition to Chem for Other'!I62</f>
        <v>311879036531.36316</v>
      </c>
      <c r="J62" s="213">
        <f ca="1">'Chem Calcs'!J62+'Addition to Chem for Other'!J62</f>
        <v>302639174673.84399</v>
      </c>
      <c r="K62" s="213">
        <f ca="1">'Chem Calcs'!K62+'Addition to Chem for Other'!K62</f>
        <v>293399312816.32477</v>
      </c>
      <c r="L62" s="213">
        <f ca="1">'Chem Calcs'!L62+'Addition to Chem for Other'!L62</f>
        <v>284159450958.8056</v>
      </c>
      <c r="M62" s="213">
        <f ca="1">'Chem Calcs'!M62+'Addition to Chem for Other'!M62</f>
        <v>594153300605.77698</v>
      </c>
      <c r="N62" s="213">
        <f ca="1">'Chem Calcs'!N62+'Addition to Chem for Other'!N62</f>
        <v>904147150252.74829</v>
      </c>
      <c r="O62" s="213">
        <f ca="1">'Chem Calcs'!O62+'Addition to Chem for Other'!O62</f>
        <v>1214140999899.7197</v>
      </c>
      <c r="P62" s="213">
        <f ca="1">'Chem Calcs'!P62+'Addition to Chem for Other'!P62</f>
        <v>1524134849546.6912</v>
      </c>
      <c r="Q62" s="213">
        <f ca="1">'Chem Calcs'!Q62+'Addition to Chem for Other'!Q62</f>
        <v>1834128699193.6626</v>
      </c>
      <c r="R62" s="213">
        <f ca="1">'Chem Calcs'!R62+'Addition to Chem for Other'!R62</f>
        <v>2144122548840.634</v>
      </c>
      <c r="S62" s="213">
        <f ca="1">'Chem Calcs'!S62+'Addition to Chem for Other'!S62</f>
        <v>2454116398487.6055</v>
      </c>
      <c r="T62" s="213">
        <f ca="1">'Chem Calcs'!T62+'Addition to Chem for Other'!T62</f>
        <v>2764110248134.5767</v>
      </c>
      <c r="U62" s="213">
        <f ca="1">'Chem Calcs'!U62+'Addition to Chem for Other'!U62</f>
        <v>3074104097781.5479</v>
      </c>
      <c r="V62" s="213">
        <f ca="1">'Chem Calcs'!V62+'Addition to Chem for Other'!V62</f>
        <v>3384097947428.5195</v>
      </c>
      <c r="W62" s="213">
        <f ca="1">'Chem Calcs'!W62+'Addition to Chem for Other'!W62</f>
        <v>3736718606076.792</v>
      </c>
      <c r="X62" s="213">
        <f ca="1">'Chem Calcs'!X62+'Addition to Chem for Other'!X62</f>
        <v>4089339264725.0635</v>
      </c>
      <c r="Y62" s="213">
        <f ca="1">'Chem Calcs'!Y62+'Addition to Chem for Other'!Y62</f>
        <v>4441959923373.3359</v>
      </c>
      <c r="Z62" s="213">
        <f ca="1">'Chem Calcs'!Z62+'Addition to Chem for Other'!Z62</f>
        <v>4794580582021.6074</v>
      </c>
      <c r="AA62" s="213">
        <f ca="1">'Chem Calcs'!AA62+'Addition to Chem for Other'!AA62</f>
        <v>5147201240669.8799</v>
      </c>
      <c r="AB62" s="213">
        <f ca="1">'Chem Calcs'!AB62+'Addition to Chem for Other'!AB62</f>
        <v>5499821899318.1523</v>
      </c>
      <c r="AC62" s="213">
        <f ca="1">'Chem Calcs'!AC62+'Addition to Chem for Other'!AC62</f>
        <v>5852442557966.4238</v>
      </c>
      <c r="AD62" s="213">
        <f ca="1">'Chem Calcs'!AD62+'Addition to Chem for Other'!AD62</f>
        <v>6205063216614.6963</v>
      </c>
      <c r="AE62" s="213">
        <f ca="1">'Chem Calcs'!AE62+'Addition to Chem for Other'!AE62</f>
        <v>6557683875262.9688</v>
      </c>
      <c r="AF62" s="213">
        <f ca="1">'Chem Calcs'!AF62+'Addition to Chem for Other'!AF62</f>
        <v>6910304533911.2402</v>
      </c>
      <c r="AG62" s="213">
        <f ca="1">'Chem Calcs'!AG62+'Addition to Chem for Other'!AG62</f>
        <v>7262925192559.5117</v>
      </c>
      <c r="AH62" s="213">
        <f ca="1">'Chem Calcs'!AH62+'Addition to Chem for Other'!AH62</f>
        <v>7615545851207.7852</v>
      </c>
      <c r="AI62" s="213">
        <f ca="1">'Chem Calcs'!AI62+'Addition to Chem for Other'!AI62</f>
        <v>7968166509856.0566</v>
      </c>
      <c r="AJ62" s="213">
        <f ca="1">'Chem Calcs'!AJ62+'Addition to Chem for Other'!AJ62</f>
        <v>8320787168504.3271</v>
      </c>
      <c r="AK62" s="213">
        <f ca="1">'Chem Calcs'!AK62+'Addition to Chem for Other'!AK62</f>
        <v>8673407827152.6006</v>
      </c>
      <c r="AL62" s="213">
        <f ca="1">'Chem Calcs'!AL62+'Addition to Chem for Other'!AL62</f>
        <v>9026028485800.873</v>
      </c>
      <c r="AM62" s="213">
        <f ca="1">'Chem Calcs'!AM62+'Addition to Chem for Other'!AM62</f>
        <v>9378649144449.1445</v>
      </c>
      <c r="AN62" s="213">
        <f ca="1">'Chem Calcs'!AN62+'Addition to Chem for Other'!AN62</f>
        <v>9731269803097.418</v>
      </c>
      <c r="AO62" s="213">
        <f ca="1">'Chem Calcs'!AO62+'Addition to Chem for Other'!AO62</f>
        <v>10083890461745.688</v>
      </c>
      <c r="AP62" s="213">
        <f ca="1">'Chem Calcs'!AP62+'Addition to Chem for Other'!AP62</f>
        <v>10436511120393.961</v>
      </c>
    </row>
    <row r="63" spans="1:42">
      <c r="A63" s="74">
        <v>11</v>
      </c>
      <c r="B63" s="213">
        <f ca="1">'Chem Calcs'!B63+'Addition to Chem for Other'!B63</f>
        <v>0</v>
      </c>
      <c r="C63" s="213">
        <f ca="1">'Chem Calcs'!C63+'Addition to Chem for Other'!C63</f>
        <v>0</v>
      </c>
      <c r="D63" s="213">
        <f ca="1">'Chem Calcs'!D63+'Addition to Chem for Other'!D63</f>
        <v>0</v>
      </c>
      <c r="E63" s="213">
        <f ca="1">'Chem Calcs'!E63+'Addition to Chem for Other'!E63</f>
        <v>0</v>
      </c>
      <c r="F63" s="213">
        <f ca="1">'Chem Calcs'!F63+'Addition to Chem for Other'!F63</f>
        <v>0</v>
      </c>
      <c r="G63" s="213">
        <f ca="1">'Chem Calcs'!G63+'Addition to Chem for Other'!G63</f>
        <v>0</v>
      </c>
      <c r="H63" s="213">
        <f ca="1">'Chem Calcs'!H63+'Addition to Chem for Other'!H63</f>
        <v>0</v>
      </c>
      <c r="I63" s="213">
        <f ca="1">'Chem Calcs'!I63+'Addition to Chem for Other'!I63</f>
        <v>0</v>
      </c>
      <c r="J63" s="213">
        <f ca="1">'Chem Calcs'!J63+'Addition to Chem for Other'!J63</f>
        <v>0</v>
      </c>
      <c r="K63" s="213">
        <f ca="1">'Chem Calcs'!K63+'Addition to Chem for Other'!K63</f>
        <v>0</v>
      </c>
      <c r="L63" s="213">
        <f ca="1">'Chem Calcs'!L63+'Addition to Chem for Other'!L63</f>
        <v>0</v>
      </c>
      <c r="M63" s="213">
        <f ca="1">'Chem Calcs'!M63+'Addition to Chem for Other'!M63</f>
        <v>0</v>
      </c>
      <c r="N63" s="213">
        <f ca="1">'Chem Calcs'!N63+'Addition to Chem for Other'!N63</f>
        <v>0</v>
      </c>
      <c r="O63" s="213">
        <f ca="1">'Chem Calcs'!O63+'Addition to Chem for Other'!O63</f>
        <v>0</v>
      </c>
      <c r="P63" s="213">
        <f ca="1">'Chem Calcs'!P63+'Addition to Chem for Other'!P63</f>
        <v>0</v>
      </c>
      <c r="Q63" s="213">
        <f ca="1">'Chem Calcs'!Q63+'Addition to Chem for Other'!Q63</f>
        <v>0</v>
      </c>
      <c r="R63" s="213">
        <f ca="1">'Chem Calcs'!R63+'Addition to Chem for Other'!R63</f>
        <v>0</v>
      </c>
      <c r="S63" s="213">
        <f ca="1">'Chem Calcs'!S63+'Addition to Chem for Other'!S63</f>
        <v>0</v>
      </c>
      <c r="T63" s="213">
        <f ca="1">'Chem Calcs'!T63+'Addition to Chem for Other'!T63</f>
        <v>0</v>
      </c>
      <c r="U63" s="213">
        <f ca="1">'Chem Calcs'!U63+'Addition to Chem for Other'!U63</f>
        <v>0</v>
      </c>
      <c r="V63" s="213">
        <f ca="1">'Chem Calcs'!V63+'Addition to Chem for Other'!V63</f>
        <v>0</v>
      </c>
      <c r="W63" s="213">
        <f ca="1">'Chem Calcs'!W63+'Addition to Chem for Other'!W63</f>
        <v>0</v>
      </c>
      <c r="X63" s="213">
        <f ca="1">'Chem Calcs'!X63+'Addition to Chem for Other'!X63</f>
        <v>0</v>
      </c>
      <c r="Y63" s="213">
        <f ca="1">'Chem Calcs'!Y63+'Addition to Chem for Other'!Y63</f>
        <v>0</v>
      </c>
      <c r="Z63" s="213">
        <f ca="1">'Chem Calcs'!Z63+'Addition to Chem for Other'!Z63</f>
        <v>0</v>
      </c>
      <c r="AA63" s="213">
        <f ca="1">'Chem Calcs'!AA63+'Addition to Chem for Other'!AA63</f>
        <v>0</v>
      </c>
      <c r="AB63" s="213">
        <f ca="1">'Chem Calcs'!AB63+'Addition to Chem for Other'!AB63</f>
        <v>0</v>
      </c>
      <c r="AC63" s="213">
        <f ca="1">'Chem Calcs'!AC63+'Addition to Chem for Other'!AC63</f>
        <v>0</v>
      </c>
      <c r="AD63" s="213">
        <f ca="1">'Chem Calcs'!AD63+'Addition to Chem for Other'!AD63</f>
        <v>0</v>
      </c>
      <c r="AE63" s="213">
        <f ca="1">'Chem Calcs'!AE63+'Addition to Chem for Other'!AE63</f>
        <v>0</v>
      </c>
      <c r="AF63" s="213">
        <f ca="1">'Chem Calcs'!AF63+'Addition to Chem for Other'!AF63</f>
        <v>0</v>
      </c>
      <c r="AG63" s="213">
        <f ca="1">'Chem Calcs'!AG63+'Addition to Chem for Other'!AG63</f>
        <v>0</v>
      </c>
      <c r="AH63" s="213">
        <f ca="1">'Chem Calcs'!AH63+'Addition to Chem for Other'!AH63</f>
        <v>0</v>
      </c>
      <c r="AI63" s="213">
        <f ca="1">'Chem Calcs'!AI63+'Addition to Chem for Other'!AI63</f>
        <v>0</v>
      </c>
      <c r="AJ63" s="213">
        <f ca="1">'Chem Calcs'!AJ63+'Addition to Chem for Other'!AJ63</f>
        <v>0</v>
      </c>
      <c r="AK63" s="213">
        <f ca="1">'Chem Calcs'!AK63+'Addition to Chem for Other'!AK63</f>
        <v>0</v>
      </c>
      <c r="AL63" s="213">
        <f ca="1">'Chem Calcs'!AL63+'Addition to Chem for Other'!AL63</f>
        <v>0</v>
      </c>
      <c r="AM63" s="213">
        <f ca="1">'Chem Calcs'!AM63+'Addition to Chem for Other'!AM63</f>
        <v>0</v>
      </c>
      <c r="AN63" s="213">
        <f ca="1">'Chem Calcs'!AN63+'Addition to Chem for Other'!AN63</f>
        <v>0</v>
      </c>
      <c r="AO63" s="213">
        <f ca="1">'Chem Calcs'!AO63+'Addition to Chem for Other'!AO63</f>
        <v>0</v>
      </c>
      <c r="AP63" s="213">
        <f ca="1">'Chem Calcs'!AP63+'Addition to Chem for Other'!AP63</f>
        <v>0</v>
      </c>
    </row>
    <row r="64" spans="1:42">
      <c r="A64" s="74">
        <v>12</v>
      </c>
      <c r="B64" s="213">
        <f ca="1">'Chem Calcs'!B64+'Addition to Chem for Other'!B64</f>
        <v>0</v>
      </c>
      <c r="C64" s="213">
        <f ca="1">'Chem Calcs'!C64+'Addition to Chem for Other'!C64</f>
        <v>0</v>
      </c>
      <c r="D64" s="213">
        <f ca="1">'Chem Calcs'!D64+'Addition to Chem for Other'!D64</f>
        <v>0</v>
      </c>
      <c r="E64" s="213">
        <f ca="1">'Chem Calcs'!E64+'Addition to Chem for Other'!E64</f>
        <v>0</v>
      </c>
      <c r="F64" s="213">
        <f ca="1">'Chem Calcs'!F64+'Addition to Chem for Other'!F64</f>
        <v>0</v>
      </c>
      <c r="G64" s="213">
        <f ca="1">'Chem Calcs'!G64+'Addition to Chem for Other'!G64</f>
        <v>0</v>
      </c>
      <c r="H64" s="213">
        <f ca="1">'Chem Calcs'!H64+'Addition to Chem for Other'!H64</f>
        <v>0</v>
      </c>
      <c r="I64" s="213">
        <f ca="1">'Chem Calcs'!I64+'Addition to Chem for Other'!I64</f>
        <v>0</v>
      </c>
      <c r="J64" s="213">
        <f ca="1">'Chem Calcs'!J64+'Addition to Chem for Other'!J64</f>
        <v>0</v>
      </c>
      <c r="K64" s="213">
        <f ca="1">'Chem Calcs'!K64+'Addition to Chem for Other'!K64</f>
        <v>0</v>
      </c>
      <c r="L64" s="213">
        <f ca="1">'Chem Calcs'!L64+'Addition to Chem for Other'!L64</f>
        <v>0</v>
      </c>
      <c r="M64" s="213">
        <f ca="1">'Chem Calcs'!M64+'Addition to Chem for Other'!M64</f>
        <v>0</v>
      </c>
      <c r="N64" s="213">
        <f ca="1">'Chem Calcs'!N64+'Addition to Chem for Other'!N64</f>
        <v>0</v>
      </c>
      <c r="O64" s="213">
        <f ca="1">'Chem Calcs'!O64+'Addition to Chem for Other'!O64</f>
        <v>0</v>
      </c>
      <c r="P64" s="213">
        <f ca="1">'Chem Calcs'!P64+'Addition to Chem for Other'!P64</f>
        <v>0</v>
      </c>
      <c r="Q64" s="213">
        <f ca="1">'Chem Calcs'!Q64+'Addition to Chem for Other'!Q64</f>
        <v>0</v>
      </c>
      <c r="R64" s="213">
        <f ca="1">'Chem Calcs'!R64+'Addition to Chem for Other'!R64</f>
        <v>0</v>
      </c>
      <c r="S64" s="213">
        <f ca="1">'Chem Calcs'!S64+'Addition to Chem for Other'!S64</f>
        <v>0</v>
      </c>
      <c r="T64" s="213">
        <f ca="1">'Chem Calcs'!T64+'Addition to Chem for Other'!T64</f>
        <v>0</v>
      </c>
      <c r="U64" s="213">
        <f ca="1">'Chem Calcs'!U64+'Addition to Chem for Other'!U64</f>
        <v>0</v>
      </c>
      <c r="V64" s="213">
        <f ca="1">'Chem Calcs'!V64+'Addition to Chem for Other'!V64</f>
        <v>0</v>
      </c>
      <c r="W64" s="213">
        <f ca="1">'Chem Calcs'!W64+'Addition to Chem for Other'!W64</f>
        <v>0</v>
      </c>
      <c r="X64" s="213">
        <f ca="1">'Chem Calcs'!X64+'Addition to Chem for Other'!X64</f>
        <v>0</v>
      </c>
      <c r="Y64" s="213">
        <f ca="1">'Chem Calcs'!Y64+'Addition to Chem for Other'!Y64</f>
        <v>0</v>
      </c>
      <c r="Z64" s="213">
        <f ca="1">'Chem Calcs'!Z64+'Addition to Chem for Other'!Z64</f>
        <v>0</v>
      </c>
      <c r="AA64" s="213">
        <f ca="1">'Chem Calcs'!AA64+'Addition to Chem for Other'!AA64</f>
        <v>0</v>
      </c>
      <c r="AB64" s="213">
        <f ca="1">'Chem Calcs'!AB64+'Addition to Chem for Other'!AB64</f>
        <v>0</v>
      </c>
      <c r="AC64" s="213">
        <f ca="1">'Chem Calcs'!AC64+'Addition to Chem for Other'!AC64</f>
        <v>0</v>
      </c>
      <c r="AD64" s="213">
        <f ca="1">'Chem Calcs'!AD64+'Addition to Chem for Other'!AD64</f>
        <v>0</v>
      </c>
      <c r="AE64" s="213">
        <f ca="1">'Chem Calcs'!AE64+'Addition to Chem for Other'!AE64</f>
        <v>0</v>
      </c>
      <c r="AF64" s="213">
        <f ca="1">'Chem Calcs'!AF64+'Addition to Chem for Other'!AF64</f>
        <v>0</v>
      </c>
      <c r="AG64" s="213">
        <f ca="1">'Chem Calcs'!AG64+'Addition to Chem for Other'!AG64</f>
        <v>0</v>
      </c>
      <c r="AH64" s="213">
        <f ca="1">'Chem Calcs'!AH64+'Addition to Chem for Other'!AH64</f>
        <v>0</v>
      </c>
      <c r="AI64" s="213">
        <f ca="1">'Chem Calcs'!AI64+'Addition to Chem for Other'!AI64</f>
        <v>0</v>
      </c>
      <c r="AJ64" s="213">
        <f ca="1">'Chem Calcs'!AJ64+'Addition to Chem for Other'!AJ64</f>
        <v>0</v>
      </c>
      <c r="AK64" s="213">
        <f ca="1">'Chem Calcs'!AK64+'Addition to Chem for Other'!AK64</f>
        <v>0</v>
      </c>
      <c r="AL64" s="213">
        <f ca="1">'Chem Calcs'!AL64+'Addition to Chem for Other'!AL64</f>
        <v>0</v>
      </c>
      <c r="AM64" s="213">
        <f ca="1">'Chem Calcs'!AM64+'Addition to Chem for Other'!AM64</f>
        <v>0</v>
      </c>
      <c r="AN64" s="213">
        <f ca="1">'Chem Calcs'!AN64+'Addition to Chem for Other'!AN64</f>
        <v>0</v>
      </c>
      <c r="AO64" s="213">
        <f ca="1">'Chem Calcs'!AO64+'Addition to Chem for Other'!AO64</f>
        <v>0</v>
      </c>
      <c r="AP64" s="213">
        <f ca="1">'Chem Calcs'!AP64+'Addition to Chem for Other'!AP64</f>
        <v>0</v>
      </c>
    </row>
    <row r="65" spans="1:42">
      <c r="A65" s="74">
        <v>13</v>
      </c>
      <c r="B65" s="213">
        <f ca="1">'Chem Calcs'!B65+'Addition to Chem for Other'!B65</f>
        <v>0</v>
      </c>
      <c r="C65" s="213">
        <f ca="1">'Chem Calcs'!C65+'Addition to Chem for Other'!C65</f>
        <v>0</v>
      </c>
      <c r="D65" s="213">
        <f ca="1">'Chem Calcs'!D65+'Addition to Chem for Other'!D65</f>
        <v>0</v>
      </c>
      <c r="E65" s="213">
        <f ca="1">'Chem Calcs'!E65+'Addition to Chem for Other'!E65</f>
        <v>0</v>
      </c>
      <c r="F65" s="213">
        <f ca="1">'Chem Calcs'!F65+'Addition to Chem for Other'!F65</f>
        <v>0</v>
      </c>
      <c r="G65" s="213">
        <f ca="1">'Chem Calcs'!G65+'Addition to Chem for Other'!G65</f>
        <v>0</v>
      </c>
      <c r="H65" s="213">
        <f ca="1">'Chem Calcs'!H65+'Addition to Chem for Other'!H65</f>
        <v>0</v>
      </c>
      <c r="I65" s="213">
        <f ca="1">'Chem Calcs'!I65+'Addition to Chem for Other'!I65</f>
        <v>0</v>
      </c>
      <c r="J65" s="213">
        <f ca="1">'Chem Calcs'!J65+'Addition to Chem for Other'!J65</f>
        <v>0</v>
      </c>
      <c r="K65" s="213">
        <f ca="1">'Chem Calcs'!K65+'Addition to Chem for Other'!K65</f>
        <v>0</v>
      </c>
      <c r="L65" s="213">
        <f ca="1">'Chem Calcs'!L65+'Addition to Chem for Other'!L65</f>
        <v>0</v>
      </c>
      <c r="M65" s="213">
        <f ca="1">'Chem Calcs'!M65+'Addition to Chem for Other'!M65</f>
        <v>0</v>
      </c>
      <c r="N65" s="213">
        <f ca="1">'Chem Calcs'!N65+'Addition to Chem for Other'!N65</f>
        <v>0</v>
      </c>
      <c r="O65" s="213">
        <f ca="1">'Chem Calcs'!O65+'Addition to Chem for Other'!O65</f>
        <v>0</v>
      </c>
      <c r="P65" s="213">
        <f ca="1">'Chem Calcs'!P65+'Addition to Chem for Other'!P65</f>
        <v>0</v>
      </c>
      <c r="Q65" s="213">
        <f ca="1">'Chem Calcs'!Q65+'Addition to Chem for Other'!Q65</f>
        <v>0</v>
      </c>
      <c r="R65" s="213">
        <f ca="1">'Chem Calcs'!R65+'Addition to Chem for Other'!R65</f>
        <v>0</v>
      </c>
      <c r="S65" s="213">
        <f ca="1">'Chem Calcs'!S65+'Addition to Chem for Other'!S65</f>
        <v>0</v>
      </c>
      <c r="T65" s="213">
        <f ca="1">'Chem Calcs'!T65+'Addition to Chem for Other'!T65</f>
        <v>0</v>
      </c>
      <c r="U65" s="213">
        <f ca="1">'Chem Calcs'!U65+'Addition to Chem for Other'!U65</f>
        <v>0</v>
      </c>
      <c r="V65" s="213">
        <f ca="1">'Chem Calcs'!V65+'Addition to Chem for Other'!V65</f>
        <v>0</v>
      </c>
      <c r="W65" s="213">
        <f ca="1">'Chem Calcs'!W65+'Addition to Chem for Other'!W65</f>
        <v>0</v>
      </c>
      <c r="X65" s="213">
        <f ca="1">'Chem Calcs'!X65+'Addition to Chem for Other'!X65</f>
        <v>0</v>
      </c>
      <c r="Y65" s="213">
        <f ca="1">'Chem Calcs'!Y65+'Addition to Chem for Other'!Y65</f>
        <v>0</v>
      </c>
      <c r="Z65" s="213">
        <f ca="1">'Chem Calcs'!Z65+'Addition to Chem for Other'!Z65</f>
        <v>0</v>
      </c>
      <c r="AA65" s="213">
        <f ca="1">'Chem Calcs'!AA65+'Addition to Chem for Other'!AA65</f>
        <v>0</v>
      </c>
      <c r="AB65" s="213">
        <f ca="1">'Chem Calcs'!AB65+'Addition to Chem for Other'!AB65</f>
        <v>0</v>
      </c>
      <c r="AC65" s="213">
        <f ca="1">'Chem Calcs'!AC65+'Addition to Chem for Other'!AC65</f>
        <v>0</v>
      </c>
      <c r="AD65" s="213">
        <f ca="1">'Chem Calcs'!AD65+'Addition to Chem for Other'!AD65</f>
        <v>0</v>
      </c>
      <c r="AE65" s="213">
        <f ca="1">'Chem Calcs'!AE65+'Addition to Chem for Other'!AE65</f>
        <v>0</v>
      </c>
      <c r="AF65" s="213">
        <f ca="1">'Chem Calcs'!AF65+'Addition to Chem for Other'!AF65</f>
        <v>0</v>
      </c>
      <c r="AG65" s="213">
        <f ca="1">'Chem Calcs'!AG65+'Addition to Chem for Other'!AG65</f>
        <v>0</v>
      </c>
      <c r="AH65" s="213">
        <f ca="1">'Chem Calcs'!AH65+'Addition to Chem for Other'!AH65</f>
        <v>0</v>
      </c>
      <c r="AI65" s="213">
        <f ca="1">'Chem Calcs'!AI65+'Addition to Chem for Other'!AI65</f>
        <v>0</v>
      </c>
      <c r="AJ65" s="213">
        <f ca="1">'Chem Calcs'!AJ65+'Addition to Chem for Other'!AJ65</f>
        <v>0</v>
      </c>
      <c r="AK65" s="213">
        <f ca="1">'Chem Calcs'!AK65+'Addition to Chem for Other'!AK65</f>
        <v>0</v>
      </c>
      <c r="AL65" s="213">
        <f ca="1">'Chem Calcs'!AL65+'Addition to Chem for Other'!AL65</f>
        <v>0</v>
      </c>
      <c r="AM65" s="213">
        <f ca="1">'Chem Calcs'!AM65+'Addition to Chem for Other'!AM65</f>
        <v>0</v>
      </c>
      <c r="AN65" s="213">
        <f ca="1">'Chem Calcs'!AN65+'Addition to Chem for Other'!AN65</f>
        <v>0</v>
      </c>
      <c r="AO65" s="213">
        <f ca="1">'Chem Calcs'!AO65+'Addition to Chem for Other'!AO65</f>
        <v>0</v>
      </c>
      <c r="AP65" s="213">
        <f ca="1">'Chem Calcs'!AP65+'Addition to Chem for Other'!AP65</f>
        <v>0</v>
      </c>
    </row>
    <row r="66" spans="1:42">
      <c r="A66" s="74">
        <v>14</v>
      </c>
      <c r="B66" s="213">
        <f ca="1">'Chem Calcs'!B66+'Addition to Chem for Other'!B66</f>
        <v>0</v>
      </c>
      <c r="C66" s="213">
        <f ca="1">'Chem Calcs'!C66+'Addition to Chem for Other'!C66</f>
        <v>0</v>
      </c>
      <c r="D66" s="213">
        <f ca="1">'Chem Calcs'!D66+'Addition to Chem for Other'!D66</f>
        <v>0</v>
      </c>
      <c r="E66" s="213">
        <f ca="1">'Chem Calcs'!E66+'Addition to Chem for Other'!E66</f>
        <v>0</v>
      </c>
      <c r="F66" s="213">
        <f ca="1">'Chem Calcs'!F66+'Addition to Chem for Other'!F66</f>
        <v>0</v>
      </c>
      <c r="G66" s="213">
        <f ca="1">'Chem Calcs'!G66+'Addition to Chem for Other'!G66</f>
        <v>0</v>
      </c>
      <c r="H66" s="213">
        <f ca="1">'Chem Calcs'!H66+'Addition to Chem for Other'!H66</f>
        <v>0</v>
      </c>
      <c r="I66" s="213">
        <f ca="1">'Chem Calcs'!I66+'Addition to Chem for Other'!I66</f>
        <v>0</v>
      </c>
      <c r="J66" s="213">
        <f ca="1">'Chem Calcs'!J66+'Addition to Chem for Other'!J66</f>
        <v>0</v>
      </c>
      <c r="K66" s="213">
        <f ca="1">'Chem Calcs'!K66+'Addition to Chem for Other'!K66</f>
        <v>0</v>
      </c>
      <c r="L66" s="213">
        <f ca="1">'Chem Calcs'!L66+'Addition to Chem for Other'!L66</f>
        <v>0</v>
      </c>
      <c r="M66" s="213">
        <f ca="1">'Chem Calcs'!M66+'Addition to Chem for Other'!M66</f>
        <v>0</v>
      </c>
      <c r="N66" s="213">
        <f ca="1">'Chem Calcs'!N66+'Addition to Chem for Other'!N66</f>
        <v>0</v>
      </c>
      <c r="O66" s="213">
        <f ca="1">'Chem Calcs'!O66+'Addition to Chem for Other'!O66</f>
        <v>0</v>
      </c>
      <c r="P66" s="213">
        <f ca="1">'Chem Calcs'!P66+'Addition to Chem for Other'!P66</f>
        <v>0</v>
      </c>
      <c r="Q66" s="213">
        <f ca="1">'Chem Calcs'!Q66+'Addition to Chem for Other'!Q66</f>
        <v>0</v>
      </c>
      <c r="R66" s="213">
        <f ca="1">'Chem Calcs'!R66+'Addition to Chem for Other'!R66</f>
        <v>0</v>
      </c>
      <c r="S66" s="213">
        <f ca="1">'Chem Calcs'!S66+'Addition to Chem for Other'!S66</f>
        <v>0</v>
      </c>
      <c r="T66" s="213">
        <f ca="1">'Chem Calcs'!T66+'Addition to Chem for Other'!T66</f>
        <v>0</v>
      </c>
      <c r="U66" s="213">
        <f ca="1">'Chem Calcs'!U66+'Addition to Chem for Other'!U66</f>
        <v>0</v>
      </c>
      <c r="V66" s="213">
        <f ca="1">'Chem Calcs'!V66+'Addition to Chem for Other'!V66</f>
        <v>0</v>
      </c>
      <c r="W66" s="213">
        <f ca="1">'Chem Calcs'!W66+'Addition to Chem for Other'!W66</f>
        <v>0</v>
      </c>
      <c r="X66" s="213">
        <f ca="1">'Chem Calcs'!X66+'Addition to Chem for Other'!X66</f>
        <v>0</v>
      </c>
      <c r="Y66" s="213">
        <f ca="1">'Chem Calcs'!Y66+'Addition to Chem for Other'!Y66</f>
        <v>0</v>
      </c>
      <c r="Z66" s="213">
        <f ca="1">'Chem Calcs'!Z66+'Addition to Chem for Other'!Z66</f>
        <v>0</v>
      </c>
      <c r="AA66" s="213">
        <f ca="1">'Chem Calcs'!AA66+'Addition to Chem for Other'!AA66</f>
        <v>0</v>
      </c>
      <c r="AB66" s="213">
        <f ca="1">'Chem Calcs'!AB66+'Addition to Chem for Other'!AB66</f>
        <v>0</v>
      </c>
      <c r="AC66" s="213">
        <f ca="1">'Chem Calcs'!AC66+'Addition to Chem for Other'!AC66</f>
        <v>0</v>
      </c>
      <c r="AD66" s="213">
        <f ca="1">'Chem Calcs'!AD66+'Addition to Chem for Other'!AD66</f>
        <v>0</v>
      </c>
      <c r="AE66" s="213">
        <f ca="1">'Chem Calcs'!AE66+'Addition to Chem for Other'!AE66</f>
        <v>0</v>
      </c>
      <c r="AF66" s="213">
        <f ca="1">'Chem Calcs'!AF66+'Addition to Chem for Other'!AF66</f>
        <v>0</v>
      </c>
      <c r="AG66" s="213">
        <f ca="1">'Chem Calcs'!AG66+'Addition to Chem for Other'!AG66</f>
        <v>0</v>
      </c>
      <c r="AH66" s="213">
        <f ca="1">'Chem Calcs'!AH66+'Addition to Chem for Other'!AH66</f>
        <v>0</v>
      </c>
      <c r="AI66" s="213">
        <f ca="1">'Chem Calcs'!AI66+'Addition to Chem for Other'!AI66</f>
        <v>0</v>
      </c>
      <c r="AJ66" s="213">
        <f ca="1">'Chem Calcs'!AJ66+'Addition to Chem for Other'!AJ66</f>
        <v>0</v>
      </c>
      <c r="AK66" s="213">
        <f ca="1">'Chem Calcs'!AK66+'Addition to Chem for Other'!AK66</f>
        <v>0</v>
      </c>
      <c r="AL66" s="213">
        <f ca="1">'Chem Calcs'!AL66+'Addition to Chem for Other'!AL66</f>
        <v>0</v>
      </c>
      <c r="AM66" s="213">
        <f ca="1">'Chem Calcs'!AM66+'Addition to Chem for Other'!AM66</f>
        <v>0</v>
      </c>
      <c r="AN66" s="213">
        <f ca="1">'Chem Calcs'!AN66+'Addition to Chem for Other'!AN66</f>
        <v>0</v>
      </c>
      <c r="AO66" s="213">
        <f ca="1">'Chem Calcs'!AO66+'Addition to Chem for Other'!AO66</f>
        <v>0</v>
      </c>
      <c r="AP66" s="213">
        <f ca="1">'Chem Calcs'!AP66+'Addition to Chem for Other'!AP66</f>
        <v>0</v>
      </c>
    </row>
    <row r="67" spans="1:42">
      <c r="A67" s="74">
        <v>15</v>
      </c>
      <c r="B67" s="213">
        <f ca="1">'Chem Calcs'!B67+'Addition to Chem for Other'!B67</f>
        <v>0</v>
      </c>
      <c r="C67" s="213">
        <f ca="1">'Chem Calcs'!C67+'Addition to Chem for Other'!C67</f>
        <v>0</v>
      </c>
      <c r="D67" s="213">
        <f ca="1">'Chem Calcs'!D67+'Addition to Chem for Other'!D67</f>
        <v>0</v>
      </c>
      <c r="E67" s="213">
        <f ca="1">'Chem Calcs'!E67+'Addition to Chem for Other'!E67</f>
        <v>0</v>
      </c>
      <c r="F67" s="213">
        <f ca="1">'Chem Calcs'!F67+'Addition to Chem for Other'!F67</f>
        <v>0</v>
      </c>
      <c r="G67" s="213">
        <f ca="1">'Chem Calcs'!G67+'Addition to Chem for Other'!G67</f>
        <v>0</v>
      </c>
      <c r="H67" s="213">
        <f ca="1">'Chem Calcs'!H67+'Addition to Chem for Other'!H67</f>
        <v>0</v>
      </c>
      <c r="I67" s="213">
        <f ca="1">'Chem Calcs'!I67+'Addition to Chem for Other'!I67</f>
        <v>0</v>
      </c>
      <c r="J67" s="213">
        <f ca="1">'Chem Calcs'!J67+'Addition to Chem for Other'!J67</f>
        <v>0</v>
      </c>
      <c r="K67" s="213">
        <f ca="1">'Chem Calcs'!K67+'Addition to Chem for Other'!K67</f>
        <v>0</v>
      </c>
      <c r="L67" s="213">
        <f ca="1">'Chem Calcs'!L67+'Addition to Chem for Other'!L67</f>
        <v>0</v>
      </c>
      <c r="M67" s="213">
        <f ca="1">'Chem Calcs'!M67+'Addition to Chem for Other'!M67</f>
        <v>0</v>
      </c>
      <c r="N67" s="213">
        <f ca="1">'Chem Calcs'!N67+'Addition to Chem for Other'!N67</f>
        <v>0</v>
      </c>
      <c r="O67" s="213">
        <f ca="1">'Chem Calcs'!O67+'Addition to Chem for Other'!O67</f>
        <v>0</v>
      </c>
      <c r="P67" s="213">
        <f ca="1">'Chem Calcs'!P67+'Addition to Chem for Other'!P67</f>
        <v>0</v>
      </c>
      <c r="Q67" s="213">
        <f ca="1">'Chem Calcs'!Q67+'Addition to Chem for Other'!Q67</f>
        <v>0</v>
      </c>
      <c r="R67" s="213">
        <f ca="1">'Chem Calcs'!R67+'Addition to Chem for Other'!R67</f>
        <v>0</v>
      </c>
      <c r="S67" s="213">
        <f ca="1">'Chem Calcs'!S67+'Addition to Chem for Other'!S67</f>
        <v>0</v>
      </c>
      <c r="T67" s="213">
        <f ca="1">'Chem Calcs'!T67+'Addition to Chem for Other'!T67</f>
        <v>0</v>
      </c>
      <c r="U67" s="213">
        <f ca="1">'Chem Calcs'!U67+'Addition to Chem for Other'!U67</f>
        <v>0</v>
      </c>
      <c r="V67" s="213">
        <f ca="1">'Chem Calcs'!V67+'Addition to Chem for Other'!V67</f>
        <v>0</v>
      </c>
      <c r="W67" s="213">
        <f ca="1">'Chem Calcs'!W67+'Addition to Chem for Other'!W67</f>
        <v>0</v>
      </c>
      <c r="X67" s="213">
        <f ca="1">'Chem Calcs'!X67+'Addition to Chem for Other'!X67</f>
        <v>0</v>
      </c>
      <c r="Y67" s="213">
        <f ca="1">'Chem Calcs'!Y67+'Addition to Chem for Other'!Y67</f>
        <v>0</v>
      </c>
      <c r="Z67" s="213">
        <f ca="1">'Chem Calcs'!Z67+'Addition to Chem for Other'!Z67</f>
        <v>0</v>
      </c>
      <c r="AA67" s="213">
        <f ca="1">'Chem Calcs'!AA67+'Addition to Chem for Other'!AA67</f>
        <v>0</v>
      </c>
      <c r="AB67" s="213">
        <f ca="1">'Chem Calcs'!AB67+'Addition to Chem for Other'!AB67</f>
        <v>0</v>
      </c>
      <c r="AC67" s="213">
        <f ca="1">'Chem Calcs'!AC67+'Addition to Chem for Other'!AC67</f>
        <v>0</v>
      </c>
      <c r="AD67" s="213">
        <f ca="1">'Chem Calcs'!AD67+'Addition to Chem for Other'!AD67</f>
        <v>0</v>
      </c>
      <c r="AE67" s="213">
        <f ca="1">'Chem Calcs'!AE67+'Addition to Chem for Other'!AE67</f>
        <v>0</v>
      </c>
      <c r="AF67" s="213">
        <f ca="1">'Chem Calcs'!AF67+'Addition to Chem for Other'!AF67</f>
        <v>0</v>
      </c>
      <c r="AG67" s="213">
        <f ca="1">'Chem Calcs'!AG67+'Addition to Chem for Other'!AG67</f>
        <v>0</v>
      </c>
      <c r="AH67" s="213">
        <f ca="1">'Chem Calcs'!AH67+'Addition to Chem for Other'!AH67</f>
        <v>0</v>
      </c>
      <c r="AI67" s="213">
        <f ca="1">'Chem Calcs'!AI67+'Addition to Chem for Other'!AI67</f>
        <v>0</v>
      </c>
      <c r="AJ67" s="213">
        <f ca="1">'Chem Calcs'!AJ67+'Addition to Chem for Other'!AJ67</f>
        <v>0</v>
      </c>
      <c r="AK67" s="213">
        <f ca="1">'Chem Calcs'!AK67+'Addition to Chem for Other'!AK67</f>
        <v>0</v>
      </c>
      <c r="AL67" s="213">
        <f ca="1">'Chem Calcs'!AL67+'Addition to Chem for Other'!AL67</f>
        <v>0</v>
      </c>
      <c r="AM67" s="213">
        <f ca="1">'Chem Calcs'!AM67+'Addition to Chem for Other'!AM67</f>
        <v>0</v>
      </c>
      <c r="AN67" s="213">
        <f ca="1">'Chem Calcs'!AN67+'Addition to Chem for Other'!AN67</f>
        <v>0</v>
      </c>
      <c r="AO67" s="213">
        <f ca="1">'Chem Calcs'!AO67+'Addition to Chem for Other'!AO67</f>
        <v>0</v>
      </c>
      <c r="AP67" s="213">
        <f ca="1">'Chem Calcs'!AP67+'Addition to Chem for Other'!AP67</f>
        <v>0</v>
      </c>
    </row>
    <row r="68" spans="1:42">
      <c r="A68" s="74">
        <v>16</v>
      </c>
      <c r="B68" s="213">
        <f ca="1">'Chem Calcs'!B68+'Addition to Chem for Other'!B68</f>
        <v>0</v>
      </c>
      <c r="C68" s="213">
        <f ca="1">'Chem Calcs'!C68+'Addition to Chem for Other'!C68</f>
        <v>0</v>
      </c>
      <c r="D68" s="213">
        <f ca="1">'Chem Calcs'!D68+'Addition to Chem for Other'!D68</f>
        <v>0</v>
      </c>
      <c r="E68" s="213">
        <f ca="1">'Chem Calcs'!E68+'Addition to Chem for Other'!E68</f>
        <v>0</v>
      </c>
      <c r="F68" s="213">
        <f ca="1">'Chem Calcs'!F68+'Addition to Chem for Other'!F68</f>
        <v>0</v>
      </c>
      <c r="G68" s="213">
        <f ca="1">'Chem Calcs'!G68+'Addition to Chem for Other'!G68</f>
        <v>0</v>
      </c>
      <c r="H68" s="213">
        <f ca="1">'Chem Calcs'!H68+'Addition to Chem for Other'!H68</f>
        <v>0</v>
      </c>
      <c r="I68" s="213">
        <f ca="1">'Chem Calcs'!I68+'Addition to Chem for Other'!I68</f>
        <v>0</v>
      </c>
      <c r="J68" s="213">
        <f ca="1">'Chem Calcs'!J68+'Addition to Chem for Other'!J68</f>
        <v>0</v>
      </c>
      <c r="K68" s="213">
        <f ca="1">'Chem Calcs'!K68+'Addition to Chem for Other'!K68</f>
        <v>0</v>
      </c>
      <c r="L68" s="213">
        <f ca="1">'Chem Calcs'!L68+'Addition to Chem for Other'!L68</f>
        <v>0</v>
      </c>
      <c r="M68" s="213">
        <f ca="1">'Chem Calcs'!M68+'Addition to Chem for Other'!M68</f>
        <v>0</v>
      </c>
      <c r="N68" s="213">
        <f ca="1">'Chem Calcs'!N68+'Addition to Chem for Other'!N68</f>
        <v>0</v>
      </c>
      <c r="O68" s="213">
        <f ca="1">'Chem Calcs'!O68+'Addition to Chem for Other'!O68</f>
        <v>0</v>
      </c>
      <c r="P68" s="213">
        <f ca="1">'Chem Calcs'!P68+'Addition to Chem for Other'!P68</f>
        <v>0</v>
      </c>
      <c r="Q68" s="213">
        <f ca="1">'Chem Calcs'!Q68+'Addition to Chem for Other'!Q68</f>
        <v>0</v>
      </c>
      <c r="R68" s="213">
        <f ca="1">'Chem Calcs'!R68+'Addition to Chem for Other'!R68</f>
        <v>0</v>
      </c>
      <c r="S68" s="213">
        <f ca="1">'Chem Calcs'!S68+'Addition to Chem for Other'!S68</f>
        <v>0</v>
      </c>
      <c r="T68" s="213">
        <f ca="1">'Chem Calcs'!T68+'Addition to Chem for Other'!T68</f>
        <v>0</v>
      </c>
      <c r="U68" s="213">
        <f ca="1">'Chem Calcs'!U68+'Addition to Chem for Other'!U68</f>
        <v>0</v>
      </c>
      <c r="V68" s="213">
        <f ca="1">'Chem Calcs'!V68+'Addition to Chem for Other'!V68</f>
        <v>0</v>
      </c>
      <c r="W68" s="213">
        <f ca="1">'Chem Calcs'!W68+'Addition to Chem for Other'!W68</f>
        <v>0</v>
      </c>
      <c r="X68" s="213">
        <f ca="1">'Chem Calcs'!X68+'Addition to Chem for Other'!X68</f>
        <v>0</v>
      </c>
      <c r="Y68" s="213">
        <f ca="1">'Chem Calcs'!Y68+'Addition to Chem for Other'!Y68</f>
        <v>0</v>
      </c>
      <c r="Z68" s="213">
        <f ca="1">'Chem Calcs'!Z68+'Addition to Chem for Other'!Z68</f>
        <v>0</v>
      </c>
      <c r="AA68" s="213">
        <f ca="1">'Chem Calcs'!AA68+'Addition to Chem for Other'!AA68</f>
        <v>0</v>
      </c>
      <c r="AB68" s="213">
        <f ca="1">'Chem Calcs'!AB68+'Addition to Chem for Other'!AB68</f>
        <v>0</v>
      </c>
      <c r="AC68" s="213">
        <f ca="1">'Chem Calcs'!AC68+'Addition to Chem for Other'!AC68</f>
        <v>0</v>
      </c>
      <c r="AD68" s="213">
        <f ca="1">'Chem Calcs'!AD68+'Addition to Chem for Other'!AD68</f>
        <v>0</v>
      </c>
      <c r="AE68" s="213">
        <f ca="1">'Chem Calcs'!AE68+'Addition to Chem for Other'!AE68</f>
        <v>0</v>
      </c>
      <c r="AF68" s="213">
        <f ca="1">'Chem Calcs'!AF68+'Addition to Chem for Other'!AF68</f>
        <v>0</v>
      </c>
      <c r="AG68" s="213">
        <f ca="1">'Chem Calcs'!AG68+'Addition to Chem for Other'!AG68</f>
        <v>0</v>
      </c>
      <c r="AH68" s="213">
        <f ca="1">'Chem Calcs'!AH68+'Addition to Chem for Other'!AH68</f>
        <v>0</v>
      </c>
      <c r="AI68" s="213">
        <f ca="1">'Chem Calcs'!AI68+'Addition to Chem for Other'!AI68</f>
        <v>0</v>
      </c>
      <c r="AJ68" s="213">
        <f ca="1">'Chem Calcs'!AJ68+'Addition to Chem for Other'!AJ68</f>
        <v>0</v>
      </c>
      <c r="AK68" s="213">
        <f ca="1">'Chem Calcs'!AK68+'Addition to Chem for Other'!AK68</f>
        <v>0</v>
      </c>
      <c r="AL68" s="213">
        <f ca="1">'Chem Calcs'!AL68+'Addition to Chem for Other'!AL68</f>
        <v>0</v>
      </c>
      <c r="AM68" s="213">
        <f ca="1">'Chem Calcs'!AM68+'Addition to Chem for Other'!AM68</f>
        <v>0</v>
      </c>
      <c r="AN68" s="213">
        <f ca="1">'Chem Calcs'!AN68+'Addition to Chem for Other'!AN68</f>
        <v>0</v>
      </c>
      <c r="AO68" s="213">
        <f ca="1">'Chem Calcs'!AO68+'Addition to Chem for Other'!AO68</f>
        <v>0</v>
      </c>
      <c r="AP68" s="213">
        <f ca="1">'Chem Calcs'!AP68+'Addition to Chem for Other'!AP68</f>
        <v>0</v>
      </c>
    </row>
    <row r="69" spans="1:42">
      <c r="A69" s="74">
        <v>17</v>
      </c>
      <c r="B69" s="213">
        <f ca="1">'Chem Calcs'!B69+'Addition to Chem for Other'!B69</f>
        <v>0</v>
      </c>
      <c r="C69" s="213">
        <f ca="1">'Chem Calcs'!C69+'Addition to Chem for Other'!C69</f>
        <v>68133167.376669675</v>
      </c>
      <c r="D69" s="213">
        <f ca="1">'Chem Calcs'!D69+'Addition to Chem for Other'!D69</f>
        <v>136266334.75333935</v>
      </c>
      <c r="E69" s="213">
        <f ca="1">'Chem Calcs'!E69+'Addition to Chem for Other'!E69</f>
        <v>204399502.13000903</v>
      </c>
      <c r="F69" s="213">
        <f ca="1">'Chem Calcs'!F69+'Addition to Chem for Other'!F69</f>
        <v>272532669.5066787</v>
      </c>
      <c r="G69" s="213">
        <f ca="1">'Chem Calcs'!G69+'Addition to Chem for Other'!G69</f>
        <v>340665836.88334841</v>
      </c>
      <c r="H69" s="213">
        <f ca="1">'Chem Calcs'!H69+'Addition to Chem for Other'!H69</f>
        <v>408799004.26001805</v>
      </c>
      <c r="I69" s="213">
        <f ca="1">'Chem Calcs'!I69+'Addition to Chem for Other'!I69</f>
        <v>476932171.63668776</v>
      </c>
      <c r="J69" s="213">
        <f ca="1">'Chem Calcs'!J69+'Addition to Chem for Other'!J69</f>
        <v>545065339.0133574</v>
      </c>
      <c r="K69" s="213">
        <f ca="1">'Chem Calcs'!K69+'Addition to Chem for Other'!K69</f>
        <v>613198506.39002717</v>
      </c>
      <c r="L69" s="213">
        <f ca="1">'Chem Calcs'!L69+'Addition to Chem for Other'!L69</f>
        <v>681331673.76669681</v>
      </c>
      <c r="M69" s="213">
        <f ca="1">'Chem Calcs'!M69+'Addition to Chem for Other'!M69</f>
        <v>276129650464.75153</v>
      </c>
      <c r="N69" s="213">
        <f ca="1">'Chem Calcs'!N69+'Addition to Chem for Other'!N69</f>
        <v>551577969255.73633</v>
      </c>
      <c r="O69" s="213">
        <f ca="1">'Chem Calcs'!O69+'Addition to Chem for Other'!O69</f>
        <v>827026288046.72131</v>
      </c>
      <c r="P69" s="213">
        <f ca="1">'Chem Calcs'!P69+'Addition to Chem for Other'!P69</f>
        <v>1102474606837.7061</v>
      </c>
      <c r="Q69" s="213">
        <f ca="1">'Chem Calcs'!Q69+'Addition to Chem for Other'!Q69</f>
        <v>1377922925628.6909</v>
      </c>
      <c r="R69" s="213">
        <f ca="1">'Chem Calcs'!R69+'Addition to Chem for Other'!R69</f>
        <v>1653371244419.6758</v>
      </c>
      <c r="S69" s="213">
        <f ca="1">'Chem Calcs'!S69+'Addition to Chem for Other'!S69</f>
        <v>1928819563210.6606</v>
      </c>
      <c r="T69" s="213">
        <f ca="1">'Chem Calcs'!T69+'Addition to Chem for Other'!T69</f>
        <v>2204267882001.6455</v>
      </c>
      <c r="U69" s="213">
        <f ca="1">'Chem Calcs'!U69+'Addition to Chem for Other'!U69</f>
        <v>2479716200792.6304</v>
      </c>
      <c r="V69" s="213">
        <f ca="1">'Chem Calcs'!V69+'Addition to Chem for Other'!V69</f>
        <v>2755164519583.6152</v>
      </c>
      <c r="W69" s="213">
        <f ca="1">'Chem Calcs'!W69+'Addition to Chem for Other'!W69</f>
        <v>3042250751327.6348</v>
      </c>
      <c r="X69" s="213">
        <f ca="1">'Chem Calcs'!X69+'Addition to Chem for Other'!X69</f>
        <v>3329336983071.6543</v>
      </c>
      <c r="Y69" s="213">
        <f ca="1">'Chem Calcs'!Y69+'Addition to Chem for Other'!Y69</f>
        <v>3616423214815.6738</v>
      </c>
      <c r="Z69" s="213">
        <f ca="1">'Chem Calcs'!Z69+'Addition to Chem for Other'!Z69</f>
        <v>3903509446559.6929</v>
      </c>
      <c r="AA69" s="213">
        <f ca="1">'Chem Calcs'!AA69+'Addition to Chem for Other'!AA69</f>
        <v>4190595678303.7119</v>
      </c>
      <c r="AB69" s="213">
        <f ca="1">'Chem Calcs'!AB69+'Addition to Chem for Other'!AB69</f>
        <v>4477681910047.7314</v>
      </c>
      <c r="AC69" s="213">
        <f ca="1">'Chem Calcs'!AC69+'Addition to Chem for Other'!AC69</f>
        <v>4764768141791.752</v>
      </c>
      <c r="AD69" s="213">
        <f ca="1">'Chem Calcs'!AD69+'Addition to Chem for Other'!AD69</f>
        <v>5051854373535.7705</v>
      </c>
      <c r="AE69" s="213">
        <f ca="1">'Chem Calcs'!AE69+'Addition to Chem for Other'!AE69</f>
        <v>5338940605279.79</v>
      </c>
      <c r="AF69" s="213">
        <f ca="1">'Chem Calcs'!AF69+'Addition to Chem for Other'!AF69</f>
        <v>5626026837023.8086</v>
      </c>
      <c r="AG69" s="213">
        <f ca="1">'Chem Calcs'!AG69+'Addition to Chem for Other'!AG69</f>
        <v>5913113068767.8291</v>
      </c>
      <c r="AH69" s="213">
        <f ca="1">'Chem Calcs'!AH69+'Addition to Chem for Other'!AH69</f>
        <v>6200199300511.8486</v>
      </c>
      <c r="AI69" s="213">
        <f ca="1">'Chem Calcs'!AI69+'Addition to Chem for Other'!AI69</f>
        <v>6487285532255.8682</v>
      </c>
      <c r="AJ69" s="213">
        <f ca="1">'Chem Calcs'!AJ69+'Addition to Chem for Other'!AJ69</f>
        <v>6774371763999.8877</v>
      </c>
      <c r="AK69" s="213">
        <f ca="1">'Chem Calcs'!AK69+'Addition to Chem for Other'!AK69</f>
        <v>7061457995743.9063</v>
      </c>
      <c r="AL69" s="213">
        <f ca="1">'Chem Calcs'!AL69+'Addition to Chem for Other'!AL69</f>
        <v>7348544227487.9258</v>
      </c>
      <c r="AM69" s="213">
        <f ca="1">'Chem Calcs'!AM69+'Addition to Chem for Other'!AM69</f>
        <v>7635630459231.9453</v>
      </c>
      <c r="AN69" s="213">
        <f ca="1">'Chem Calcs'!AN69+'Addition to Chem for Other'!AN69</f>
        <v>7922716690975.9648</v>
      </c>
      <c r="AO69" s="213">
        <f ca="1">'Chem Calcs'!AO69+'Addition to Chem for Other'!AO69</f>
        <v>8209802922719.9834</v>
      </c>
      <c r="AP69" s="213">
        <f ca="1">'Chem Calcs'!AP69+'Addition to Chem for Other'!AP69</f>
        <v>8496889154464.0039</v>
      </c>
    </row>
    <row r="70" spans="1:42">
      <c r="A70" s="74">
        <v>18</v>
      </c>
      <c r="B70" s="213">
        <f ca="1">'Chem Calcs'!B70+'Addition to Chem for Other'!B70</f>
        <v>0</v>
      </c>
      <c r="C70" s="213">
        <f ca="1">'Chem Calcs'!C70+'Addition to Chem for Other'!C70</f>
        <v>0</v>
      </c>
      <c r="D70" s="213">
        <f ca="1">'Chem Calcs'!D70+'Addition to Chem for Other'!D70</f>
        <v>0</v>
      </c>
      <c r="E70" s="213">
        <f ca="1">'Chem Calcs'!E70+'Addition to Chem for Other'!E70</f>
        <v>0</v>
      </c>
      <c r="F70" s="213">
        <f ca="1">'Chem Calcs'!F70+'Addition to Chem for Other'!F70</f>
        <v>0</v>
      </c>
      <c r="G70" s="213">
        <f ca="1">'Chem Calcs'!G70+'Addition to Chem for Other'!G70</f>
        <v>0</v>
      </c>
      <c r="H70" s="213">
        <f ca="1">'Chem Calcs'!H70+'Addition to Chem for Other'!H70</f>
        <v>0</v>
      </c>
      <c r="I70" s="213">
        <f ca="1">'Chem Calcs'!I70+'Addition to Chem for Other'!I70</f>
        <v>0</v>
      </c>
      <c r="J70" s="213">
        <f ca="1">'Chem Calcs'!J70+'Addition to Chem for Other'!J70</f>
        <v>0</v>
      </c>
      <c r="K70" s="213">
        <f ca="1">'Chem Calcs'!K70+'Addition to Chem for Other'!K70</f>
        <v>0</v>
      </c>
      <c r="L70" s="213">
        <f ca="1">'Chem Calcs'!L70+'Addition to Chem for Other'!L70</f>
        <v>0</v>
      </c>
      <c r="M70" s="213">
        <f ca="1">'Chem Calcs'!M70+'Addition to Chem for Other'!M70</f>
        <v>0</v>
      </c>
      <c r="N70" s="213">
        <f ca="1">'Chem Calcs'!N70+'Addition to Chem for Other'!N70</f>
        <v>0</v>
      </c>
      <c r="O70" s="213">
        <f ca="1">'Chem Calcs'!O70+'Addition to Chem for Other'!O70</f>
        <v>0</v>
      </c>
      <c r="P70" s="213">
        <f ca="1">'Chem Calcs'!P70+'Addition to Chem for Other'!P70</f>
        <v>0</v>
      </c>
      <c r="Q70" s="213">
        <f ca="1">'Chem Calcs'!Q70+'Addition to Chem for Other'!Q70</f>
        <v>0</v>
      </c>
      <c r="R70" s="213">
        <f ca="1">'Chem Calcs'!R70+'Addition to Chem for Other'!R70</f>
        <v>0</v>
      </c>
      <c r="S70" s="213">
        <f ca="1">'Chem Calcs'!S70+'Addition to Chem for Other'!S70</f>
        <v>0</v>
      </c>
      <c r="T70" s="213">
        <f ca="1">'Chem Calcs'!T70+'Addition to Chem for Other'!T70</f>
        <v>0</v>
      </c>
      <c r="U70" s="213">
        <f ca="1">'Chem Calcs'!U70+'Addition to Chem for Other'!U70</f>
        <v>0</v>
      </c>
      <c r="V70" s="213">
        <f ca="1">'Chem Calcs'!V70+'Addition to Chem for Other'!V70</f>
        <v>0</v>
      </c>
      <c r="W70" s="213">
        <f ca="1">'Chem Calcs'!W70+'Addition to Chem for Other'!W70</f>
        <v>0</v>
      </c>
      <c r="X70" s="213">
        <f ca="1">'Chem Calcs'!X70+'Addition to Chem for Other'!X70</f>
        <v>0</v>
      </c>
      <c r="Y70" s="213">
        <f ca="1">'Chem Calcs'!Y70+'Addition to Chem for Other'!Y70</f>
        <v>0</v>
      </c>
      <c r="Z70" s="213">
        <f ca="1">'Chem Calcs'!Z70+'Addition to Chem for Other'!Z70</f>
        <v>0</v>
      </c>
      <c r="AA70" s="213">
        <f ca="1">'Chem Calcs'!AA70+'Addition to Chem for Other'!AA70</f>
        <v>0</v>
      </c>
      <c r="AB70" s="213">
        <f ca="1">'Chem Calcs'!AB70+'Addition to Chem for Other'!AB70</f>
        <v>0</v>
      </c>
      <c r="AC70" s="213">
        <f ca="1">'Chem Calcs'!AC70+'Addition to Chem for Other'!AC70</f>
        <v>0</v>
      </c>
      <c r="AD70" s="213">
        <f ca="1">'Chem Calcs'!AD70+'Addition to Chem for Other'!AD70</f>
        <v>0</v>
      </c>
      <c r="AE70" s="213">
        <f ca="1">'Chem Calcs'!AE70+'Addition to Chem for Other'!AE70</f>
        <v>0</v>
      </c>
      <c r="AF70" s="213">
        <f ca="1">'Chem Calcs'!AF70+'Addition to Chem for Other'!AF70</f>
        <v>0</v>
      </c>
      <c r="AG70" s="213">
        <f ca="1">'Chem Calcs'!AG70+'Addition to Chem for Other'!AG70</f>
        <v>0</v>
      </c>
      <c r="AH70" s="213">
        <f ca="1">'Chem Calcs'!AH70+'Addition to Chem for Other'!AH70</f>
        <v>0</v>
      </c>
      <c r="AI70" s="213">
        <f ca="1">'Chem Calcs'!AI70+'Addition to Chem for Other'!AI70</f>
        <v>0</v>
      </c>
      <c r="AJ70" s="213">
        <f ca="1">'Chem Calcs'!AJ70+'Addition to Chem for Other'!AJ70</f>
        <v>0</v>
      </c>
      <c r="AK70" s="213">
        <f ca="1">'Chem Calcs'!AK70+'Addition to Chem for Other'!AK70</f>
        <v>0</v>
      </c>
      <c r="AL70" s="213">
        <f ca="1">'Chem Calcs'!AL70+'Addition to Chem for Other'!AL70</f>
        <v>0</v>
      </c>
      <c r="AM70" s="213">
        <f ca="1">'Chem Calcs'!AM70+'Addition to Chem for Other'!AM70</f>
        <v>0</v>
      </c>
      <c r="AN70" s="213">
        <f ca="1">'Chem Calcs'!AN70+'Addition to Chem for Other'!AN70</f>
        <v>0</v>
      </c>
      <c r="AO70" s="213">
        <f ca="1">'Chem Calcs'!AO70+'Addition to Chem for Other'!AO70</f>
        <v>0</v>
      </c>
      <c r="AP70" s="213">
        <f ca="1">'Chem Calcs'!AP70+'Addition to Chem for Other'!AP70</f>
        <v>0</v>
      </c>
    </row>
    <row r="71" spans="1:42">
      <c r="A71" s="74">
        <v>19</v>
      </c>
      <c r="B71" s="213">
        <f ca="1">'Chem Calcs'!B71+'Addition to Chem for Other'!B71</f>
        <v>264985308190.57553</v>
      </c>
      <c r="C71" s="213">
        <f ca="1">'Chem Calcs'!C71+'Addition to Chem for Other'!C71</f>
        <v>258483183179.72943</v>
      </c>
      <c r="D71" s="213">
        <f ca="1">'Chem Calcs'!D71+'Addition to Chem for Other'!D71</f>
        <v>251981058168.88336</v>
      </c>
      <c r="E71" s="213">
        <f ca="1">'Chem Calcs'!E71+'Addition to Chem for Other'!E71</f>
        <v>245478933158.03729</v>
      </c>
      <c r="F71" s="213">
        <f ca="1">'Chem Calcs'!F71+'Addition to Chem for Other'!F71</f>
        <v>238976808147.19116</v>
      </c>
      <c r="G71" s="213">
        <f ca="1">'Chem Calcs'!G71+'Addition to Chem for Other'!G71</f>
        <v>232474683136.34509</v>
      </c>
      <c r="H71" s="213">
        <f ca="1">'Chem Calcs'!H71+'Addition to Chem for Other'!H71</f>
        <v>225972558125.49896</v>
      </c>
      <c r="I71" s="213">
        <f ca="1">'Chem Calcs'!I71+'Addition to Chem for Other'!I71</f>
        <v>219470433114.65289</v>
      </c>
      <c r="J71" s="213">
        <f ca="1">'Chem Calcs'!J71+'Addition to Chem for Other'!J71</f>
        <v>212968308103.80682</v>
      </c>
      <c r="K71" s="213">
        <f ca="1">'Chem Calcs'!K71+'Addition to Chem for Other'!K71</f>
        <v>206466183092.96072</v>
      </c>
      <c r="L71" s="213">
        <f ca="1">'Chem Calcs'!L71+'Addition to Chem for Other'!L71</f>
        <v>199964058082.11462</v>
      </c>
      <c r="M71" s="213">
        <f ca="1">'Chem Calcs'!M71+'Addition to Chem for Other'!M71</f>
        <v>212139481583.06949</v>
      </c>
      <c r="N71" s="213">
        <f ca="1">'Chem Calcs'!N71+'Addition to Chem for Other'!N71</f>
        <v>224314905084.02435</v>
      </c>
      <c r="O71" s="213">
        <f ca="1">'Chem Calcs'!O71+'Addition to Chem for Other'!O71</f>
        <v>236490328584.97919</v>
      </c>
      <c r="P71" s="213">
        <f ca="1">'Chem Calcs'!P71+'Addition to Chem for Other'!P71</f>
        <v>248665752085.93408</v>
      </c>
      <c r="Q71" s="213">
        <f ca="1">'Chem Calcs'!Q71+'Addition to Chem for Other'!Q71</f>
        <v>260841175586.88895</v>
      </c>
      <c r="R71" s="213">
        <f ca="1">'Chem Calcs'!R71+'Addition to Chem for Other'!R71</f>
        <v>273016599087.84381</v>
      </c>
      <c r="S71" s="213">
        <f ca="1">'Chem Calcs'!S71+'Addition to Chem for Other'!S71</f>
        <v>285192022588.79871</v>
      </c>
      <c r="T71" s="213">
        <f ca="1">'Chem Calcs'!T71+'Addition to Chem for Other'!T71</f>
        <v>297367446089.75354</v>
      </c>
      <c r="U71" s="213">
        <f ca="1">'Chem Calcs'!U71+'Addition to Chem for Other'!U71</f>
        <v>309542869590.70844</v>
      </c>
      <c r="V71" s="213">
        <f ca="1">'Chem Calcs'!V71+'Addition to Chem for Other'!V71</f>
        <v>321718293091.66327</v>
      </c>
      <c r="W71" s="213">
        <f ca="1">'Chem Calcs'!W71+'Addition to Chem for Other'!W71</f>
        <v>355241116062.96161</v>
      </c>
      <c r="X71" s="213">
        <f ca="1">'Chem Calcs'!X71+'Addition to Chem for Other'!X71</f>
        <v>388763939034.25983</v>
      </c>
      <c r="Y71" s="213">
        <f ca="1">'Chem Calcs'!Y71+'Addition to Chem for Other'!Y71</f>
        <v>422286762005.55811</v>
      </c>
      <c r="Z71" s="213">
        <f ca="1">'Chem Calcs'!Z71+'Addition to Chem for Other'!Z71</f>
        <v>455809584976.85645</v>
      </c>
      <c r="AA71" s="213">
        <f ca="1">'Chem Calcs'!AA71+'Addition to Chem for Other'!AA71</f>
        <v>489332407948.15466</v>
      </c>
      <c r="AB71" s="213">
        <f ca="1">'Chem Calcs'!AB71+'Addition to Chem for Other'!AB71</f>
        <v>522855230919.453</v>
      </c>
      <c r="AC71" s="213">
        <f ca="1">'Chem Calcs'!AC71+'Addition to Chem for Other'!AC71</f>
        <v>556378053890.75122</v>
      </c>
      <c r="AD71" s="213">
        <f ca="1">'Chem Calcs'!AD71+'Addition to Chem for Other'!AD71</f>
        <v>589900876862.04956</v>
      </c>
      <c r="AE71" s="213">
        <f ca="1">'Chem Calcs'!AE71+'Addition to Chem for Other'!AE71</f>
        <v>623423699833.34778</v>
      </c>
      <c r="AF71" s="213">
        <f ca="1">'Chem Calcs'!AF71+'Addition to Chem for Other'!AF71</f>
        <v>656946522804.64612</v>
      </c>
      <c r="AG71" s="213">
        <f ca="1">'Chem Calcs'!AG71+'Addition to Chem for Other'!AG71</f>
        <v>690469345775.94434</v>
      </c>
      <c r="AH71" s="213">
        <f ca="1">'Chem Calcs'!AH71+'Addition to Chem for Other'!AH71</f>
        <v>723992168747.24268</v>
      </c>
      <c r="AI71" s="213">
        <f ca="1">'Chem Calcs'!AI71+'Addition to Chem for Other'!AI71</f>
        <v>757514991718.54089</v>
      </c>
      <c r="AJ71" s="213">
        <f ca="1">'Chem Calcs'!AJ71+'Addition to Chem for Other'!AJ71</f>
        <v>791037814689.83923</v>
      </c>
      <c r="AK71" s="213">
        <f ca="1">'Chem Calcs'!AK71+'Addition to Chem for Other'!AK71</f>
        <v>824560637661.13745</v>
      </c>
      <c r="AL71" s="213">
        <f ca="1">'Chem Calcs'!AL71+'Addition to Chem for Other'!AL71</f>
        <v>858083460632.43579</v>
      </c>
      <c r="AM71" s="213">
        <f ca="1">'Chem Calcs'!AM71+'Addition to Chem for Other'!AM71</f>
        <v>891606283603.73413</v>
      </c>
      <c r="AN71" s="213">
        <f ca="1">'Chem Calcs'!AN71+'Addition to Chem for Other'!AN71</f>
        <v>925129106575.03235</v>
      </c>
      <c r="AO71" s="213">
        <f ca="1">'Chem Calcs'!AO71+'Addition to Chem for Other'!AO71</f>
        <v>958651929546.33057</v>
      </c>
      <c r="AP71" s="213">
        <f ca="1">'Chem Calcs'!AP71+'Addition to Chem for Other'!AP71</f>
        <v>992174752517.62891</v>
      </c>
    </row>
    <row r="72" spans="1:42">
      <c r="A72" s="74">
        <v>20</v>
      </c>
      <c r="B72" s="213">
        <f ca="1">'Chem Calcs'!B72+'Addition to Chem for Other'!B72</f>
        <v>331231635238.21832</v>
      </c>
      <c r="C72" s="213">
        <f ca="1">'Chem Calcs'!C72+'Addition to Chem for Other'!C72</f>
        <v>323103978974.66083</v>
      </c>
      <c r="D72" s="213">
        <f ca="1">'Chem Calcs'!D72+'Addition to Chem for Other'!D72</f>
        <v>314976322711.10327</v>
      </c>
      <c r="E72" s="213">
        <f ca="1">'Chem Calcs'!E72+'Addition to Chem for Other'!E72</f>
        <v>306848666447.54584</v>
      </c>
      <c r="F72" s="213">
        <f ca="1">'Chem Calcs'!F72+'Addition to Chem for Other'!F72</f>
        <v>298721010183.98828</v>
      </c>
      <c r="G72" s="213">
        <f ca="1">'Chem Calcs'!G72+'Addition to Chem for Other'!G72</f>
        <v>290593353920.43079</v>
      </c>
      <c r="H72" s="213">
        <f ca="1">'Chem Calcs'!H72+'Addition to Chem for Other'!H72</f>
        <v>282465697656.87329</v>
      </c>
      <c r="I72" s="213">
        <f ca="1">'Chem Calcs'!I72+'Addition to Chem for Other'!I72</f>
        <v>274338041393.3158</v>
      </c>
      <c r="J72" s="213">
        <f ca="1">'Chem Calcs'!J72+'Addition to Chem for Other'!J72</f>
        <v>266210385129.7583</v>
      </c>
      <c r="K72" s="213">
        <f ca="1">'Chem Calcs'!K72+'Addition to Chem for Other'!K72</f>
        <v>258082728866.20081</v>
      </c>
      <c r="L72" s="213">
        <f ca="1">'Chem Calcs'!L72+'Addition to Chem for Other'!L72</f>
        <v>249955072602.64328</v>
      </c>
      <c r="M72" s="213">
        <f ca="1">'Chem Calcs'!M72+'Addition to Chem for Other'!M72</f>
        <v>265174351978.83728</v>
      </c>
      <c r="N72" s="213">
        <f ca="1">'Chem Calcs'!N72+'Addition to Chem for Other'!N72</f>
        <v>280393631355.03125</v>
      </c>
      <c r="O72" s="213">
        <f ca="1">'Chem Calcs'!O72+'Addition to Chem for Other'!O72</f>
        <v>295612910731.22522</v>
      </c>
      <c r="P72" s="213">
        <f ca="1">'Chem Calcs'!P72+'Addition to Chem for Other'!P72</f>
        <v>310832190107.41931</v>
      </c>
      <c r="Q72" s="213">
        <f ca="1">'Chem Calcs'!Q72+'Addition to Chem for Other'!Q72</f>
        <v>326051469483.61328</v>
      </c>
      <c r="R72" s="213">
        <f ca="1">'Chem Calcs'!R72+'Addition to Chem for Other'!R72</f>
        <v>341270748859.80725</v>
      </c>
      <c r="S72" s="213">
        <f ca="1">'Chem Calcs'!S72+'Addition to Chem for Other'!S72</f>
        <v>356490028236.00128</v>
      </c>
      <c r="T72" s="213">
        <f ca="1">'Chem Calcs'!T72+'Addition to Chem for Other'!T72</f>
        <v>371709307612.19531</v>
      </c>
      <c r="U72" s="213">
        <f ca="1">'Chem Calcs'!U72+'Addition to Chem for Other'!U72</f>
        <v>386928586988.38922</v>
      </c>
      <c r="V72" s="213">
        <f ca="1">'Chem Calcs'!V72+'Addition to Chem for Other'!V72</f>
        <v>402147866364.58325</v>
      </c>
      <c r="W72" s="213">
        <f ca="1">'Chem Calcs'!W72+'Addition to Chem for Other'!W72</f>
        <v>444051395078.7066</v>
      </c>
      <c r="X72" s="213">
        <f ca="1">'Chem Calcs'!X72+'Addition to Chem for Other'!X72</f>
        <v>485954923792.82977</v>
      </c>
      <c r="Y72" s="213">
        <f ca="1">'Chem Calcs'!Y72+'Addition to Chem for Other'!Y72</f>
        <v>527858452506.95313</v>
      </c>
      <c r="Z72" s="213">
        <f ca="1">'Chem Calcs'!Z72+'Addition to Chem for Other'!Z72</f>
        <v>569761981221.07642</v>
      </c>
      <c r="AA72" s="213">
        <f ca="1">'Chem Calcs'!AA72+'Addition to Chem for Other'!AA72</f>
        <v>611665509935.19971</v>
      </c>
      <c r="AB72" s="213">
        <f ca="1">'Chem Calcs'!AB72+'Addition to Chem for Other'!AB72</f>
        <v>653569038649.323</v>
      </c>
      <c r="AC72" s="213">
        <f ca="1">'Chem Calcs'!AC72+'Addition to Chem for Other'!AC72</f>
        <v>695472567363.44629</v>
      </c>
      <c r="AD72" s="213">
        <f ca="1">'Chem Calcs'!AD72+'Addition to Chem for Other'!AD72</f>
        <v>737376096077.56958</v>
      </c>
      <c r="AE72" s="213">
        <f ca="1">'Chem Calcs'!AE72+'Addition to Chem for Other'!AE72</f>
        <v>779279624791.69287</v>
      </c>
      <c r="AF72" s="213">
        <f ca="1">'Chem Calcs'!AF72+'Addition to Chem for Other'!AF72</f>
        <v>821183153505.81616</v>
      </c>
      <c r="AG72" s="213">
        <f ca="1">'Chem Calcs'!AG72+'Addition to Chem for Other'!AG72</f>
        <v>863086682219.93945</v>
      </c>
      <c r="AH72" s="213">
        <f ca="1">'Chem Calcs'!AH72+'Addition to Chem for Other'!AH72</f>
        <v>904990210934.06274</v>
      </c>
      <c r="AI72" s="213">
        <f ca="1">'Chem Calcs'!AI72+'Addition to Chem for Other'!AI72</f>
        <v>946893739648.18604</v>
      </c>
      <c r="AJ72" s="213">
        <f ca="1">'Chem Calcs'!AJ72+'Addition to Chem for Other'!AJ72</f>
        <v>988797268362.30933</v>
      </c>
      <c r="AK72" s="213">
        <f ca="1">'Chem Calcs'!AK72+'Addition to Chem for Other'!AK72</f>
        <v>1030700797076.4326</v>
      </c>
      <c r="AL72" s="213">
        <f ca="1">'Chem Calcs'!AL72+'Addition to Chem for Other'!AL72</f>
        <v>1072604325790.5559</v>
      </c>
      <c r="AM72" s="213">
        <f ca="1">'Chem Calcs'!AM72+'Addition to Chem for Other'!AM72</f>
        <v>1114507854504.6792</v>
      </c>
      <c r="AN72" s="213">
        <f ca="1">'Chem Calcs'!AN72+'Addition to Chem for Other'!AN72</f>
        <v>1156411383218.8025</v>
      </c>
      <c r="AO72" s="213">
        <f ca="1">'Chem Calcs'!AO72+'Addition to Chem for Other'!AO72</f>
        <v>1198314911932.926</v>
      </c>
      <c r="AP72" s="213">
        <f ca="1">'Chem Calcs'!AP72+'Addition to Chem for Other'!AP72</f>
        <v>1240218440647.0491</v>
      </c>
    </row>
    <row r="73" spans="1:42">
      <c r="A73" s="74">
        <v>21</v>
      </c>
      <c r="B73" s="213">
        <f ca="1">'Chem Calcs'!B73+'Addition to Chem for Other'!B73</f>
        <v>0</v>
      </c>
      <c r="C73" s="213">
        <f ca="1">'Chem Calcs'!C73+'Addition to Chem for Other'!C73</f>
        <v>0</v>
      </c>
      <c r="D73" s="213">
        <f ca="1">'Chem Calcs'!D73+'Addition to Chem for Other'!D73</f>
        <v>0</v>
      </c>
      <c r="E73" s="213">
        <f ca="1">'Chem Calcs'!E73+'Addition to Chem for Other'!E73</f>
        <v>0</v>
      </c>
      <c r="F73" s="213">
        <f ca="1">'Chem Calcs'!F73+'Addition to Chem for Other'!F73</f>
        <v>0</v>
      </c>
      <c r="G73" s="213">
        <f ca="1">'Chem Calcs'!G73+'Addition to Chem for Other'!G73</f>
        <v>0</v>
      </c>
      <c r="H73" s="213">
        <f ca="1">'Chem Calcs'!H73+'Addition to Chem for Other'!H73</f>
        <v>0</v>
      </c>
      <c r="I73" s="213">
        <f ca="1">'Chem Calcs'!I73+'Addition to Chem for Other'!I73</f>
        <v>0</v>
      </c>
      <c r="J73" s="213">
        <f ca="1">'Chem Calcs'!J73+'Addition to Chem for Other'!J73</f>
        <v>0</v>
      </c>
      <c r="K73" s="213">
        <f ca="1">'Chem Calcs'!K73+'Addition to Chem for Other'!K73</f>
        <v>0</v>
      </c>
      <c r="L73" s="213">
        <f ca="1">'Chem Calcs'!L73+'Addition to Chem for Other'!L73</f>
        <v>0</v>
      </c>
      <c r="M73" s="213">
        <f ca="1">'Chem Calcs'!M73+'Addition to Chem for Other'!M73</f>
        <v>0</v>
      </c>
      <c r="N73" s="213">
        <f ca="1">'Chem Calcs'!N73+'Addition to Chem for Other'!N73</f>
        <v>0</v>
      </c>
      <c r="O73" s="213">
        <f ca="1">'Chem Calcs'!O73+'Addition to Chem for Other'!O73</f>
        <v>0</v>
      </c>
      <c r="P73" s="213">
        <f ca="1">'Chem Calcs'!P73+'Addition to Chem for Other'!P73</f>
        <v>0</v>
      </c>
      <c r="Q73" s="213">
        <f ca="1">'Chem Calcs'!Q73+'Addition to Chem for Other'!Q73</f>
        <v>0</v>
      </c>
      <c r="R73" s="213">
        <f ca="1">'Chem Calcs'!R73+'Addition to Chem for Other'!R73</f>
        <v>0</v>
      </c>
      <c r="S73" s="213">
        <f ca="1">'Chem Calcs'!S73+'Addition to Chem for Other'!S73</f>
        <v>0</v>
      </c>
      <c r="T73" s="213">
        <f ca="1">'Chem Calcs'!T73+'Addition to Chem for Other'!T73</f>
        <v>0</v>
      </c>
      <c r="U73" s="213">
        <f ca="1">'Chem Calcs'!U73+'Addition to Chem for Other'!U73</f>
        <v>0</v>
      </c>
      <c r="V73" s="213">
        <f ca="1">'Chem Calcs'!V73+'Addition to Chem for Other'!V73</f>
        <v>0</v>
      </c>
      <c r="W73" s="213">
        <f ca="1">'Chem Calcs'!W73+'Addition to Chem for Other'!W73</f>
        <v>0</v>
      </c>
      <c r="X73" s="213">
        <f ca="1">'Chem Calcs'!X73+'Addition to Chem for Other'!X73</f>
        <v>0</v>
      </c>
      <c r="Y73" s="213">
        <f ca="1">'Chem Calcs'!Y73+'Addition to Chem for Other'!Y73</f>
        <v>0</v>
      </c>
      <c r="Z73" s="213">
        <f ca="1">'Chem Calcs'!Z73+'Addition to Chem for Other'!Z73</f>
        <v>0</v>
      </c>
      <c r="AA73" s="213">
        <f ca="1">'Chem Calcs'!AA73+'Addition to Chem for Other'!AA73</f>
        <v>0</v>
      </c>
      <c r="AB73" s="213">
        <f ca="1">'Chem Calcs'!AB73+'Addition to Chem for Other'!AB73</f>
        <v>0</v>
      </c>
      <c r="AC73" s="213">
        <f ca="1">'Chem Calcs'!AC73+'Addition to Chem for Other'!AC73</f>
        <v>0</v>
      </c>
      <c r="AD73" s="213">
        <f ca="1">'Chem Calcs'!AD73+'Addition to Chem for Other'!AD73</f>
        <v>0</v>
      </c>
      <c r="AE73" s="213">
        <f ca="1">'Chem Calcs'!AE73+'Addition to Chem for Other'!AE73</f>
        <v>0</v>
      </c>
      <c r="AF73" s="213">
        <f ca="1">'Chem Calcs'!AF73+'Addition to Chem for Other'!AF73</f>
        <v>0</v>
      </c>
      <c r="AG73" s="213">
        <f ca="1">'Chem Calcs'!AG73+'Addition to Chem for Other'!AG73</f>
        <v>0</v>
      </c>
      <c r="AH73" s="213">
        <f ca="1">'Chem Calcs'!AH73+'Addition to Chem for Other'!AH73</f>
        <v>0</v>
      </c>
      <c r="AI73" s="213">
        <f ca="1">'Chem Calcs'!AI73+'Addition to Chem for Other'!AI73</f>
        <v>0</v>
      </c>
      <c r="AJ73" s="213">
        <f ca="1">'Chem Calcs'!AJ73+'Addition to Chem for Other'!AJ73</f>
        <v>0</v>
      </c>
      <c r="AK73" s="213">
        <f ca="1">'Chem Calcs'!AK73+'Addition to Chem for Other'!AK73</f>
        <v>0</v>
      </c>
      <c r="AL73" s="213">
        <f ca="1">'Chem Calcs'!AL73+'Addition to Chem for Other'!AL73</f>
        <v>0</v>
      </c>
      <c r="AM73" s="213">
        <f ca="1">'Chem Calcs'!AM73+'Addition to Chem for Other'!AM73</f>
        <v>0</v>
      </c>
      <c r="AN73" s="213">
        <f ca="1">'Chem Calcs'!AN73+'Addition to Chem for Other'!AN73</f>
        <v>0</v>
      </c>
      <c r="AO73" s="213">
        <f ca="1">'Chem Calcs'!AO73+'Addition to Chem for Other'!AO73</f>
        <v>0</v>
      </c>
      <c r="AP73" s="213">
        <f ca="1">'Chem Calcs'!AP73+'Addition to Chem for Other'!AP73</f>
        <v>0</v>
      </c>
    </row>
    <row r="74" spans="1:42">
      <c r="A74" s="74">
        <v>22</v>
      </c>
      <c r="B74" s="213">
        <f ca="1">'Chem Calcs'!B74+'Addition to Chem for Other'!B74</f>
        <v>251038713022.65012</v>
      </c>
      <c r="C74" s="213">
        <f ca="1">'Chem Calcs'!C74+'Addition to Chem for Other'!C74</f>
        <v>244878805117.63815</v>
      </c>
      <c r="D74" s="213">
        <f ca="1">'Chem Calcs'!D74+'Addition to Chem for Other'!D74</f>
        <v>238718897212.62622</v>
      </c>
      <c r="E74" s="213">
        <f ca="1">'Chem Calcs'!E74+'Addition to Chem for Other'!E74</f>
        <v>232558989307.61426</v>
      </c>
      <c r="F74" s="213">
        <f ca="1">'Chem Calcs'!F74+'Addition to Chem for Other'!F74</f>
        <v>226399081402.60229</v>
      </c>
      <c r="G74" s="213">
        <f ca="1">'Chem Calcs'!G74+'Addition to Chem for Other'!G74</f>
        <v>220239173497.59036</v>
      </c>
      <c r="H74" s="213">
        <f ca="1">'Chem Calcs'!H74+'Addition to Chem for Other'!H74</f>
        <v>214079265592.57843</v>
      </c>
      <c r="I74" s="213">
        <f ca="1">'Chem Calcs'!I74+'Addition to Chem for Other'!I74</f>
        <v>207919357687.56647</v>
      </c>
      <c r="J74" s="213">
        <f ca="1">'Chem Calcs'!J74+'Addition to Chem for Other'!J74</f>
        <v>201759449782.55453</v>
      </c>
      <c r="K74" s="213">
        <f ca="1">'Chem Calcs'!K74+'Addition to Chem for Other'!K74</f>
        <v>195599541877.5426</v>
      </c>
      <c r="L74" s="213">
        <f ca="1">'Chem Calcs'!L74+'Addition to Chem for Other'!L74</f>
        <v>189439633972.53064</v>
      </c>
      <c r="M74" s="213">
        <f ca="1">'Chem Calcs'!M74+'Addition to Chem for Other'!M74</f>
        <v>200974245710.2771</v>
      </c>
      <c r="N74" s="213">
        <f ca="1">'Chem Calcs'!N74+'Addition to Chem for Other'!N74</f>
        <v>212508857448.0235</v>
      </c>
      <c r="O74" s="213">
        <f ca="1">'Chem Calcs'!O74+'Addition to Chem for Other'!O74</f>
        <v>224043469185.76996</v>
      </c>
      <c r="P74" s="213">
        <f ca="1">'Chem Calcs'!P74+'Addition to Chem for Other'!P74</f>
        <v>235578080923.51642</v>
      </c>
      <c r="Q74" s="213">
        <f ca="1">'Chem Calcs'!Q74+'Addition to Chem for Other'!Q74</f>
        <v>247112692661.26285</v>
      </c>
      <c r="R74" s="213">
        <f ca="1">'Chem Calcs'!R74+'Addition to Chem for Other'!R74</f>
        <v>258647304399.00928</v>
      </c>
      <c r="S74" s="213">
        <f ca="1">'Chem Calcs'!S74+'Addition to Chem for Other'!S74</f>
        <v>270181916136.75571</v>
      </c>
      <c r="T74" s="213">
        <f ca="1">'Chem Calcs'!T74+'Addition to Chem for Other'!T74</f>
        <v>281716527874.50214</v>
      </c>
      <c r="U74" s="213">
        <f ca="1">'Chem Calcs'!U74+'Addition to Chem for Other'!U74</f>
        <v>293251139612.2486</v>
      </c>
      <c r="V74" s="213">
        <f ca="1">'Chem Calcs'!V74+'Addition to Chem for Other'!V74</f>
        <v>304785751349.99506</v>
      </c>
      <c r="W74" s="213">
        <f ca="1">'Chem Calcs'!W74+'Addition to Chem for Other'!W74</f>
        <v>336544215217.54059</v>
      </c>
      <c r="X74" s="213">
        <f ca="1">'Chem Calcs'!X74+'Addition to Chem for Other'!X74</f>
        <v>368302679085.08618</v>
      </c>
      <c r="Y74" s="213">
        <f ca="1">'Chem Calcs'!Y74+'Addition to Chem for Other'!Y74</f>
        <v>400061142952.63171</v>
      </c>
      <c r="Z74" s="213">
        <f ca="1">'Chem Calcs'!Z74+'Addition to Chem for Other'!Z74</f>
        <v>431819606820.17725</v>
      </c>
      <c r="AA74" s="213">
        <f ca="1">'Chem Calcs'!AA74+'Addition to Chem for Other'!AA74</f>
        <v>463578070687.72284</v>
      </c>
      <c r="AB74" s="213">
        <f ca="1">'Chem Calcs'!AB74+'Addition to Chem for Other'!AB74</f>
        <v>495336534555.26837</v>
      </c>
      <c r="AC74" s="213">
        <f ca="1">'Chem Calcs'!AC74+'Addition to Chem for Other'!AC74</f>
        <v>527094998422.81396</v>
      </c>
      <c r="AD74" s="213">
        <f ca="1">'Chem Calcs'!AD74+'Addition to Chem for Other'!AD74</f>
        <v>558853462290.3595</v>
      </c>
      <c r="AE74" s="213">
        <f ca="1">'Chem Calcs'!AE74+'Addition to Chem for Other'!AE74</f>
        <v>590611926157.90515</v>
      </c>
      <c r="AF74" s="213">
        <f ca="1">'Chem Calcs'!AF74+'Addition to Chem for Other'!AF74</f>
        <v>622370390025.45068</v>
      </c>
      <c r="AG74" s="213">
        <f ca="1">'Chem Calcs'!AG74+'Addition to Chem for Other'!AG74</f>
        <v>654128853892.99622</v>
      </c>
      <c r="AH74" s="213">
        <f ca="1">'Chem Calcs'!AH74+'Addition to Chem for Other'!AH74</f>
        <v>685887317760.54175</v>
      </c>
      <c r="AI74" s="213">
        <f ca="1">'Chem Calcs'!AI74+'Addition to Chem for Other'!AI74</f>
        <v>717645781628.0874</v>
      </c>
      <c r="AJ74" s="213">
        <f ca="1">'Chem Calcs'!AJ74+'Addition to Chem for Other'!AJ74</f>
        <v>749404245495.63293</v>
      </c>
      <c r="AK74" s="213">
        <f ca="1">'Chem Calcs'!AK74+'Addition to Chem for Other'!AK74</f>
        <v>781162709363.17847</v>
      </c>
      <c r="AL74" s="213">
        <f ca="1">'Chem Calcs'!AL74+'Addition to Chem for Other'!AL74</f>
        <v>812921173230.724</v>
      </c>
      <c r="AM74" s="213">
        <f ca="1">'Chem Calcs'!AM74+'Addition to Chem for Other'!AM74</f>
        <v>844679637098.26953</v>
      </c>
      <c r="AN74" s="213">
        <f ca="1">'Chem Calcs'!AN74+'Addition to Chem for Other'!AN74</f>
        <v>876438100965.81519</v>
      </c>
      <c r="AO74" s="213">
        <f ca="1">'Chem Calcs'!AO74+'Addition to Chem for Other'!AO74</f>
        <v>908196564833.36072</v>
      </c>
      <c r="AP74" s="213">
        <f ca="1">'Chem Calcs'!AP74+'Addition to Chem for Other'!AP74</f>
        <v>939955028700.90625</v>
      </c>
    </row>
    <row r="75" spans="1:42">
      <c r="A75" s="74">
        <v>23</v>
      </c>
      <c r="B75" s="213">
        <f ca="1">'Chem Calcs'!B75+'Addition to Chem for Other'!B75</f>
        <v>344386223520.90405</v>
      </c>
      <c r="C75" s="213">
        <f ca="1">'Chem Calcs'!C75+'Addition to Chem for Other'!C75</f>
        <v>333627555415.37952</v>
      </c>
      <c r="D75" s="213">
        <f ca="1">'Chem Calcs'!D75+'Addition to Chem for Other'!D75</f>
        <v>322868887309.85492</v>
      </c>
      <c r="E75" s="213">
        <f ca="1">'Chem Calcs'!E75+'Addition to Chem for Other'!E75</f>
        <v>312110219204.33044</v>
      </c>
      <c r="F75" s="213">
        <f ca="1">'Chem Calcs'!F75+'Addition to Chem for Other'!F75</f>
        <v>301351551098.80585</v>
      </c>
      <c r="G75" s="213">
        <f ca="1">'Chem Calcs'!G75+'Addition to Chem for Other'!G75</f>
        <v>290592882993.28131</v>
      </c>
      <c r="H75" s="213">
        <f ca="1">'Chem Calcs'!H75+'Addition to Chem for Other'!H75</f>
        <v>279834214887.75671</v>
      </c>
      <c r="I75" s="213">
        <f ca="1">'Chem Calcs'!I75+'Addition to Chem for Other'!I75</f>
        <v>269075546782.23218</v>
      </c>
      <c r="J75" s="213">
        <f ca="1">'Chem Calcs'!J75+'Addition to Chem for Other'!J75</f>
        <v>258316878676.70761</v>
      </c>
      <c r="K75" s="213">
        <f ca="1">'Chem Calcs'!K75+'Addition to Chem for Other'!K75</f>
        <v>247558210571.18304</v>
      </c>
      <c r="L75" s="213">
        <f ca="1">'Chem Calcs'!L75+'Addition to Chem for Other'!L75</f>
        <v>236799542465.65851</v>
      </c>
      <c r="M75" s="213">
        <f ca="1">'Chem Calcs'!M75+'Addition to Chem for Other'!M75</f>
        <v>251217807137.84369</v>
      </c>
      <c r="N75" s="213">
        <f ca="1">'Chem Calcs'!N75+'Addition to Chem for Other'!N75</f>
        <v>265636071810.02887</v>
      </c>
      <c r="O75" s="213">
        <f ca="1">'Chem Calcs'!O75+'Addition to Chem for Other'!O75</f>
        <v>280054336482.21411</v>
      </c>
      <c r="P75" s="213">
        <f ca="1">'Chem Calcs'!P75+'Addition to Chem for Other'!P75</f>
        <v>294472601154.39929</v>
      </c>
      <c r="Q75" s="213">
        <f ca="1">'Chem Calcs'!Q75+'Addition to Chem for Other'!Q75</f>
        <v>308890865826.58447</v>
      </c>
      <c r="R75" s="213">
        <f ca="1">'Chem Calcs'!R75+'Addition to Chem for Other'!R75</f>
        <v>323309130498.76965</v>
      </c>
      <c r="S75" s="213">
        <f ca="1">'Chem Calcs'!S75+'Addition to Chem for Other'!S75</f>
        <v>337727395170.95483</v>
      </c>
      <c r="T75" s="213">
        <f ca="1">'Chem Calcs'!T75+'Addition to Chem for Other'!T75</f>
        <v>352145659843.14001</v>
      </c>
      <c r="U75" s="213">
        <f ca="1">'Chem Calcs'!U75+'Addition to Chem for Other'!U75</f>
        <v>366563924515.3252</v>
      </c>
      <c r="V75" s="213">
        <f ca="1">'Chem Calcs'!V75+'Addition to Chem for Other'!V75</f>
        <v>380982189187.51038</v>
      </c>
      <c r="W75" s="213">
        <f ca="1">'Chem Calcs'!W75+'Addition to Chem for Other'!W75</f>
        <v>420680269021.94409</v>
      </c>
      <c r="X75" s="213">
        <f ca="1">'Chem Calcs'!X75+'Addition to Chem for Other'!X75</f>
        <v>460378348856.37769</v>
      </c>
      <c r="Y75" s="213">
        <f ca="1">'Chem Calcs'!Y75+'Addition to Chem for Other'!Y75</f>
        <v>500076428690.8114</v>
      </c>
      <c r="Z75" s="213">
        <f ca="1">'Chem Calcs'!Z75+'Addition to Chem for Other'!Z75</f>
        <v>539774508525.24506</v>
      </c>
      <c r="AA75" s="213">
        <f ca="1">'Chem Calcs'!AA75+'Addition to Chem for Other'!AA75</f>
        <v>579472588359.67871</v>
      </c>
      <c r="AB75" s="213">
        <f ca="1">'Chem Calcs'!AB75+'Addition to Chem for Other'!AB75</f>
        <v>619170668194.11243</v>
      </c>
      <c r="AC75" s="213">
        <f ca="1">'Chem Calcs'!AC75+'Addition to Chem for Other'!AC75</f>
        <v>658868748028.54614</v>
      </c>
      <c r="AD75" s="213">
        <f ca="1">'Chem Calcs'!AD75+'Addition to Chem for Other'!AD75</f>
        <v>698566827862.97974</v>
      </c>
      <c r="AE75" s="213">
        <f ca="1">'Chem Calcs'!AE75+'Addition to Chem for Other'!AE75</f>
        <v>738264907697.41345</v>
      </c>
      <c r="AF75" s="213">
        <f ca="1">'Chem Calcs'!AF75+'Addition to Chem for Other'!AF75</f>
        <v>777962987531.84717</v>
      </c>
      <c r="AG75" s="213">
        <f ca="1">'Chem Calcs'!AG75+'Addition to Chem for Other'!AG75</f>
        <v>817661067366.28076</v>
      </c>
      <c r="AH75" s="213">
        <f ca="1">'Chem Calcs'!AH75+'Addition to Chem for Other'!AH75</f>
        <v>857359147200.71448</v>
      </c>
      <c r="AI75" s="213">
        <f ca="1">'Chem Calcs'!AI75+'Addition to Chem for Other'!AI75</f>
        <v>897057227035.14819</v>
      </c>
      <c r="AJ75" s="213">
        <f ca="1">'Chem Calcs'!AJ75+'Addition to Chem for Other'!AJ75</f>
        <v>936755306869.58191</v>
      </c>
      <c r="AK75" s="213">
        <f ca="1">'Chem Calcs'!AK75+'Addition to Chem for Other'!AK75</f>
        <v>976453386704.0155</v>
      </c>
      <c r="AL75" s="213">
        <f ca="1">'Chem Calcs'!AL75+'Addition to Chem for Other'!AL75</f>
        <v>1016151466538.4491</v>
      </c>
      <c r="AM75" s="213">
        <f ca="1">'Chem Calcs'!AM75+'Addition to Chem for Other'!AM75</f>
        <v>1055849546372.8828</v>
      </c>
      <c r="AN75" s="213">
        <f ca="1">'Chem Calcs'!AN75+'Addition to Chem for Other'!AN75</f>
        <v>1095547626207.3164</v>
      </c>
      <c r="AO75" s="213">
        <f ca="1">'Chem Calcs'!AO75+'Addition to Chem for Other'!AO75</f>
        <v>1135245706041.75</v>
      </c>
      <c r="AP75" s="213">
        <f ca="1">'Chem Calcs'!AP75+'Addition to Chem for Other'!AP75</f>
        <v>1174943785876.1838</v>
      </c>
    </row>
    <row r="76" spans="1:42">
      <c r="A76" s="74">
        <v>24</v>
      </c>
      <c r="B76" s="213">
        <f ca="1">'Chem Calcs'!B76+'Addition to Chem for Other'!B76</f>
        <v>0</v>
      </c>
      <c r="C76" s="213">
        <f ca="1">'Chem Calcs'!C76+'Addition to Chem for Other'!C76</f>
        <v>0</v>
      </c>
      <c r="D76" s="213">
        <f ca="1">'Chem Calcs'!D76+'Addition to Chem for Other'!D76</f>
        <v>0</v>
      </c>
      <c r="E76" s="213">
        <f ca="1">'Chem Calcs'!E76+'Addition to Chem for Other'!E76</f>
        <v>0</v>
      </c>
      <c r="F76" s="213">
        <f ca="1">'Chem Calcs'!F76+'Addition to Chem for Other'!F76</f>
        <v>0</v>
      </c>
      <c r="G76" s="213">
        <f ca="1">'Chem Calcs'!G76+'Addition to Chem for Other'!G76</f>
        <v>0</v>
      </c>
      <c r="H76" s="213">
        <f ca="1">'Chem Calcs'!H76+'Addition to Chem for Other'!H76</f>
        <v>0</v>
      </c>
      <c r="I76" s="213">
        <f ca="1">'Chem Calcs'!I76+'Addition to Chem for Other'!I76</f>
        <v>0</v>
      </c>
      <c r="J76" s="213">
        <f ca="1">'Chem Calcs'!J76+'Addition to Chem for Other'!J76</f>
        <v>0</v>
      </c>
      <c r="K76" s="213">
        <f ca="1">'Chem Calcs'!K76+'Addition to Chem for Other'!K76</f>
        <v>0</v>
      </c>
      <c r="L76" s="213">
        <f ca="1">'Chem Calcs'!L76+'Addition to Chem for Other'!L76</f>
        <v>0</v>
      </c>
      <c r="M76" s="213">
        <f ca="1">'Chem Calcs'!M76+'Addition to Chem for Other'!M76</f>
        <v>0</v>
      </c>
      <c r="N76" s="213">
        <f ca="1">'Chem Calcs'!N76+'Addition to Chem for Other'!N76</f>
        <v>0</v>
      </c>
      <c r="O76" s="213">
        <f ca="1">'Chem Calcs'!O76+'Addition to Chem for Other'!O76</f>
        <v>0</v>
      </c>
      <c r="P76" s="213">
        <f ca="1">'Chem Calcs'!P76+'Addition to Chem for Other'!P76</f>
        <v>0</v>
      </c>
      <c r="Q76" s="213">
        <f ca="1">'Chem Calcs'!Q76+'Addition to Chem for Other'!Q76</f>
        <v>0</v>
      </c>
      <c r="R76" s="213">
        <f ca="1">'Chem Calcs'!R76+'Addition to Chem for Other'!R76</f>
        <v>0</v>
      </c>
      <c r="S76" s="213">
        <f ca="1">'Chem Calcs'!S76+'Addition to Chem for Other'!S76</f>
        <v>0</v>
      </c>
      <c r="T76" s="213">
        <f ca="1">'Chem Calcs'!T76+'Addition to Chem for Other'!T76</f>
        <v>0</v>
      </c>
      <c r="U76" s="213">
        <f ca="1">'Chem Calcs'!U76+'Addition to Chem for Other'!U76</f>
        <v>0</v>
      </c>
      <c r="V76" s="213">
        <f ca="1">'Chem Calcs'!V76+'Addition to Chem for Other'!V76</f>
        <v>0</v>
      </c>
      <c r="W76" s="213">
        <f ca="1">'Chem Calcs'!W76+'Addition to Chem for Other'!W76</f>
        <v>0</v>
      </c>
      <c r="X76" s="213">
        <f ca="1">'Chem Calcs'!X76+'Addition to Chem for Other'!X76</f>
        <v>0</v>
      </c>
      <c r="Y76" s="213">
        <f ca="1">'Chem Calcs'!Y76+'Addition to Chem for Other'!Y76</f>
        <v>0</v>
      </c>
      <c r="Z76" s="213">
        <f ca="1">'Chem Calcs'!Z76+'Addition to Chem for Other'!Z76</f>
        <v>0</v>
      </c>
      <c r="AA76" s="213">
        <f ca="1">'Chem Calcs'!AA76+'Addition to Chem for Other'!AA76</f>
        <v>0</v>
      </c>
      <c r="AB76" s="213">
        <f ca="1">'Chem Calcs'!AB76+'Addition to Chem for Other'!AB76</f>
        <v>0</v>
      </c>
      <c r="AC76" s="213">
        <f ca="1">'Chem Calcs'!AC76+'Addition to Chem for Other'!AC76</f>
        <v>0</v>
      </c>
      <c r="AD76" s="213">
        <f ca="1">'Chem Calcs'!AD76+'Addition to Chem for Other'!AD76</f>
        <v>0</v>
      </c>
      <c r="AE76" s="213">
        <f ca="1">'Chem Calcs'!AE76+'Addition to Chem for Other'!AE76</f>
        <v>0</v>
      </c>
      <c r="AF76" s="213">
        <f ca="1">'Chem Calcs'!AF76+'Addition to Chem for Other'!AF76</f>
        <v>0</v>
      </c>
      <c r="AG76" s="213">
        <f ca="1">'Chem Calcs'!AG76+'Addition to Chem for Other'!AG76</f>
        <v>0</v>
      </c>
      <c r="AH76" s="213">
        <f ca="1">'Chem Calcs'!AH76+'Addition to Chem for Other'!AH76</f>
        <v>0</v>
      </c>
      <c r="AI76" s="213">
        <f ca="1">'Chem Calcs'!AI76+'Addition to Chem for Other'!AI76</f>
        <v>0</v>
      </c>
      <c r="AJ76" s="213">
        <f ca="1">'Chem Calcs'!AJ76+'Addition to Chem for Other'!AJ76</f>
        <v>0</v>
      </c>
      <c r="AK76" s="213">
        <f ca="1">'Chem Calcs'!AK76+'Addition to Chem for Other'!AK76</f>
        <v>0</v>
      </c>
      <c r="AL76" s="213">
        <f ca="1">'Chem Calcs'!AL76+'Addition to Chem for Other'!AL76</f>
        <v>0</v>
      </c>
      <c r="AM76" s="213">
        <f ca="1">'Chem Calcs'!AM76+'Addition to Chem for Other'!AM76</f>
        <v>0</v>
      </c>
      <c r="AN76" s="213">
        <f ca="1">'Chem Calcs'!AN76+'Addition to Chem for Other'!AN76</f>
        <v>0</v>
      </c>
      <c r="AO76" s="213">
        <f ca="1">'Chem Calcs'!AO76+'Addition to Chem for Other'!AO76</f>
        <v>0</v>
      </c>
      <c r="AP76" s="213">
        <f ca="1">'Chem Calcs'!AP76+'Addition to Chem for Other'!AP76</f>
        <v>0</v>
      </c>
    </row>
    <row r="77" spans="1:42">
      <c r="A77" s="74">
        <v>25</v>
      </c>
      <c r="B77" s="213">
        <f ca="1">'Chem Calcs'!B77+'Addition to Chem for Other'!B77</f>
        <v>0</v>
      </c>
      <c r="C77" s="213">
        <f ca="1">'Chem Calcs'!C77+'Addition to Chem for Other'!C77</f>
        <v>0</v>
      </c>
      <c r="D77" s="213">
        <f ca="1">'Chem Calcs'!D77+'Addition to Chem for Other'!D77</f>
        <v>0</v>
      </c>
      <c r="E77" s="213">
        <f ca="1">'Chem Calcs'!E77+'Addition to Chem for Other'!E77</f>
        <v>0</v>
      </c>
      <c r="F77" s="213">
        <f ca="1">'Chem Calcs'!F77+'Addition to Chem for Other'!F77</f>
        <v>0</v>
      </c>
      <c r="G77" s="213">
        <f ca="1">'Chem Calcs'!G77+'Addition to Chem for Other'!G77</f>
        <v>0</v>
      </c>
      <c r="H77" s="213">
        <f ca="1">'Chem Calcs'!H77+'Addition to Chem for Other'!H77</f>
        <v>0</v>
      </c>
      <c r="I77" s="213">
        <f ca="1">'Chem Calcs'!I77+'Addition to Chem for Other'!I77</f>
        <v>0</v>
      </c>
      <c r="J77" s="213">
        <f ca="1">'Chem Calcs'!J77+'Addition to Chem for Other'!J77</f>
        <v>0</v>
      </c>
      <c r="K77" s="213">
        <f ca="1">'Chem Calcs'!K77+'Addition to Chem for Other'!K77</f>
        <v>0</v>
      </c>
      <c r="L77" s="213">
        <f ca="1">'Chem Calcs'!L77+'Addition to Chem for Other'!L77</f>
        <v>0</v>
      </c>
      <c r="M77" s="213">
        <f ca="1">'Chem Calcs'!M77+'Addition to Chem for Other'!M77</f>
        <v>0</v>
      </c>
      <c r="N77" s="213">
        <f ca="1">'Chem Calcs'!N77+'Addition to Chem for Other'!N77</f>
        <v>0</v>
      </c>
      <c r="O77" s="213">
        <f ca="1">'Chem Calcs'!O77+'Addition to Chem for Other'!O77</f>
        <v>0</v>
      </c>
      <c r="P77" s="213">
        <f ca="1">'Chem Calcs'!P77+'Addition to Chem for Other'!P77</f>
        <v>0</v>
      </c>
      <c r="Q77" s="213">
        <f ca="1">'Chem Calcs'!Q77+'Addition to Chem for Other'!Q77</f>
        <v>0</v>
      </c>
      <c r="R77" s="213">
        <f ca="1">'Chem Calcs'!R77+'Addition to Chem for Other'!R77</f>
        <v>0</v>
      </c>
      <c r="S77" s="213">
        <f ca="1">'Chem Calcs'!S77+'Addition to Chem for Other'!S77</f>
        <v>0</v>
      </c>
      <c r="T77" s="213">
        <f ca="1">'Chem Calcs'!T77+'Addition to Chem for Other'!T77</f>
        <v>0</v>
      </c>
      <c r="U77" s="213">
        <f ca="1">'Chem Calcs'!U77+'Addition to Chem for Other'!U77</f>
        <v>0</v>
      </c>
      <c r="V77" s="213">
        <f ca="1">'Chem Calcs'!V77+'Addition to Chem for Other'!V77</f>
        <v>0</v>
      </c>
      <c r="W77" s="213">
        <f ca="1">'Chem Calcs'!W77+'Addition to Chem for Other'!W77</f>
        <v>0</v>
      </c>
      <c r="X77" s="213">
        <f ca="1">'Chem Calcs'!X77+'Addition to Chem for Other'!X77</f>
        <v>0</v>
      </c>
      <c r="Y77" s="213">
        <f ca="1">'Chem Calcs'!Y77+'Addition to Chem for Other'!Y77</f>
        <v>0</v>
      </c>
      <c r="Z77" s="213">
        <f ca="1">'Chem Calcs'!Z77+'Addition to Chem for Other'!Z77</f>
        <v>0</v>
      </c>
      <c r="AA77" s="213">
        <f ca="1">'Chem Calcs'!AA77+'Addition to Chem for Other'!AA77</f>
        <v>0</v>
      </c>
      <c r="AB77" s="213">
        <f ca="1">'Chem Calcs'!AB77+'Addition to Chem for Other'!AB77</f>
        <v>0</v>
      </c>
      <c r="AC77" s="213">
        <f ca="1">'Chem Calcs'!AC77+'Addition to Chem for Other'!AC77</f>
        <v>0</v>
      </c>
      <c r="AD77" s="213">
        <f ca="1">'Chem Calcs'!AD77+'Addition to Chem for Other'!AD77</f>
        <v>0</v>
      </c>
      <c r="AE77" s="213">
        <f ca="1">'Chem Calcs'!AE77+'Addition to Chem for Other'!AE77</f>
        <v>0</v>
      </c>
      <c r="AF77" s="213">
        <f ca="1">'Chem Calcs'!AF77+'Addition to Chem for Other'!AF77</f>
        <v>0</v>
      </c>
      <c r="AG77" s="213">
        <f ca="1">'Chem Calcs'!AG77+'Addition to Chem for Other'!AG77</f>
        <v>0</v>
      </c>
      <c r="AH77" s="213">
        <f ca="1">'Chem Calcs'!AH77+'Addition to Chem for Other'!AH77</f>
        <v>0</v>
      </c>
      <c r="AI77" s="213">
        <f ca="1">'Chem Calcs'!AI77+'Addition to Chem for Other'!AI77</f>
        <v>0</v>
      </c>
      <c r="AJ77" s="213">
        <f ca="1">'Chem Calcs'!AJ77+'Addition to Chem for Other'!AJ77</f>
        <v>0</v>
      </c>
      <c r="AK77" s="213">
        <f ca="1">'Chem Calcs'!AK77+'Addition to Chem for Other'!AK77</f>
        <v>0</v>
      </c>
      <c r="AL77" s="213">
        <f ca="1">'Chem Calcs'!AL77+'Addition to Chem for Other'!AL77</f>
        <v>0</v>
      </c>
      <c r="AM77" s="213">
        <f ca="1">'Chem Calcs'!AM77+'Addition to Chem for Other'!AM77</f>
        <v>0</v>
      </c>
      <c r="AN77" s="213">
        <f ca="1">'Chem Calcs'!AN77+'Addition to Chem for Other'!AN77</f>
        <v>0</v>
      </c>
      <c r="AO77" s="213">
        <f ca="1">'Chem Calcs'!AO77+'Addition to Chem for Other'!AO77</f>
        <v>0</v>
      </c>
      <c r="AP77" s="213">
        <f ca="1">'Chem Calcs'!AP77+'Addition to Chem for Other'!AP77</f>
        <v>0</v>
      </c>
    </row>
    <row r="78" spans="1:42">
      <c r="A78" s="74">
        <v>26</v>
      </c>
      <c r="B78" s="213">
        <f ca="1">'Chem Calcs'!B78+'Addition to Chem for Other'!B78</f>
        <v>0</v>
      </c>
      <c r="C78" s="213">
        <f ca="1">'Chem Calcs'!C78+'Addition to Chem for Other'!C78</f>
        <v>68133167.376669675</v>
      </c>
      <c r="D78" s="213">
        <f ca="1">'Chem Calcs'!D78+'Addition to Chem for Other'!D78</f>
        <v>136266334.75333935</v>
      </c>
      <c r="E78" s="213">
        <f ca="1">'Chem Calcs'!E78+'Addition to Chem for Other'!E78</f>
        <v>204399502.13000903</v>
      </c>
      <c r="F78" s="213">
        <f ca="1">'Chem Calcs'!F78+'Addition to Chem for Other'!F78</f>
        <v>272532669.5066787</v>
      </c>
      <c r="G78" s="213">
        <f ca="1">'Chem Calcs'!G78+'Addition to Chem for Other'!G78</f>
        <v>340665836.88334841</v>
      </c>
      <c r="H78" s="213">
        <f ca="1">'Chem Calcs'!H78+'Addition to Chem for Other'!H78</f>
        <v>408799004.26001805</v>
      </c>
      <c r="I78" s="213">
        <f ca="1">'Chem Calcs'!I78+'Addition to Chem for Other'!I78</f>
        <v>476932171.63668776</v>
      </c>
      <c r="J78" s="213">
        <f ca="1">'Chem Calcs'!J78+'Addition to Chem for Other'!J78</f>
        <v>545065339.0133574</v>
      </c>
      <c r="K78" s="213">
        <f ca="1">'Chem Calcs'!K78+'Addition to Chem for Other'!K78</f>
        <v>613198506.39002717</v>
      </c>
      <c r="L78" s="213">
        <f ca="1">'Chem Calcs'!L78+'Addition to Chem for Other'!L78</f>
        <v>681331673.76669681</v>
      </c>
      <c r="M78" s="213">
        <f ca="1">'Chem Calcs'!M78+'Addition to Chem for Other'!M78</f>
        <v>1243557603.2127171</v>
      </c>
      <c r="N78" s="213">
        <f ca="1">'Chem Calcs'!N78+'Addition to Chem for Other'!N78</f>
        <v>1805783532.6587374</v>
      </c>
      <c r="O78" s="213">
        <f ca="1">'Chem Calcs'!O78+'Addition to Chem for Other'!O78</f>
        <v>2368009462.1047583</v>
      </c>
      <c r="P78" s="213">
        <f ca="1">'Chem Calcs'!P78+'Addition to Chem for Other'!P78</f>
        <v>2930235391.5507779</v>
      </c>
      <c r="Q78" s="213">
        <f ca="1">'Chem Calcs'!Q78+'Addition to Chem for Other'!Q78</f>
        <v>3492461320.9967985</v>
      </c>
      <c r="R78" s="213">
        <f ca="1">'Chem Calcs'!R78+'Addition to Chem for Other'!R78</f>
        <v>4054687250.4428191</v>
      </c>
      <c r="S78" s="213">
        <f ca="1">'Chem Calcs'!S78+'Addition to Chem for Other'!S78</f>
        <v>4616913179.8888388</v>
      </c>
      <c r="T78" s="213">
        <f ca="1">'Chem Calcs'!T78+'Addition to Chem for Other'!T78</f>
        <v>5179139109.3348598</v>
      </c>
      <c r="U78" s="213">
        <f ca="1">'Chem Calcs'!U78+'Addition to Chem for Other'!U78</f>
        <v>5741365038.78088</v>
      </c>
      <c r="V78" s="213">
        <f ca="1">'Chem Calcs'!V78+'Addition to Chem for Other'!V78</f>
        <v>6303590968.2269001</v>
      </c>
      <c r="W78" s="213">
        <f ca="1">'Chem Calcs'!W78+'Addition to Chem for Other'!W78</f>
        <v>6960420774.4547291</v>
      </c>
      <c r="X78" s="213">
        <f ca="1">'Chem Calcs'!X78+'Addition to Chem for Other'!X78</f>
        <v>7617250580.6825581</v>
      </c>
      <c r="Y78" s="213">
        <f ca="1">'Chem Calcs'!Y78+'Addition to Chem for Other'!Y78</f>
        <v>8274080386.910387</v>
      </c>
      <c r="Z78" s="213">
        <f ca="1">'Chem Calcs'!Z78+'Addition to Chem for Other'!Z78</f>
        <v>8930910193.138216</v>
      </c>
      <c r="AA78" s="213">
        <f ca="1">'Chem Calcs'!AA78+'Addition to Chem for Other'!AA78</f>
        <v>9587739999.3660469</v>
      </c>
      <c r="AB78" s="213">
        <f ca="1">'Chem Calcs'!AB78+'Addition to Chem for Other'!AB78</f>
        <v>10244569805.593876</v>
      </c>
      <c r="AC78" s="213">
        <f ca="1">'Chem Calcs'!AC78+'Addition to Chem for Other'!AC78</f>
        <v>10901399611.821705</v>
      </c>
      <c r="AD78" s="213">
        <f ca="1">'Chem Calcs'!AD78+'Addition to Chem for Other'!AD78</f>
        <v>11558229418.049534</v>
      </c>
      <c r="AE78" s="213">
        <f ca="1">'Chem Calcs'!AE78+'Addition to Chem for Other'!AE78</f>
        <v>12215059224.277363</v>
      </c>
      <c r="AF78" s="213">
        <f ca="1">'Chem Calcs'!AF78+'Addition to Chem for Other'!AF78</f>
        <v>12871889030.505192</v>
      </c>
      <c r="AG78" s="213">
        <f ca="1">'Chem Calcs'!AG78+'Addition to Chem for Other'!AG78</f>
        <v>13528718836.733019</v>
      </c>
      <c r="AH78" s="213">
        <f ca="1">'Chem Calcs'!AH78+'Addition to Chem for Other'!AH78</f>
        <v>14185548642.96085</v>
      </c>
      <c r="AI78" s="213">
        <f ca="1">'Chem Calcs'!AI78+'Addition to Chem for Other'!AI78</f>
        <v>14842378449.188679</v>
      </c>
      <c r="AJ78" s="213">
        <f ca="1">'Chem Calcs'!AJ78+'Addition to Chem for Other'!AJ78</f>
        <v>15499208255.416508</v>
      </c>
      <c r="AK78" s="213">
        <f ca="1">'Chem Calcs'!AK78+'Addition to Chem for Other'!AK78</f>
        <v>16156038061.644335</v>
      </c>
      <c r="AL78" s="213">
        <f ca="1">'Chem Calcs'!AL78+'Addition to Chem for Other'!AL78</f>
        <v>16812867867.872166</v>
      </c>
      <c r="AM78" s="213">
        <f ca="1">'Chem Calcs'!AM78+'Addition to Chem for Other'!AM78</f>
        <v>17469697674.099995</v>
      </c>
      <c r="AN78" s="213">
        <f ca="1">'Chem Calcs'!AN78+'Addition to Chem for Other'!AN78</f>
        <v>18126527480.327824</v>
      </c>
      <c r="AO78" s="213">
        <f ca="1">'Chem Calcs'!AO78+'Addition to Chem for Other'!AO78</f>
        <v>18783357286.555656</v>
      </c>
      <c r="AP78" s="213">
        <f ca="1">'Chem Calcs'!AP78+'Addition to Chem for Other'!AP78</f>
        <v>19440187092.783482</v>
      </c>
    </row>
    <row r="79" spans="1:42">
      <c r="A79" s="74">
        <v>27</v>
      </c>
      <c r="B79" s="213">
        <f ca="1">'Chem Calcs'!B79+'Addition to Chem for Other'!B79</f>
        <v>0</v>
      </c>
      <c r="C79" s="213">
        <f ca="1">'Chem Calcs'!C79+'Addition to Chem for Other'!C79</f>
        <v>0</v>
      </c>
      <c r="D79" s="213">
        <f ca="1">'Chem Calcs'!D79+'Addition to Chem for Other'!D79</f>
        <v>0</v>
      </c>
      <c r="E79" s="213">
        <f ca="1">'Chem Calcs'!E79+'Addition to Chem for Other'!E79</f>
        <v>0</v>
      </c>
      <c r="F79" s="213">
        <f ca="1">'Chem Calcs'!F79+'Addition to Chem for Other'!F79</f>
        <v>0</v>
      </c>
      <c r="G79" s="213">
        <f ca="1">'Chem Calcs'!G79+'Addition to Chem for Other'!G79</f>
        <v>0</v>
      </c>
      <c r="H79" s="213">
        <f ca="1">'Chem Calcs'!H79+'Addition to Chem for Other'!H79</f>
        <v>0</v>
      </c>
      <c r="I79" s="213">
        <f ca="1">'Chem Calcs'!I79+'Addition to Chem for Other'!I79</f>
        <v>0</v>
      </c>
      <c r="J79" s="213">
        <f ca="1">'Chem Calcs'!J79+'Addition to Chem for Other'!J79</f>
        <v>0</v>
      </c>
      <c r="K79" s="213">
        <f ca="1">'Chem Calcs'!K79+'Addition to Chem for Other'!K79</f>
        <v>0</v>
      </c>
      <c r="L79" s="213">
        <f ca="1">'Chem Calcs'!L79+'Addition to Chem for Other'!L79</f>
        <v>0</v>
      </c>
      <c r="M79" s="213">
        <f ca="1">'Chem Calcs'!M79+'Addition to Chem for Other'!M79</f>
        <v>0</v>
      </c>
      <c r="N79" s="213">
        <f ca="1">'Chem Calcs'!N79+'Addition to Chem for Other'!N79</f>
        <v>0</v>
      </c>
      <c r="O79" s="213">
        <f ca="1">'Chem Calcs'!O79+'Addition to Chem for Other'!O79</f>
        <v>0</v>
      </c>
      <c r="P79" s="213">
        <f ca="1">'Chem Calcs'!P79+'Addition to Chem for Other'!P79</f>
        <v>0</v>
      </c>
      <c r="Q79" s="213">
        <f ca="1">'Chem Calcs'!Q79+'Addition to Chem for Other'!Q79</f>
        <v>0</v>
      </c>
      <c r="R79" s="213">
        <f ca="1">'Chem Calcs'!R79+'Addition to Chem for Other'!R79</f>
        <v>0</v>
      </c>
      <c r="S79" s="213">
        <f ca="1">'Chem Calcs'!S79+'Addition to Chem for Other'!S79</f>
        <v>0</v>
      </c>
      <c r="T79" s="213">
        <f ca="1">'Chem Calcs'!T79+'Addition to Chem for Other'!T79</f>
        <v>0</v>
      </c>
      <c r="U79" s="213">
        <f ca="1">'Chem Calcs'!U79+'Addition to Chem for Other'!U79</f>
        <v>0</v>
      </c>
      <c r="V79" s="213">
        <f ca="1">'Chem Calcs'!V79+'Addition to Chem for Other'!V79</f>
        <v>0</v>
      </c>
      <c r="W79" s="213">
        <f ca="1">'Chem Calcs'!W79+'Addition to Chem for Other'!W79</f>
        <v>0</v>
      </c>
      <c r="X79" s="213">
        <f ca="1">'Chem Calcs'!X79+'Addition to Chem for Other'!X79</f>
        <v>0</v>
      </c>
      <c r="Y79" s="213">
        <f ca="1">'Chem Calcs'!Y79+'Addition to Chem for Other'!Y79</f>
        <v>0</v>
      </c>
      <c r="Z79" s="213">
        <f ca="1">'Chem Calcs'!Z79+'Addition to Chem for Other'!Z79</f>
        <v>0</v>
      </c>
      <c r="AA79" s="213">
        <f ca="1">'Chem Calcs'!AA79+'Addition to Chem for Other'!AA79</f>
        <v>0</v>
      </c>
      <c r="AB79" s="213">
        <f ca="1">'Chem Calcs'!AB79+'Addition to Chem for Other'!AB79</f>
        <v>0</v>
      </c>
      <c r="AC79" s="213">
        <f ca="1">'Chem Calcs'!AC79+'Addition to Chem for Other'!AC79</f>
        <v>0</v>
      </c>
      <c r="AD79" s="213">
        <f ca="1">'Chem Calcs'!AD79+'Addition to Chem for Other'!AD79</f>
        <v>0</v>
      </c>
      <c r="AE79" s="213">
        <f ca="1">'Chem Calcs'!AE79+'Addition to Chem for Other'!AE79</f>
        <v>0</v>
      </c>
      <c r="AF79" s="213">
        <f ca="1">'Chem Calcs'!AF79+'Addition to Chem for Other'!AF79</f>
        <v>0</v>
      </c>
      <c r="AG79" s="213">
        <f ca="1">'Chem Calcs'!AG79+'Addition to Chem for Other'!AG79</f>
        <v>0</v>
      </c>
      <c r="AH79" s="213">
        <f ca="1">'Chem Calcs'!AH79+'Addition to Chem for Other'!AH79</f>
        <v>0</v>
      </c>
      <c r="AI79" s="213">
        <f ca="1">'Chem Calcs'!AI79+'Addition to Chem for Other'!AI79</f>
        <v>0</v>
      </c>
      <c r="AJ79" s="213">
        <f ca="1">'Chem Calcs'!AJ79+'Addition to Chem for Other'!AJ79</f>
        <v>0</v>
      </c>
      <c r="AK79" s="213">
        <f ca="1">'Chem Calcs'!AK79+'Addition to Chem for Other'!AK79</f>
        <v>0</v>
      </c>
      <c r="AL79" s="213">
        <f ca="1">'Chem Calcs'!AL79+'Addition to Chem for Other'!AL79</f>
        <v>0</v>
      </c>
      <c r="AM79" s="213">
        <f ca="1">'Chem Calcs'!AM79+'Addition to Chem for Other'!AM79</f>
        <v>0</v>
      </c>
      <c r="AN79" s="213">
        <f ca="1">'Chem Calcs'!AN79+'Addition to Chem for Other'!AN79</f>
        <v>0</v>
      </c>
      <c r="AO79" s="213">
        <f ca="1">'Chem Calcs'!AO79+'Addition to Chem for Other'!AO79</f>
        <v>0</v>
      </c>
      <c r="AP79" s="213">
        <f ca="1">'Chem Calcs'!AP79+'Addition to Chem for Other'!AP79</f>
        <v>0</v>
      </c>
    </row>
    <row r="80" spans="1:42">
      <c r="A80" s="74">
        <v>28</v>
      </c>
      <c r="B80" s="213">
        <f ca="1">'Chem Calcs'!B80+'Addition to Chem for Other'!B80</f>
        <v>0</v>
      </c>
      <c r="C80" s="213">
        <f ca="1">'Chem Calcs'!C80+'Addition to Chem for Other'!C80</f>
        <v>0</v>
      </c>
      <c r="D80" s="213">
        <f ca="1">'Chem Calcs'!D80+'Addition to Chem for Other'!D80</f>
        <v>0</v>
      </c>
      <c r="E80" s="213">
        <f ca="1">'Chem Calcs'!E80+'Addition to Chem for Other'!E80</f>
        <v>0</v>
      </c>
      <c r="F80" s="213">
        <f ca="1">'Chem Calcs'!F80+'Addition to Chem for Other'!F80</f>
        <v>0</v>
      </c>
      <c r="G80" s="213">
        <f ca="1">'Chem Calcs'!G80+'Addition to Chem for Other'!G80</f>
        <v>0</v>
      </c>
      <c r="H80" s="213">
        <f ca="1">'Chem Calcs'!H80+'Addition to Chem for Other'!H80</f>
        <v>0</v>
      </c>
      <c r="I80" s="213">
        <f ca="1">'Chem Calcs'!I80+'Addition to Chem for Other'!I80</f>
        <v>0</v>
      </c>
      <c r="J80" s="213">
        <f ca="1">'Chem Calcs'!J80+'Addition to Chem for Other'!J80</f>
        <v>0</v>
      </c>
      <c r="K80" s="213">
        <f ca="1">'Chem Calcs'!K80+'Addition to Chem for Other'!K80</f>
        <v>0</v>
      </c>
      <c r="L80" s="213">
        <f ca="1">'Chem Calcs'!L80+'Addition to Chem for Other'!L80</f>
        <v>0</v>
      </c>
      <c r="M80" s="213">
        <f ca="1">'Chem Calcs'!M80+'Addition to Chem for Other'!M80</f>
        <v>0</v>
      </c>
      <c r="N80" s="213">
        <f ca="1">'Chem Calcs'!N80+'Addition to Chem for Other'!N80</f>
        <v>0</v>
      </c>
      <c r="O80" s="213">
        <f ca="1">'Chem Calcs'!O80+'Addition to Chem for Other'!O80</f>
        <v>0</v>
      </c>
      <c r="P80" s="213">
        <f ca="1">'Chem Calcs'!P80+'Addition to Chem for Other'!P80</f>
        <v>0</v>
      </c>
      <c r="Q80" s="213">
        <f ca="1">'Chem Calcs'!Q80+'Addition to Chem for Other'!Q80</f>
        <v>0</v>
      </c>
      <c r="R80" s="213">
        <f ca="1">'Chem Calcs'!R80+'Addition to Chem for Other'!R80</f>
        <v>0</v>
      </c>
      <c r="S80" s="213">
        <f ca="1">'Chem Calcs'!S80+'Addition to Chem for Other'!S80</f>
        <v>0</v>
      </c>
      <c r="T80" s="213">
        <f ca="1">'Chem Calcs'!T80+'Addition to Chem for Other'!T80</f>
        <v>0</v>
      </c>
      <c r="U80" s="213">
        <f ca="1">'Chem Calcs'!U80+'Addition to Chem for Other'!U80</f>
        <v>0</v>
      </c>
      <c r="V80" s="213">
        <f ca="1">'Chem Calcs'!V80+'Addition to Chem for Other'!V80</f>
        <v>0</v>
      </c>
      <c r="W80" s="213">
        <f ca="1">'Chem Calcs'!W80+'Addition to Chem for Other'!W80</f>
        <v>0</v>
      </c>
      <c r="X80" s="213">
        <f ca="1">'Chem Calcs'!X80+'Addition to Chem for Other'!X80</f>
        <v>0</v>
      </c>
      <c r="Y80" s="213">
        <f ca="1">'Chem Calcs'!Y80+'Addition to Chem for Other'!Y80</f>
        <v>0</v>
      </c>
      <c r="Z80" s="213">
        <f ca="1">'Chem Calcs'!Z80+'Addition to Chem for Other'!Z80</f>
        <v>0</v>
      </c>
      <c r="AA80" s="213">
        <f ca="1">'Chem Calcs'!AA80+'Addition to Chem for Other'!AA80</f>
        <v>0</v>
      </c>
      <c r="AB80" s="213">
        <f ca="1">'Chem Calcs'!AB80+'Addition to Chem for Other'!AB80</f>
        <v>0</v>
      </c>
      <c r="AC80" s="213">
        <f ca="1">'Chem Calcs'!AC80+'Addition to Chem for Other'!AC80</f>
        <v>0</v>
      </c>
      <c r="AD80" s="213">
        <f ca="1">'Chem Calcs'!AD80+'Addition to Chem for Other'!AD80</f>
        <v>0</v>
      </c>
      <c r="AE80" s="213">
        <f ca="1">'Chem Calcs'!AE80+'Addition to Chem for Other'!AE80</f>
        <v>0</v>
      </c>
      <c r="AF80" s="213">
        <f ca="1">'Chem Calcs'!AF80+'Addition to Chem for Other'!AF80</f>
        <v>0</v>
      </c>
      <c r="AG80" s="213">
        <f ca="1">'Chem Calcs'!AG80+'Addition to Chem for Other'!AG80</f>
        <v>0</v>
      </c>
      <c r="AH80" s="213">
        <f ca="1">'Chem Calcs'!AH80+'Addition to Chem for Other'!AH80</f>
        <v>0</v>
      </c>
      <c r="AI80" s="213">
        <f ca="1">'Chem Calcs'!AI80+'Addition to Chem for Other'!AI80</f>
        <v>0</v>
      </c>
      <c r="AJ80" s="213">
        <f ca="1">'Chem Calcs'!AJ80+'Addition to Chem for Other'!AJ80</f>
        <v>0</v>
      </c>
      <c r="AK80" s="213">
        <f ca="1">'Chem Calcs'!AK80+'Addition to Chem for Other'!AK80</f>
        <v>0</v>
      </c>
      <c r="AL80" s="213">
        <f ca="1">'Chem Calcs'!AL80+'Addition to Chem for Other'!AL80</f>
        <v>0</v>
      </c>
      <c r="AM80" s="213">
        <f ca="1">'Chem Calcs'!AM80+'Addition to Chem for Other'!AM80</f>
        <v>0</v>
      </c>
      <c r="AN80" s="213">
        <f ca="1">'Chem Calcs'!AN80+'Addition to Chem for Other'!AN80</f>
        <v>0</v>
      </c>
      <c r="AO80" s="213">
        <f ca="1">'Chem Calcs'!AO80+'Addition to Chem for Other'!AO80</f>
        <v>0</v>
      </c>
      <c r="AP80" s="213">
        <f ca="1">'Chem Calcs'!AP80+'Addition to Chem for Other'!AP80</f>
        <v>0</v>
      </c>
    </row>
    <row r="81" spans="1:42">
      <c r="A81" s="74">
        <v>29</v>
      </c>
      <c r="B81" s="213">
        <f ca="1">'Chem Calcs'!B81+'Addition to Chem for Other'!B81</f>
        <v>0</v>
      </c>
      <c r="C81" s="213">
        <f ca="1">'Chem Calcs'!C81+'Addition to Chem for Other'!C81</f>
        <v>0</v>
      </c>
      <c r="D81" s="213">
        <f ca="1">'Chem Calcs'!D81+'Addition to Chem for Other'!D81</f>
        <v>0</v>
      </c>
      <c r="E81" s="213">
        <f ca="1">'Chem Calcs'!E81+'Addition to Chem for Other'!E81</f>
        <v>0</v>
      </c>
      <c r="F81" s="213">
        <f ca="1">'Chem Calcs'!F81+'Addition to Chem for Other'!F81</f>
        <v>0</v>
      </c>
      <c r="G81" s="213">
        <f ca="1">'Chem Calcs'!G81+'Addition to Chem for Other'!G81</f>
        <v>0</v>
      </c>
      <c r="H81" s="213">
        <f ca="1">'Chem Calcs'!H81+'Addition to Chem for Other'!H81</f>
        <v>0</v>
      </c>
      <c r="I81" s="213">
        <f ca="1">'Chem Calcs'!I81+'Addition to Chem for Other'!I81</f>
        <v>0</v>
      </c>
      <c r="J81" s="213">
        <f ca="1">'Chem Calcs'!J81+'Addition to Chem for Other'!J81</f>
        <v>0</v>
      </c>
      <c r="K81" s="213">
        <f ca="1">'Chem Calcs'!K81+'Addition to Chem for Other'!K81</f>
        <v>0</v>
      </c>
      <c r="L81" s="213">
        <f ca="1">'Chem Calcs'!L81+'Addition to Chem for Other'!L81</f>
        <v>0</v>
      </c>
      <c r="M81" s="213">
        <f ca="1">'Chem Calcs'!M81+'Addition to Chem for Other'!M81</f>
        <v>0</v>
      </c>
      <c r="N81" s="213">
        <f ca="1">'Chem Calcs'!N81+'Addition to Chem for Other'!N81</f>
        <v>0</v>
      </c>
      <c r="O81" s="213">
        <f ca="1">'Chem Calcs'!O81+'Addition to Chem for Other'!O81</f>
        <v>0</v>
      </c>
      <c r="P81" s="213">
        <f ca="1">'Chem Calcs'!P81+'Addition to Chem for Other'!P81</f>
        <v>0</v>
      </c>
      <c r="Q81" s="213">
        <f ca="1">'Chem Calcs'!Q81+'Addition to Chem for Other'!Q81</f>
        <v>0</v>
      </c>
      <c r="R81" s="213">
        <f ca="1">'Chem Calcs'!R81+'Addition to Chem for Other'!R81</f>
        <v>0</v>
      </c>
      <c r="S81" s="213">
        <f ca="1">'Chem Calcs'!S81+'Addition to Chem for Other'!S81</f>
        <v>0</v>
      </c>
      <c r="T81" s="213">
        <f ca="1">'Chem Calcs'!T81+'Addition to Chem for Other'!T81</f>
        <v>0</v>
      </c>
      <c r="U81" s="213">
        <f ca="1">'Chem Calcs'!U81+'Addition to Chem for Other'!U81</f>
        <v>0</v>
      </c>
      <c r="V81" s="213">
        <f ca="1">'Chem Calcs'!V81+'Addition to Chem for Other'!V81</f>
        <v>0</v>
      </c>
      <c r="W81" s="213">
        <f ca="1">'Chem Calcs'!W81+'Addition to Chem for Other'!W81</f>
        <v>0</v>
      </c>
      <c r="X81" s="213">
        <f ca="1">'Chem Calcs'!X81+'Addition to Chem for Other'!X81</f>
        <v>0</v>
      </c>
      <c r="Y81" s="213">
        <f ca="1">'Chem Calcs'!Y81+'Addition to Chem for Other'!Y81</f>
        <v>0</v>
      </c>
      <c r="Z81" s="213">
        <f ca="1">'Chem Calcs'!Z81+'Addition to Chem for Other'!Z81</f>
        <v>0</v>
      </c>
      <c r="AA81" s="213">
        <f ca="1">'Chem Calcs'!AA81+'Addition to Chem for Other'!AA81</f>
        <v>0</v>
      </c>
      <c r="AB81" s="213">
        <f ca="1">'Chem Calcs'!AB81+'Addition to Chem for Other'!AB81</f>
        <v>0</v>
      </c>
      <c r="AC81" s="213">
        <f ca="1">'Chem Calcs'!AC81+'Addition to Chem for Other'!AC81</f>
        <v>0</v>
      </c>
      <c r="AD81" s="213">
        <f ca="1">'Chem Calcs'!AD81+'Addition to Chem for Other'!AD81</f>
        <v>0</v>
      </c>
      <c r="AE81" s="213">
        <f ca="1">'Chem Calcs'!AE81+'Addition to Chem for Other'!AE81</f>
        <v>0</v>
      </c>
      <c r="AF81" s="213">
        <f ca="1">'Chem Calcs'!AF81+'Addition to Chem for Other'!AF81</f>
        <v>0</v>
      </c>
      <c r="AG81" s="213">
        <f ca="1">'Chem Calcs'!AG81+'Addition to Chem for Other'!AG81</f>
        <v>0</v>
      </c>
      <c r="AH81" s="213">
        <f ca="1">'Chem Calcs'!AH81+'Addition to Chem for Other'!AH81</f>
        <v>0</v>
      </c>
      <c r="AI81" s="213">
        <f ca="1">'Chem Calcs'!AI81+'Addition to Chem for Other'!AI81</f>
        <v>0</v>
      </c>
      <c r="AJ81" s="213">
        <f ca="1">'Chem Calcs'!AJ81+'Addition to Chem for Other'!AJ81</f>
        <v>0</v>
      </c>
      <c r="AK81" s="213">
        <f ca="1">'Chem Calcs'!AK81+'Addition to Chem for Other'!AK81</f>
        <v>0</v>
      </c>
      <c r="AL81" s="213">
        <f ca="1">'Chem Calcs'!AL81+'Addition to Chem for Other'!AL81</f>
        <v>0</v>
      </c>
      <c r="AM81" s="213">
        <f ca="1">'Chem Calcs'!AM81+'Addition to Chem for Other'!AM81</f>
        <v>0</v>
      </c>
      <c r="AN81" s="213">
        <f ca="1">'Chem Calcs'!AN81+'Addition to Chem for Other'!AN81</f>
        <v>0</v>
      </c>
      <c r="AO81" s="213">
        <f ca="1">'Chem Calcs'!AO81+'Addition to Chem for Other'!AO81</f>
        <v>0</v>
      </c>
      <c r="AP81" s="213">
        <f ca="1">'Chem Calcs'!AP81+'Addition to Chem for Other'!AP81</f>
        <v>0</v>
      </c>
    </row>
    <row r="82" spans="1:42">
      <c r="A82" s="74">
        <v>30</v>
      </c>
      <c r="B82" s="213">
        <f ca="1">'Chem Calcs'!B82+'Addition to Chem for Other'!B82</f>
        <v>1083810287.3362842</v>
      </c>
      <c r="C82" s="213">
        <f ca="1">'Chem Calcs'!C82+'Addition to Chem for Other'!C82</f>
        <v>975429258.60265577</v>
      </c>
      <c r="D82" s="213">
        <f ca="1">'Chem Calcs'!D82+'Addition to Chem for Other'!D82</f>
        <v>867048229.86902738</v>
      </c>
      <c r="E82" s="213">
        <f ca="1">'Chem Calcs'!E82+'Addition to Chem for Other'!E82</f>
        <v>758667201.13539886</v>
      </c>
      <c r="F82" s="213">
        <f ca="1">'Chem Calcs'!F82+'Addition to Chem for Other'!F82</f>
        <v>650286172.40177047</v>
      </c>
      <c r="G82" s="213">
        <f ca="1">'Chem Calcs'!G82+'Addition to Chem for Other'!G82</f>
        <v>541905143.66814208</v>
      </c>
      <c r="H82" s="213">
        <f ca="1">'Chem Calcs'!H82+'Addition to Chem for Other'!H82</f>
        <v>433524114.93451369</v>
      </c>
      <c r="I82" s="213">
        <f ca="1">'Chem Calcs'!I82+'Addition to Chem for Other'!I82</f>
        <v>325143086.20088524</v>
      </c>
      <c r="J82" s="213">
        <f ca="1">'Chem Calcs'!J82+'Addition to Chem for Other'!J82</f>
        <v>216762057.46725684</v>
      </c>
      <c r="K82" s="213">
        <f ca="1">'Chem Calcs'!K82+'Addition to Chem for Other'!K82</f>
        <v>108381028.73362842</v>
      </c>
      <c r="L82" s="213">
        <f ca="1">'Chem Calcs'!L82+'Addition to Chem for Other'!L82</f>
        <v>0</v>
      </c>
      <c r="M82" s="213">
        <f ca="1">'Chem Calcs'!M82+'Addition to Chem for Other'!M82</f>
        <v>0</v>
      </c>
      <c r="N82" s="213">
        <f ca="1">'Chem Calcs'!N82+'Addition to Chem for Other'!N82</f>
        <v>0</v>
      </c>
      <c r="O82" s="213">
        <f ca="1">'Chem Calcs'!O82+'Addition to Chem for Other'!O82</f>
        <v>0</v>
      </c>
      <c r="P82" s="213">
        <f ca="1">'Chem Calcs'!P82+'Addition to Chem for Other'!P82</f>
        <v>0</v>
      </c>
      <c r="Q82" s="213">
        <f ca="1">'Chem Calcs'!Q82+'Addition to Chem for Other'!Q82</f>
        <v>0</v>
      </c>
      <c r="R82" s="213">
        <f ca="1">'Chem Calcs'!R82+'Addition to Chem for Other'!R82</f>
        <v>0</v>
      </c>
      <c r="S82" s="213">
        <f ca="1">'Chem Calcs'!S82+'Addition to Chem for Other'!S82</f>
        <v>0</v>
      </c>
      <c r="T82" s="213">
        <f ca="1">'Chem Calcs'!T82+'Addition to Chem for Other'!T82</f>
        <v>0</v>
      </c>
      <c r="U82" s="213">
        <f ca="1">'Chem Calcs'!U82+'Addition to Chem for Other'!U82</f>
        <v>0</v>
      </c>
      <c r="V82" s="213">
        <f ca="1">'Chem Calcs'!V82+'Addition to Chem for Other'!V82</f>
        <v>0</v>
      </c>
      <c r="W82" s="213">
        <f ca="1">'Chem Calcs'!W82+'Addition to Chem for Other'!W82</f>
        <v>0</v>
      </c>
      <c r="X82" s="213">
        <f ca="1">'Chem Calcs'!X82+'Addition to Chem for Other'!X82</f>
        <v>0</v>
      </c>
      <c r="Y82" s="213">
        <f ca="1">'Chem Calcs'!Y82+'Addition to Chem for Other'!Y82</f>
        <v>0</v>
      </c>
      <c r="Z82" s="213">
        <f ca="1">'Chem Calcs'!Z82+'Addition to Chem for Other'!Z82</f>
        <v>0</v>
      </c>
      <c r="AA82" s="213">
        <f ca="1">'Chem Calcs'!AA82+'Addition to Chem for Other'!AA82</f>
        <v>0</v>
      </c>
      <c r="AB82" s="213">
        <f ca="1">'Chem Calcs'!AB82+'Addition to Chem for Other'!AB82</f>
        <v>0</v>
      </c>
      <c r="AC82" s="213">
        <f ca="1">'Chem Calcs'!AC82+'Addition to Chem for Other'!AC82</f>
        <v>0</v>
      </c>
      <c r="AD82" s="213">
        <f ca="1">'Chem Calcs'!AD82+'Addition to Chem for Other'!AD82</f>
        <v>0</v>
      </c>
      <c r="AE82" s="213">
        <f ca="1">'Chem Calcs'!AE82+'Addition to Chem for Other'!AE82</f>
        <v>0</v>
      </c>
      <c r="AF82" s="213">
        <f ca="1">'Chem Calcs'!AF82+'Addition to Chem for Other'!AF82</f>
        <v>0</v>
      </c>
      <c r="AG82" s="213">
        <f ca="1">'Chem Calcs'!AG82+'Addition to Chem for Other'!AG82</f>
        <v>0</v>
      </c>
      <c r="AH82" s="213">
        <f ca="1">'Chem Calcs'!AH82+'Addition to Chem for Other'!AH82</f>
        <v>0</v>
      </c>
      <c r="AI82" s="213">
        <f ca="1">'Chem Calcs'!AI82+'Addition to Chem for Other'!AI82</f>
        <v>0</v>
      </c>
      <c r="AJ82" s="213">
        <f ca="1">'Chem Calcs'!AJ82+'Addition to Chem for Other'!AJ82</f>
        <v>0</v>
      </c>
      <c r="AK82" s="213">
        <f ca="1">'Chem Calcs'!AK82+'Addition to Chem for Other'!AK82</f>
        <v>0</v>
      </c>
      <c r="AL82" s="213">
        <f ca="1">'Chem Calcs'!AL82+'Addition to Chem for Other'!AL82</f>
        <v>0</v>
      </c>
      <c r="AM82" s="213">
        <f ca="1">'Chem Calcs'!AM82+'Addition to Chem for Other'!AM82</f>
        <v>0</v>
      </c>
      <c r="AN82" s="213">
        <f ca="1">'Chem Calcs'!AN82+'Addition to Chem for Other'!AN82</f>
        <v>0</v>
      </c>
      <c r="AO82" s="213">
        <f ca="1">'Chem Calcs'!AO82+'Addition to Chem for Other'!AO82</f>
        <v>0</v>
      </c>
      <c r="AP82" s="213">
        <f ca="1">'Chem Calcs'!AP82+'Addition to Chem for Other'!AP82</f>
        <v>0</v>
      </c>
    </row>
    <row r="83" spans="1:42">
      <c r="A83" s="74">
        <v>31</v>
      </c>
      <c r="B83" s="213">
        <f ca="1">'Chem Calcs'!B83+'Addition to Chem for Other'!B83</f>
        <v>0</v>
      </c>
      <c r="C83" s="213">
        <f ca="1">'Chem Calcs'!C83+'Addition to Chem for Other'!C83</f>
        <v>0</v>
      </c>
      <c r="D83" s="213">
        <f ca="1">'Chem Calcs'!D83+'Addition to Chem for Other'!D83</f>
        <v>0</v>
      </c>
      <c r="E83" s="213">
        <f ca="1">'Chem Calcs'!E83+'Addition to Chem for Other'!E83</f>
        <v>0</v>
      </c>
      <c r="F83" s="213">
        <f ca="1">'Chem Calcs'!F83+'Addition to Chem for Other'!F83</f>
        <v>0</v>
      </c>
      <c r="G83" s="213">
        <f ca="1">'Chem Calcs'!G83+'Addition to Chem for Other'!G83</f>
        <v>0</v>
      </c>
      <c r="H83" s="213">
        <f ca="1">'Chem Calcs'!H83+'Addition to Chem for Other'!H83</f>
        <v>0</v>
      </c>
      <c r="I83" s="213">
        <f ca="1">'Chem Calcs'!I83+'Addition to Chem for Other'!I83</f>
        <v>0</v>
      </c>
      <c r="J83" s="213">
        <f ca="1">'Chem Calcs'!J83+'Addition to Chem for Other'!J83</f>
        <v>0</v>
      </c>
      <c r="K83" s="213">
        <f ca="1">'Chem Calcs'!K83+'Addition to Chem for Other'!K83</f>
        <v>0</v>
      </c>
      <c r="L83" s="213">
        <f ca="1">'Chem Calcs'!L83+'Addition to Chem for Other'!L83</f>
        <v>0</v>
      </c>
      <c r="M83" s="213">
        <f ca="1">'Chem Calcs'!M83+'Addition to Chem for Other'!M83</f>
        <v>0</v>
      </c>
      <c r="N83" s="213">
        <f ca="1">'Chem Calcs'!N83+'Addition to Chem for Other'!N83</f>
        <v>0</v>
      </c>
      <c r="O83" s="213">
        <f ca="1">'Chem Calcs'!O83+'Addition to Chem for Other'!O83</f>
        <v>0</v>
      </c>
      <c r="P83" s="213">
        <f ca="1">'Chem Calcs'!P83+'Addition to Chem for Other'!P83</f>
        <v>0</v>
      </c>
      <c r="Q83" s="213">
        <f ca="1">'Chem Calcs'!Q83+'Addition to Chem for Other'!Q83</f>
        <v>0</v>
      </c>
      <c r="R83" s="213">
        <f ca="1">'Chem Calcs'!R83+'Addition to Chem for Other'!R83</f>
        <v>0</v>
      </c>
      <c r="S83" s="213">
        <f ca="1">'Chem Calcs'!S83+'Addition to Chem for Other'!S83</f>
        <v>0</v>
      </c>
      <c r="T83" s="213">
        <f ca="1">'Chem Calcs'!T83+'Addition to Chem for Other'!T83</f>
        <v>0</v>
      </c>
      <c r="U83" s="213">
        <f ca="1">'Chem Calcs'!U83+'Addition to Chem for Other'!U83</f>
        <v>0</v>
      </c>
      <c r="V83" s="213">
        <f ca="1">'Chem Calcs'!V83+'Addition to Chem for Other'!V83</f>
        <v>0</v>
      </c>
      <c r="W83" s="213">
        <f ca="1">'Chem Calcs'!W83+'Addition to Chem for Other'!W83</f>
        <v>0</v>
      </c>
      <c r="X83" s="213">
        <f ca="1">'Chem Calcs'!X83+'Addition to Chem for Other'!X83</f>
        <v>0</v>
      </c>
      <c r="Y83" s="213">
        <f ca="1">'Chem Calcs'!Y83+'Addition to Chem for Other'!Y83</f>
        <v>0</v>
      </c>
      <c r="Z83" s="213">
        <f ca="1">'Chem Calcs'!Z83+'Addition to Chem for Other'!Z83</f>
        <v>0</v>
      </c>
      <c r="AA83" s="213">
        <f ca="1">'Chem Calcs'!AA83+'Addition to Chem for Other'!AA83</f>
        <v>0</v>
      </c>
      <c r="AB83" s="213">
        <f ca="1">'Chem Calcs'!AB83+'Addition to Chem for Other'!AB83</f>
        <v>0</v>
      </c>
      <c r="AC83" s="213">
        <f ca="1">'Chem Calcs'!AC83+'Addition to Chem for Other'!AC83</f>
        <v>0</v>
      </c>
      <c r="AD83" s="213">
        <f ca="1">'Chem Calcs'!AD83+'Addition to Chem for Other'!AD83</f>
        <v>0</v>
      </c>
      <c r="AE83" s="213">
        <f ca="1">'Chem Calcs'!AE83+'Addition to Chem for Other'!AE83</f>
        <v>0</v>
      </c>
      <c r="AF83" s="213">
        <f ca="1">'Chem Calcs'!AF83+'Addition to Chem for Other'!AF83</f>
        <v>0</v>
      </c>
      <c r="AG83" s="213">
        <f ca="1">'Chem Calcs'!AG83+'Addition to Chem for Other'!AG83</f>
        <v>0</v>
      </c>
      <c r="AH83" s="213">
        <f ca="1">'Chem Calcs'!AH83+'Addition to Chem for Other'!AH83</f>
        <v>0</v>
      </c>
      <c r="AI83" s="213">
        <f ca="1">'Chem Calcs'!AI83+'Addition to Chem for Other'!AI83</f>
        <v>0</v>
      </c>
      <c r="AJ83" s="213">
        <f ca="1">'Chem Calcs'!AJ83+'Addition to Chem for Other'!AJ83</f>
        <v>0</v>
      </c>
      <c r="AK83" s="213">
        <f ca="1">'Chem Calcs'!AK83+'Addition to Chem for Other'!AK83</f>
        <v>0</v>
      </c>
      <c r="AL83" s="213">
        <f ca="1">'Chem Calcs'!AL83+'Addition to Chem for Other'!AL83</f>
        <v>0</v>
      </c>
      <c r="AM83" s="213">
        <f ca="1">'Chem Calcs'!AM83+'Addition to Chem for Other'!AM83</f>
        <v>0</v>
      </c>
      <c r="AN83" s="213">
        <f ca="1">'Chem Calcs'!AN83+'Addition to Chem for Other'!AN83</f>
        <v>0</v>
      </c>
      <c r="AO83" s="213">
        <f ca="1">'Chem Calcs'!AO83+'Addition to Chem for Other'!AO83</f>
        <v>0</v>
      </c>
      <c r="AP83" s="213">
        <f ca="1">'Chem Calcs'!AP83+'Addition to Chem for Other'!AP83</f>
        <v>0</v>
      </c>
    </row>
    <row r="84" spans="1:42">
      <c r="A84" s="74">
        <v>32</v>
      </c>
      <c r="B84" s="213">
        <f ca="1">'Chem Calcs'!B84+'Addition to Chem for Other'!B84</f>
        <v>0</v>
      </c>
      <c r="C84" s="213">
        <f ca="1">'Chem Calcs'!C84+'Addition to Chem for Other'!C84</f>
        <v>0</v>
      </c>
      <c r="D84" s="213">
        <f ca="1">'Chem Calcs'!D84+'Addition to Chem for Other'!D84</f>
        <v>0</v>
      </c>
      <c r="E84" s="213">
        <f ca="1">'Chem Calcs'!E84+'Addition to Chem for Other'!E84</f>
        <v>0</v>
      </c>
      <c r="F84" s="213">
        <f ca="1">'Chem Calcs'!F84+'Addition to Chem for Other'!F84</f>
        <v>0</v>
      </c>
      <c r="G84" s="213">
        <f ca="1">'Chem Calcs'!G84+'Addition to Chem for Other'!G84</f>
        <v>0</v>
      </c>
      <c r="H84" s="213">
        <f ca="1">'Chem Calcs'!H84+'Addition to Chem for Other'!H84</f>
        <v>0</v>
      </c>
      <c r="I84" s="213">
        <f ca="1">'Chem Calcs'!I84+'Addition to Chem for Other'!I84</f>
        <v>0</v>
      </c>
      <c r="J84" s="213">
        <f ca="1">'Chem Calcs'!J84+'Addition to Chem for Other'!J84</f>
        <v>0</v>
      </c>
      <c r="K84" s="213">
        <f ca="1">'Chem Calcs'!K84+'Addition to Chem for Other'!K84</f>
        <v>0</v>
      </c>
      <c r="L84" s="213">
        <f ca="1">'Chem Calcs'!L84+'Addition to Chem for Other'!L84</f>
        <v>0</v>
      </c>
      <c r="M84" s="213">
        <f ca="1">'Chem Calcs'!M84+'Addition to Chem for Other'!M84</f>
        <v>0</v>
      </c>
      <c r="N84" s="213">
        <f ca="1">'Chem Calcs'!N84+'Addition to Chem for Other'!N84</f>
        <v>0</v>
      </c>
      <c r="O84" s="213">
        <f ca="1">'Chem Calcs'!O84+'Addition to Chem for Other'!O84</f>
        <v>0</v>
      </c>
      <c r="P84" s="213">
        <f ca="1">'Chem Calcs'!P84+'Addition to Chem for Other'!P84</f>
        <v>0</v>
      </c>
      <c r="Q84" s="213">
        <f ca="1">'Chem Calcs'!Q84+'Addition to Chem for Other'!Q84</f>
        <v>0</v>
      </c>
      <c r="R84" s="213">
        <f ca="1">'Chem Calcs'!R84+'Addition to Chem for Other'!R84</f>
        <v>0</v>
      </c>
      <c r="S84" s="213">
        <f ca="1">'Chem Calcs'!S84+'Addition to Chem for Other'!S84</f>
        <v>0</v>
      </c>
      <c r="T84" s="213">
        <f ca="1">'Chem Calcs'!T84+'Addition to Chem for Other'!T84</f>
        <v>0</v>
      </c>
      <c r="U84" s="213">
        <f ca="1">'Chem Calcs'!U84+'Addition to Chem for Other'!U84</f>
        <v>0</v>
      </c>
      <c r="V84" s="213">
        <f ca="1">'Chem Calcs'!V84+'Addition to Chem for Other'!V84</f>
        <v>0</v>
      </c>
      <c r="W84" s="213">
        <f ca="1">'Chem Calcs'!W84+'Addition to Chem for Other'!W84</f>
        <v>0</v>
      </c>
      <c r="X84" s="213">
        <f ca="1">'Chem Calcs'!X84+'Addition to Chem for Other'!X84</f>
        <v>0</v>
      </c>
      <c r="Y84" s="213">
        <f ca="1">'Chem Calcs'!Y84+'Addition to Chem for Other'!Y84</f>
        <v>0</v>
      </c>
      <c r="Z84" s="213">
        <f ca="1">'Chem Calcs'!Z84+'Addition to Chem for Other'!Z84</f>
        <v>0</v>
      </c>
      <c r="AA84" s="213">
        <f ca="1">'Chem Calcs'!AA84+'Addition to Chem for Other'!AA84</f>
        <v>0</v>
      </c>
      <c r="AB84" s="213">
        <f ca="1">'Chem Calcs'!AB84+'Addition to Chem for Other'!AB84</f>
        <v>0</v>
      </c>
      <c r="AC84" s="213">
        <f ca="1">'Chem Calcs'!AC84+'Addition to Chem for Other'!AC84</f>
        <v>0</v>
      </c>
      <c r="AD84" s="213">
        <f ca="1">'Chem Calcs'!AD84+'Addition to Chem for Other'!AD84</f>
        <v>0</v>
      </c>
      <c r="AE84" s="213">
        <f ca="1">'Chem Calcs'!AE84+'Addition to Chem for Other'!AE84</f>
        <v>0</v>
      </c>
      <c r="AF84" s="213">
        <f ca="1">'Chem Calcs'!AF84+'Addition to Chem for Other'!AF84</f>
        <v>0</v>
      </c>
      <c r="AG84" s="213">
        <f ca="1">'Chem Calcs'!AG84+'Addition to Chem for Other'!AG84</f>
        <v>0</v>
      </c>
      <c r="AH84" s="213">
        <f ca="1">'Chem Calcs'!AH84+'Addition to Chem for Other'!AH84</f>
        <v>0</v>
      </c>
      <c r="AI84" s="213">
        <f ca="1">'Chem Calcs'!AI84+'Addition to Chem for Other'!AI84</f>
        <v>0</v>
      </c>
      <c r="AJ84" s="213">
        <f ca="1">'Chem Calcs'!AJ84+'Addition to Chem for Other'!AJ84</f>
        <v>0</v>
      </c>
      <c r="AK84" s="213">
        <f ca="1">'Chem Calcs'!AK84+'Addition to Chem for Other'!AK84</f>
        <v>0</v>
      </c>
      <c r="AL84" s="213">
        <f ca="1">'Chem Calcs'!AL84+'Addition to Chem for Other'!AL84</f>
        <v>0</v>
      </c>
      <c r="AM84" s="213">
        <f ca="1">'Chem Calcs'!AM84+'Addition to Chem for Other'!AM84</f>
        <v>0</v>
      </c>
      <c r="AN84" s="213">
        <f ca="1">'Chem Calcs'!AN84+'Addition to Chem for Other'!AN84</f>
        <v>0</v>
      </c>
      <c r="AO84" s="213">
        <f ca="1">'Chem Calcs'!AO84+'Addition to Chem for Other'!AO84</f>
        <v>0</v>
      </c>
      <c r="AP84" s="213">
        <f ca="1">'Chem Calcs'!AP84+'Addition to Chem for Other'!AP84</f>
        <v>0</v>
      </c>
    </row>
    <row r="85" spans="1:42">
      <c r="A85" s="74">
        <v>33</v>
      </c>
      <c r="B85" s="213">
        <f ca="1">'Chem Calcs'!B85+'Addition to Chem for Other'!B85</f>
        <v>0</v>
      </c>
      <c r="C85" s="213">
        <f ca="1">'Chem Calcs'!C85+'Addition to Chem for Other'!C85</f>
        <v>0</v>
      </c>
      <c r="D85" s="213">
        <f ca="1">'Chem Calcs'!D85+'Addition to Chem for Other'!D85</f>
        <v>0</v>
      </c>
      <c r="E85" s="213">
        <f ca="1">'Chem Calcs'!E85+'Addition to Chem for Other'!E85</f>
        <v>0</v>
      </c>
      <c r="F85" s="213">
        <f ca="1">'Chem Calcs'!F85+'Addition to Chem for Other'!F85</f>
        <v>0</v>
      </c>
      <c r="G85" s="213">
        <f ca="1">'Chem Calcs'!G85+'Addition to Chem for Other'!G85</f>
        <v>0</v>
      </c>
      <c r="H85" s="213">
        <f ca="1">'Chem Calcs'!H85+'Addition to Chem for Other'!H85</f>
        <v>0</v>
      </c>
      <c r="I85" s="213">
        <f ca="1">'Chem Calcs'!I85+'Addition to Chem for Other'!I85</f>
        <v>0</v>
      </c>
      <c r="J85" s="213">
        <f ca="1">'Chem Calcs'!J85+'Addition to Chem for Other'!J85</f>
        <v>0</v>
      </c>
      <c r="K85" s="213">
        <f ca="1">'Chem Calcs'!K85+'Addition to Chem for Other'!K85</f>
        <v>0</v>
      </c>
      <c r="L85" s="213">
        <f ca="1">'Chem Calcs'!L85+'Addition to Chem for Other'!L85</f>
        <v>0</v>
      </c>
      <c r="M85" s="213">
        <f ca="1">'Chem Calcs'!M85+'Addition to Chem for Other'!M85</f>
        <v>0</v>
      </c>
      <c r="N85" s="213">
        <f ca="1">'Chem Calcs'!N85+'Addition to Chem for Other'!N85</f>
        <v>0</v>
      </c>
      <c r="O85" s="213">
        <f ca="1">'Chem Calcs'!O85+'Addition to Chem for Other'!O85</f>
        <v>0</v>
      </c>
      <c r="P85" s="213">
        <f ca="1">'Chem Calcs'!P85+'Addition to Chem for Other'!P85</f>
        <v>0</v>
      </c>
      <c r="Q85" s="213">
        <f ca="1">'Chem Calcs'!Q85+'Addition to Chem for Other'!Q85</f>
        <v>0</v>
      </c>
      <c r="R85" s="213">
        <f ca="1">'Chem Calcs'!R85+'Addition to Chem for Other'!R85</f>
        <v>0</v>
      </c>
      <c r="S85" s="213">
        <f ca="1">'Chem Calcs'!S85+'Addition to Chem for Other'!S85</f>
        <v>0</v>
      </c>
      <c r="T85" s="213">
        <f ca="1">'Chem Calcs'!T85+'Addition to Chem for Other'!T85</f>
        <v>0</v>
      </c>
      <c r="U85" s="213">
        <f ca="1">'Chem Calcs'!U85+'Addition to Chem for Other'!U85</f>
        <v>0</v>
      </c>
      <c r="V85" s="213">
        <f ca="1">'Chem Calcs'!V85+'Addition to Chem for Other'!V85</f>
        <v>0</v>
      </c>
      <c r="W85" s="213">
        <f ca="1">'Chem Calcs'!W85+'Addition to Chem for Other'!W85</f>
        <v>0</v>
      </c>
      <c r="X85" s="213">
        <f ca="1">'Chem Calcs'!X85+'Addition to Chem for Other'!X85</f>
        <v>0</v>
      </c>
      <c r="Y85" s="213">
        <f ca="1">'Chem Calcs'!Y85+'Addition to Chem for Other'!Y85</f>
        <v>0</v>
      </c>
      <c r="Z85" s="213">
        <f ca="1">'Chem Calcs'!Z85+'Addition to Chem for Other'!Z85</f>
        <v>0</v>
      </c>
      <c r="AA85" s="213">
        <f ca="1">'Chem Calcs'!AA85+'Addition to Chem for Other'!AA85</f>
        <v>0</v>
      </c>
      <c r="AB85" s="213">
        <f ca="1">'Chem Calcs'!AB85+'Addition to Chem for Other'!AB85</f>
        <v>0</v>
      </c>
      <c r="AC85" s="213">
        <f ca="1">'Chem Calcs'!AC85+'Addition to Chem for Other'!AC85</f>
        <v>0</v>
      </c>
      <c r="AD85" s="213">
        <f ca="1">'Chem Calcs'!AD85+'Addition to Chem for Other'!AD85</f>
        <v>0</v>
      </c>
      <c r="AE85" s="213">
        <f ca="1">'Chem Calcs'!AE85+'Addition to Chem for Other'!AE85</f>
        <v>0</v>
      </c>
      <c r="AF85" s="213">
        <f ca="1">'Chem Calcs'!AF85+'Addition to Chem for Other'!AF85</f>
        <v>0</v>
      </c>
      <c r="AG85" s="213">
        <f ca="1">'Chem Calcs'!AG85+'Addition to Chem for Other'!AG85</f>
        <v>0</v>
      </c>
      <c r="AH85" s="213">
        <f ca="1">'Chem Calcs'!AH85+'Addition to Chem for Other'!AH85</f>
        <v>0</v>
      </c>
      <c r="AI85" s="213">
        <f ca="1">'Chem Calcs'!AI85+'Addition to Chem for Other'!AI85</f>
        <v>0</v>
      </c>
      <c r="AJ85" s="213">
        <f ca="1">'Chem Calcs'!AJ85+'Addition to Chem for Other'!AJ85</f>
        <v>0</v>
      </c>
      <c r="AK85" s="213">
        <f ca="1">'Chem Calcs'!AK85+'Addition to Chem for Other'!AK85</f>
        <v>0</v>
      </c>
      <c r="AL85" s="213">
        <f ca="1">'Chem Calcs'!AL85+'Addition to Chem for Other'!AL85</f>
        <v>0</v>
      </c>
      <c r="AM85" s="213">
        <f ca="1">'Chem Calcs'!AM85+'Addition to Chem for Other'!AM85</f>
        <v>0</v>
      </c>
      <c r="AN85" s="213">
        <f ca="1">'Chem Calcs'!AN85+'Addition to Chem for Other'!AN85</f>
        <v>0</v>
      </c>
      <c r="AO85" s="213">
        <f ca="1">'Chem Calcs'!AO85+'Addition to Chem for Other'!AO85</f>
        <v>0</v>
      </c>
      <c r="AP85" s="213">
        <f ca="1">'Chem Calcs'!AP85+'Addition to Chem for Other'!AP85</f>
        <v>0</v>
      </c>
    </row>
    <row r="86" spans="1:42">
      <c r="A86" s="74">
        <v>34</v>
      </c>
      <c r="B86" s="213">
        <f ca="1">'Chem Calcs'!B86+'Addition to Chem for Other'!B86</f>
        <v>0</v>
      </c>
      <c r="C86" s="213">
        <f ca="1">'Chem Calcs'!C86+'Addition to Chem for Other'!C86</f>
        <v>0</v>
      </c>
      <c r="D86" s="213">
        <f ca="1">'Chem Calcs'!D86+'Addition to Chem for Other'!D86</f>
        <v>0</v>
      </c>
      <c r="E86" s="213">
        <f ca="1">'Chem Calcs'!E86+'Addition to Chem for Other'!E86</f>
        <v>0</v>
      </c>
      <c r="F86" s="213">
        <f ca="1">'Chem Calcs'!F86+'Addition to Chem for Other'!F86</f>
        <v>0</v>
      </c>
      <c r="G86" s="213">
        <f ca="1">'Chem Calcs'!G86+'Addition to Chem for Other'!G86</f>
        <v>0</v>
      </c>
      <c r="H86" s="213">
        <f ca="1">'Chem Calcs'!H86+'Addition to Chem for Other'!H86</f>
        <v>0</v>
      </c>
      <c r="I86" s="213">
        <f ca="1">'Chem Calcs'!I86+'Addition to Chem for Other'!I86</f>
        <v>0</v>
      </c>
      <c r="J86" s="213">
        <f ca="1">'Chem Calcs'!J86+'Addition to Chem for Other'!J86</f>
        <v>0</v>
      </c>
      <c r="K86" s="213">
        <f ca="1">'Chem Calcs'!K86+'Addition to Chem for Other'!K86</f>
        <v>0</v>
      </c>
      <c r="L86" s="213">
        <f ca="1">'Chem Calcs'!L86+'Addition to Chem for Other'!L86</f>
        <v>0</v>
      </c>
      <c r="M86" s="213">
        <f ca="1">'Chem Calcs'!M86+'Addition to Chem for Other'!M86</f>
        <v>0</v>
      </c>
      <c r="N86" s="213">
        <f ca="1">'Chem Calcs'!N86+'Addition to Chem for Other'!N86</f>
        <v>0</v>
      </c>
      <c r="O86" s="213">
        <f ca="1">'Chem Calcs'!O86+'Addition to Chem for Other'!O86</f>
        <v>0</v>
      </c>
      <c r="P86" s="213">
        <f ca="1">'Chem Calcs'!P86+'Addition to Chem for Other'!P86</f>
        <v>0</v>
      </c>
      <c r="Q86" s="213">
        <f ca="1">'Chem Calcs'!Q86+'Addition to Chem for Other'!Q86</f>
        <v>0</v>
      </c>
      <c r="R86" s="213">
        <f ca="1">'Chem Calcs'!R86+'Addition to Chem for Other'!R86</f>
        <v>0</v>
      </c>
      <c r="S86" s="213">
        <f ca="1">'Chem Calcs'!S86+'Addition to Chem for Other'!S86</f>
        <v>0</v>
      </c>
      <c r="T86" s="213">
        <f ca="1">'Chem Calcs'!T86+'Addition to Chem for Other'!T86</f>
        <v>0</v>
      </c>
      <c r="U86" s="213">
        <f ca="1">'Chem Calcs'!U86+'Addition to Chem for Other'!U86</f>
        <v>0</v>
      </c>
      <c r="V86" s="213">
        <f ca="1">'Chem Calcs'!V86+'Addition to Chem for Other'!V86</f>
        <v>0</v>
      </c>
      <c r="W86" s="213">
        <f ca="1">'Chem Calcs'!W86+'Addition to Chem for Other'!W86</f>
        <v>0</v>
      </c>
      <c r="X86" s="213">
        <f ca="1">'Chem Calcs'!X86+'Addition to Chem for Other'!X86</f>
        <v>0</v>
      </c>
      <c r="Y86" s="213">
        <f ca="1">'Chem Calcs'!Y86+'Addition to Chem for Other'!Y86</f>
        <v>0</v>
      </c>
      <c r="Z86" s="213">
        <f ca="1">'Chem Calcs'!Z86+'Addition to Chem for Other'!Z86</f>
        <v>0</v>
      </c>
      <c r="AA86" s="213">
        <f ca="1">'Chem Calcs'!AA86+'Addition to Chem for Other'!AA86</f>
        <v>0</v>
      </c>
      <c r="AB86" s="213">
        <f ca="1">'Chem Calcs'!AB86+'Addition to Chem for Other'!AB86</f>
        <v>0</v>
      </c>
      <c r="AC86" s="213">
        <f ca="1">'Chem Calcs'!AC86+'Addition to Chem for Other'!AC86</f>
        <v>0</v>
      </c>
      <c r="AD86" s="213">
        <f ca="1">'Chem Calcs'!AD86+'Addition to Chem for Other'!AD86</f>
        <v>0</v>
      </c>
      <c r="AE86" s="213">
        <f ca="1">'Chem Calcs'!AE86+'Addition to Chem for Other'!AE86</f>
        <v>0</v>
      </c>
      <c r="AF86" s="213">
        <f ca="1">'Chem Calcs'!AF86+'Addition to Chem for Other'!AF86</f>
        <v>0</v>
      </c>
      <c r="AG86" s="213">
        <f ca="1">'Chem Calcs'!AG86+'Addition to Chem for Other'!AG86</f>
        <v>0</v>
      </c>
      <c r="AH86" s="213">
        <f ca="1">'Chem Calcs'!AH86+'Addition to Chem for Other'!AH86</f>
        <v>0</v>
      </c>
      <c r="AI86" s="213">
        <f ca="1">'Chem Calcs'!AI86+'Addition to Chem for Other'!AI86</f>
        <v>0</v>
      </c>
      <c r="AJ86" s="213">
        <f ca="1">'Chem Calcs'!AJ86+'Addition to Chem for Other'!AJ86</f>
        <v>0</v>
      </c>
      <c r="AK86" s="213">
        <f ca="1">'Chem Calcs'!AK86+'Addition to Chem for Other'!AK86</f>
        <v>0</v>
      </c>
      <c r="AL86" s="213">
        <f ca="1">'Chem Calcs'!AL86+'Addition to Chem for Other'!AL86</f>
        <v>0</v>
      </c>
      <c r="AM86" s="213">
        <f ca="1">'Chem Calcs'!AM86+'Addition to Chem for Other'!AM86</f>
        <v>0</v>
      </c>
      <c r="AN86" s="213">
        <f ca="1">'Chem Calcs'!AN86+'Addition to Chem for Other'!AN86</f>
        <v>0</v>
      </c>
      <c r="AO86" s="213">
        <f ca="1">'Chem Calcs'!AO86+'Addition to Chem for Other'!AO86</f>
        <v>0</v>
      </c>
      <c r="AP86" s="213">
        <f ca="1">'Chem Calcs'!AP86+'Addition to Chem for Other'!AP86</f>
        <v>0</v>
      </c>
    </row>
    <row r="87" spans="1:42">
      <c r="A87" s="74">
        <v>35</v>
      </c>
      <c r="B87" s="213">
        <f ca="1">'Chem Calcs'!B87+'Addition to Chem for Other'!B87</f>
        <v>0</v>
      </c>
      <c r="C87" s="213">
        <f ca="1">'Chem Calcs'!C87+'Addition to Chem for Other'!C87</f>
        <v>0</v>
      </c>
      <c r="D87" s="213">
        <f ca="1">'Chem Calcs'!D87+'Addition to Chem for Other'!D87</f>
        <v>0</v>
      </c>
      <c r="E87" s="213">
        <f ca="1">'Chem Calcs'!E87+'Addition to Chem for Other'!E87</f>
        <v>0</v>
      </c>
      <c r="F87" s="213">
        <f ca="1">'Chem Calcs'!F87+'Addition to Chem for Other'!F87</f>
        <v>0</v>
      </c>
      <c r="G87" s="213">
        <f ca="1">'Chem Calcs'!G87+'Addition to Chem for Other'!G87</f>
        <v>0</v>
      </c>
      <c r="H87" s="213">
        <f ca="1">'Chem Calcs'!H87+'Addition to Chem for Other'!H87</f>
        <v>0</v>
      </c>
      <c r="I87" s="213">
        <f ca="1">'Chem Calcs'!I87+'Addition to Chem for Other'!I87</f>
        <v>0</v>
      </c>
      <c r="J87" s="213">
        <f ca="1">'Chem Calcs'!J87+'Addition to Chem for Other'!J87</f>
        <v>0</v>
      </c>
      <c r="K87" s="213">
        <f ca="1">'Chem Calcs'!K87+'Addition to Chem for Other'!K87</f>
        <v>0</v>
      </c>
      <c r="L87" s="213">
        <f ca="1">'Chem Calcs'!L87+'Addition to Chem for Other'!L87</f>
        <v>0</v>
      </c>
      <c r="M87" s="213">
        <f ca="1">'Chem Calcs'!M87+'Addition to Chem for Other'!M87</f>
        <v>0</v>
      </c>
      <c r="N87" s="213">
        <f ca="1">'Chem Calcs'!N87+'Addition to Chem for Other'!N87</f>
        <v>0</v>
      </c>
      <c r="O87" s="213">
        <f ca="1">'Chem Calcs'!O87+'Addition to Chem for Other'!O87</f>
        <v>0</v>
      </c>
      <c r="P87" s="213">
        <f ca="1">'Chem Calcs'!P87+'Addition to Chem for Other'!P87</f>
        <v>0</v>
      </c>
      <c r="Q87" s="213">
        <f ca="1">'Chem Calcs'!Q87+'Addition to Chem for Other'!Q87</f>
        <v>0</v>
      </c>
      <c r="R87" s="213">
        <f ca="1">'Chem Calcs'!R87+'Addition to Chem for Other'!R87</f>
        <v>0</v>
      </c>
      <c r="S87" s="213">
        <f ca="1">'Chem Calcs'!S87+'Addition to Chem for Other'!S87</f>
        <v>0</v>
      </c>
      <c r="T87" s="213">
        <f ca="1">'Chem Calcs'!T87+'Addition to Chem for Other'!T87</f>
        <v>0</v>
      </c>
      <c r="U87" s="213">
        <f ca="1">'Chem Calcs'!U87+'Addition to Chem for Other'!U87</f>
        <v>0</v>
      </c>
      <c r="V87" s="213">
        <f ca="1">'Chem Calcs'!V87+'Addition to Chem for Other'!V87</f>
        <v>0</v>
      </c>
      <c r="W87" s="213">
        <f ca="1">'Chem Calcs'!W87+'Addition to Chem for Other'!W87</f>
        <v>0</v>
      </c>
      <c r="X87" s="213">
        <f ca="1">'Chem Calcs'!X87+'Addition to Chem for Other'!X87</f>
        <v>0</v>
      </c>
      <c r="Y87" s="213">
        <f ca="1">'Chem Calcs'!Y87+'Addition to Chem for Other'!Y87</f>
        <v>0</v>
      </c>
      <c r="Z87" s="213">
        <f ca="1">'Chem Calcs'!Z87+'Addition to Chem for Other'!Z87</f>
        <v>0</v>
      </c>
      <c r="AA87" s="213">
        <f ca="1">'Chem Calcs'!AA87+'Addition to Chem for Other'!AA87</f>
        <v>0</v>
      </c>
      <c r="AB87" s="213">
        <f ca="1">'Chem Calcs'!AB87+'Addition to Chem for Other'!AB87</f>
        <v>0</v>
      </c>
      <c r="AC87" s="213">
        <f ca="1">'Chem Calcs'!AC87+'Addition to Chem for Other'!AC87</f>
        <v>0</v>
      </c>
      <c r="AD87" s="213">
        <f ca="1">'Chem Calcs'!AD87+'Addition to Chem for Other'!AD87</f>
        <v>0</v>
      </c>
      <c r="AE87" s="213">
        <f ca="1">'Chem Calcs'!AE87+'Addition to Chem for Other'!AE87</f>
        <v>0</v>
      </c>
      <c r="AF87" s="213">
        <f ca="1">'Chem Calcs'!AF87+'Addition to Chem for Other'!AF87</f>
        <v>0</v>
      </c>
      <c r="AG87" s="213">
        <f ca="1">'Chem Calcs'!AG87+'Addition to Chem for Other'!AG87</f>
        <v>0</v>
      </c>
      <c r="AH87" s="213">
        <f ca="1">'Chem Calcs'!AH87+'Addition to Chem for Other'!AH87</f>
        <v>0</v>
      </c>
      <c r="AI87" s="213">
        <f ca="1">'Chem Calcs'!AI87+'Addition to Chem for Other'!AI87</f>
        <v>0</v>
      </c>
      <c r="AJ87" s="213">
        <f ca="1">'Chem Calcs'!AJ87+'Addition to Chem for Other'!AJ87</f>
        <v>0</v>
      </c>
      <c r="AK87" s="213">
        <f ca="1">'Chem Calcs'!AK87+'Addition to Chem for Other'!AK87</f>
        <v>0</v>
      </c>
      <c r="AL87" s="213">
        <f ca="1">'Chem Calcs'!AL87+'Addition to Chem for Other'!AL87</f>
        <v>0</v>
      </c>
      <c r="AM87" s="213">
        <f ca="1">'Chem Calcs'!AM87+'Addition to Chem for Other'!AM87</f>
        <v>0</v>
      </c>
      <c r="AN87" s="213">
        <f ca="1">'Chem Calcs'!AN87+'Addition to Chem for Other'!AN87</f>
        <v>0</v>
      </c>
      <c r="AO87" s="213">
        <f ca="1">'Chem Calcs'!AO87+'Addition to Chem for Other'!AO87</f>
        <v>0</v>
      </c>
      <c r="AP87" s="213">
        <f ca="1">'Chem Calcs'!AP87+'Addition to Chem for Other'!AP87</f>
        <v>0</v>
      </c>
    </row>
    <row r="88" spans="1:42">
      <c r="A88" s="74">
        <v>36</v>
      </c>
      <c r="B88" s="213">
        <f ca="1">'Chem Calcs'!B88+'Addition to Chem for Other'!B88</f>
        <v>0</v>
      </c>
      <c r="C88" s="213">
        <f ca="1">'Chem Calcs'!C88+'Addition to Chem for Other'!C88</f>
        <v>0</v>
      </c>
      <c r="D88" s="213">
        <f ca="1">'Chem Calcs'!D88+'Addition to Chem for Other'!D88</f>
        <v>0</v>
      </c>
      <c r="E88" s="213">
        <f ca="1">'Chem Calcs'!E88+'Addition to Chem for Other'!E88</f>
        <v>0</v>
      </c>
      <c r="F88" s="213">
        <f ca="1">'Chem Calcs'!F88+'Addition to Chem for Other'!F88</f>
        <v>0</v>
      </c>
      <c r="G88" s="213">
        <f ca="1">'Chem Calcs'!G88+'Addition to Chem for Other'!G88</f>
        <v>0</v>
      </c>
      <c r="H88" s="213">
        <f ca="1">'Chem Calcs'!H88+'Addition to Chem for Other'!H88</f>
        <v>0</v>
      </c>
      <c r="I88" s="213">
        <f ca="1">'Chem Calcs'!I88+'Addition to Chem for Other'!I88</f>
        <v>0</v>
      </c>
      <c r="J88" s="213">
        <f ca="1">'Chem Calcs'!J88+'Addition to Chem for Other'!J88</f>
        <v>0</v>
      </c>
      <c r="K88" s="213">
        <f ca="1">'Chem Calcs'!K88+'Addition to Chem for Other'!K88</f>
        <v>0</v>
      </c>
      <c r="L88" s="213">
        <f ca="1">'Chem Calcs'!L88+'Addition to Chem for Other'!L88</f>
        <v>0</v>
      </c>
      <c r="M88" s="213">
        <f ca="1">'Chem Calcs'!M88+'Addition to Chem for Other'!M88</f>
        <v>0</v>
      </c>
      <c r="N88" s="213">
        <f ca="1">'Chem Calcs'!N88+'Addition to Chem for Other'!N88</f>
        <v>0</v>
      </c>
      <c r="O88" s="213">
        <f ca="1">'Chem Calcs'!O88+'Addition to Chem for Other'!O88</f>
        <v>0</v>
      </c>
      <c r="P88" s="213">
        <f ca="1">'Chem Calcs'!P88+'Addition to Chem for Other'!P88</f>
        <v>0</v>
      </c>
      <c r="Q88" s="213">
        <f ca="1">'Chem Calcs'!Q88+'Addition to Chem for Other'!Q88</f>
        <v>0</v>
      </c>
      <c r="R88" s="213">
        <f ca="1">'Chem Calcs'!R88+'Addition to Chem for Other'!R88</f>
        <v>0</v>
      </c>
      <c r="S88" s="213">
        <f ca="1">'Chem Calcs'!S88+'Addition to Chem for Other'!S88</f>
        <v>0</v>
      </c>
      <c r="T88" s="213">
        <f ca="1">'Chem Calcs'!T88+'Addition to Chem for Other'!T88</f>
        <v>0</v>
      </c>
      <c r="U88" s="213">
        <f ca="1">'Chem Calcs'!U88+'Addition to Chem for Other'!U88</f>
        <v>0</v>
      </c>
      <c r="V88" s="213">
        <f ca="1">'Chem Calcs'!V88+'Addition to Chem for Other'!V88</f>
        <v>0</v>
      </c>
      <c r="W88" s="213">
        <f ca="1">'Chem Calcs'!W88+'Addition to Chem for Other'!W88</f>
        <v>0</v>
      </c>
      <c r="X88" s="213">
        <f ca="1">'Chem Calcs'!X88+'Addition to Chem for Other'!X88</f>
        <v>0</v>
      </c>
      <c r="Y88" s="213">
        <f ca="1">'Chem Calcs'!Y88+'Addition to Chem for Other'!Y88</f>
        <v>0</v>
      </c>
      <c r="Z88" s="213">
        <f ca="1">'Chem Calcs'!Z88+'Addition to Chem for Other'!Z88</f>
        <v>0</v>
      </c>
      <c r="AA88" s="213">
        <f ca="1">'Chem Calcs'!AA88+'Addition to Chem for Other'!AA88</f>
        <v>0</v>
      </c>
      <c r="AB88" s="213">
        <f ca="1">'Chem Calcs'!AB88+'Addition to Chem for Other'!AB88</f>
        <v>0</v>
      </c>
      <c r="AC88" s="213">
        <f ca="1">'Chem Calcs'!AC88+'Addition to Chem for Other'!AC88</f>
        <v>0</v>
      </c>
      <c r="AD88" s="213">
        <f ca="1">'Chem Calcs'!AD88+'Addition to Chem for Other'!AD88</f>
        <v>0</v>
      </c>
      <c r="AE88" s="213">
        <f ca="1">'Chem Calcs'!AE88+'Addition to Chem for Other'!AE88</f>
        <v>0</v>
      </c>
      <c r="AF88" s="213">
        <f ca="1">'Chem Calcs'!AF88+'Addition to Chem for Other'!AF88</f>
        <v>0</v>
      </c>
      <c r="AG88" s="213">
        <f ca="1">'Chem Calcs'!AG88+'Addition to Chem for Other'!AG88</f>
        <v>0</v>
      </c>
      <c r="AH88" s="213">
        <f ca="1">'Chem Calcs'!AH88+'Addition to Chem for Other'!AH88</f>
        <v>0</v>
      </c>
      <c r="AI88" s="213">
        <f ca="1">'Chem Calcs'!AI88+'Addition to Chem for Other'!AI88</f>
        <v>0</v>
      </c>
      <c r="AJ88" s="213">
        <f ca="1">'Chem Calcs'!AJ88+'Addition to Chem for Other'!AJ88</f>
        <v>0</v>
      </c>
      <c r="AK88" s="213">
        <f ca="1">'Chem Calcs'!AK88+'Addition to Chem for Other'!AK88</f>
        <v>0</v>
      </c>
      <c r="AL88" s="213">
        <f ca="1">'Chem Calcs'!AL88+'Addition to Chem for Other'!AL88</f>
        <v>0</v>
      </c>
      <c r="AM88" s="213">
        <f ca="1">'Chem Calcs'!AM88+'Addition to Chem for Other'!AM88</f>
        <v>0</v>
      </c>
      <c r="AN88" s="213">
        <f ca="1">'Chem Calcs'!AN88+'Addition to Chem for Other'!AN88</f>
        <v>0</v>
      </c>
      <c r="AO88" s="213">
        <f ca="1">'Chem Calcs'!AO88+'Addition to Chem for Other'!AO88</f>
        <v>0</v>
      </c>
      <c r="AP88" s="213">
        <f ca="1">'Chem Calcs'!AP88+'Addition to Chem for Other'!AP88</f>
        <v>0</v>
      </c>
    </row>
    <row r="89" spans="1:42">
      <c r="A89" s="74">
        <v>37</v>
      </c>
      <c r="B89" s="213">
        <f ca="1">'Chem Calcs'!B89+'Addition to Chem for Other'!B89</f>
        <v>0</v>
      </c>
      <c r="C89" s="213">
        <f ca="1">'Chem Calcs'!C89+'Addition to Chem for Other'!C89</f>
        <v>0</v>
      </c>
      <c r="D89" s="213">
        <f ca="1">'Chem Calcs'!D89+'Addition to Chem for Other'!D89</f>
        <v>0</v>
      </c>
      <c r="E89" s="213">
        <f ca="1">'Chem Calcs'!E89+'Addition to Chem for Other'!E89</f>
        <v>0</v>
      </c>
      <c r="F89" s="213">
        <f ca="1">'Chem Calcs'!F89+'Addition to Chem for Other'!F89</f>
        <v>0</v>
      </c>
      <c r="G89" s="213">
        <f ca="1">'Chem Calcs'!G89+'Addition to Chem for Other'!G89</f>
        <v>0</v>
      </c>
      <c r="H89" s="213">
        <f ca="1">'Chem Calcs'!H89+'Addition to Chem for Other'!H89</f>
        <v>0</v>
      </c>
      <c r="I89" s="213">
        <f ca="1">'Chem Calcs'!I89+'Addition to Chem for Other'!I89</f>
        <v>0</v>
      </c>
      <c r="J89" s="213">
        <f ca="1">'Chem Calcs'!J89+'Addition to Chem for Other'!J89</f>
        <v>0</v>
      </c>
      <c r="K89" s="213">
        <f ca="1">'Chem Calcs'!K89+'Addition to Chem for Other'!K89</f>
        <v>0</v>
      </c>
      <c r="L89" s="213">
        <f ca="1">'Chem Calcs'!L89+'Addition to Chem for Other'!L89</f>
        <v>0</v>
      </c>
      <c r="M89" s="213">
        <f ca="1">'Chem Calcs'!M89+'Addition to Chem for Other'!M89</f>
        <v>0</v>
      </c>
      <c r="N89" s="213">
        <f ca="1">'Chem Calcs'!N89+'Addition to Chem for Other'!N89</f>
        <v>0</v>
      </c>
      <c r="O89" s="213">
        <f ca="1">'Chem Calcs'!O89+'Addition to Chem for Other'!O89</f>
        <v>0</v>
      </c>
      <c r="P89" s="213">
        <f ca="1">'Chem Calcs'!P89+'Addition to Chem for Other'!P89</f>
        <v>0</v>
      </c>
      <c r="Q89" s="213">
        <f ca="1">'Chem Calcs'!Q89+'Addition to Chem for Other'!Q89</f>
        <v>0</v>
      </c>
      <c r="R89" s="213">
        <f ca="1">'Chem Calcs'!R89+'Addition to Chem for Other'!R89</f>
        <v>0</v>
      </c>
      <c r="S89" s="213">
        <f ca="1">'Chem Calcs'!S89+'Addition to Chem for Other'!S89</f>
        <v>0</v>
      </c>
      <c r="T89" s="213">
        <f ca="1">'Chem Calcs'!T89+'Addition to Chem for Other'!T89</f>
        <v>0</v>
      </c>
      <c r="U89" s="213">
        <f ca="1">'Chem Calcs'!U89+'Addition to Chem for Other'!U89</f>
        <v>0</v>
      </c>
      <c r="V89" s="213">
        <f ca="1">'Chem Calcs'!V89+'Addition to Chem for Other'!V89</f>
        <v>0</v>
      </c>
      <c r="W89" s="213">
        <f ca="1">'Chem Calcs'!W89+'Addition to Chem for Other'!W89</f>
        <v>0</v>
      </c>
      <c r="X89" s="213">
        <f ca="1">'Chem Calcs'!X89+'Addition to Chem for Other'!X89</f>
        <v>0</v>
      </c>
      <c r="Y89" s="213">
        <f ca="1">'Chem Calcs'!Y89+'Addition to Chem for Other'!Y89</f>
        <v>0</v>
      </c>
      <c r="Z89" s="213">
        <f ca="1">'Chem Calcs'!Z89+'Addition to Chem for Other'!Z89</f>
        <v>0</v>
      </c>
      <c r="AA89" s="213">
        <f ca="1">'Chem Calcs'!AA89+'Addition to Chem for Other'!AA89</f>
        <v>0</v>
      </c>
      <c r="AB89" s="213">
        <f ca="1">'Chem Calcs'!AB89+'Addition to Chem for Other'!AB89</f>
        <v>0</v>
      </c>
      <c r="AC89" s="213">
        <f ca="1">'Chem Calcs'!AC89+'Addition to Chem for Other'!AC89</f>
        <v>0</v>
      </c>
      <c r="AD89" s="213">
        <f ca="1">'Chem Calcs'!AD89+'Addition to Chem for Other'!AD89</f>
        <v>0</v>
      </c>
      <c r="AE89" s="213">
        <f ca="1">'Chem Calcs'!AE89+'Addition to Chem for Other'!AE89</f>
        <v>0</v>
      </c>
      <c r="AF89" s="213">
        <f ca="1">'Chem Calcs'!AF89+'Addition to Chem for Other'!AF89</f>
        <v>0</v>
      </c>
      <c r="AG89" s="213">
        <f ca="1">'Chem Calcs'!AG89+'Addition to Chem for Other'!AG89</f>
        <v>0</v>
      </c>
      <c r="AH89" s="213">
        <f ca="1">'Chem Calcs'!AH89+'Addition to Chem for Other'!AH89</f>
        <v>0</v>
      </c>
      <c r="AI89" s="213">
        <f ca="1">'Chem Calcs'!AI89+'Addition to Chem for Other'!AI89</f>
        <v>0</v>
      </c>
      <c r="AJ89" s="213">
        <f ca="1">'Chem Calcs'!AJ89+'Addition to Chem for Other'!AJ89</f>
        <v>0</v>
      </c>
      <c r="AK89" s="213">
        <f ca="1">'Chem Calcs'!AK89+'Addition to Chem for Other'!AK89</f>
        <v>0</v>
      </c>
      <c r="AL89" s="213">
        <f ca="1">'Chem Calcs'!AL89+'Addition to Chem for Other'!AL89</f>
        <v>0</v>
      </c>
      <c r="AM89" s="213">
        <f ca="1">'Chem Calcs'!AM89+'Addition to Chem for Other'!AM89</f>
        <v>0</v>
      </c>
      <c r="AN89" s="213">
        <f ca="1">'Chem Calcs'!AN89+'Addition to Chem for Other'!AN89</f>
        <v>0</v>
      </c>
      <c r="AO89" s="213">
        <f ca="1">'Chem Calcs'!AO89+'Addition to Chem for Other'!AO89</f>
        <v>0</v>
      </c>
      <c r="AP89" s="213">
        <f ca="1">'Chem Calcs'!AP89+'Addition to Chem for Other'!AP89</f>
        <v>0</v>
      </c>
    </row>
    <row r="90" spans="1:42">
      <c r="A90" s="74">
        <v>38</v>
      </c>
      <c r="B90" s="213">
        <f ca="1">'Chem Calcs'!B90+'Addition to Chem for Other'!B90</f>
        <v>0</v>
      </c>
      <c r="C90" s="213">
        <f ca="1">'Chem Calcs'!C90+'Addition to Chem for Other'!C90</f>
        <v>0</v>
      </c>
      <c r="D90" s="213">
        <f ca="1">'Chem Calcs'!D90+'Addition to Chem for Other'!D90</f>
        <v>0</v>
      </c>
      <c r="E90" s="213">
        <f ca="1">'Chem Calcs'!E90+'Addition to Chem for Other'!E90</f>
        <v>0</v>
      </c>
      <c r="F90" s="213">
        <f ca="1">'Chem Calcs'!F90+'Addition to Chem for Other'!F90</f>
        <v>0</v>
      </c>
      <c r="G90" s="213">
        <f ca="1">'Chem Calcs'!G90+'Addition to Chem for Other'!G90</f>
        <v>0</v>
      </c>
      <c r="H90" s="213">
        <f ca="1">'Chem Calcs'!H90+'Addition to Chem for Other'!H90</f>
        <v>0</v>
      </c>
      <c r="I90" s="213">
        <f ca="1">'Chem Calcs'!I90+'Addition to Chem for Other'!I90</f>
        <v>0</v>
      </c>
      <c r="J90" s="213">
        <f ca="1">'Chem Calcs'!J90+'Addition to Chem for Other'!J90</f>
        <v>0</v>
      </c>
      <c r="K90" s="213">
        <f ca="1">'Chem Calcs'!K90+'Addition to Chem for Other'!K90</f>
        <v>0</v>
      </c>
      <c r="L90" s="213">
        <f ca="1">'Chem Calcs'!L90+'Addition to Chem for Other'!L90</f>
        <v>0</v>
      </c>
      <c r="M90" s="213">
        <f ca="1">'Chem Calcs'!M90+'Addition to Chem for Other'!M90</f>
        <v>0</v>
      </c>
      <c r="N90" s="213">
        <f ca="1">'Chem Calcs'!N90+'Addition to Chem for Other'!N90</f>
        <v>0</v>
      </c>
      <c r="O90" s="213">
        <f ca="1">'Chem Calcs'!O90+'Addition to Chem for Other'!O90</f>
        <v>0</v>
      </c>
      <c r="P90" s="213">
        <f ca="1">'Chem Calcs'!P90+'Addition to Chem for Other'!P90</f>
        <v>0</v>
      </c>
      <c r="Q90" s="213">
        <f ca="1">'Chem Calcs'!Q90+'Addition to Chem for Other'!Q90</f>
        <v>0</v>
      </c>
      <c r="R90" s="213">
        <f ca="1">'Chem Calcs'!R90+'Addition to Chem for Other'!R90</f>
        <v>0</v>
      </c>
      <c r="S90" s="213">
        <f ca="1">'Chem Calcs'!S90+'Addition to Chem for Other'!S90</f>
        <v>0</v>
      </c>
      <c r="T90" s="213">
        <f ca="1">'Chem Calcs'!T90+'Addition to Chem for Other'!T90</f>
        <v>0</v>
      </c>
      <c r="U90" s="213">
        <f ca="1">'Chem Calcs'!U90+'Addition to Chem for Other'!U90</f>
        <v>0</v>
      </c>
      <c r="V90" s="213">
        <f ca="1">'Chem Calcs'!V90+'Addition to Chem for Other'!V90</f>
        <v>0</v>
      </c>
      <c r="W90" s="213">
        <f ca="1">'Chem Calcs'!W90+'Addition to Chem for Other'!W90</f>
        <v>0</v>
      </c>
      <c r="X90" s="213">
        <f ca="1">'Chem Calcs'!X90+'Addition to Chem for Other'!X90</f>
        <v>0</v>
      </c>
      <c r="Y90" s="213">
        <f ca="1">'Chem Calcs'!Y90+'Addition to Chem for Other'!Y90</f>
        <v>0</v>
      </c>
      <c r="Z90" s="213">
        <f ca="1">'Chem Calcs'!Z90+'Addition to Chem for Other'!Z90</f>
        <v>0</v>
      </c>
      <c r="AA90" s="213">
        <f ca="1">'Chem Calcs'!AA90+'Addition to Chem for Other'!AA90</f>
        <v>0</v>
      </c>
      <c r="AB90" s="213">
        <f ca="1">'Chem Calcs'!AB90+'Addition to Chem for Other'!AB90</f>
        <v>0</v>
      </c>
      <c r="AC90" s="213">
        <f ca="1">'Chem Calcs'!AC90+'Addition to Chem for Other'!AC90</f>
        <v>0</v>
      </c>
      <c r="AD90" s="213">
        <f ca="1">'Chem Calcs'!AD90+'Addition to Chem for Other'!AD90</f>
        <v>0</v>
      </c>
      <c r="AE90" s="213">
        <f ca="1">'Chem Calcs'!AE90+'Addition to Chem for Other'!AE90</f>
        <v>0</v>
      </c>
      <c r="AF90" s="213">
        <f ca="1">'Chem Calcs'!AF90+'Addition to Chem for Other'!AF90</f>
        <v>0</v>
      </c>
      <c r="AG90" s="213">
        <f ca="1">'Chem Calcs'!AG90+'Addition to Chem for Other'!AG90</f>
        <v>0</v>
      </c>
      <c r="AH90" s="213">
        <f ca="1">'Chem Calcs'!AH90+'Addition to Chem for Other'!AH90</f>
        <v>0</v>
      </c>
      <c r="AI90" s="213">
        <f ca="1">'Chem Calcs'!AI90+'Addition to Chem for Other'!AI90</f>
        <v>0</v>
      </c>
      <c r="AJ90" s="213">
        <f ca="1">'Chem Calcs'!AJ90+'Addition to Chem for Other'!AJ90</f>
        <v>0</v>
      </c>
      <c r="AK90" s="213">
        <f ca="1">'Chem Calcs'!AK90+'Addition to Chem for Other'!AK90</f>
        <v>0</v>
      </c>
      <c r="AL90" s="213">
        <f ca="1">'Chem Calcs'!AL90+'Addition to Chem for Other'!AL90</f>
        <v>0</v>
      </c>
      <c r="AM90" s="213">
        <f ca="1">'Chem Calcs'!AM90+'Addition to Chem for Other'!AM90</f>
        <v>0</v>
      </c>
      <c r="AN90" s="213">
        <f ca="1">'Chem Calcs'!AN90+'Addition to Chem for Other'!AN90</f>
        <v>0</v>
      </c>
      <c r="AO90" s="213">
        <f ca="1">'Chem Calcs'!AO90+'Addition to Chem for Other'!AO90</f>
        <v>0</v>
      </c>
      <c r="AP90" s="213">
        <f ca="1">'Chem Calcs'!AP90+'Addition to Chem for Other'!AP90</f>
        <v>0</v>
      </c>
    </row>
    <row r="91" spans="1:42">
      <c r="A91" s="74">
        <v>39</v>
      </c>
      <c r="B91" s="213">
        <f ca="1">'Chem Calcs'!B91+'Addition to Chem for Other'!B91</f>
        <v>0</v>
      </c>
      <c r="C91" s="213">
        <f ca="1">'Chem Calcs'!C91+'Addition to Chem for Other'!C91</f>
        <v>0</v>
      </c>
      <c r="D91" s="213">
        <f ca="1">'Chem Calcs'!D91+'Addition to Chem for Other'!D91</f>
        <v>0</v>
      </c>
      <c r="E91" s="213">
        <f ca="1">'Chem Calcs'!E91+'Addition to Chem for Other'!E91</f>
        <v>0</v>
      </c>
      <c r="F91" s="213">
        <f ca="1">'Chem Calcs'!F91+'Addition to Chem for Other'!F91</f>
        <v>0</v>
      </c>
      <c r="G91" s="213">
        <f ca="1">'Chem Calcs'!G91+'Addition to Chem for Other'!G91</f>
        <v>0</v>
      </c>
      <c r="H91" s="213">
        <f ca="1">'Chem Calcs'!H91+'Addition to Chem for Other'!H91</f>
        <v>0</v>
      </c>
      <c r="I91" s="213">
        <f ca="1">'Chem Calcs'!I91+'Addition to Chem for Other'!I91</f>
        <v>0</v>
      </c>
      <c r="J91" s="213">
        <f ca="1">'Chem Calcs'!J91+'Addition to Chem for Other'!J91</f>
        <v>0</v>
      </c>
      <c r="K91" s="213">
        <f ca="1">'Chem Calcs'!K91+'Addition to Chem for Other'!K91</f>
        <v>0</v>
      </c>
      <c r="L91" s="213">
        <f ca="1">'Chem Calcs'!L91+'Addition to Chem for Other'!L91</f>
        <v>0</v>
      </c>
      <c r="M91" s="213">
        <f ca="1">'Chem Calcs'!M91+'Addition to Chem for Other'!M91</f>
        <v>0</v>
      </c>
      <c r="N91" s="213">
        <f ca="1">'Chem Calcs'!N91+'Addition to Chem for Other'!N91</f>
        <v>0</v>
      </c>
      <c r="O91" s="213">
        <f ca="1">'Chem Calcs'!O91+'Addition to Chem for Other'!O91</f>
        <v>0</v>
      </c>
      <c r="P91" s="213">
        <f ca="1">'Chem Calcs'!P91+'Addition to Chem for Other'!P91</f>
        <v>0</v>
      </c>
      <c r="Q91" s="213">
        <f ca="1">'Chem Calcs'!Q91+'Addition to Chem for Other'!Q91</f>
        <v>0</v>
      </c>
      <c r="R91" s="213">
        <f ca="1">'Chem Calcs'!R91+'Addition to Chem for Other'!R91</f>
        <v>0</v>
      </c>
      <c r="S91" s="213">
        <f ca="1">'Chem Calcs'!S91+'Addition to Chem for Other'!S91</f>
        <v>0</v>
      </c>
      <c r="T91" s="213">
        <f ca="1">'Chem Calcs'!T91+'Addition to Chem for Other'!T91</f>
        <v>0</v>
      </c>
      <c r="U91" s="213">
        <f ca="1">'Chem Calcs'!U91+'Addition to Chem for Other'!U91</f>
        <v>0</v>
      </c>
      <c r="V91" s="213">
        <f ca="1">'Chem Calcs'!V91+'Addition to Chem for Other'!V91</f>
        <v>0</v>
      </c>
      <c r="W91" s="213">
        <f ca="1">'Chem Calcs'!W91+'Addition to Chem for Other'!W91</f>
        <v>0</v>
      </c>
      <c r="X91" s="213">
        <f ca="1">'Chem Calcs'!X91+'Addition to Chem for Other'!X91</f>
        <v>0</v>
      </c>
      <c r="Y91" s="213">
        <f ca="1">'Chem Calcs'!Y91+'Addition to Chem for Other'!Y91</f>
        <v>0</v>
      </c>
      <c r="Z91" s="213">
        <f ca="1">'Chem Calcs'!Z91+'Addition to Chem for Other'!Z91</f>
        <v>0</v>
      </c>
      <c r="AA91" s="213">
        <f ca="1">'Chem Calcs'!AA91+'Addition to Chem for Other'!AA91</f>
        <v>0</v>
      </c>
      <c r="AB91" s="213">
        <f ca="1">'Chem Calcs'!AB91+'Addition to Chem for Other'!AB91</f>
        <v>0</v>
      </c>
      <c r="AC91" s="213">
        <f ca="1">'Chem Calcs'!AC91+'Addition to Chem for Other'!AC91</f>
        <v>0</v>
      </c>
      <c r="AD91" s="213">
        <f ca="1">'Chem Calcs'!AD91+'Addition to Chem for Other'!AD91</f>
        <v>0</v>
      </c>
      <c r="AE91" s="213">
        <f ca="1">'Chem Calcs'!AE91+'Addition to Chem for Other'!AE91</f>
        <v>0</v>
      </c>
      <c r="AF91" s="213">
        <f ca="1">'Chem Calcs'!AF91+'Addition to Chem for Other'!AF91</f>
        <v>0</v>
      </c>
      <c r="AG91" s="213">
        <f ca="1">'Chem Calcs'!AG91+'Addition to Chem for Other'!AG91</f>
        <v>0</v>
      </c>
      <c r="AH91" s="213">
        <f ca="1">'Chem Calcs'!AH91+'Addition to Chem for Other'!AH91</f>
        <v>0</v>
      </c>
      <c r="AI91" s="213">
        <f ca="1">'Chem Calcs'!AI91+'Addition to Chem for Other'!AI91</f>
        <v>0</v>
      </c>
      <c r="AJ91" s="213">
        <f ca="1">'Chem Calcs'!AJ91+'Addition to Chem for Other'!AJ91</f>
        <v>0</v>
      </c>
      <c r="AK91" s="213">
        <f ca="1">'Chem Calcs'!AK91+'Addition to Chem for Other'!AK91</f>
        <v>0</v>
      </c>
      <c r="AL91" s="213">
        <f ca="1">'Chem Calcs'!AL91+'Addition to Chem for Other'!AL91</f>
        <v>0</v>
      </c>
      <c r="AM91" s="213">
        <f ca="1">'Chem Calcs'!AM91+'Addition to Chem for Other'!AM91</f>
        <v>0</v>
      </c>
      <c r="AN91" s="213">
        <f ca="1">'Chem Calcs'!AN91+'Addition to Chem for Other'!AN91</f>
        <v>0</v>
      </c>
      <c r="AO91" s="213">
        <f ca="1">'Chem Calcs'!AO91+'Addition to Chem for Other'!AO91</f>
        <v>0</v>
      </c>
      <c r="AP91" s="213">
        <f ca="1">'Chem Calcs'!AP91+'Addition to Chem for Other'!AP91</f>
        <v>0</v>
      </c>
    </row>
    <row r="92" spans="1:42">
      <c r="A92" s="74">
        <v>40</v>
      </c>
      <c r="B92" s="213">
        <f ca="1">'Chem Calcs'!B92+'Addition to Chem for Other'!B92</f>
        <v>0</v>
      </c>
      <c r="C92" s="213">
        <f ca="1">'Chem Calcs'!C92+'Addition to Chem for Other'!C92</f>
        <v>0</v>
      </c>
      <c r="D92" s="213">
        <f ca="1">'Chem Calcs'!D92+'Addition to Chem for Other'!D92</f>
        <v>0</v>
      </c>
      <c r="E92" s="213">
        <f ca="1">'Chem Calcs'!E92+'Addition to Chem for Other'!E92</f>
        <v>0</v>
      </c>
      <c r="F92" s="213">
        <f ca="1">'Chem Calcs'!F92+'Addition to Chem for Other'!F92</f>
        <v>0</v>
      </c>
      <c r="G92" s="213">
        <f ca="1">'Chem Calcs'!G92+'Addition to Chem for Other'!G92</f>
        <v>0</v>
      </c>
      <c r="H92" s="213">
        <f ca="1">'Chem Calcs'!H92+'Addition to Chem for Other'!H92</f>
        <v>0</v>
      </c>
      <c r="I92" s="213">
        <f ca="1">'Chem Calcs'!I92+'Addition to Chem for Other'!I92</f>
        <v>0</v>
      </c>
      <c r="J92" s="213">
        <f ca="1">'Chem Calcs'!J92+'Addition to Chem for Other'!J92</f>
        <v>0</v>
      </c>
      <c r="K92" s="213">
        <f ca="1">'Chem Calcs'!K92+'Addition to Chem for Other'!K92</f>
        <v>0</v>
      </c>
      <c r="L92" s="213">
        <f ca="1">'Chem Calcs'!L92+'Addition to Chem for Other'!L92</f>
        <v>0</v>
      </c>
      <c r="M92" s="213">
        <f ca="1">'Chem Calcs'!M92+'Addition to Chem for Other'!M92</f>
        <v>0</v>
      </c>
      <c r="N92" s="213">
        <f ca="1">'Chem Calcs'!N92+'Addition to Chem for Other'!N92</f>
        <v>0</v>
      </c>
      <c r="O92" s="213">
        <f ca="1">'Chem Calcs'!O92+'Addition to Chem for Other'!O92</f>
        <v>0</v>
      </c>
      <c r="P92" s="213">
        <f ca="1">'Chem Calcs'!P92+'Addition to Chem for Other'!P92</f>
        <v>0</v>
      </c>
      <c r="Q92" s="213">
        <f ca="1">'Chem Calcs'!Q92+'Addition to Chem for Other'!Q92</f>
        <v>0</v>
      </c>
      <c r="R92" s="213">
        <f ca="1">'Chem Calcs'!R92+'Addition to Chem for Other'!R92</f>
        <v>0</v>
      </c>
      <c r="S92" s="213">
        <f ca="1">'Chem Calcs'!S92+'Addition to Chem for Other'!S92</f>
        <v>0</v>
      </c>
      <c r="T92" s="213">
        <f ca="1">'Chem Calcs'!T92+'Addition to Chem for Other'!T92</f>
        <v>0</v>
      </c>
      <c r="U92" s="213">
        <f ca="1">'Chem Calcs'!U92+'Addition to Chem for Other'!U92</f>
        <v>0</v>
      </c>
      <c r="V92" s="213">
        <f ca="1">'Chem Calcs'!V92+'Addition to Chem for Other'!V92</f>
        <v>0</v>
      </c>
      <c r="W92" s="213">
        <f ca="1">'Chem Calcs'!W92+'Addition to Chem for Other'!W92</f>
        <v>0</v>
      </c>
      <c r="X92" s="213">
        <f ca="1">'Chem Calcs'!X92+'Addition to Chem for Other'!X92</f>
        <v>0</v>
      </c>
      <c r="Y92" s="213">
        <f ca="1">'Chem Calcs'!Y92+'Addition to Chem for Other'!Y92</f>
        <v>0</v>
      </c>
      <c r="Z92" s="213">
        <f ca="1">'Chem Calcs'!Z92+'Addition to Chem for Other'!Z92</f>
        <v>0</v>
      </c>
      <c r="AA92" s="213">
        <f ca="1">'Chem Calcs'!AA92+'Addition to Chem for Other'!AA92</f>
        <v>0</v>
      </c>
      <c r="AB92" s="213">
        <f ca="1">'Chem Calcs'!AB92+'Addition to Chem for Other'!AB92</f>
        <v>0</v>
      </c>
      <c r="AC92" s="213">
        <f ca="1">'Chem Calcs'!AC92+'Addition to Chem for Other'!AC92</f>
        <v>0</v>
      </c>
      <c r="AD92" s="213">
        <f ca="1">'Chem Calcs'!AD92+'Addition to Chem for Other'!AD92</f>
        <v>0</v>
      </c>
      <c r="AE92" s="213">
        <f ca="1">'Chem Calcs'!AE92+'Addition to Chem for Other'!AE92</f>
        <v>0</v>
      </c>
      <c r="AF92" s="213">
        <f ca="1">'Chem Calcs'!AF92+'Addition to Chem for Other'!AF92</f>
        <v>0</v>
      </c>
      <c r="AG92" s="213">
        <f ca="1">'Chem Calcs'!AG92+'Addition to Chem for Other'!AG92</f>
        <v>0</v>
      </c>
      <c r="AH92" s="213">
        <f ca="1">'Chem Calcs'!AH92+'Addition to Chem for Other'!AH92</f>
        <v>0</v>
      </c>
      <c r="AI92" s="213">
        <f ca="1">'Chem Calcs'!AI92+'Addition to Chem for Other'!AI92</f>
        <v>0</v>
      </c>
      <c r="AJ92" s="213">
        <f ca="1">'Chem Calcs'!AJ92+'Addition to Chem for Other'!AJ92</f>
        <v>0</v>
      </c>
      <c r="AK92" s="213">
        <f ca="1">'Chem Calcs'!AK92+'Addition to Chem for Other'!AK92</f>
        <v>0</v>
      </c>
      <c r="AL92" s="213">
        <f ca="1">'Chem Calcs'!AL92+'Addition to Chem for Other'!AL92</f>
        <v>0</v>
      </c>
      <c r="AM92" s="213">
        <f ca="1">'Chem Calcs'!AM92+'Addition to Chem for Other'!AM92</f>
        <v>0</v>
      </c>
      <c r="AN92" s="213">
        <f ca="1">'Chem Calcs'!AN92+'Addition to Chem for Other'!AN92</f>
        <v>0</v>
      </c>
      <c r="AO92" s="213">
        <f ca="1">'Chem Calcs'!AO92+'Addition to Chem for Other'!AO92</f>
        <v>0</v>
      </c>
      <c r="AP92" s="213">
        <f ca="1">'Chem Calcs'!AP92+'Addition to Chem for Other'!AP92</f>
        <v>0</v>
      </c>
    </row>
    <row r="93" spans="1:42">
      <c r="A93" s="74">
        <v>41</v>
      </c>
      <c r="B93" s="213">
        <f ca="1">'Chem Calcs'!B93+'Addition to Chem for Other'!B93</f>
        <v>0</v>
      </c>
      <c r="C93" s="213">
        <f ca="1">'Chem Calcs'!C93+'Addition to Chem for Other'!C93</f>
        <v>0</v>
      </c>
      <c r="D93" s="213">
        <f ca="1">'Chem Calcs'!D93+'Addition to Chem for Other'!D93</f>
        <v>0</v>
      </c>
      <c r="E93" s="213">
        <f ca="1">'Chem Calcs'!E93+'Addition to Chem for Other'!E93</f>
        <v>0</v>
      </c>
      <c r="F93" s="213">
        <f ca="1">'Chem Calcs'!F93+'Addition to Chem for Other'!F93</f>
        <v>0</v>
      </c>
      <c r="G93" s="213">
        <f ca="1">'Chem Calcs'!G93+'Addition to Chem for Other'!G93</f>
        <v>0</v>
      </c>
      <c r="H93" s="213">
        <f ca="1">'Chem Calcs'!H93+'Addition to Chem for Other'!H93</f>
        <v>0</v>
      </c>
      <c r="I93" s="213">
        <f ca="1">'Chem Calcs'!I93+'Addition to Chem for Other'!I93</f>
        <v>0</v>
      </c>
      <c r="J93" s="213">
        <f ca="1">'Chem Calcs'!J93+'Addition to Chem for Other'!J93</f>
        <v>0</v>
      </c>
      <c r="K93" s="213">
        <f ca="1">'Chem Calcs'!K93+'Addition to Chem for Other'!K93</f>
        <v>0</v>
      </c>
      <c r="L93" s="213">
        <f ca="1">'Chem Calcs'!L93+'Addition to Chem for Other'!L93</f>
        <v>0</v>
      </c>
      <c r="M93" s="213">
        <f ca="1">'Chem Calcs'!M93+'Addition to Chem for Other'!M93</f>
        <v>0</v>
      </c>
      <c r="N93" s="213">
        <f ca="1">'Chem Calcs'!N93+'Addition to Chem for Other'!N93</f>
        <v>0</v>
      </c>
      <c r="O93" s="213">
        <f ca="1">'Chem Calcs'!O93+'Addition to Chem for Other'!O93</f>
        <v>0</v>
      </c>
      <c r="P93" s="213">
        <f ca="1">'Chem Calcs'!P93+'Addition to Chem for Other'!P93</f>
        <v>0</v>
      </c>
      <c r="Q93" s="213">
        <f ca="1">'Chem Calcs'!Q93+'Addition to Chem for Other'!Q93</f>
        <v>0</v>
      </c>
      <c r="R93" s="213">
        <f ca="1">'Chem Calcs'!R93+'Addition to Chem for Other'!R93</f>
        <v>0</v>
      </c>
      <c r="S93" s="213">
        <f ca="1">'Chem Calcs'!S93+'Addition to Chem for Other'!S93</f>
        <v>0</v>
      </c>
      <c r="T93" s="213">
        <f ca="1">'Chem Calcs'!T93+'Addition to Chem for Other'!T93</f>
        <v>0</v>
      </c>
      <c r="U93" s="213">
        <f ca="1">'Chem Calcs'!U93+'Addition to Chem for Other'!U93</f>
        <v>0</v>
      </c>
      <c r="V93" s="213">
        <f ca="1">'Chem Calcs'!V93+'Addition to Chem for Other'!V93</f>
        <v>0</v>
      </c>
      <c r="W93" s="213">
        <f ca="1">'Chem Calcs'!W93+'Addition to Chem for Other'!W93</f>
        <v>0</v>
      </c>
      <c r="X93" s="213">
        <f ca="1">'Chem Calcs'!X93+'Addition to Chem for Other'!X93</f>
        <v>0</v>
      </c>
      <c r="Y93" s="213">
        <f ca="1">'Chem Calcs'!Y93+'Addition to Chem for Other'!Y93</f>
        <v>0</v>
      </c>
      <c r="Z93" s="213">
        <f ca="1">'Chem Calcs'!Z93+'Addition to Chem for Other'!Z93</f>
        <v>0</v>
      </c>
      <c r="AA93" s="213">
        <f ca="1">'Chem Calcs'!AA93+'Addition to Chem for Other'!AA93</f>
        <v>0</v>
      </c>
      <c r="AB93" s="213">
        <f ca="1">'Chem Calcs'!AB93+'Addition to Chem for Other'!AB93</f>
        <v>0</v>
      </c>
      <c r="AC93" s="213">
        <f ca="1">'Chem Calcs'!AC93+'Addition to Chem for Other'!AC93</f>
        <v>0</v>
      </c>
      <c r="AD93" s="213">
        <f ca="1">'Chem Calcs'!AD93+'Addition to Chem for Other'!AD93</f>
        <v>0</v>
      </c>
      <c r="AE93" s="213">
        <f ca="1">'Chem Calcs'!AE93+'Addition to Chem for Other'!AE93</f>
        <v>0</v>
      </c>
      <c r="AF93" s="213">
        <f ca="1">'Chem Calcs'!AF93+'Addition to Chem for Other'!AF93</f>
        <v>0</v>
      </c>
      <c r="AG93" s="213">
        <f ca="1">'Chem Calcs'!AG93+'Addition to Chem for Other'!AG93</f>
        <v>0</v>
      </c>
      <c r="AH93" s="213">
        <f ca="1">'Chem Calcs'!AH93+'Addition to Chem for Other'!AH93</f>
        <v>0</v>
      </c>
      <c r="AI93" s="213">
        <f ca="1">'Chem Calcs'!AI93+'Addition to Chem for Other'!AI93</f>
        <v>0</v>
      </c>
      <c r="AJ93" s="213">
        <f ca="1">'Chem Calcs'!AJ93+'Addition to Chem for Other'!AJ93</f>
        <v>0</v>
      </c>
      <c r="AK93" s="213">
        <f ca="1">'Chem Calcs'!AK93+'Addition to Chem for Other'!AK93</f>
        <v>0</v>
      </c>
      <c r="AL93" s="213">
        <f ca="1">'Chem Calcs'!AL93+'Addition to Chem for Other'!AL93</f>
        <v>0</v>
      </c>
      <c r="AM93" s="213">
        <f ca="1">'Chem Calcs'!AM93+'Addition to Chem for Other'!AM93</f>
        <v>0</v>
      </c>
      <c r="AN93" s="213">
        <f ca="1">'Chem Calcs'!AN93+'Addition to Chem for Other'!AN93</f>
        <v>0</v>
      </c>
      <c r="AO93" s="213">
        <f ca="1">'Chem Calcs'!AO93+'Addition to Chem for Other'!AO93</f>
        <v>0</v>
      </c>
      <c r="AP93" s="213">
        <f ca="1">'Chem Calcs'!AP93+'Addition to Chem for Other'!AP93</f>
        <v>0</v>
      </c>
    </row>
    <row r="94" spans="1:42">
      <c r="A94" s="74">
        <v>42</v>
      </c>
      <c r="B94" s="213">
        <f ca="1">'Chem Calcs'!B94+'Addition to Chem for Other'!B94</f>
        <v>0</v>
      </c>
      <c r="C94" s="213">
        <f ca="1">'Chem Calcs'!C94+'Addition to Chem for Other'!C94</f>
        <v>0</v>
      </c>
      <c r="D94" s="213">
        <f ca="1">'Chem Calcs'!D94+'Addition to Chem for Other'!D94</f>
        <v>0</v>
      </c>
      <c r="E94" s="213">
        <f ca="1">'Chem Calcs'!E94+'Addition to Chem for Other'!E94</f>
        <v>0</v>
      </c>
      <c r="F94" s="213">
        <f ca="1">'Chem Calcs'!F94+'Addition to Chem for Other'!F94</f>
        <v>0</v>
      </c>
      <c r="G94" s="213">
        <f ca="1">'Chem Calcs'!G94+'Addition to Chem for Other'!G94</f>
        <v>0</v>
      </c>
      <c r="H94" s="213">
        <f ca="1">'Chem Calcs'!H94+'Addition to Chem for Other'!H94</f>
        <v>0</v>
      </c>
      <c r="I94" s="213">
        <f ca="1">'Chem Calcs'!I94+'Addition to Chem for Other'!I94</f>
        <v>0</v>
      </c>
      <c r="J94" s="213">
        <f ca="1">'Chem Calcs'!J94+'Addition to Chem for Other'!J94</f>
        <v>0</v>
      </c>
      <c r="K94" s="213">
        <f ca="1">'Chem Calcs'!K94+'Addition to Chem for Other'!K94</f>
        <v>0</v>
      </c>
      <c r="L94" s="213">
        <f ca="1">'Chem Calcs'!L94+'Addition to Chem for Other'!L94</f>
        <v>0</v>
      </c>
      <c r="M94" s="213">
        <f ca="1">'Chem Calcs'!M94+'Addition to Chem for Other'!M94</f>
        <v>0</v>
      </c>
      <c r="N94" s="213">
        <f ca="1">'Chem Calcs'!N94+'Addition to Chem for Other'!N94</f>
        <v>0</v>
      </c>
      <c r="O94" s="213">
        <f ca="1">'Chem Calcs'!O94+'Addition to Chem for Other'!O94</f>
        <v>0</v>
      </c>
      <c r="P94" s="213">
        <f ca="1">'Chem Calcs'!P94+'Addition to Chem for Other'!P94</f>
        <v>0</v>
      </c>
      <c r="Q94" s="213">
        <f ca="1">'Chem Calcs'!Q94+'Addition to Chem for Other'!Q94</f>
        <v>0</v>
      </c>
      <c r="R94" s="213">
        <f ca="1">'Chem Calcs'!R94+'Addition to Chem for Other'!R94</f>
        <v>0</v>
      </c>
      <c r="S94" s="213">
        <f ca="1">'Chem Calcs'!S94+'Addition to Chem for Other'!S94</f>
        <v>0</v>
      </c>
      <c r="T94" s="213">
        <f ca="1">'Chem Calcs'!T94+'Addition to Chem for Other'!T94</f>
        <v>0</v>
      </c>
      <c r="U94" s="213">
        <f ca="1">'Chem Calcs'!U94+'Addition to Chem for Other'!U94</f>
        <v>0</v>
      </c>
      <c r="V94" s="213">
        <f ca="1">'Chem Calcs'!V94+'Addition to Chem for Other'!V94</f>
        <v>0</v>
      </c>
      <c r="W94" s="213">
        <f ca="1">'Chem Calcs'!W94+'Addition to Chem for Other'!W94</f>
        <v>0</v>
      </c>
      <c r="X94" s="213">
        <f ca="1">'Chem Calcs'!X94+'Addition to Chem for Other'!X94</f>
        <v>0</v>
      </c>
      <c r="Y94" s="213">
        <f ca="1">'Chem Calcs'!Y94+'Addition to Chem for Other'!Y94</f>
        <v>0</v>
      </c>
      <c r="Z94" s="213">
        <f ca="1">'Chem Calcs'!Z94+'Addition to Chem for Other'!Z94</f>
        <v>0</v>
      </c>
      <c r="AA94" s="213">
        <f ca="1">'Chem Calcs'!AA94+'Addition to Chem for Other'!AA94</f>
        <v>0</v>
      </c>
      <c r="AB94" s="213">
        <f ca="1">'Chem Calcs'!AB94+'Addition to Chem for Other'!AB94</f>
        <v>0</v>
      </c>
      <c r="AC94" s="213">
        <f ca="1">'Chem Calcs'!AC94+'Addition to Chem for Other'!AC94</f>
        <v>0</v>
      </c>
      <c r="AD94" s="213">
        <f ca="1">'Chem Calcs'!AD94+'Addition to Chem for Other'!AD94</f>
        <v>0</v>
      </c>
      <c r="AE94" s="213">
        <f ca="1">'Chem Calcs'!AE94+'Addition to Chem for Other'!AE94</f>
        <v>0</v>
      </c>
      <c r="AF94" s="213">
        <f ca="1">'Chem Calcs'!AF94+'Addition to Chem for Other'!AF94</f>
        <v>0</v>
      </c>
      <c r="AG94" s="213">
        <f ca="1">'Chem Calcs'!AG94+'Addition to Chem for Other'!AG94</f>
        <v>0</v>
      </c>
      <c r="AH94" s="213">
        <f ca="1">'Chem Calcs'!AH94+'Addition to Chem for Other'!AH94</f>
        <v>0</v>
      </c>
      <c r="AI94" s="213">
        <f ca="1">'Chem Calcs'!AI94+'Addition to Chem for Other'!AI94</f>
        <v>0</v>
      </c>
      <c r="AJ94" s="213">
        <f ca="1">'Chem Calcs'!AJ94+'Addition to Chem for Other'!AJ94</f>
        <v>0</v>
      </c>
      <c r="AK94" s="213">
        <f ca="1">'Chem Calcs'!AK94+'Addition to Chem for Other'!AK94</f>
        <v>0</v>
      </c>
      <c r="AL94" s="213">
        <f ca="1">'Chem Calcs'!AL94+'Addition to Chem for Other'!AL94</f>
        <v>0</v>
      </c>
      <c r="AM94" s="213">
        <f ca="1">'Chem Calcs'!AM94+'Addition to Chem for Other'!AM94</f>
        <v>0</v>
      </c>
      <c r="AN94" s="213">
        <f ca="1">'Chem Calcs'!AN94+'Addition to Chem for Other'!AN94</f>
        <v>0</v>
      </c>
      <c r="AO94" s="213">
        <f ca="1">'Chem Calcs'!AO94+'Addition to Chem for Other'!AO94</f>
        <v>0</v>
      </c>
      <c r="AP94" s="213">
        <f ca="1">'Chem Calcs'!AP94+'Addition to Chem for Other'!AP94</f>
        <v>0</v>
      </c>
    </row>
    <row r="95" spans="1:42">
      <c r="A95" s="74">
        <v>43</v>
      </c>
      <c r="B95" s="213">
        <f ca="1">'Chem Calcs'!B95+'Addition to Chem for Other'!B95</f>
        <v>0</v>
      </c>
      <c r="C95" s="213">
        <f ca="1">'Chem Calcs'!C95+'Addition to Chem for Other'!C95</f>
        <v>0</v>
      </c>
      <c r="D95" s="213">
        <f ca="1">'Chem Calcs'!D95+'Addition to Chem for Other'!D95</f>
        <v>0</v>
      </c>
      <c r="E95" s="213">
        <f ca="1">'Chem Calcs'!E95+'Addition to Chem for Other'!E95</f>
        <v>0</v>
      </c>
      <c r="F95" s="213">
        <f ca="1">'Chem Calcs'!F95+'Addition to Chem for Other'!F95</f>
        <v>0</v>
      </c>
      <c r="G95" s="213">
        <f ca="1">'Chem Calcs'!G95+'Addition to Chem for Other'!G95</f>
        <v>0</v>
      </c>
      <c r="H95" s="213">
        <f ca="1">'Chem Calcs'!H95+'Addition to Chem for Other'!H95</f>
        <v>0</v>
      </c>
      <c r="I95" s="213">
        <f ca="1">'Chem Calcs'!I95+'Addition to Chem for Other'!I95</f>
        <v>0</v>
      </c>
      <c r="J95" s="213">
        <f ca="1">'Chem Calcs'!J95+'Addition to Chem for Other'!J95</f>
        <v>0</v>
      </c>
      <c r="K95" s="213">
        <f ca="1">'Chem Calcs'!K95+'Addition to Chem for Other'!K95</f>
        <v>0</v>
      </c>
      <c r="L95" s="213">
        <f ca="1">'Chem Calcs'!L95+'Addition to Chem for Other'!L95</f>
        <v>0</v>
      </c>
      <c r="M95" s="213">
        <f ca="1">'Chem Calcs'!M95+'Addition to Chem for Other'!M95</f>
        <v>0</v>
      </c>
      <c r="N95" s="213">
        <f ca="1">'Chem Calcs'!N95+'Addition to Chem for Other'!N95</f>
        <v>0</v>
      </c>
      <c r="O95" s="213">
        <f ca="1">'Chem Calcs'!O95+'Addition to Chem for Other'!O95</f>
        <v>0</v>
      </c>
      <c r="P95" s="213">
        <f ca="1">'Chem Calcs'!P95+'Addition to Chem for Other'!P95</f>
        <v>0</v>
      </c>
      <c r="Q95" s="213">
        <f ca="1">'Chem Calcs'!Q95+'Addition to Chem for Other'!Q95</f>
        <v>0</v>
      </c>
      <c r="R95" s="213">
        <f ca="1">'Chem Calcs'!R95+'Addition to Chem for Other'!R95</f>
        <v>0</v>
      </c>
      <c r="S95" s="213">
        <f ca="1">'Chem Calcs'!S95+'Addition to Chem for Other'!S95</f>
        <v>0</v>
      </c>
      <c r="T95" s="213">
        <f ca="1">'Chem Calcs'!T95+'Addition to Chem for Other'!T95</f>
        <v>0</v>
      </c>
      <c r="U95" s="213">
        <f ca="1">'Chem Calcs'!U95+'Addition to Chem for Other'!U95</f>
        <v>0</v>
      </c>
      <c r="V95" s="213">
        <f ca="1">'Chem Calcs'!V95+'Addition to Chem for Other'!V95</f>
        <v>0</v>
      </c>
      <c r="W95" s="213">
        <f ca="1">'Chem Calcs'!W95+'Addition to Chem for Other'!W95</f>
        <v>0</v>
      </c>
      <c r="X95" s="213">
        <f ca="1">'Chem Calcs'!X95+'Addition to Chem for Other'!X95</f>
        <v>0</v>
      </c>
      <c r="Y95" s="213">
        <f ca="1">'Chem Calcs'!Y95+'Addition to Chem for Other'!Y95</f>
        <v>0</v>
      </c>
      <c r="Z95" s="213">
        <f ca="1">'Chem Calcs'!Z95+'Addition to Chem for Other'!Z95</f>
        <v>0</v>
      </c>
      <c r="AA95" s="213">
        <f ca="1">'Chem Calcs'!AA95+'Addition to Chem for Other'!AA95</f>
        <v>0</v>
      </c>
      <c r="AB95" s="213">
        <f ca="1">'Chem Calcs'!AB95+'Addition to Chem for Other'!AB95</f>
        <v>0</v>
      </c>
      <c r="AC95" s="213">
        <f ca="1">'Chem Calcs'!AC95+'Addition to Chem for Other'!AC95</f>
        <v>0</v>
      </c>
      <c r="AD95" s="213">
        <f ca="1">'Chem Calcs'!AD95+'Addition to Chem for Other'!AD95</f>
        <v>0</v>
      </c>
      <c r="AE95" s="213">
        <f ca="1">'Chem Calcs'!AE95+'Addition to Chem for Other'!AE95</f>
        <v>0</v>
      </c>
      <c r="AF95" s="213">
        <f ca="1">'Chem Calcs'!AF95+'Addition to Chem for Other'!AF95</f>
        <v>0</v>
      </c>
      <c r="AG95" s="213">
        <f ca="1">'Chem Calcs'!AG95+'Addition to Chem for Other'!AG95</f>
        <v>0</v>
      </c>
      <c r="AH95" s="213">
        <f ca="1">'Chem Calcs'!AH95+'Addition to Chem for Other'!AH95</f>
        <v>0</v>
      </c>
      <c r="AI95" s="213">
        <f ca="1">'Chem Calcs'!AI95+'Addition to Chem for Other'!AI95</f>
        <v>0</v>
      </c>
      <c r="AJ95" s="213">
        <f ca="1">'Chem Calcs'!AJ95+'Addition to Chem for Other'!AJ95</f>
        <v>0</v>
      </c>
      <c r="AK95" s="213">
        <f ca="1">'Chem Calcs'!AK95+'Addition to Chem for Other'!AK95</f>
        <v>0</v>
      </c>
      <c r="AL95" s="213">
        <f ca="1">'Chem Calcs'!AL95+'Addition to Chem for Other'!AL95</f>
        <v>0</v>
      </c>
      <c r="AM95" s="213">
        <f ca="1">'Chem Calcs'!AM95+'Addition to Chem for Other'!AM95</f>
        <v>0</v>
      </c>
      <c r="AN95" s="213">
        <f ca="1">'Chem Calcs'!AN95+'Addition to Chem for Other'!AN95</f>
        <v>0</v>
      </c>
      <c r="AO95" s="213">
        <f ca="1">'Chem Calcs'!AO95+'Addition to Chem for Other'!AO95</f>
        <v>0</v>
      </c>
      <c r="AP95" s="213">
        <f ca="1">'Chem Calcs'!AP95+'Addition to Chem for Other'!AP95</f>
        <v>0</v>
      </c>
    </row>
    <row r="96" spans="1:42">
      <c r="A96" s="74">
        <v>44</v>
      </c>
      <c r="B96" s="213">
        <f ca="1">'Chem Calcs'!B96+'Addition to Chem for Other'!B96</f>
        <v>0</v>
      </c>
      <c r="C96" s="213">
        <f ca="1">'Chem Calcs'!C96+'Addition to Chem for Other'!C96</f>
        <v>0</v>
      </c>
      <c r="D96" s="213">
        <f ca="1">'Chem Calcs'!D96+'Addition to Chem for Other'!D96</f>
        <v>0</v>
      </c>
      <c r="E96" s="213">
        <f ca="1">'Chem Calcs'!E96+'Addition to Chem for Other'!E96</f>
        <v>0</v>
      </c>
      <c r="F96" s="213">
        <f ca="1">'Chem Calcs'!F96+'Addition to Chem for Other'!F96</f>
        <v>0</v>
      </c>
      <c r="G96" s="213">
        <f ca="1">'Chem Calcs'!G96+'Addition to Chem for Other'!G96</f>
        <v>0</v>
      </c>
      <c r="H96" s="213">
        <f ca="1">'Chem Calcs'!H96+'Addition to Chem for Other'!H96</f>
        <v>0</v>
      </c>
      <c r="I96" s="213">
        <f ca="1">'Chem Calcs'!I96+'Addition to Chem for Other'!I96</f>
        <v>0</v>
      </c>
      <c r="J96" s="213">
        <f ca="1">'Chem Calcs'!J96+'Addition to Chem for Other'!J96</f>
        <v>0</v>
      </c>
      <c r="K96" s="213">
        <f ca="1">'Chem Calcs'!K96+'Addition to Chem for Other'!K96</f>
        <v>0</v>
      </c>
      <c r="L96" s="213">
        <f ca="1">'Chem Calcs'!L96+'Addition to Chem for Other'!L96</f>
        <v>0</v>
      </c>
      <c r="M96" s="213">
        <f ca="1">'Chem Calcs'!M96+'Addition to Chem for Other'!M96</f>
        <v>0</v>
      </c>
      <c r="N96" s="213">
        <f ca="1">'Chem Calcs'!N96+'Addition to Chem for Other'!N96</f>
        <v>0</v>
      </c>
      <c r="O96" s="213">
        <f ca="1">'Chem Calcs'!O96+'Addition to Chem for Other'!O96</f>
        <v>0</v>
      </c>
      <c r="P96" s="213">
        <f ca="1">'Chem Calcs'!P96+'Addition to Chem for Other'!P96</f>
        <v>0</v>
      </c>
      <c r="Q96" s="213">
        <f ca="1">'Chem Calcs'!Q96+'Addition to Chem for Other'!Q96</f>
        <v>0</v>
      </c>
      <c r="R96" s="213">
        <f ca="1">'Chem Calcs'!R96+'Addition to Chem for Other'!R96</f>
        <v>0</v>
      </c>
      <c r="S96" s="213">
        <f ca="1">'Chem Calcs'!S96+'Addition to Chem for Other'!S96</f>
        <v>0</v>
      </c>
      <c r="T96" s="213">
        <f ca="1">'Chem Calcs'!T96+'Addition to Chem for Other'!T96</f>
        <v>0</v>
      </c>
      <c r="U96" s="213">
        <f ca="1">'Chem Calcs'!U96+'Addition to Chem for Other'!U96</f>
        <v>0</v>
      </c>
      <c r="V96" s="213">
        <f ca="1">'Chem Calcs'!V96+'Addition to Chem for Other'!V96</f>
        <v>0</v>
      </c>
      <c r="W96" s="213">
        <f ca="1">'Chem Calcs'!W96+'Addition to Chem for Other'!W96</f>
        <v>0</v>
      </c>
      <c r="X96" s="213">
        <f ca="1">'Chem Calcs'!X96+'Addition to Chem for Other'!X96</f>
        <v>0</v>
      </c>
      <c r="Y96" s="213">
        <f ca="1">'Chem Calcs'!Y96+'Addition to Chem for Other'!Y96</f>
        <v>0</v>
      </c>
      <c r="Z96" s="213">
        <f ca="1">'Chem Calcs'!Z96+'Addition to Chem for Other'!Z96</f>
        <v>0</v>
      </c>
      <c r="AA96" s="213">
        <f ca="1">'Chem Calcs'!AA96+'Addition to Chem for Other'!AA96</f>
        <v>0</v>
      </c>
      <c r="AB96" s="213">
        <f ca="1">'Chem Calcs'!AB96+'Addition to Chem for Other'!AB96</f>
        <v>0</v>
      </c>
      <c r="AC96" s="213">
        <f ca="1">'Chem Calcs'!AC96+'Addition to Chem for Other'!AC96</f>
        <v>0</v>
      </c>
      <c r="AD96" s="213">
        <f ca="1">'Chem Calcs'!AD96+'Addition to Chem for Other'!AD96</f>
        <v>0</v>
      </c>
      <c r="AE96" s="213">
        <f ca="1">'Chem Calcs'!AE96+'Addition to Chem for Other'!AE96</f>
        <v>0</v>
      </c>
      <c r="AF96" s="213">
        <f ca="1">'Chem Calcs'!AF96+'Addition to Chem for Other'!AF96</f>
        <v>0</v>
      </c>
      <c r="AG96" s="213">
        <f ca="1">'Chem Calcs'!AG96+'Addition to Chem for Other'!AG96</f>
        <v>0</v>
      </c>
      <c r="AH96" s="213">
        <f ca="1">'Chem Calcs'!AH96+'Addition to Chem for Other'!AH96</f>
        <v>0</v>
      </c>
      <c r="AI96" s="213">
        <f ca="1">'Chem Calcs'!AI96+'Addition to Chem for Other'!AI96</f>
        <v>0</v>
      </c>
      <c r="AJ96" s="213">
        <f ca="1">'Chem Calcs'!AJ96+'Addition to Chem for Other'!AJ96</f>
        <v>0</v>
      </c>
      <c r="AK96" s="213">
        <f ca="1">'Chem Calcs'!AK96+'Addition to Chem for Other'!AK96</f>
        <v>0</v>
      </c>
      <c r="AL96" s="213">
        <f ca="1">'Chem Calcs'!AL96+'Addition to Chem for Other'!AL96</f>
        <v>0</v>
      </c>
      <c r="AM96" s="213">
        <f ca="1">'Chem Calcs'!AM96+'Addition to Chem for Other'!AM96</f>
        <v>0</v>
      </c>
      <c r="AN96" s="213">
        <f ca="1">'Chem Calcs'!AN96+'Addition to Chem for Other'!AN96</f>
        <v>0</v>
      </c>
      <c r="AO96" s="213">
        <f ca="1">'Chem Calcs'!AO96+'Addition to Chem for Other'!AO96</f>
        <v>0</v>
      </c>
      <c r="AP96" s="213">
        <f ca="1">'Chem Calcs'!AP96+'Addition to Chem for Other'!AP96</f>
        <v>0</v>
      </c>
    </row>
    <row r="97" spans="1:42">
      <c r="A97" s="74">
        <v>45</v>
      </c>
      <c r="B97" s="213">
        <f ca="1">'Chem Calcs'!B97+'Addition to Chem for Other'!B97</f>
        <v>0</v>
      </c>
      <c r="C97" s="213">
        <f ca="1">'Chem Calcs'!C97+'Addition to Chem for Other'!C97</f>
        <v>0</v>
      </c>
      <c r="D97" s="213">
        <f ca="1">'Chem Calcs'!D97+'Addition to Chem for Other'!D97</f>
        <v>0</v>
      </c>
      <c r="E97" s="213">
        <f ca="1">'Chem Calcs'!E97+'Addition to Chem for Other'!E97</f>
        <v>0</v>
      </c>
      <c r="F97" s="213">
        <f ca="1">'Chem Calcs'!F97+'Addition to Chem for Other'!F97</f>
        <v>0</v>
      </c>
      <c r="G97" s="213">
        <f ca="1">'Chem Calcs'!G97+'Addition to Chem for Other'!G97</f>
        <v>0</v>
      </c>
      <c r="H97" s="213">
        <f ca="1">'Chem Calcs'!H97+'Addition to Chem for Other'!H97</f>
        <v>0</v>
      </c>
      <c r="I97" s="213">
        <f ca="1">'Chem Calcs'!I97+'Addition to Chem for Other'!I97</f>
        <v>0</v>
      </c>
      <c r="J97" s="213">
        <f ca="1">'Chem Calcs'!J97+'Addition to Chem for Other'!J97</f>
        <v>0</v>
      </c>
      <c r="K97" s="213">
        <f ca="1">'Chem Calcs'!K97+'Addition to Chem for Other'!K97</f>
        <v>0</v>
      </c>
      <c r="L97" s="213">
        <f ca="1">'Chem Calcs'!L97+'Addition to Chem for Other'!L97</f>
        <v>0</v>
      </c>
      <c r="M97" s="213">
        <f ca="1">'Chem Calcs'!M97+'Addition to Chem for Other'!M97</f>
        <v>0</v>
      </c>
      <c r="N97" s="213">
        <f ca="1">'Chem Calcs'!N97+'Addition to Chem for Other'!N97</f>
        <v>0</v>
      </c>
      <c r="O97" s="213">
        <f ca="1">'Chem Calcs'!O97+'Addition to Chem for Other'!O97</f>
        <v>0</v>
      </c>
      <c r="P97" s="213">
        <f ca="1">'Chem Calcs'!P97+'Addition to Chem for Other'!P97</f>
        <v>0</v>
      </c>
      <c r="Q97" s="213">
        <f ca="1">'Chem Calcs'!Q97+'Addition to Chem for Other'!Q97</f>
        <v>0</v>
      </c>
      <c r="R97" s="213">
        <f ca="1">'Chem Calcs'!R97+'Addition to Chem for Other'!R97</f>
        <v>0</v>
      </c>
      <c r="S97" s="213">
        <f ca="1">'Chem Calcs'!S97+'Addition to Chem for Other'!S97</f>
        <v>0</v>
      </c>
      <c r="T97" s="213">
        <f ca="1">'Chem Calcs'!T97+'Addition to Chem for Other'!T97</f>
        <v>0</v>
      </c>
      <c r="U97" s="213">
        <f ca="1">'Chem Calcs'!U97+'Addition to Chem for Other'!U97</f>
        <v>0</v>
      </c>
      <c r="V97" s="213">
        <f ca="1">'Chem Calcs'!V97+'Addition to Chem for Other'!V97</f>
        <v>0</v>
      </c>
      <c r="W97" s="213">
        <f ca="1">'Chem Calcs'!W97+'Addition to Chem for Other'!W97</f>
        <v>0</v>
      </c>
      <c r="X97" s="213">
        <f ca="1">'Chem Calcs'!X97+'Addition to Chem for Other'!X97</f>
        <v>0</v>
      </c>
      <c r="Y97" s="213">
        <f ca="1">'Chem Calcs'!Y97+'Addition to Chem for Other'!Y97</f>
        <v>0</v>
      </c>
      <c r="Z97" s="213">
        <f ca="1">'Chem Calcs'!Z97+'Addition to Chem for Other'!Z97</f>
        <v>0</v>
      </c>
      <c r="AA97" s="213">
        <f ca="1">'Chem Calcs'!AA97+'Addition to Chem for Other'!AA97</f>
        <v>0</v>
      </c>
      <c r="AB97" s="213">
        <f ca="1">'Chem Calcs'!AB97+'Addition to Chem for Other'!AB97</f>
        <v>0</v>
      </c>
      <c r="AC97" s="213">
        <f ca="1">'Chem Calcs'!AC97+'Addition to Chem for Other'!AC97</f>
        <v>0</v>
      </c>
      <c r="AD97" s="213">
        <f ca="1">'Chem Calcs'!AD97+'Addition to Chem for Other'!AD97</f>
        <v>0</v>
      </c>
      <c r="AE97" s="213">
        <f ca="1">'Chem Calcs'!AE97+'Addition to Chem for Other'!AE97</f>
        <v>0</v>
      </c>
      <c r="AF97" s="213">
        <f ca="1">'Chem Calcs'!AF97+'Addition to Chem for Other'!AF97</f>
        <v>0</v>
      </c>
      <c r="AG97" s="213">
        <f ca="1">'Chem Calcs'!AG97+'Addition to Chem for Other'!AG97</f>
        <v>0</v>
      </c>
      <c r="AH97" s="213">
        <f ca="1">'Chem Calcs'!AH97+'Addition to Chem for Other'!AH97</f>
        <v>0</v>
      </c>
      <c r="AI97" s="213">
        <f ca="1">'Chem Calcs'!AI97+'Addition to Chem for Other'!AI97</f>
        <v>0</v>
      </c>
      <c r="AJ97" s="213">
        <f ca="1">'Chem Calcs'!AJ97+'Addition to Chem for Other'!AJ97</f>
        <v>0</v>
      </c>
      <c r="AK97" s="213">
        <f ca="1">'Chem Calcs'!AK97+'Addition to Chem for Other'!AK97</f>
        <v>0</v>
      </c>
      <c r="AL97" s="213">
        <f ca="1">'Chem Calcs'!AL97+'Addition to Chem for Other'!AL97</f>
        <v>0</v>
      </c>
      <c r="AM97" s="213">
        <f ca="1">'Chem Calcs'!AM97+'Addition to Chem for Other'!AM97</f>
        <v>0</v>
      </c>
      <c r="AN97" s="213">
        <f ca="1">'Chem Calcs'!AN97+'Addition to Chem for Other'!AN97</f>
        <v>0</v>
      </c>
      <c r="AO97" s="213">
        <f ca="1">'Chem Calcs'!AO97+'Addition to Chem for Other'!AO97</f>
        <v>0</v>
      </c>
      <c r="AP97" s="213">
        <f ca="1">'Chem Calcs'!AP97+'Addition to Chem for Other'!AP97</f>
        <v>0</v>
      </c>
    </row>
    <row r="98" spans="1:42">
      <c r="A98" s="74">
        <v>46</v>
      </c>
      <c r="B98" s="213">
        <f ca="1">'Chem Calcs'!B98+'Addition to Chem for Other'!B98</f>
        <v>0</v>
      </c>
      <c r="C98" s="213">
        <f ca="1">'Chem Calcs'!C98+'Addition to Chem for Other'!C98</f>
        <v>11937371535.560383</v>
      </c>
      <c r="D98" s="213">
        <f ca="1">'Chem Calcs'!D98+'Addition to Chem for Other'!D98</f>
        <v>23874743071.120766</v>
      </c>
      <c r="E98" s="213">
        <f ca="1">'Chem Calcs'!E98+'Addition to Chem for Other'!E98</f>
        <v>35812114606.681152</v>
      </c>
      <c r="F98" s="213">
        <f ca="1">'Chem Calcs'!F98+'Addition to Chem for Other'!F98</f>
        <v>47749486142.241531</v>
      </c>
      <c r="G98" s="213">
        <f ca="1">'Chem Calcs'!G98+'Addition to Chem for Other'!G98</f>
        <v>59686857677.801918</v>
      </c>
      <c r="H98" s="213">
        <f ca="1">'Chem Calcs'!H98+'Addition to Chem for Other'!H98</f>
        <v>71624229213.362305</v>
      </c>
      <c r="I98" s="213">
        <f ca="1">'Chem Calcs'!I98+'Addition to Chem for Other'!I98</f>
        <v>83561600748.922684</v>
      </c>
      <c r="J98" s="213">
        <f ca="1">'Chem Calcs'!J98+'Addition to Chem for Other'!J98</f>
        <v>95498972284.483063</v>
      </c>
      <c r="K98" s="213">
        <f ca="1">'Chem Calcs'!K98+'Addition to Chem for Other'!K98</f>
        <v>107436343820.04346</v>
      </c>
      <c r="L98" s="213">
        <f ca="1">'Chem Calcs'!L98+'Addition to Chem for Other'!L98</f>
        <v>119373715355.60384</v>
      </c>
      <c r="M98" s="213">
        <f ca="1">'Chem Calcs'!M98+'Addition to Chem for Other'!M98</f>
        <v>178980479732.72696</v>
      </c>
      <c r="N98" s="213">
        <f ca="1">'Chem Calcs'!N98+'Addition to Chem for Other'!N98</f>
        <v>238587244109.85007</v>
      </c>
      <c r="O98" s="213">
        <f ca="1">'Chem Calcs'!O98+'Addition to Chem for Other'!O98</f>
        <v>298194008486.97314</v>
      </c>
      <c r="P98" s="213">
        <f ca="1">'Chem Calcs'!P98+'Addition to Chem for Other'!P98</f>
        <v>357800772864.09631</v>
      </c>
      <c r="Q98" s="213">
        <f ca="1">'Chem Calcs'!Q98+'Addition to Chem for Other'!Q98</f>
        <v>417407537241.21942</v>
      </c>
      <c r="R98" s="213">
        <f ca="1">'Chem Calcs'!R98+'Addition to Chem for Other'!R98</f>
        <v>477014301618.34247</v>
      </c>
      <c r="S98" s="213">
        <f ca="1">'Chem Calcs'!S98+'Addition to Chem for Other'!S98</f>
        <v>536621065995.46564</v>
      </c>
      <c r="T98" s="213">
        <f ca="1">'Chem Calcs'!T98+'Addition to Chem for Other'!T98</f>
        <v>596227830372.58875</v>
      </c>
      <c r="U98" s="213">
        <f ca="1">'Chem Calcs'!U98+'Addition to Chem for Other'!U98</f>
        <v>655834594749.71191</v>
      </c>
      <c r="V98" s="213">
        <f ca="1">'Chem Calcs'!V98+'Addition to Chem for Other'!V98</f>
        <v>715441359126.83496</v>
      </c>
      <c r="W98" s="213">
        <f ca="1">'Chem Calcs'!W98+'Addition to Chem for Other'!W98</f>
        <v>789989852462.02917</v>
      </c>
      <c r="X98" s="213">
        <f ca="1">'Chem Calcs'!X98+'Addition to Chem for Other'!X98</f>
        <v>864538345797.22339</v>
      </c>
      <c r="Y98" s="213">
        <f ca="1">'Chem Calcs'!Y98+'Addition to Chem for Other'!Y98</f>
        <v>939086839132.41772</v>
      </c>
      <c r="Z98" s="213">
        <f ca="1">'Chem Calcs'!Z98+'Addition to Chem for Other'!Z98</f>
        <v>1013635332467.6119</v>
      </c>
      <c r="AA98" s="213">
        <f ca="1">'Chem Calcs'!AA98+'Addition to Chem for Other'!AA98</f>
        <v>1088183825802.8062</v>
      </c>
      <c r="AB98" s="213">
        <f ca="1">'Chem Calcs'!AB98+'Addition to Chem for Other'!AB98</f>
        <v>1162732319138.0005</v>
      </c>
      <c r="AC98" s="213">
        <f ca="1">'Chem Calcs'!AC98+'Addition to Chem for Other'!AC98</f>
        <v>1237280812473.1948</v>
      </c>
      <c r="AD98" s="213">
        <f ca="1">'Chem Calcs'!AD98+'Addition to Chem for Other'!AD98</f>
        <v>1311829305808.3887</v>
      </c>
      <c r="AE98" s="213">
        <f ca="1">'Chem Calcs'!AE98+'Addition to Chem for Other'!AE98</f>
        <v>1386377799143.583</v>
      </c>
      <c r="AF98" s="213">
        <f ca="1">'Chem Calcs'!AF98+'Addition to Chem for Other'!AF98</f>
        <v>1460926292478.7773</v>
      </c>
      <c r="AG98" s="213">
        <f ca="1">'Chem Calcs'!AG98+'Addition to Chem for Other'!AG98</f>
        <v>1535474785813.9717</v>
      </c>
      <c r="AH98" s="213">
        <f ca="1">'Chem Calcs'!AH98+'Addition to Chem for Other'!AH98</f>
        <v>1610023279149.166</v>
      </c>
      <c r="AI98" s="213">
        <f ca="1">'Chem Calcs'!AI98+'Addition to Chem for Other'!AI98</f>
        <v>1684571772484.3601</v>
      </c>
      <c r="AJ98" s="213">
        <f ca="1">'Chem Calcs'!AJ98+'Addition to Chem for Other'!AJ98</f>
        <v>1759120265819.5544</v>
      </c>
      <c r="AK98" s="213">
        <f ca="1">'Chem Calcs'!AK98+'Addition to Chem for Other'!AK98</f>
        <v>1833668759154.7485</v>
      </c>
      <c r="AL98" s="213">
        <f ca="1">'Chem Calcs'!AL98+'Addition to Chem for Other'!AL98</f>
        <v>1908217252489.9426</v>
      </c>
      <c r="AM98" s="213">
        <f ca="1">'Chem Calcs'!AM98+'Addition to Chem for Other'!AM98</f>
        <v>1982765745825.137</v>
      </c>
      <c r="AN98" s="213">
        <f ca="1">'Chem Calcs'!AN98+'Addition to Chem for Other'!AN98</f>
        <v>2057314239160.3313</v>
      </c>
      <c r="AO98" s="213">
        <f ca="1">'Chem Calcs'!AO98+'Addition to Chem for Other'!AO98</f>
        <v>2131862732495.5254</v>
      </c>
      <c r="AP98" s="213">
        <f ca="1">'Chem Calcs'!AP98+'Addition to Chem for Other'!AP98</f>
        <v>2206411225830.7197</v>
      </c>
    </row>
    <row r="99" spans="1:42">
      <c r="A99" s="74">
        <v>47</v>
      </c>
      <c r="B99" s="213">
        <f ca="1">'Chem Calcs'!B99+'Addition to Chem for Other'!B99</f>
        <v>110191181321.67494</v>
      </c>
      <c r="C99" s="213">
        <f ca="1">'Chem Calcs'!C99+'Addition to Chem for Other'!C99</f>
        <v>99172063189.507446</v>
      </c>
      <c r="D99" s="213">
        <f ca="1">'Chem Calcs'!D99+'Addition to Chem for Other'!D99</f>
        <v>88152945057.339951</v>
      </c>
      <c r="E99" s="213">
        <f ca="1">'Chem Calcs'!E99+'Addition to Chem for Other'!E99</f>
        <v>77133826925.172455</v>
      </c>
      <c r="F99" s="213">
        <f ca="1">'Chem Calcs'!F99+'Addition to Chem for Other'!F99</f>
        <v>66114708793.004967</v>
      </c>
      <c r="G99" s="213">
        <f ca="1">'Chem Calcs'!G99+'Addition to Chem for Other'!G99</f>
        <v>55095590660.837479</v>
      </c>
      <c r="H99" s="213">
        <f ca="1">'Chem Calcs'!H99+'Addition to Chem for Other'!H99</f>
        <v>44076472528.669975</v>
      </c>
      <c r="I99" s="213">
        <f ca="1">'Chem Calcs'!I99+'Addition to Chem for Other'!I99</f>
        <v>33057354396.502483</v>
      </c>
      <c r="J99" s="213">
        <f ca="1">'Chem Calcs'!J99+'Addition to Chem for Other'!J99</f>
        <v>22038236264.334988</v>
      </c>
      <c r="K99" s="213">
        <f ca="1">'Chem Calcs'!K99+'Addition to Chem for Other'!K99</f>
        <v>11019118132.167494</v>
      </c>
      <c r="L99" s="213">
        <f ca="1">'Chem Calcs'!L99+'Addition to Chem for Other'!L99</f>
        <v>0</v>
      </c>
      <c r="M99" s="213">
        <f ca="1">'Chem Calcs'!M99+'Addition to Chem for Other'!M99</f>
        <v>0</v>
      </c>
      <c r="N99" s="213">
        <f ca="1">'Chem Calcs'!N99+'Addition to Chem for Other'!N99</f>
        <v>0</v>
      </c>
      <c r="O99" s="213">
        <f ca="1">'Chem Calcs'!O99+'Addition to Chem for Other'!O99</f>
        <v>0</v>
      </c>
      <c r="P99" s="213">
        <f ca="1">'Chem Calcs'!P99+'Addition to Chem for Other'!P99</f>
        <v>0</v>
      </c>
      <c r="Q99" s="213">
        <f ca="1">'Chem Calcs'!Q99+'Addition to Chem for Other'!Q99</f>
        <v>0</v>
      </c>
      <c r="R99" s="213">
        <f ca="1">'Chem Calcs'!R99+'Addition to Chem for Other'!R99</f>
        <v>0</v>
      </c>
      <c r="S99" s="213">
        <f ca="1">'Chem Calcs'!S99+'Addition to Chem for Other'!S99</f>
        <v>0</v>
      </c>
      <c r="T99" s="213">
        <f ca="1">'Chem Calcs'!T99+'Addition to Chem for Other'!T99</f>
        <v>0</v>
      </c>
      <c r="U99" s="213">
        <f ca="1">'Chem Calcs'!U99+'Addition to Chem for Other'!U99</f>
        <v>0</v>
      </c>
      <c r="V99" s="213">
        <f ca="1">'Chem Calcs'!V99+'Addition to Chem for Other'!V99</f>
        <v>0</v>
      </c>
      <c r="W99" s="213">
        <f ca="1">'Chem Calcs'!W99+'Addition to Chem for Other'!W99</f>
        <v>0</v>
      </c>
      <c r="X99" s="213">
        <f ca="1">'Chem Calcs'!X99+'Addition to Chem for Other'!X99</f>
        <v>0</v>
      </c>
      <c r="Y99" s="213">
        <f ca="1">'Chem Calcs'!Y99+'Addition to Chem for Other'!Y99</f>
        <v>0</v>
      </c>
      <c r="Z99" s="213">
        <f ca="1">'Chem Calcs'!Z99+'Addition to Chem for Other'!Z99</f>
        <v>0</v>
      </c>
      <c r="AA99" s="213">
        <f ca="1">'Chem Calcs'!AA99+'Addition to Chem for Other'!AA99</f>
        <v>0</v>
      </c>
      <c r="AB99" s="213">
        <f ca="1">'Chem Calcs'!AB99+'Addition to Chem for Other'!AB99</f>
        <v>0</v>
      </c>
      <c r="AC99" s="213">
        <f ca="1">'Chem Calcs'!AC99+'Addition to Chem for Other'!AC99</f>
        <v>0</v>
      </c>
      <c r="AD99" s="213">
        <f ca="1">'Chem Calcs'!AD99+'Addition to Chem for Other'!AD99</f>
        <v>0</v>
      </c>
      <c r="AE99" s="213">
        <f ca="1">'Chem Calcs'!AE99+'Addition to Chem for Other'!AE99</f>
        <v>0</v>
      </c>
      <c r="AF99" s="213">
        <f ca="1">'Chem Calcs'!AF99+'Addition to Chem for Other'!AF99</f>
        <v>0</v>
      </c>
      <c r="AG99" s="213">
        <f ca="1">'Chem Calcs'!AG99+'Addition to Chem for Other'!AG99</f>
        <v>0</v>
      </c>
      <c r="AH99" s="213">
        <f ca="1">'Chem Calcs'!AH99+'Addition to Chem for Other'!AH99</f>
        <v>0</v>
      </c>
      <c r="AI99" s="213">
        <f ca="1">'Chem Calcs'!AI99+'Addition to Chem for Other'!AI99</f>
        <v>0</v>
      </c>
      <c r="AJ99" s="213">
        <f ca="1">'Chem Calcs'!AJ99+'Addition to Chem for Other'!AJ99</f>
        <v>0</v>
      </c>
      <c r="AK99" s="213">
        <f ca="1">'Chem Calcs'!AK99+'Addition to Chem for Other'!AK99</f>
        <v>0</v>
      </c>
      <c r="AL99" s="213">
        <f ca="1">'Chem Calcs'!AL99+'Addition to Chem for Other'!AL99</f>
        <v>0</v>
      </c>
      <c r="AM99" s="213">
        <f ca="1">'Chem Calcs'!AM99+'Addition to Chem for Other'!AM99</f>
        <v>0</v>
      </c>
      <c r="AN99" s="213">
        <f ca="1">'Chem Calcs'!AN99+'Addition to Chem for Other'!AN99</f>
        <v>0</v>
      </c>
      <c r="AO99" s="213">
        <f ca="1">'Chem Calcs'!AO99+'Addition to Chem for Other'!AO99</f>
        <v>0</v>
      </c>
      <c r="AP99" s="213">
        <f ca="1">'Chem Calcs'!AP99+'Addition to Chem for Other'!AP99</f>
        <v>0</v>
      </c>
    </row>
    <row r="100" spans="1:42">
      <c r="A100" s="74">
        <v>48</v>
      </c>
      <c r="B100" s="213">
        <f ca="1">'Chem Calcs'!B100+'Addition to Chem for Other'!B100</f>
        <v>0</v>
      </c>
      <c r="C100" s="213">
        <f ca="1">'Chem Calcs'!C100+'Addition to Chem for Other'!C100</f>
        <v>0</v>
      </c>
      <c r="D100" s="213">
        <f ca="1">'Chem Calcs'!D100+'Addition to Chem for Other'!D100</f>
        <v>0</v>
      </c>
      <c r="E100" s="213">
        <f ca="1">'Chem Calcs'!E100+'Addition to Chem for Other'!E100</f>
        <v>0</v>
      </c>
      <c r="F100" s="213">
        <f ca="1">'Chem Calcs'!F100+'Addition to Chem for Other'!F100</f>
        <v>0</v>
      </c>
      <c r="G100" s="213">
        <f ca="1">'Chem Calcs'!G100+'Addition to Chem for Other'!G100</f>
        <v>0</v>
      </c>
      <c r="H100" s="213">
        <f ca="1">'Chem Calcs'!H100+'Addition to Chem for Other'!H100</f>
        <v>0</v>
      </c>
      <c r="I100" s="213">
        <f ca="1">'Chem Calcs'!I100+'Addition to Chem for Other'!I100</f>
        <v>0</v>
      </c>
      <c r="J100" s="213">
        <f ca="1">'Chem Calcs'!J100+'Addition to Chem for Other'!J100</f>
        <v>0</v>
      </c>
      <c r="K100" s="213">
        <f ca="1">'Chem Calcs'!K100+'Addition to Chem for Other'!K100</f>
        <v>0</v>
      </c>
      <c r="L100" s="213">
        <f ca="1">'Chem Calcs'!L100+'Addition to Chem for Other'!L100</f>
        <v>0</v>
      </c>
      <c r="M100" s="213">
        <f ca="1">'Chem Calcs'!M100+'Addition to Chem for Other'!M100</f>
        <v>1103221853.2352891</v>
      </c>
      <c r="N100" s="213">
        <f ca="1">'Chem Calcs'!N100+'Addition to Chem for Other'!N100</f>
        <v>2206443706.4705782</v>
      </c>
      <c r="O100" s="213">
        <f ca="1">'Chem Calcs'!O100+'Addition to Chem for Other'!O100</f>
        <v>3309665559.7058678</v>
      </c>
      <c r="P100" s="213">
        <f ca="1">'Chem Calcs'!P100+'Addition to Chem for Other'!P100</f>
        <v>4412887412.9411564</v>
      </c>
      <c r="Q100" s="213">
        <f ca="1">'Chem Calcs'!Q100+'Addition to Chem for Other'!Q100</f>
        <v>5516109266.176446</v>
      </c>
      <c r="R100" s="213">
        <f ca="1">'Chem Calcs'!R100+'Addition to Chem for Other'!R100</f>
        <v>6619331119.4117355</v>
      </c>
      <c r="S100" s="213">
        <f ca="1">'Chem Calcs'!S100+'Addition to Chem for Other'!S100</f>
        <v>7722552972.6470242</v>
      </c>
      <c r="T100" s="213">
        <f ca="1">'Chem Calcs'!T100+'Addition to Chem for Other'!T100</f>
        <v>8825774825.8823128</v>
      </c>
      <c r="U100" s="213">
        <f ca="1">'Chem Calcs'!U100+'Addition to Chem for Other'!U100</f>
        <v>9928996679.1176033</v>
      </c>
      <c r="V100" s="213">
        <f ca="1">'Chem Calcs'!V100+'Addition to Chem for Other'!V100</f>
        <v>11032218532.352892</v>
      </c>
      <c r="W100" s="213">
        <f ca="1">'Chem Calcs'!W100+'Addition to Chem for Other'!W100</f>
        <v>12181768050.618462</v>
      </c>
      <c r="X100" s="213">
        <f ca="1">'Chem Calcs'!X100+'Addition to Chem for Other'!X100</f>
        <v>13331317568.884027</v>
      </c>
      <c r="Y100" s="213">
        <f ca="1">'Chem Calcs'!Y100+'Addition to Chem for Other'!Y100</f>
        <v>14480867087.149593</v>
      </c>
      <c r="Z100" s="213">
        <f ca="1">'Chem Calcs'!Z100+'Addition to Chem for Other'!Z100</f>
        <v>15630416605.415161</v>
      </c>
      <c r="AA100" s="213">
        <f ca="1">'Chem Calcs'!AA100+'Addition to Chem for Other'!AA100</f>
        <v>16779966123.680729</v>
      </c>
      <c r="AB100" s="213">
        <f ca="1">'Chem Calcs'!AB100+'Addition to Chem for Other'!AB100</f>
        <v>17929515641.946297</v>
      </c>
      <c r="AC100" s="213">
        <f ca="1">'Chem Calcs'!AC100+'Addition to Chem for Other'!AC100</f>
        <v>19079065160.211861</v>
      </c>
      <c r="AD100" s="213">
        <f ca="1">'Chem Calcs'!AD100+'Addition to Chem for Other'!AD100</f>
        <v>20228614678.477432</v>
      </c>
      <c r="AE100" s="213">
        <f ca="1">'Chem Calcs'!AE100+'Addition to Chem for Other'!AE100</f>
        <v>21378164196.742996</v>
      </c>
      <c r="AF100" s="213">
        <f ca="1">'Chem Calcs'!AF100+'Addition to Chem for Other'!AF100</f>
        <v>22527713715.008564</v>
      </c>
      <c r="AG100" s="213">
        <f ca="1">'Chem Calcs'!AG100+'Addition to Chem for Other'!AG100</f>
        <v>23677263233.274132</v>
      </c>
      <c r="AH100" s="213">
        <f ca="1">'Chem Calcs'!AH100+'Addition to Chem for Other'!AH100</f>
        <v>24826812751.539703</v>
      </c>
      <c r="AI100" s="213">
        <f ca="1">'Chem Calcs'!AI100+'Addition to Chem for Other'!AI100</f>
        <v>25976362269.805271</v>
      </c>
      <c r="AJ100" s="213">
        <f ca="1">'Chem Calcs'!AJ100+'Addition to Chem for Other'!AJ100</f>
        <v>27125911788.070835</v>
      </c>
      <c r="AK100" s="213">
        <f ca="1">'Chem Calcs'!AK100+'Addition to Chem for Other'!AK100</f>
        <v>28275461306.336403</v>
      </c>
      <c r="AL100" s="213">
        <f ca="1">'Chem Calcs'!AL100+'Addition to Chem for Other'!AL100</f>
        <v>29425010824.601971</v>
      </c>
      <c r="AM100" s="213">
        <f ca="1">'Chem Calcs'!AM100+'Addition to Chem for Other'!AM100</f>
        <v>30574560342.867538</v>
      </c>
      <c r="AN100" s="213">
        <f ca="1">'Chem Calcs'!AN100+'Addition to Chem for Other'!AN100</f>
        <v>31724109861.133106</v>
      </c>
      <c r="AO100" s="213">
        <f ca="1">'Chem Calcs'!AO100+'Addition to Chem for Other'!AO100</f>
        <v>32873659379.398674</v>
      </c>
      <c r="AP100" s="213">
        <f ca="1">'Chem Calcs'!AP100+'Addition to Chem for Other'!AP100</f>
        <v>34023208897.664242</v>
      </c>
    </row>
    <row r="101" spans="1:42">
      <c r="A101" s="74">
        <v>49</v>
      </c>
      <c r="B101" s="213">
        <f ca="1">'Chem Calcs'!B101+'Addition to Chem for Other'!B101</f>
        <v>0</v>
      </c>
      <c r="C101" s="213">
        <f ca="1">'Chem Calcs'!C101+'Addition to Chem for Other'!C101</f>
        <v>0</v>
      </c>
      <c r="D101" s="213">
        <f ca="1">'Chem Calcs'!D101+'Addition to Chem for Other'!D101</f>
        <v>0</v>
      </c>
      <c r="E101" s="213">
        <f ca="1">'Chem Calcs'!E101+'Addition to Chem for Other'!E101</f>
        <v>0</v>
      </c>
      <c r="F101" s="213">
        <f ca="1">'Chem Calcs'!F101+'Addition to Chem for Other'!F101</f>
        <v>0</v>
      </c>
      <c r="G101" s="213">
        <f ca="1">'Chem Calcs'!G101+'Addition to Chem for Other'!G101</f>
        <v>0</v>
      </c>
      <c r="H101" s="213">
        <f ca="1">'Chem Calcs'!H101+'Addition to Chem for Other'!H101</f>
        <v>0</v>
      </c>
      <c r="I101" s="213">
        <f ca="1">'Chem Calcs'!I101+'Addition to Chem for Other'!I101</f>
        <v>0</v>
      </c>
      <c r="J101" s="213">
        <f ca="1">'Chem Calcs'!J101+'Addition to Chem for Other'!J101</f>
        <v>0</v>
      </c>
      <c r="K101" s="213">
        <f ca="1">'Chem Calcs'!K101+'Addition to Chem for Other'!K101</f>
        <v>0</v>
      </c>
      <c r="L101" s="213">
        <f ca="1">'Chem Calcs'!L101+'Addition to Chem for Other'!L101</f>
        <v>0</v>
      </c>
      <c r="M101" s="213">
        <f ca="1">'Chem Calcs'!M101+'Addition to Chem for Other'!M101</f>
        <v>0</v>
      </c>
      <c r="N101" s="213">
        <f ca="1">'Chem Calcs'!N101+'Addition to Chem for Other'!N101</f>
        <v>0</v>
      </c>
      <c r="O101" s="213">
        <f ca="1">'Chem Calcs'!O101+'Addition to Chem for Other'!O101</f>
        <v>0</v>
      </c>
      <c r="P101" s="213">
        <f ca="1">'Chem Calcs'!P101+'Addition to Chem for Other'!P101</f>
        <v>0</v>
      </c>
      <c r="Q101" s="213">
        <f ca="1">'Chem Calcs'!Q101+'Addition to Chem for Other'!Q101</f>
        <v>0</v>
      </c>
      <c r="R101" s="213">
        <f ca="1">'Chem Calcs'!R101+'Addition to Chem for Other'!R101</f>
        <v>0</v>
      </c>
      <c r="S101" s="213">
        <f ca="1">'Chem Calcs'!S101+'Addition to Chem for Other'!S101</f>
        <v>0</v>
      </c>
      <c r="T101" s="213">
        <f ca="1">'Chem Calcs'!T101+'Addition to Chem for Other'!T101</f>
        <v>0</v>
      </c>
      <c r="U101" s="213">
        <f ca="1">'Chem Calcs'!U101+'Addition to Chem for Other'!U101</f>
        <v>0</v>
      </c>
      <c r="V101" s="213">
        <f ca="1">'Chem Calcs'!V101+'Addition to Chem for Other'!V101</f>
        <v>0</v>
      </c>
      <c r="W101" s="213">
        <f ca="1">'Chem Calcs'!W101+'Addition to Chem for Other'!W101</f>
        <v>0</v>
      </c>
      <c r="X101" s="213">
        <f ca="1">'Chem Calcs'!X101+'Addition to Chem for Other'!X101</f>
        <v>0</v>
      </c>
      <c r="Y101" s="213">
        <f ca="1">'Chem Calcs'!Y101+'Addition to Chem for Other'!Y101</f>
        <v>0</v>
      </c>
      <c r="Z101" s="213">
        <f ca="1">'Chem Calcs'!Z101+'Addition to Chem for Other'!Z101</f>
        <v>0</v>
      </c>
      <c r="AA101" s="213">
        <f ca="1">'Chem Calcs'!AA101+'Addition to Chem for Other'!AA101</f>
        <v>0</v>
      </c>
      <c r="AB101" s="213">
        <f ca="1">'Chem Calcs'!AB101+'Addition to Chem for Other'!AB101</f>
        <v>0</v>
      </c>
      <c r="AC101" s="213">
        <f ca="1">'Chem Calcs'!AC101+'Addition to Chem for Other'!AC101</f>
        <v>0</v>
      </c>
      <c r="AD101" s="213">
        <f ca="1">'Chem Calcs'!AD101+'Addition to Chem for Other'!AD101</f>
        <v>0</v>
      </c>
      <c r="AE101" s="213">
        <f ca="1">'Chem Calcs'!AE101+'Addition to Chem for Other'!AE101</f>
        <v>0</v>
      </c>
      <c r="AF101" s="213">
        <f ca="1">'Chem Calcs'!AF101+'Addition to Chem for Other'!AF101</f>
        <v>0</v>
      </c>
      <c r="AG101" s="213">
        <f ca="1">'Chem Calcs'!AG101+'Addition to Chem for Other'!AG101</f>
        <v>0</v>
      </c>
      <c r="AH101" s="213">
        <f ca="1">'Chem Calcs'!AH101+'Addition to Chem for Other'!AH101</f>
        <v>0</v>
      </c>
      <c r="AI101" s="213">
        <f ca="1">'Chem Calcs'!AI101+'Addition to Chem for Other'!AI101</f>
        <v>0</v>
      </c>
      <c r="AJ101" s="213">
        <f ca="1">'Chem Calcs'!AJ101+'Addition to Chem for Other'!AJ101</f>
        <v>0</v>
      </c>
      <c r="AK101" s="213">
        <f ca="1">'Chem Calcs'!AK101+'Addition to Chem for Other'!AK101</f>
        <v>0</v>
      </c>
      <c r="AL101" s="213">
        <f ca="1">'Chem Calcs'!AL101+'Addition to Chem for Other'!AL101</f>
        <v>0</v>
      </c>
      <c r="AM101" s="213">
        <f ca="1">'Chem Calcs'!AM101+'Addition to Chem for Other'!AM101</f>
        <v>0</v>
      </c>
      <c r="AN101" s="213">
        <f ca="1">'Chem Calcs'!AN101+'Addition to Chem for Other'!AN101</f>
        <v>0</v>
      </c>
      <c r="AO101" s="213">
        <f ca="1">'Chem Calcs'!AO101+'Addition to Chem for Other'!AO101</f>
        <v>0</v>
      </c>
      <c r="AP101" s="213">
        <f ca="1">'Chem Calcs'!AP101+'Addition to Chem for Other'!AP101</f>
        <v>0</v>
      </c>
    </row>
    <row r="102" spans="1:42">
      <c r="A102" s="74">
        <v>50</v>
      </c>
      <c r="B102" s="213">
        <f ca="1">'Chem Calcs'!B102+'Addition to Chem for Other'!B102</f>
        <v>0</v>
      </c>
      <c r="C102" s="213">
        <f ca="1">'Chem Calcs'!C102+'Addition to Chem for Other'!C102</f>
        <v>0</v>
      </c>
      <c r="D102" s="213">
        <f ca="1">'Chem Calcs'!D102+'Addition to Chem for Other'!D102</f>
        <v>0</v>
      </c>
      <c r="E102" s="213">
        <f ca="1">'Chem Calcs'!E102+'Addition to Chem for Other'!E102</f>
        <v>0</v>
      </c>
      <c r="F102" s="213">
        <f ca="1">'Chem Calcs'!F102+'Addition to Chem for Other'!F102</f>
        <v>0</v>
      </c>
      <c r="G102" s="213">
        <f ca="1">'Chem Calcs'!G102+'Addition to Chem for Other'!G102</f>
        <v>0</v>
      </c>
      <c r="H102" s="213">
        <f ca="1">'Chem Calcs'!H102+'Addition to Chem for Other'!H102</f>
        <v>0</v>
      </c>
      <c r="I102" s="213">
        <f ca="1">'Chem Calcs'!I102+'Addition to Chem for Other'!I102</f>
        <v>0</v>
      </c>
      <c r="J102" s="213">
        <f ca="1">'Chem Calcs'!J102+'Addition to Chem for Other'!J102</f>
        <v>0</v>
      </c>
      <c r="K102" s="213">
        <f ca="1">'Chem Calcs'!K102+'Addition to Chem for Other'!K102</f>
        <v>0</v>
      </c>
      <c r="L102" s="213">
        <f ca="1">'Chem Calcs'!L102+'Addition to Chem for Other'!L102</f>
        <v>0</v>
      </c>
      <c r="M102" s="213">
        <f ca="1">'Chem Calcs'!M102+'Addition to Chem for Other'!M102</f>
        <v>0</v>
      </c>
      <c r="N102" s="213">
        <f ca="1">'Chem Calcs'!N102+'Addition to Chem for Other'!N102</f>
        <v>0</v>
      </c>
      <c r="O102" s="213">
        <f ca="1">'Chem Calcs'!O102+'Addition to Chem for Other'!O102</f>
        <v>0</v>
      </c>
      <c r="P102" s="213">
        <f ca="1">'Chem Calcs'!P102+'Addition to Chem for Other'!P102</f>
        <v>0</v>
      </c>
      <c r="Q102" s="213">
        <f ca="1">'Chem Calcs'!Q102+'Addition to Chem for Other'!Q102</f>
        <v>0</v>
      </c>
      <c r="R102" s="213">
        <f ca="1">'Chem Calcs'!R102+'Addition to Chem for Other'!R102</f>
        <v>0</v>
      </c>
      <c r="S102" s="213">
        <f ca="1">'Chem Calcs'!S102+'Addition to Chem for Other'!S102</f>
        <v>0</v>
      </c>
      <c r="T102" s="213">
        <f ca="1">'Chem Calcs'!T102+'Addition to Chem for Other'!T102</f>
        <v>0</v>
      </c>
      <c r="U102" s="213">
        <f ca="1">'Chem Calcs'!U102+'Addition to Chem for Other'!U102</f>
        <v>0</v>
      </c>
      <c r="V102" s="213">
        <f ca="1">'Chem Calcs'!V102+'Addition to Chem for Other'!V102</f>
        <v>0</v>
      </c>
      <c r="W102" s="213">
        <f ca="1">'Chem Calcs'!W102+'Addition to Chem for Other'!W102</f>
        <v>0</v>
      </c>
      <c r="X102" s="213">
        <f ca="1">'Chem Calcs'!X102+'Addition to Chem for Other'!X102</f>
        <v>0</v>
      </c>
      <c r="Y102" s="213">
        <f ca="1">'Chem Calcs'!Y102+'Addition to Chem for Other'!Y102</f>
        <v>0</v>
      </c>
      <c r="Z102" s="213">
        <f ca="1">'Chem Calcs'!Z102+'Addition to Chem for Other'!Z102</f>
        <v>0</v>
      </c>
      <c r="AA102" s="213">
        <f ca="1">'Chem Calcs'!AA102+'Addition to Chem for Other'!AA102</f>
        <v>0</v>
      </c>
      <c r="AB102" s="213">
        <f ca="1">'Chem Calcs'!AB102+'Addition to Chem for Other'!AB102</f>
        <v>0</v>
      </c>
      <c r="AC102" s="213">
        <f ca="1">'Chem Calcs'!AC102+'Addition to Chem for Other'!AC102</f>
        <v>0</v>
      </c>
      <c r="AD102" s="213">
        <f ca="1">'Chem Calcs'!AD102+'Addition to Chem for Other'!AD102</f>
        <v>0</v>
      </c>
      <c r="AE102" s="213">
        <f ca="1">'Chem Calcs'!AE102+'Addition to Chem for Other'!AE102</f>
        <v>0</v>
      </c>
      <c r="AF102" s="213">
        <f ca="1">'Chem Calcs'!AF102+'Addition to Chem for Other'!AF102</f>
        <v>0</v>
      </c>
      <c r="AG102" s="213">
        <f ca="1">'Chem Calcs'!AG102+'Addition to Chem for Other'!AG102</f>
        <v>0</v>
      </c>
      <c r="AH102" s="213">
        <f ca="1">'Chem Calcs'!AH102+'Addition to Chem for Other'!AH102</f>
        <v>0</v>
      </c>
      <c r="AI102" s="213">
        <f ca="1">'Chem Calcs'!AI102+'Addition to Chem for Other'!AI102</f>
        <v>0</v>
      </c>
      <c r="AJ102" s="213">
        <f ca="1">'Chem Calcs'!AJ102+'Addition to Chem for Other'!AJ102</f>
        <v>0</v>
      </c>
      <c r="AK102" s="213">
        <f ca="1">'Chem Calcs'!AK102+'Addition to Chem for Other'!AK102</f>
        <v>0</v>
      </c>
      <c r="AL102" s="213">
        <f ca="1">'Chem Calcs'!AL102+'Addition to Chem for Other'!AL102</f>
        <v>0</v>
      </c>
      <c r="AM102" s="213">
        <f ca="1">'Chem Calcs'!AM102+'Addition to Chem for Other'!AM102</f>
        <v>0</v>
      </c>
      <c r="AN102" s="213">
        <f ca="1">'Chem Calcs'!AN102+'Addition to Chem for Other'!AN102</f>
        <v>0</v>
      </c>
      <c r="AO102" s="213">
        <f ca="1">'Chem Calcs'!AO102+'Addition to Chem for Other'!AO102</f>
        <v>0</v>
      </c>
      <c r="AP102" s="213">
        <f ca="1">'Chem Calcs'!AP102+'Addition to Chem for Other'!AP102</f>
        <v>0</v>
      </c>
    </row>
    <row r="103" spans="1:42">
      <c r="A103" s="74">
        <v>51</v>
      </c>
      <c r="B103" s="213">
        <f ca="1">'Chem Calcs'!B103+'Addition to Chem for Other'!B103</f>
        <v>0</v>
      </c>
      <c r="C103" s="213">
        <f ca="1">'Chem Calcs'!C103+'Addition to Chem for Other'!C103</f>
        <v>0</v>
      </c>
      <c r="D103" s="213">
        <f ca="1">'Chem Calcs'!D103+'Addition to Chem for Other'!D103</f>
        <v>0</v>
      </c>
      <c r="E103" s="213">
        <f ca="1">'Chem Calcs'!E103+'Addition to Chem for Other'!E103</f>
        <v>0</v>
      </c>
      <c r="F103" s="213">
        <f ca="1">'Chem Calcs'!F103+'Addition to Chem for Other'!F103</f>
        <v>0</v>
      </c>
      <c r="G103" s="213">
        <f ca="1">'Chem Calcs'!G103+'Addition to Chem for Other'!G103</f>
        <v>0</v>
      </c>
      <c r="H103" s="213">
        <f ca="1">'Chem Calcs'!H103+'Addition to Chem for Other'!H103</f>
        <v>0</v>
      </c>
      <c r="I103" s="213">
        <f ca="1">'Chem Calcs'!I103+'Addition to Chem for Other'!I103</f>
        <v>0</v>
      </c>
      <c r="J103" s="213">
        <f ca="1">'Chem Calcs'!J103+'Addition to Chem for Other'!J103</f>
        <v>0</v>
      </c>
      <c r="K103" s="213">
        <f ca="1">'Chem Calcs'!K103+'Addition to Chem for Other'!K103</f>
        <v>0</v>
      </c>
      <c r="L103" s="213">
        <f ca="1">'Chem Calcs'!L103+'Addition to Chem for Other'!L103</f>
        <v>0</v>
      </c>
      <c r="M103" s="213">
        <f ca="1">'Chem Calcs'!M103+'Addition to Chem for Other'!M103</f>
        <v>0</v>
      </c>
      <c r="N103" s="213">
        <f ca="1">'Chem Calcs'!N103+'Addition to Chem for Other'!N103</f>
        <v>0</v>
      </c>
      <c r="O103" s="213">
        <f ca="1">'Chem Calcs'!O103+'Addition to Chem for Other'!O103</f>
        <v>0</v>
      </c>
      <c r="P103" s="213">
        <f ca="1">'Chem Calcs'!P103+'Addition to Chem for Other'!P103</f>
        <v>0</v>
      </c>
      <c r="Q103" s="213">
        <f ca="1">'Chem Calcs'!Q103+'Addition to Chem for Other'!Q103</f>
        <v>0</v>
      </c>
      <c r="R103" s="213">
        <f ca="1">'Chem Calcs'!R103+'Addition to Chem for Other'!R103</f>
        <v>0</v>
      </c>
      <c r="S103" s="213">
        <f ca="1">'Chem Calcs'!S103+'Addition to Chem for Other'!S103</f>
        <v>0</v>
      </c>
      <c r="T103" s="213">
        <f ca="1">'Chem Calcs'!T103+'Addition to Chem for Other'!T103</f>
        <v>0</v>
      </c>
      <c r="U103" s="213">
        <f ca="1">'Chem Calcs'!U103+'Addition to Chem for Other'!U103</f>
        <v>0</v>
      </c>
      <c r="V103" s="213">
        <f ca="1">'Chem Calcs'!V103+'Addition to Chem for Other'!V103</f>
        <v>0</v>
      </c>
      <c r="W103" s="213">
        <f ca="1">'Chem Calcs'!W103+'Addition to Chem for Other'!W103</f>
        <v>0</v>
      </c>
      <c r="X103" s="213">
        <f ca="1">'Chem Calcs'!X103+'Addition to Chem for Other'!X103</f>
        <v>0</v>
      </c>
      <c r="Y103" s="213">
        <f ca="1">'Chem Calcs'!Y103+'Addition to Chem for Other'!Y103</f>
        <v>0</v>
      </c>
      <c r="Z103" s="213">
        <f ca="1">'Chem Calcs'!Z103+'Addition to Chem for Other'!Z103</f>
        <v>0</v>
      </c>
      <c r="AA103" s="213">
        <f ca="1">'Chem Calcs'!AA103+'Addition to Chem for Other'!AA103</f>
        <v>0</v>
      </c>
      <c r="AB103" s="213">
        <f ca="1">'Chem Calcs'!AB103+'Addition to Chem for Other'!AB103</f>
        <v>0</v>
      </c>
      <c r="AC103" s="213">
        <f ca="1">'Chem Calcs'!AC103+'Addition to Chem for Other'!AC103</f>
        <v>0</v>
      </c>
      <c r="AD103" s="213">
        <f ca="1">'Chem Calcs'!AD103+'Addition to Chem for Other'!AD103</f>
        <v>0</v>
      </c>
      <c r="AE103" s="213">
        <f ca="1">'Chem Calcs'!AE103+'Addition to Chem for Other'!AE103</f>
        <v>0</v>
      </c>
      <c r="AF103" s="213">
        <f ca="1">'Chem Calcs'!AF103+'Addition to Chem for Other'!AF103</f>
        <v>0</v>
      </c>
      <c r="AG103" s="213">
        <f ca="1">'Chem Calcs'!AG103+'Addition to Chem for Other'!AG103</f>
        <v>0</v>
      </c>
      <c r="AH103" s="213">
        <f ca="1">'Chem Calcs'!AH103+'Addition to Chem for Other'!AH103</f>
        <v>0</v>
      </c>
      <c r="AI103" s="213">
        <f ca="1">'Chem Calcs'!AI103+'Addition to Chem for Other'!AI103</f>
        <v>0</v>
      </c>
      <c r="AJ103" s="213">
        <f ca="1">'Chem Calcs'!AJ103+'Addition to Chem for Other'!AJ103</f>
        <v>0</v>
      </c>
      <c r="AK103" s="213">
        <f ca="1">'Chem Calcs'!AK103+'Addition to Chem for Other'!AK103</f>
        <v>0</v>
      </c>
      <c r="AL103" s="213">
        <f ca="1">'Chem Calcs'!AL103+'Addition to Chem for Other'!AL103</f>
        <v>0</v>
      </c>
      <c r="AM103" s="213">
        <f ca="1">'Chem Calcs'!AM103+'Addition to Chem for Other'!AM103</f>
        <v>0</v>
      </c>
      <c r="AN103" s="213">
        <f ca="1">'Chem Calcs'!AN103+'Addition to Chem for Other'!AN103</f>
        <v>0</v>
      </c>
      <c r="AO103" s="213">
        <f ca="1">'Chem Calcs'!AO103+'Addition to Chem for Other'!AO103</f>
        <v>0</v>
      </c>
      <c r="AP103" s="213">
        <f ca="1">'Chem Calcs'!AP103+'Addition to Chem for Other'!AP103</f>
        <v>0</v>
      </c>
    </row>
    <row r="104" spans="1:42">
      <c r="A104" s="74">
        <v>52</v>
      </c>
      <c r="B104" s="213">
        <f ca="1">'Chem Calcs'!B104+'Addition to Chem for Other'!B104</f>
        <v>0</v>
      </c>
      <c r="C104" s="213">
        <f ca="1">'Chem Calcs'!C104+'Addition to Chem for Other'!C104</f>
        <v>0</v>
      </c>
      <c r="D104" s="213">
        <f ca="1">'Chem Calcs'!D104+'Addition to Chem for Other'!D104</f>
        <v>0</v>
      </c>
      <c r="E104" s="213">
        <f ca="1">'Chem Calcs'!E104+'Addition to Chem for Other'!E104</f>
        <v>0</v>
      </c>
      <c r="F104" s="213">
        <f ca="1">'Chem Calcs'!F104+'Addition to Chem for Other'!F104</f>
        <v>0</v>
      </c>
      <c r="G104" s="213">
        <f ca="1">'Chem Calcs'!G104+'Addition to Chem for Other'!G104</f>
        <v>0</v>
      </c>
      <c r="H104" s="213">
        <f ca="1">'Chem Calcs'!H104+'Addition to Chem for Other'!H104</f>
        <v>0</v>
      </c>
      <c r="I104" s="213">
        <f ca="1">'Chem Calcs'!I104+'Addition to Chem for Other'!I104</f>
        <v>0</v>
      </c>
      <c r="J104" s="213">
        <f ca="1">'Chem Calcs'!J104+'Addition to Chem for Other'!J104</f>
        <v>0</v>
      </c>
      <c r="K104" s="213">
        <f ca="1">'Chem Calcs'!K104+'Addition to Chem for Other'!K104</f>
        <v>0</v>
      </c>
      <c r="L104" s="213">
        <f ca="1">'Chem Calcs'!L104+'Addition to Chem for Other'!L104</f>
        <v>0</v>
      </c>
      <c r="M104" s="213">
        <f ca="1">'Chem Calcs'!M104+'Addition to Chem for Other'!M104</f>
        <v>0</v>
      </c>
      <c r="N104" s="213">
        <f ca="1">'Chem Calcs'!N104+'Addition to Chem for Other'!N104</f>
        <v>0</v>
      </c>
      <c r="O104" s="213">
        <f ca="1">'Chem Calcs'!O104+'Addition to Chem for Other'!O104</f>
        <v>0</v>
      </c>
      <c r="P104" s="213">
        <f ca="1">'Chem Calcs'!P104+'Addition to Chem for Other'!P104</f>
        <v>0</v>
      </c>
      <c r="Q104" s="213">
        <f ca="1">'Chem Calcs'!Q104+'Addition to Chem for Other'!Q104</f>
        <v>0</v>
      </c>
      <c r="R104" s="213">
        <f ca="1">'Chem Calcs'!R104+'Addition to Chem for Other'!R104</f>
        <v>0</v>
      </c>
      <c r="S104" s="213">
        <f ca="1">'Chem Calcs'!S104+'Addition to Chem for Other'!S104</f>
        <v>0</v>
      </c>
      <c r="T104" s="213">
        <f ca="1">'Chem Calcs'!T104+'Addition to Chem for Other'!T104</f>
        <v>0</v>
      </c>
      <c r="U104" s="213">
        <f ca="1">'Chem Calcs'!U104+'Addition to Chem for Other'!U104</f>
        <v>0</v>
      </c>
      <c r="V104" s="213">
        <f ca="1">'Chem Calcs'!V104+'Addition to Chem for Other'!V104</f>
        <v>0</v>
      </c>
      <c r="W104" s="213">
        <f ca="1">'Chem Calcs'!W104+'Addition to Chem for Other'!W104</f>
        <v>0</v>
      </c>
      <c r="X104" s="213">
        <f ca="1">'Chem Calcs'!X104+'Addition to Chem for Other'!X104</f>
        <v>0</v>
      </c>
      <c r="Y104" s="213">
        <f ca="1">'Chem Calcs'!Y104+'Addition to Chem for Other'!Y104</f>
        <v>0</v>
      </c>
      <c r="Z104" s="213">
        <f ca="1">'Chem Calcs'!Z104+'Addition to Chem for Other'!Z104</f>
        <v>0</v>
      </c>
      <c r="AA104" s="213">
        <f ca="1">'Chem Calcs'!AA104+'Addition to Chem for Other'!AA104</f>
        <v>0</v>
      </c>
      <c r="AB104" s="213">
        <f ca="1">'Chem Calcs'!AB104+'Addition to Chem for Other'!AB104</f>
        <v>0</v>
      </c>
      <c r="AC104" s="213">
        <f ca="1">'Chem Calcs'!AC104+'Addition to Chem for Other'!AC104</f>
        <v>0</v>
      </c>
      <c r="AD104" s="213">
        <f ca="1">'Chem Calcs'!AD104+'Addition to Chem for Other'!AD104</f>
        <v>0</v>
      </c>
      <c r="AE104" s="213">
        <f ca="1">'Chem Calcs'!AE104+'Addition to Chem for Other'!AE104</f>
        <v>0</v>
      </c>
      <c r="AF104" s="213">
        <f ca="1">'Chem Calcs'!AF104+'Addition to Chem for Other'!AF104</f>
        <v>0</v>
      </c>
      <c r="AG104" s="213">
        <f ca="1">'Chem Calcs'!AG104+'Addition to Chem for Other'!AG104</f>
        <v>0</v>
      </c>
      <c r="AH104" s="213">
        <f ca="1">'Chem Calcs'!AH104+'Addition to Chem for Other'!AH104</f>
        <v>0</v>
      </c>
      <c r="AI104" s="213">
        <f ca="1">'Chem Calcs'!AI104+'Addition to Chem for Other'!AI104</f>
        <v>0</v>
      </c>
      <c r="AJ104" s="213">
        <f ca="1">'Chem Calcs'!AJ104+'Addition to Chem for Other'!AJ104</f>
        <v>0</v>
      </c>
      <c r="AK104" s="213">
        <f ca="1">'Chem Calcs'!AK104+'Addition to Chem for Other'!AK104</f>
        <v>0</v>
      </c>
      <c r="AL104" s="213">
        <f ca="1">'Chem Calcs'!AL104+'Addition to Chem for Other'!AL104</f>
        <v>0</v>
      </c>
      <c r="AM104" s="213">
        <f ca="1">'Chem Calcs'!AM104+'Addition to Chem for Other'!AM104</f>
        <v>0</v>
      </c>
      <c r="AN104" s="213">
        <f ca="1">'Chem Calcs'!AN104+'Addition to Chem for Other'!AN104</f>
        <v>0</v>
      </c>
      <c r="AO104" s="213">
        <f ca="1">'Chem Calcs'!AO104+'Addition to Chem for Other'!AO104</f>
        <v>0</v>
      </c>
      <c r="AP104" s="213">
        <f ca="1">'Chem Calcs'!AP104+'Addition to Chem for Other'!AP104</f>
        <v>0</v>
      </c>
    </row>
    <row r="105" spans="1:42">
      <c r="A105" s="74">
        <v>53</v>
      </c>
      <c r="B105" s="213">
        <f ca="1">'Chem Calcs'!B105+'Addition to Chem for Other'!B105</f>
        <v>0</v>
      </c>
      <c r="C105" s="213">
        <f ca="1">'Chem Calcs'!C105+'Addition to Chem for Other'!C105</f>
        <v>0</v>
      </c>
      <c r="D105" s="213">
        <f ca="1">'Chem Calcs'!D105+'Addition to Chem for Other'!D105</f>
        <v>0</v>
      </c>
      <c r="E105" s="213">
        <f ca="1">'Chem Calcs'!E105+'Addition to Chem for Other'!E105</f>
        <v>0</v>
      </c>
      <c r="F105" s="213">
        <f ca="1">'Chem Calcs'!F105+'Addition to Chem for Other'!F105</f>
        <v>0</v>
      </c>
      <c r="G105" s="213">
        <f ca="1">'Chem Calcs'!G105+'Addition to Chem for Other'!G105</f>
        <v>0</v>
      </c>
      <c r="H105" s="213">
        <f ca="1">'Chem Calcs'!H105+'Addition to Chem for Other'!H105</f>
        <v>0</v>
      </c>
      <c r="I105" s="213">
        <f ca="1">'Chem Calcs'!I105+'Addition to Chem for Other'!I105</f>
        <v>0</v>
      </c>
      <c r="J105" s="213">
        <f ca="1">'Chem Calcs'!J105+'Addition to Chem for Other'!J105</f>
        <v>0</v>
      </c>
      <c r="K105" s="213">
        <f ca="1">'Chem Calcs'!K105+'Addition to Chem for Other'!K105</f>
        <v>0</v>
      </c>
      <c r="L105" s="213">
        <f ca="1">'Chem Calcs'!L105+'Addition to Chem for Other'!L105</f>
        <v>0</v>
      </c>
      <c r="M105" s="213">
        <f ca="1">'Chem Calcs'!M105+'Addition to Chem for Other'!M105</f>
        <v>0</v>
      </c>
      <c r="N105" s="213">
        <f ca="1">'Chem Calcs'!N105+'Addition to Chem for Other'!N105</f>
        <v>0</v>
      </c>
      <c r="O105" s="213">
        <f ca="1">'Chem Calcs'!O105+'Addition to Chem for Other'!O105</f>
        <v>0</v>
      </c>
      <c r="P105" s="213">
        <f ca="1">'Chem Calcs'!P105+'Addition to Chem for Other'!P105</f>
        <v>0</v>
      </c>
      <c r="Q105" s="213">
        <f ca="1">'Chem Calcs'!Q105+'Addition to Chem for Other'!Q105</f>
        <v>0</v>
      </c>
      <c r="R105" s="213">
        <f ca="1">'Chem Calcs'!R105+'Addition to Chem for Other'!R105</f>
        <v>0</v>
      </c>
      <c r="S105" s="213">
        <f ca="1">'Chem Calcs'!S105+'Addition to Chem for Other'!S105</f>
        <v>0</v>
      </c>
      <c r="T105" s="213">
        <f ca="1">'Chem Calcs'!T105+'Addition to Chem for Other'!T105</f>
        <v>0</v>
      </c>
      <c r="U105" s="213">
        <f ca="1">'Chem Calcs'!U105+'Addition to Chem for Other'!U105</f>
        <v>0</v>
      </c>
      <c r="V105" s="213">
        <f ca="1">'Chem Calcs'!V105+'Addition to Chem for Other'!V105</f>
        <v>0</v>
      </c>
      <c r="W105" s="213">
        <f ca="1">'Chem Calcs'!W105+'Addition to Chem for Other'!W105</f>
        <v>0</v>
      </c>
      <c r="X105" s="213">
        <f ca="1">'Chem Calcs'!X105+'Addition to Chem for Other'!X105</f>
        <v>0</v>
      </c>
      <c r="Y105" s="213">
        <f ca="1">'Chem Calcs'!Y105+'Addition to Chem for Other'!Y105</f>
        <v>0</v>
      </c>
      <c r="Z105" s="213">
        <f ca="1">'Chem Calcs'!Z105+'Addition to Chem for Other'!Z105</f>
        <v>0</v>
      </c>
      <c r="AA105" s="213">
        <f ca="1">'Chem Calcs'!AA105+'Addition to Chem for Other'!AA105</f>
        <v>0</v>
      </c>
      <c r="AB105" s="213">
        <f ca="1">'Chem Calcs'!AB105+'Addition to Chem for Other'!AB105</f>
        <v>0</v>
      </c>
      <c r="AC105" s="213">
        <f ca="1">'Chem Calcs'!AC105+'Addition to Chem for Other'!AC105</f>
        <v>0</v>
      </c>
      <c r="AD105" s="213">
        <f ca="1">'Chem Calcs'!AD105+'Addition to Chem for Other'!AD105</f>
        <v>0</v>
      </c>
      <c r="AE105" s="213">
        <f ca="1">'Chem Calcs'!AE105+'Addition to Chem for Other'!AE105</f>
        <v>0</v>
      </c>
      <c r="AF105" s="213">
        <f ca="1">'Chem Calcs'!AF105+'Addition to Chem for Other'!AF105</f>
        <v>0</v>
      </c>
      <c r="AG105" s="213">
        <f ca="1">'Chem Calcs'!AG105+'Addition to Chem for Other'!AG105</f>
        <v>0</v>
      </c>
      <c r="AH105" s="213">
        <f ca="1">'Chem Calcs'!AH105+'Addition to Chem for Other'!AH105</f>
        <v>0</v>
      </c>
      <c r="AI105" s="213">
        <f ca="1">'Chem Calcs'!AI105+'Addition to Chem for Other'!AI105</f>
        <v>0</v>
      </c>
      <c r="AJ105" s="213">
        <f ca="1">'Chem Calcs'!AJ105+'Addition to Chem for Other'!AJ105</f>
        <v>0</v>
      </c>
      <c r="AK105" s="213">
        <f ca="1">'Chem Calcs'!AK105+'Addition to Chem for Other'!AK105</f>
        <v>0</v>
      </c>
      <c r="AL105" s="213">
        <f ca="1">'Chem Calcs'!AL105+'Addition to Chem for Other'!AL105</f>
        <v>0</v>
      </c>
      <c r="AM105" s="213">
        <f ca="1">'Chem Calcs'!AM105+'Addition to Chem for Other'!AM105</f>
        <v>0</v>
      </c>
      <c r="AN105" s="213">
        <f ca="1">'Chem Calcs'!AN105+'Addition to Chem for Other'!AN105</f>
        <v>0</v>
      </c>
      <c r="AO105" s="213">
        <f ca="1">'Chem Calcs'!AO105+'Addition to Chem for Other'!AO105</f>
        <v>0</v>
      </c>
      <c r="AP105" s="213">
        <f ca="1">'Chem Calcs'!AP105+'Addition to Chem for Other'!AP105</f>
        <v>0</v>
      </c>
    </row>
    <row r="106" spans="1:42">
      <c r="A106" s="74">
        <v>54</v>
      </c>
      <c r="B106" s="213">
        <f ca="1">'Chem Calcs'!B106+'Addition to Chem for Other'!B106</f>
        <v>0</v>
      </c>
      <c r="C106" s="213">
        <f ca="1">'Chem Calcs'!C106+'Addition to Chem for Other'!C106</f>
        <v>0</v>
      </c>
      <c r="D106" s="213">
        <f ca="1">'Chem Calcs'!D106+'Addition to Chem for Other'!D106</f>
        <v>0</v>
      </c>
      <c r="E106" s="213">
        <f ca="1">'Chem Calcs'!E106+'Addition to Chem for Other'!E106</f>
        <v>0</v>
      </c>
      <c r="F106" s="213">
        <f ca="1">'Chem Calcs'!F106+'Addition to Chem for Other'!F106</f>
        <v>0</v>
      </c>
      <c r="G106" s="213">
        <f ca="1">'Chem Calcs'!G106+'Addition to Chem for Other'!G106</f>
        <v>0</v>
      </c>
      <c r="H106" s="213">
        <f ca="1">'Chem Calcs'!H106+'Addition to Chem for Other'!H106</f>
        <v>0</v>
      </c>
      <c r="I106" s="213">
        <f ca="1">'Chem Calcs'!I106+'Addition to Chem for Other'!I106</f>
        <v>0</v>
      </c>
      <c r="J106" s="213">
        <f ca="1">'Chem Calcs'!J106+'Addition to Chem for Other'!J106</f>
        <v>0</v>
      </c>
      <c r="K106" s="213">
        <f ca="1">'Chem Calcs'!K106+'Addition to Chem for Other'!K106</f>
        <v>0</v>
      </c>
      <c r="L106" s="213">
        <f ca="1">'Chem Calcs'!L106+'Addition to Chem for Other'!L106</f>
        <v>0</v>
      </c>
      <c r="M106" s="213">
        <f ca="1">'Chem Calcs'!M106+'Addition to Chem for Other'!M106</f>
        <v>0</v>
      </c>
      <c r="N106" s="213">
        <f ca="1">'Chem Calcs'!N106+'Addition to Chem for Other'!N106</f>
        <v>0</v>
      </c>
      <c r="O106" s="213">
        <f ca="1">'Chem Calcs'!O106+'Addition to Chem for Other'!O106</f>
        <v>0</v>
      </c>
      <c r="P106" s="213">
        <f ca="1">'Chem Calcs'!P106+'Addition to Chem for Other'!P106</f>
        <v>0</v>
      </c>
      <c r="Q106" s="213">
        <f ca="1">'Chem Calcs'!Q106+'Addition to Chem for Other'!Q106</f>
        <v>0</v>
      </c>
      <c r="R106" s="213">
        <f ca="1">'Chem Calcs'!R106+'Addition to Chem for Other'!R106</f>
        <v>0</v>
      </c>
      <c r="S106" s="213">
        <f ca="1">'Chem Calcs'!S106+'Addition to Chem for Other'!S106</f>
        <v>0</v>
      </c>
      <c r="T106" s="213">
        <f ca="1">'Chem Calcs'!T106+'Addition to Chem for Other'!T106</f>
        <v>0</v>
      </c>
      <c r="U106" s="213">
        <f ca="1">'Chem Calcs'!U106+'Addition to Chem for Other'!U106</f>
        <v>0</v>
      </c>
      <c r="V106" s="213">
        <f ca="1">'Chem Calcs'!V106+'Addition to Chem for Other'!V106</f>
        <v>0</v>
      </c>
      <c r="W106" s="213">
        <f ca="1">'Chem Calcs'!W106+'Addition to Chem for Other'!W106</f>
        <v>0</v>
      </c>
      <c r="X106" s="213">
        <f ca="1">'Chem Calcs'!X106+'Addition to Chem for Other'!X106</f>
        <v>0</v>
      </c>
      <c r="Y106" s="213">
        <f ca="1">'Chem Calcs'!Y106+'Addition to Chem for Other'!Y106</f>
        <v>0</v>
      </c>
      <c r="Z106" s="213">
        <f ca="1">'Chem Calcs'!Z106+'Addition to Chem for Other'!Z106</f>
        <v>0</v>
      </c>
      <c r="AA106" s="213">
        <f ca="1">'Chem Calcs'!AA106+'Addition to Chem for Other'!AA106</f>
        <v>0</v>
      </c>
      <c r="AB106" s="213">
        <f ca="1">'Chem Calcs'!AB106+'Addition to Chem for Other'!AB106</f>
        <v>0</v>
      </c>
      <c r="AC106" s="213">
        <f ca="1">'Chem Calcs'!AC106+'Addition to Chem for Other'!AC106</f>
        <v>0</v>
      </c>
      <c r="AD106" s="213">
        <f ca="1">'Chem Calcs'!AD106+'Addition to Chem for Other'!AD106</f>
        <v>0</v>
      </c>
      <c r="AE106" s="213">
        <f ca="1">'Chem Calcs'!AE106+'Addition to Chem for Other'!AE106</f>
        <v>0</v>
      </c>
      <c r="AF106" s="213">
        <f ca="1">'Chem Calcs'!AF106+'Addition to Chem for Other'!AF106</f>
        <v>0</v>
      </c>
      <c r="AG106" s="213">
        <f ca="1">'Chem Calcs'!AG106+'Addition to Chem for Other'!AG106</f>
        <v>0</v>
      </c>
      <c r="AH106" s="213">
        <f ca="1">'Chem Calcs'!AH106+'Addition to Chem for Other'!AH106</f>
        <v>0</v>
      </c>
      <c r="AI106" s="213">
        <f ca="1">'Chem Calcs'!AI106+'Addition to Chem for Other'!AI106</f>
        <v>0</v>
      </c>
      <c r="AJ106" s="213">
        <f ca="1">'Chem Calcs'!AJ106+'Addition to Chem for Other'!AJ106</f>
        <v>0</v>
      </c>
      <c r="AK106" s="213">
        <f ca="1">'Chem Calcs'!AK106+'Addition to Chem for Other'!AK106</f>
        <v>0</v>
      </c>
      <c r="AL106" s="213">
        <f ca="1">'Chem Calcs'!AL106+'Addition to Chem for Other'!AL106</f>
        <v>0</v>
      </c>
      <c r="AM106" s="213">
        <f ca="1">'Chem Calcs'!AM106+'Addition to Chem for Other'!AM106</f>
        <v>0</v>
      </c>
      <c r="AN106" s="213">
        <f ca="1">'Chem Calcs'!AN106+'Addition to Chem for Other'!AN106</f>
        <v>0</v>
      </c>
      <c r="AO106" s="213">
        <f ca="1">'Chem Calcs'!AO106+'Addition to Chem for Other'!AO106</f>
        <v>0</v>
      </c>
      <c r="AP106" s="213">
        <f ca="1">'Chem Calcs'!AP106+'Addition to Chem for Other'!AP106</f>
        <v>0</v>
      </c>
    </row>
    <row r="107" spans="1:42">
      <c r="A107" s="74">
        <v>55</v>
      </c>
      <c r="B107" s="213">
        <f ca="1">'Chem Calcs'!B107+'Addition to Chem for Other'!B107</f>
        <v>0</v>
      </c>
      <c r="C107" s="213">
        <f ca="1">'Chem Calcs'!C107+'Addition to Chem for Other'!C107</f>
        <v>0</v>
      </c>
      <c r="D107" s="213">
        <f ca="1">'Chem Calcs'!D107+'Addition to Chem for Other'!D107</f>
        <v>0</v>
      </c>
      <c r="E107" s="213">
        <f ca="1">'Chem Calcs'!E107+'Addition to Chem for Other'!E107</f>
        <v>0</v>
      </c>
      <c r="F107" s="213">
        <f ca="1">'Chem Calcs'!F107+'Addition to Chem for Other'!F107</f>
        <v>0</v>
      </c>
      <c r="G107" s="213">
        <f ca="1">'Chem Calcs'!G107+'Addition to Chem for Other'!G107</f>
        <v>0</v>
      </c>
      <c r="H107" s="213">
        <f ca="1">'Chem Calcs'!H107+'Addition to Chem for Other'!H107</f>
        <v>0</v>
      </c>
      <c r="I107" s="213">
        <f ca="1">'Chem Calcs'!I107+'Addition to Chem for Other'!I107</f>
        <v>0</v>
      </c>
      <c r="J107" s="213">
        <f ca="1">'Chem Calcs'!J107+'Addition to Chem for Other'!J107</f>
        <v>0</v>
      </c>
      <c r="K107" s="213">
        <f ca="1">'Chem Calcs'!K107+'Addition to Chem for Other'!K107</f>
        <v>0</v>
      </c>
      <c r="L107" s="213">
        <f ca="1">'Chem Calcs'!L107+'Addition to Chem for Other'!L107</f>
        <v>0</v>
      </c>
      <c r="M107" s="213">
        <f ca="1">'Chem Calcs'!M107+'Addition to Chem for Other'!M107</f>
        <v>0</v>
      </c>
      <c r="N107" s="213">
        <f ca="1">'Chem Calcs'!N107+'Addition to Chem for Other'!N107</f>
        <v>0</v>
      </c>
      <c r="O107" s="213">
        <f ca="1">'Chem Calcs'!O107+'Addition to Chem for Other'!O107</f>
        <v>0</v>
      </c>
      <c r="P107" s="213">
        <f ca="1">'Chem Calcs'!P107+'Addition to Chem for Other'!P107</f>
        <v>0</v>
      </c>
      <c r="Q107" s="213">
        <f ca="1">'Chem Calcs'!Q107+'Addition to Chem for Other'!Q107</f>
        <v>0</v>
      </c>
      <c r="R107" s="213">
        <f ca="1">'Chem Calcs'!R107+'Addition to Chem for Other'!R107</f>
        <v>0</v>
      </c>
      <c r="S107" s="213">
        <f ca="1">'Chem Calcs'!S107+'Addition to Chem for Other'!S107</f>
        <v>0</v>
      </c>
      <c r="T107" s="213">
        <f ca="1">'Chem Calcs'!T107+'Addition to Chem for Other'!T107</f>
        <v>0</v>
      </c>
      <c r="U107" s="213">
        <f ca="1">'Chem Calcs'!U107+'Addition to Chem for Other'!U107</f>
        <v>0</v>
      </c>
      <c r="V107" s="213">
        <f ca="1">'Chem Calcs'!V107+'Addition to Chem for Other'!V107</f>
        <v>0</v>
      </c>
      <c r="W107" s="213">
        <f ca="1">'Chem Calcs'!W107+'Addition to Chem for Other'!W107</f>
        <v>0</v>
      </c>
      <c r="X107" s="213">
        <f ca="1">'Chem Calcs'!X107+'Addition to Chem for Other'!X107</f>
        <v>0</v>
      </c>
      <c r="Y107" s="213">
        <f ca="1">'Chem Calcs'!Y107+'Addition to Chem for Other'!Y107</f>
        <v>0</v>
      </c>
      <c r="Z107" s="213">
        <f ca="1">'Chem Calcs'!Z107+'Addition to Chem for Other'!Z107</f>
        <v>0</v>
      </c>
      <c r="AA107" s="213">
        <f ca="1">'Chem Calcs'!AA107+'Addition to Chem for Other'!AA107</f>
        <v>0</v>
      </c>
      <c r="AB107" s="213">
        <f ca="1">'Chem Calcs'!AB107+'Addition to Chem for Other'!AB107</f>
        <v>0</v>
      </c>
      <c r="AC107" s="213">
        <f ca="1">'Chem Calcs'!AC107+'Addition to Chem for Other'!AC107</f>
        <v>0</v>
      </c>
      <c r="AD107" s="213">
        <f ca="1">'Chem Calcs'!AD107+'Addition to Chem for Other'!AD107</f>
        <v>0</v>
      </c>
      <c r="AE107" s="213">
        <f ca="1">'Chem Calcs'!AE107+'Addition to Chem for Other'!AE107</f>
        <v>0</v>
      </c>
      <c r="AF107" s="213">
        <f ca="1">'Chem Calcs'!AF107+'Addition to Chem for Other'!AF107</f>
        <v>0</v>
      </c>
      <c r="AG107" s="213">
        <f ca="1">'Chem Calcs'!AG107+'Addition to Chem for Other'!AG107</f>
        <v>0</v>
      </c>
      <c r="AH107" s="213">
        <f ca="1">'Chem Calcs'!AH107+'Addition to Chem for Other'!AH107</f>
        <v>0</v>
      </c>
      <c r="AI107" s="213">
        <f ca="1">'Chem Calcs'!AI107+'Addition to Chem for Other'!AI107</f>
        <v>0</v>
      </c>
      <c r="AJ107" s="213">
        <f ca="1">'Chem Calcs'!AJ107+'Addition to Chem for Other'!AJ107</f>
        <v>0</v>
      </c>
      <c r="AK107" s="213">
        <f ca="1">'Chem Calcs'!AK107+'Addition to Chem for Other'!AK107</f>
        <v>0</v>
      </c>
      <c r="AL107" s="213">
        <f ca="1">'Chem Calcs'!AL107+'Addition to Chem for Other'!AL107</f>
        <v>0</v>
      </c>
      <c r="AM107" s="213">
        <f ca="1">'Chem Calcs'!AM107+'Addition to Chem for Other'!AM107</f>
        <v>0</v>
      </c>
      <c r="AN107" s="213">
        <f ca="1">'Chem Calcs'!AN107+'Addition to Chem for Other'!AN107</f>
        <v>0</v>
      </c>
      <c r="AO107" s="213">
        <f ca="1">'Chem Calcs'!AO107+'Addition to Chem for Other'!AO107</f>
        <v>0</v>
      </c>
      <c r="AP107" s="213">
        <f ca="1">'Chem Calcs'!AP107+'Addition to Chem for Other'!AP107</f>
        <v>0</v>
      </c>
    </row>
    <row r="108" spans="1:42">
      <c r="A108" s="74">
        <v>56</v>
      </c>
      <c r="B108" s="213">
        <f ca="1">'Chem Calcs'!B108+'Addition to Chem for Other'!B108</f>
        <v>83745297804.473038</v>
      </c>
      <c r="C108" s="213">
        <f ca="1">'Chem Calcs'!C108+'Addition to Chem for Other'!C108</f>
        <v>75370768024.025726</v>
      </c>
      <c r="D108" s="213">
        <f ca="1">'Chem Calcs'!D108+'Addition to Chem for Other'!D108</f>
        <v>66996238243.57843</v>
      </c>
      <c r="E108" s="213">
        <f ca="1">'Chem Calcs'!E108+'Addition to Chem for Other'!E108</f>
        <v>58621708463.131126</v>
      </c>
      <c r="F108" s="213">
        <f ca="1">'Chem Calcs'!F108+'Addition to Chem for Other'!F108</f>
        <v>50247178682.683823</v>
      </c>
      <c r="G108" s="213">
        <f ca="1">'Chem Calcs'!G108+'Addition to Chem for Other'!G108</f>
        <v>41872648902.236519</v>
      </c>
      <c r="H108" s="213">
        <f ca="1">'Chem Calcs'!H108+'Addition to Chem for Other'!H108</f>
        <v>33498119121.789215</v>
      </c>
      <c r="I108" s="213">
        <f ca="1">'Chem Calcs'!I108+'Addition to Chem for Other'!I108</f>
        <v>25123589341.341911</v>
      </c>
      <c r="J108" s="213">
        <f ca="1">'Chem Calcs'!J108+'Addition to Chem for Other'!J108</f>
        <v>16749059560.894608</v>
      </c>
      <c r="K108" s="213">
        <f ca="1">'Chem Calcs'!K108+'Addition to Chem for Other'!K108</f>
        <v>8374529780.4473038</v>
      </c>
      <c r="L108" s="213">
        <f ca="1">'Chem Calcs'!L108+'Addition to Chem for Other'!L108</f>
        <v>0</v>
      </c>
      <c r="M108" s="213">
        <f ca="1">'Chem Calcs'!M108+'Addition to Chem for Other'!M108</f>
        <v>0</v>
      </c>
      <c r="N108" s="213">
        <f ca="1">'Chem Calcs'!N108+'Addition to Chem for Other'!N108</f>
        <v>0</v>
      </c>
      <c r="O108" s="213">
        <f ca="1">'Chem Calcs'!O108+'Addition to Chem for Other'!O108</f>
        <v>0</v>
      </c>
      <c r="P108" s="213">
        <f ca="1">'Chem Calcs'!P108+'Addition to Chem for Other'!P108</f>
        <v>0</v>
      </c>
      <c r="Q108" s="213">
        <f ca="1">'Chem Calcs'!Q108+'Addition to Chem for Other'!Q108</f>
        <v>0</v>
      </c>
      <c r="R108" s="213">
        <f ca="1">'Chem Calcs'!R108+'Addition to Chem for Other'!R108</f>
        <v>0</v>
      </c>
      <c r="S108" s="213">
        <f ca="1">'Chem Calcs'!S108+'Addition to Chem for Other'!S108</f>
        <v>0</v>
      </c>
      <c r="T108" s="213">
        <f ca="1">'Chem Calcs'!T108+'Addition to Chem for Other'!T108</f>
        <v>0</v>
      </c>
      <c r="U108" s="213">
        <f ca="1">'Chem Calcs'!U108+'Addition to Chem for Other'!U108</f>
        <v>0</v>
      </c>
      <c r="V108" s="213">
        <f ca="1">'Chem Calcs'!V108+'Addition to Chem for Other'!V108</f>
        <v>0</v>
      </c>
      <c r="W108" s="213">
        <f ca="1">'Chem Calcs'!W108+'Addition to Chem for Other'!W108</f>
        <v>0</v>
      </c>
      <c r="X108" s="213">
        <f ca="1">'Chem Calcs'!X108+'Addition to Chem for Other'!X108</f>
        <v>0</v>
      </c>
      <c r="Y108" s="213">
        <f ca="1">'Chem Calcs'!Y108+'Addition to Chem for Other'!Y108</f>
        <v>0</v>
      </c>
      <c r="Z108" s="213">
        <f ca="1">'Chem Calcs'!Z108+'Addition to Chem for Other'!Z108</f>
        <v>0</v>
      </c>
      <c r="AA108" s="213">
        <f ca="1">'Chem Calcs'!AA108+'Addition to Chem for Other'!AA108</f>
        <v>0</v>
      </c>
      <c r="AB108" s="213">
        <f ca="1">'Chem Calcs'!AB108+'Addition to Chem for Other'!AB108</f>
        <v>0</v>
      </c>
      <c r="AC108" s="213">
        <f ca="1">'Chem Calcs'!AC108+'Addition to Chem for Other'!AC108</f>
        <v>0</v>
      </c>
      <c r="AD108" s="213">
        <f ca="1">'Chem Calcs'!AD108+'Addition to Chem for Other'!AD108</f>
        <v>0</v>
      </c>
      <c r="AE108" s="213">
        <f ca="1">'Chem Calcs'!AE108+'Addition to Chem for Other'!AE108</f>
        <v>0</v>
      </c>
      <c r="AF108" s="213">
        <f ca="1">'Chem Calcs'!AF108+'Addition to Chem for Other'!AF108</f>
        <v>0</v>
      </c>
      <c r="AG108" s="213">
        <f ca="1">'Chem Calcs'!AG108+'Addition to Chem for Other'!AG108</f>
        <v>0</v>
      </c>
      <c r="AH108" s="213">
        <f ca="1">'Chem Calcs'!AH108+'Addition to Chem for Other'!AH108</f>
        <v>0</v>
      </c>
      <c r="AI108" s="213">
        <f ca="1">'Chem Calcs'!AI108+'Addition to Chem for Other'!AI108</f>
        <v>0</v>
      </c>
      <c r="AJ108" s="213">
        <f ca="1">'Chem Calcs'!AJ108+'Addition to Chem for Other'!AJ108</f>
        <v>0</v>
      </c>
      <c r="AK108" s="213">
        <f ca="1">'Chem Calcs'!AK108+'Addition to Chem for Other'!AK108</f>
        <v>0</v>
      </c>
      <c r="AL108" s="213">
        <f ca="1">'Chem Calcs'!AL108+'Addition to Chem for Other'!AL108</f>
        <v>0</v>
      </c>
      <c r="AM108" s="213">
        <f ca="1">'Chem Calcs'!AM108+'Addition to Chem for Other'!AM108</f>
        <v>0</v>
      </c>
      <c r="AN108" s="213">
        <f ca="1">'Chem Calcs'!AN108+'Addition to Chem for Other'!AN108</f>
        <v>0</v>
      </c>
      <c r="AO108" s="213">
        <f ca="1">'Chem Calcs'!AO108+'Addition to Chem for Other'!AO108</f>
        <v>0</v>
      </c>
      <c r="AP108" s="213">
        <f ca="1">'Chem Calcs'!AP108+'Addition to Chem for Other'!AP108</f>
        <v>0</v>
      </c>
    </row>
    <row r="109" spans="1:42">
      <c r="A109" s="74">
        <v>57</v>
      </c>
      <c r="B109" s="213">
        <f ca="1">'Chem Calcs'!B109+'Addition to Chem for Other'!B109</f>
        <v>0</v>
      </c>
      <c r="C109" s="213">
        <f ca="1">'Chem Calcs'!C109+'Addition to Chem for Other'!C109</f>
        <v>0</v>
      </c>
      <c r="D109" s="213">
        <f ca="1">'Chem Calcs'!D109+'Addition to Chem for Other'!D109</f>
        <v>0</v>
      </c>
      <c r="E109" s="213">
        <f ca="1">'Chem Calcs'!E109+'Addition to Chem for Other'!E109</f>
        <v>0</v>
      </c>
      <c r="F109" s="213">
        <f ca="1">'Chem Calcs'!F109+'Addition to Chem for Other'!F109</f>
        <v>0</v>
      </c>
      <c r="G109" s="213">
        <f ca="1">'Chem Calcs'!G109+'Addition to Chem for Other'!G109</f>
        <v>0</v>
      </c>
      <c r="H109" s="213">
        <f ca="1">'Chem Calcs'!H109+'Addition to Chem for Other'!H109</f>
        <v>0</v>
      </c>
      <c r="I109" s="213">
        <f ca="1">'Chem Calcs'!I109+'Addition to Chem for Other'!I109</f>
        <v>0</v>
      </c>
      <c r="J109" s="213">
        <f ca="1">'Chem Calcs'!J109+'Addition to Chem for Other'!J109</f>
        <v>0</v>
      </c>
      <c r="K109" s="213">
        <f ca="1">'Chem Calcs'!K109+'Addition to Chem for Other'!K109</f>
        <v>0</v>
      </c>
      <c r="L109" s="213">
        <f ca="1">'Chem Calcs'!L109+'Addition to Chem for Other'!L109</f>
        <v>0</v>
      </c>
      <c r="M109" s="213">
        <f ca="1">'Chem Calcs'!M109+'Addition to Chem for Other'!M109</f>
        <v>0</v>
      </c>
      <c r="N109" s="213">
        <f ca="1">'Chem Calcs'!N109+'Addition to Chem for Other'!N109</f>
        <v>0</v>
      </c>
      <c r="O109" s="213">
        <f ca="1">'Chem Calcs'!O109+'Addition to Chem for Other'!O109</f>
        <v>0</v>
      </c>
      <c r="P109" s="213">
        <f ca="1">'Chem Calcs'!P109+'Addition to Chem for Other'!P109</f>
        <v>0</v>
      </c>
      <c r="Q109" s="213">
        <f ca="1">'Chem Calcs'!Q109+'Addition to Chem for Other'!Q109</f>
        <v>0</v>
      </c>
      <c r="R109" s="213">
        <f ca="1">'Chem Calcs'!R109+'Addition to Chem for Other'!R109</f>
        <v>0</v>
      </c>
      <c r="S109" s="213">
        <f ca="1">'Chem Calcs'!S109+'Addition to Chem for Other'!S109</f>
        <v>0</v>
      </c>
      <c r="T109" s="213">
        <f ca="1">'Chem Calcs'!T109+'Addition to Chem for Other'!T109</f>
        <v>0</v>
      </c>
      <c r="U109" s="213">
        <f ca="1">'Chem Calcs'!U109+'Addition to Chem for Other'!U109</f>
        <v>0</v>
      </c>
      <c r="V109" s="213">
        <f ca="1">'Chem Calcs'!V109+'Addition to Chem for Other'!V109</f>
        <v>0</v>
      </c>
      <c r="W109" s="213">
        <f ca="1">'Chem Calcs'!W109+'Addition to Chem for Other'!W109</f>
        <v>0</v>
      </c>
      <c r="X109" s="213">
        <f ca="1">'Chem Calcs'!X109+'Addition to Chem for Other'!X109</f>
        <v>0</v>
      </c>
      <c r="Y109" s="213">
        <f ca="1">'Chem Calcs'!Y109+'Addition to Chem for Other'!Y109</f>
        <v>0</v>
      </c>
      <c r="Z109" s="213">
        <f ca="1">'Chem Calcs'!Z109+'Addition to Chem for Other'!Z109</f>
        <v>0</v>
      </c>
      <c r="AA109" s="213">
        <f ca="1">'Chem Calcs'!AA109+'Addition to Chem for Other'!AA109</f>
        <v>0</v>
      </c>
      <c r="AB109" s="213">
        <f ca="1">'Chem Calcs'!AB109+'Addition to Chem for Other'!AB109</f>
        <v>0</v>
      </c>
      <c r="AC109" s="213">
        <f ca="1">'Chem Calcs'!AC109+'Addition to Chem for Other'!AC109</f>
        <v>0</v>
      </c>
      <c r="AD109" s="213">
        <f ca="1">'Chem Calcs'!AD109+'Addition to Chem for Other'!AD109</f>
        <v>0</v>
      </c>
      <c r="AE109" s="213">
        <f ca="1">'Chem Calcs'!AE109+'Addition to Chem for Other'!AE109</f>
        <v>0</v>
      </c>
      <c r="AF109" s="213">
        <f ca="1">'Chem Calcs'!AF109+'Addition to Chem for Other'!AF109</f>
        <v>0</v>
      </c>
      <c r="AG109" s="213">
        <f ca="1">'Chem Calcs'!AG109+'Addition to Chem for Other'!AG109</f>
        <v>0</v>
      </c>
      <c r="AH109" s="213">
        <f ca="1">'Chem Calcs'!AH109+'Addition to Chem for Other'!AH109</f>
        <v>0</v>
      </c>
      <c r="AI109" s="213">
        <f ca="1">'Chem Calcs'!AI109+'Addition to Chem for Other'!AI109</f>
        <v>0</v>
      </c>
      <c r="AJ109" s="213">
        <f ca="1">'Chem Calcs'!AJ109+'Addition to Chem for Other'!AJ109</f>
        <v>0</v>
      </c>
      <c r="AK109" s="213">
        <f ca="1">'Chem Calcs'!AK109+'Addition to Chem for Other'!AK109</f>
        <v>0</v>
      </c>
      <c r="AL109" s="213">
        <f ca="1">'Chem Calcs'!AL109+'Addition to Chem for Other'!AL109</f>
        <v>0</v>
      </c>
      <c r="AM109" s="213">
        <f ca="1">'Chem Calcs'!AM109+'Addition to Chem for Other'!AM109</f>
        <v>0</v>
      </c>
      <c r="AN109" s="213">
        <f ca="1">'Chem Calcs'!AN109+'Addition to Chem for Other'!AN109</f>
        <v>0</v>
      </c>
      <c r="AO109" s="213">
        <f ca="1">'Chem Calcs'!AO109+'Addition to Chem for Other'!AO109</f>
        <v>0</v>
      </c>
      <c r="AP109" s="213">
        <f ca="1">'Chem Calcs'!AP109+'Addition to Chem for Other'!AP109</f>
        <v>0</v>
      </c>
    </row>
    <row r="110" spans="1:42">
      <c r="A110" s="74">
        <v>58</v>
      </c>
      <c r="B110" s="213">
        <f ca="1">'Chem Calcs'!B110+'Addition to Chem for Other'!B110</f>
        <v>0</v>
      </c>
      <c r="C110" s="213">
        <f ca="1">'Chem Calcs'!C110+'Addition to Chem for Other'!C110</f>
        <v>0</v>
      </c>
      <c r="D110" s="213">
        <f ca="1">'Chem Calcs'!D110+'Addition to Chem for Other'!D110</f>
        <v>0</v>
      </c>
      <c r="E110" s="213">
        <f ca="1">'Chem Calcs'!E110+'Addition to Chem for Other'!E110</f>
        <v>0</v>
      </c>
      <c r="F110" s="213">
        <f ca="1">'Chem Calcs'!F110+'Addition to Chem for Other'!F110</f>
        <v>0</v>
      </c>
      <c r="G110" s="213">
        <f ca="1">'Chem Calcs'!G110+'Addition to Chem for Other'!G110</f>
        <v>0</v>
      </c>
      <c r="H110" s="213">
        <f ca="1">'Chem Calcs'!H110+'Addition to Chem for Other'!H110</f>
        <v>0</v>
      </c>
      <c r="I110" s="213">
        <f ca="1">'Chem Calcs'!I110+'Addition to Chem for Other'!I110</f>
        <v>0</v>
      </c>
      <c r="J110" s="213">
        <f ca="1">'Chem Calcs'!J110+'Addition to Chem for Other'!J110</f>
        <v>0</v>
      </c>
      <c r="K110" s="213">
        <f ca="1">'Chem Calcs'!K110+'Addition to Chem for Other'!K110</f>
        <v>0</v>
      </c>
      <c r="L110" s="213">
        <f ca="1">'Chem Calcs'!L110+'Addition to Chem for Other'!L110</f>
        <v>0</v>
      </c>
      <c r="M110" s="213">
        <f ca="1">'Chem Calcs'!M110+'Addition to Chem for Other'!M110</f>
        <v>0</v>
      </c>
      <c r="N110" s="213">
        <f ca="1">'Chem Calcs'!N110+'Addition to Chem for Other'!N110</f>
        <v>0</v>
      </c>
      <c r="O110" s="213">
        <f ca="1">'Chem Calcs'!O110+'Addition to Chem for Other'!O110</f>
        <v>0</v>
      </c>
      <c r="P110" s="213">
        <f ca="1">'Chem Calcs'!P110+'Addition to Chem for Other'!P110</f>
        <v>0</v>
      </c>
      <c r="Q110" s="213">
        <f ca="1">'Chem Calcs'!Q110+'Addition to Chem for Other'!Q110</f>
        <v>0</v>
      </c>
      <c r="R110" s="213">
        <f ca="1">'Chem Calcs'!R110+'Addition to Chem for Other'!R110</f>
        <v>0</v>
      </c>
      <c r="S110" s="213">
        <f ca="1">'Chem Calcs'!S110+'Addition to Chem for Other'!S110</f>
        <v>0</v>
      </c>
      <c r="T110" s="213">
        <f ca="1">'Chem Calcs'!T110+'Addition to Chem for Other'!T110</f>
        <v>0</v>
      </c>
      <c r="U110" s="213">
        <f ca="1">'Chem Calcs'!U110+'Addition to Chem for Other'!U110</f>
        <v>0</v>
      </c>
      <c r="V110" s="213">
        <f ca="1">'Chem Calcs'!V110+'Addition to Chem for Other'!V110</f>
        <v>0</v>
      </c>
      <c r="W110" s="213">
        <f ca="1">'Chem Calcs'!W110+'Addition to Chem for Other'!W110</f>
        <v>0</v>
      </c>
      <c r="X110" s="213">
        <f ca="1">'Chem Calcs'!X110+'Addition to Chem for Other'!X110</f>
        <v>0</v>
      </c>
      <c r="Y110" s="213">
        <f ca="1">'Chem Calcs'!Y110+'Addition to Chem for Other'!Y110</f>
        <v>0</v>
      </c>
      <c r="Z110" s="213">
        <f ca="1">'Chem Calcs'!Z110+'Addition to Chem for Other'!Z110</f>
        <v>0</v>
      </c>
      <c r="AA110" s="213">
        <f ca="1">'Chem Calcs'!AA110+'Addition to Chem for Other'!AA110</f>
        <v>0</v>
      </c>
      <c r="AB110" s="213">
        <f ca="1">'Chem Calcs'!AB110+'Addition to Chem for Other'!AB110</f>
        <v>0</v>
      </c>
      <c r="AC110" s="213">
        <f ca="1">'Chem Calcs'!AC110+'Addition to Chem for Other'!AC110</f>
        <v>0</v>
      </c>
      <c r="AD110" s="213">
        <f ca="1">'Chem Calcs'!AD110+'Addition to Chem for Other'!AD110</f>
        <v>0</v>
      </c>
      <c r="AE110" s="213">
        <f ca="1">'Chem Calcs'!AE110+'Addition to Chem for Other'!AE110</f>
        <v>0</v>
      </c>
      <c r="AF110" s="213">
        <f ca="1">'Chem Calcs'!AF110+'Addition to Chem for Other'!AF110</f>
        <v>0</v>
      </c>
      <c r="AG110" s="213">
        <f ca="1">'Chem Calcs'!AG110+'Addition to Chem for Other'!AG110</f>
        <v>0</v>
      </c>
      <c r="AH110" s="213">
        <f ca="1">'Chem Calcs'!AH110+'Addition to Chem for Other'!AH110</f>
        <v>0</v>
      </c>
      <c r="AI110" s="213">
        <f ca="1">'Chem Calcs'!AI110+'Addition to Chem for Other'!AI110</f>
        <v>0</v>
      </c>
      <c r="AJ110" s="213">
        <f ca="1">'Chem Calcs'!AJ110+'Addition to Chem for Other'!AJ110</f>
        <v>0</v>
      </c>
      <c r="AK110" s="213">
        <f ca="1">'Chem Calcs'!AK110+'Addition to Chem for Other'!AK110</f>
        <v>0</v>
      </c>
      <c r="AL110" s="213">
        <f ca="1">'Chem Calcs'!AL110+'Addition to Chem for Other'!AL110</f>
        <v>0</v>
      </c>
      <c r="AM110" s="213">
        <f ca="1">'Chem Calcs'!AM110+'Addition to Chem for Other'!AM110</f>
        <v>0</v>
      </c>
      <c r="AN110" s="213">
        <f ca="1">'Chem Calcs'!AN110+'Addition to Chem for Other'!AN110</f>
        <v>0</v>
      </c>
      <c r="AO110" s="213">
        <f ca="1">'Chem Calcs'!AO110+'Addition to Chem for Other'!AO110</f>
        <v>0</v>
      </c>
      <c r="AP110" s="213">
        <f ca="1">'Chem Calcs'!AP110+'Addition to Chem for Other'!AP110</f>
        <v>0</v>
      </c>
    </row>
    <row r="111" spans="1:42">
      <c r="A111" s="74">
        <v>59</v>
      </c>
      <c r="B111" s="213">
        <f ca="1">'Chem Calcs'!B111+'Addition to Chem for Other'!B111</f>
        <v>0</v>
      </c>
      <c r="C111" s="213">
        <f ca="1">'Chem Calcs'!C111+'Addition to Chem for Other'!C111</f>
        <v>0</v>
      </c>
      <c r="D111" s="213">
        <f ca="1">'Chem Calcs'!D111+'Addition to Chem for Other'!D111</f>
        <v>0</v>
      </c>
      <c r="E111" s="213">
        <f ca="1">'Chem Calcs'!E111+'Addition to Chem for Other'!E111</f>
        <v>0</v>
      </c>
      <c r="F111" s="213">
        <f ca="1">'Chem Calcs'!F111+'Addition to Chem for Other'!F111</f>
        <v>0</v>
      </c>
      <c r="G111" s="213">
        <f ca="1">'Chem Calcs'!G111+'Addition to Chem for Other'!G111</f>
        <v>0</v>
      </c>
      <c r="H111" s="213">
        <f ca="1">'Chem Calcs'!H111+'Addition to Chem for Other'!H111</f>
        <v>0</v>
      </c>
      <c r="I111" s="213">
        <f ca="1">'Chem Calcs'!I111+'Addition to Chem for Other'!I111</f>
        <v>0</v>
      </c>
      <c r="J111" s="213">
        <f ca="1">'Chem Calcs'!J111+'Addition to Chem for Other'!J111</f>
        <v>0</v>
      </c>
      <c r="K111" s="213">
        <f ca="1">'Chem Calcs'!K111+'Addition to Chem for Other'!K111</f>
        <v>0</v>
      </c>
      <c r="L111" s="213">
        <f ca="1">'Chem Calcs'!L111+'Addition to Chem for Other'!L111</f>
        <v>0</v>
      </c>
      <c r="M111" s="213">
        <f ca="1">'Chem Calcs'!M111+'Addition to Chem for Other'!M111</f>
        <v>0</v>
      </c>
      <c r="N111" s="213">
        <f ca="1">'Chem Calcs'!N111+'Addition to Chem for Other'!N111</f>
        <v>0</v>
      </c>
      <c r="O111" s="213">
        <f ca="1">'Chem Calcs'!O111+'Addition to Chem for Other'!O111</f>
        <v>0</v>
      </c>
      <c r="P111" s="213">
        <f ca="1">'Chem Calcs'!P111+'Addition to Chem for Other'!P111</f>
        <v>0</v>
      </c>
      <c r="Q111" s="213">
        <f ca="1">'Chem Calcs'!Q111+'Addition to Chem for Other'!Q111</f>
        <v>0</v>
      </c>
      <c r="R111" s="213">
        <f ca="1">'Chem Calcs'!R111+'Addition to Chem for Other'!R111</f>
        <v>0</v>
      </c>
      <c r="S111" s="213">
        <f ca="1">'Chem Calcs'!S111+'Addition to Chem for Other'!S111</f>
        <v>0</v>
      </c>
      <c r="T111" s="213">
        <f ca="1">'Chem Calcs'!T111+'Addition to Chem for Other'!T111</f>
        <v>0</v>
      </c>
      <c r="U111" s="213">
        <f ca="1">'Chem Calcs'!U111+'Addition to Chem for Other'!U111</f>
        <v>0</v>
      </c>
      <c r="V111" s="213">
        <f ca="1">'Chem Calcs'!V111+'Addition to Chem for Other'!V111</f>
        <v>0</v>
      </c>
      <c r="W111" s="213">
        <f ca="1">'Chem Calcs'!W111+'Addition to Chem for Other'!W111</f>
        <v>0</v>
      </c>
      <c r="X111" s="213">
        <f ca="1">'Chem Calcs'!X111+'Addition to Chem for Other'!X111</f>
        <v>0</v>
      </c>
      <c r="Y111" s="213">
        <f ca="1">'Chem Calcs'!Y111+'Addition to Chem for Other'!Y111</f>
        <v>0</v>
      </c>
      <c r="Z111" s="213">
        <f ca="1">'Chem Calcs'!Z111+'Addition to Chem for Other'!Z111</f>
        <v>0</v>
      </c>
      <c r="AA111" s="213">
        <f ca="1">'Chem Calcs'!AA111+'Addition to Chem for Other'!AA111</f>
        <v>0</v>
      </c>
      <c r="AB111" s="213">
        <f ca="1">'Chem Calcs'!AB111+'Addition to Chem for Other'!AB111</f>
        <v>0</v>
      </c>
      <c r="AC111" s="213">
        <f ca="1">'Chem Calcs'!AC111+'Addition to Chem for Other'!AC111</f>
        <v>0</v>
      </c>
      <c r="AD111" s="213">
        <f ca="1">'Chem Calcs'!AD111+'Addition to Chem for Other'!AD111</f>
        <v>0</v>
      </c>
      <c r="AE111" s="213">
        <f ca="1">'Chem Calcs'!AE111+'Addition to Chem for Other'!AE111</f>
        <v>0</v>
      </c>
      <c r="AF111" s="213">
        <f ca="1">'Chem Calcs'!AF111+'Addition to Chem for Other'!AF111</f>
        <v>0</v>
      </c>
      <c r="AG111" s="213">
        <f ca="1">'Chem Calcs'!AG111+'Addition to Chem for Other'!AG111</f>
        <v>0</v>
      </c>
      <c r="AH111" s="213">
        <f ca="1">'Chem Calcs'!AH111+'Addition to Chem for Other'!AH111</f>
        <v>0</v>
      </c>
      <c r="AI111" s="213">
        <f ca="1">'Chem Calcs'!AI111+'Addition to Chem for Other'!AI111</f>
        <v>0</v>
      </c>
      <c r="AJ111" s="213">
        <f ca="1">'Chem Calcs'!AJ111+'Addition to Chem for Other'!AJ111</f>
        <v>0</v>
      </c>
      <c r="AK111" s="213">
        <f ca="1">'Chem Calcs'!AK111+'Addition to Chem for Other'!AK111</f>
        <v>0</v>
      </c>
      <c r="AL111" s="213">
        <f ca="1">'Chem Calcs'!AL111+'Addition to Chem for Other'!AL111</f>
        <v>0</v>
      </c>
      <c r="AM111" s="213">
        <f ca="1">'Chem Calcs'!AM111+'Addition to Chem for Other'!AM111</f>
        <v>0</v>
      </c>
      <c r="AN111" s="213">
        <f ca="1">'Chem Calcs'!AN111+'Addition to Chem for Other'!AN111</f>
        <v>0</v>
      </c>
      <c r="AO111" s="213">
        <f ca="1">'Chem Calcs'!AO111+'Addition to Chem for Other'!AO111</f>
        <v>0</v>
      </c>
      <c r="AP111" s="213">
        <f ca="1">'Chem Calcs'!AP111+'Addition to Chem for Other'!AP111</f>
        <v>0</v>
      </c>
    </row>
    <row r="112" spans="1:42">
      <c r="A112" s="74">
        <v>60</v>
      </c>
      <c r="B112" s="213">
        <f ca="1">'Chem Calcs'!B112+'Addition to Chem for Other'!B112</f>
        <v>0</v>
      </c>
      <c r="C112" s="213">
        <f ca="1">'Chem Calcs'!C112+'Addition to Chem for Other'!C112</f>
        <v>0</v>
      </c>
      <c r="D112" s="213">
        <f ca="1">'Chem Calcs'!D112+'Addition to Chem for Other'!D112</f>
        <v>0</v>
      </c>
      <c r="E112" s="213">
        <f ca="1">'Chem Calcs'!E112+'Addition to Chem for Other'!E112</f>
        <v>0</v>
      </c>
      <c r="F112" s="213">
        <f ca="1">'Chem Calcs'!F112+'Addition to Chem for Other'!F112</f>
        <v>0</v>
      </c>
      <c r="G112" s="213">
        <f ca="1">'Chem Calcs'!G112+'Addition to Chem for Other'!G112</f>
        <v>0</v>
      </c>
      <c r="H112" s="213">
        <f ca="1">'Chem Calcs'!H112+'Addition to Chem for Other'!H112</f>
        <v>0</v>
      </c>
      <c r="I112" s="213">
        <f ca="1">'Chem Calcs'!I112+'Addition to Chem for Other'!I112</f>
        <v>0</v>
      </c>
      <c r="J112" s="213">
        <f ca="1">'Chem Calcs'!J112+'Addition to Chem for Other'!J112</f>
        <v>0</v>
      </c>
      <c r="K112" s="213">
        <f ca="1">'Chem Calcs'!K112+'Addition to Chem for Other'!K112</f>
        <v>0</v>
      </c>
      <c r="L112" s="213">
        <f ca="1">'Chem Calcs'!L112+'Addition to Chem for Other'!L112</f>
        <v>0</v>
      </c>
      <c r="M112" s="213">
        <f ca="1">'Chem Calcs'!M112+'Addition to Chem for Other'!M112</f>
        <v>0</v>
      </c>
      <c r="N112" s="213">
        <f ca="1">'Chem Calcs'!N112+'Addition to Chem for Other'!N112</f>
        <v>0</v>
      </c>
      <c r="O112" s="213">
        <f ca="1">'Chem Calcs'!O112+'Addition to Chem for Other'!O112</f>
        <v>0</v>
      </c>
      <c r="P112" s="213">
        <f ca="1">'Chem Calcs'!P112+'Addition to Chem for Other'!P112</f>
        <v>0</v>
      </c>
      <c r="Q112" s="213">
        <f ca="1">'Chem Calcs'!Q112+'Addition to Chem for Other'!Q112</f>
        <v>0</v>
      </c>
      <c r="R112" s="213">
        <f ca="1">'Chem Calcs'!R112+'Addition to Chem for Other'!R112</f>
        <v>0</v>
      </c>
      <c r="S112" s="213">
        <f ca="1">'Chem Calcs'!S112+'Addition to Chem for Other'!S112</f>
        <v>0</v>
      </c>
      <c r="T112" s="213">
        <f ca="1">'Chem Calcs'!T112+'Addition to Chem for Other'!T112</f>
        <v>0</v>
      </c>
      <c r="U112" s="213">
        <f ca="1">'Chem Calcs'!U112+'Addition to Chem for Other'!U112</f>
        <v>0</v>
      </c>
      <c r="V112" s="213">
        <f ca="1">'Chem Calcs'!V112+'Addition to Chem for Other'!V112</f>
        <v>0</v>
      </c>
      <c r="W112" s="213">
        <f ca="1">'Chem Calcs'!W112+'Addition to Chem for Other'!W112</f>
        <v>0</v>
      </c>
      <c r="X112" s="213">
        <f ca="1">'Chem Calcs'!X112+'Addition to Chem for Other'!X112</f>
        <v>0</v>
      </c>
      <c r="Y112" s="213">
        <f ca="1">'Chem Calcs'!Y112+'Addition to Chem for Other'!Y112</f>
        <v>0</v>
      </c>
      <c r="Z112" s="213">
        <f ca="1">'Chem Calcs'!Z112+'Addition to Chem for Other'!Z112</f>
        <v>0</v>
      </c>
      <c r="AA112" s="213">
        <f ca="1">'Chem Calcs'!AA112+'Addition to Chem for Other'!AA112</f>
        <v>0</v>
      </c>
      <c r="AB112" s="213">
        <f ca="1">'Chem Calcs'!AB112+'Addition to Chem for Other'!AB112</f>
        <v>0</v>
      </c>
      <c r="AC112" s="213">
        <f ca="1">'Chem Calcs'!AC112+'Addition to Chem for Other'!AC112</f>
        <v>0</v>
      </c>
      <c r="AD112" s="213">
        <f ca="1">'Chem Calcs'!AD112+'Addition to Chem for Other'!AD112</f>
        <v>0</v>
      </c>
      <c r="AE112" s="213">
        <f ca="1">'Chem Calcs'!AE112+'Addition to Chem for Other'!AE112</f>
        <v>0</v>
      </c>
      <c r="AF112" s="213">
        <f ca="1">'Chem Calcs'!AF112+'Addition to Chem for Other'!AF112</f>
        <v>0</v>
      </c>
      <c r="AG112" s="213">
        <f ca="1">'Chem Calcs'!AG112+'Addition to Chem for Other'!AG112</f>
        <v>0</v>
      </c>
      <c r="AH112" s="213">
        <f ca="1">'Chem Calcs'!AH112+'Addition to Chem for Other'!AH112</f>
        <v>0</v>
      </c>
      <c r="AI112" s="213">
        <f ca="1">'Chem Calcs'!AI112+'Addition to Chem for Other'!AI112</f>
        <v>0</v>
      </c>
      <c r="AJ112" s="213">
        <f ca="1">'Chem Calcs'!AJ112+'Addition to Chem for Other'!AJ112</f>
        <v>0</v>
      </c>
      <c r="AK112" s="213">
        <f ca="1">'Chem Calcs'!AK112+'Addition to Chem for Other'!AK112</f>
        <v>0</v>
      </c>
      <c r="AL112" s="213">
        <f ca="1">'Chem Calcs'!AL112+'Addition to Chem for Other'!AL112</f>
        <v>0</v>
      </c>
      <c r="AM112" s="213">
        <f ca="1">'Chem Calcs'!AM112+'Addition to Chem for Other'!AM112</f>
        <v>0</v>
      </c>
      <c r="AN112" s="213">
        <f ca="1">'Chem Calcs'!AN112+'Addition to Chem for Other'!AN112</f>
        <v>0</v>
      </c>
      <c r="AO112" s="213">
        <f ca="1">'Chem Calcs'!AO112+'Addition to Chem for Other'!AO112</f>
        <v>0</v>
      </c>
      <c r="AP112" s="213">
        <f ca="1">'Chem Calcs'!AP112+'Addition to Chem for Other'!AP112</f>
        <v>0</v>
      </c>
    </row>
    <row r="113" spans="1:42">
      <c r="A113" s="74">
        <v>61</v>
      </c>
      <c r="B113" s="213">
        <f ca="1">'Chem Calcs'!B113+'Addition to Chem for Other'!B113</f>
        <v>0</v>
      </c>
      <c r="C113" s="213">
        <f ca="1">'Chem Calcs'!C113+'Addition to Chem for Other'!C113</f>
        <v>0</v>
      </c>
      <c r="D113" s="213">
        <f ca="1">'Chem Calcs'!D113+'Addition to Chem for Other'!D113</f>
        <v>0</v>
      </c>
      <c r="E113" s="213">
        <f ca="1">'Chem Calcs'!E113+'Addition to Chem for Other'!E113</f>
        <v>0</v>
      </c>
      <c r="F113" s="213">
        <f ca="1">'Chem Calcs'!F113+'Addition to Chem for Other'!F113</f>
        <v>0</v>
      </c>
      <c r="G113" s="213">
        <f ca="1">'Chem Calcs'!G113+'Addition to Chem for Other'!G113</f>
        <v>0</v>
      </c>
      <c r="H113" s="213">
        <f ca="1">'Chem Calcs'!H113+'Addition to Chem for Other'!H113</f>
        <v>0</v>
      </c>
      <c r="I113" s="213">
        <f ca="1">'Chem Calcs'!I113+'Addition to Chem for Other'!I113</f>
        <v>0</v>
      </c>
      <c r="J113" s="213">
        <f ca="1">'Chem Calcs'!J113+'Addition to Chem for Other'!J113</f>
        <v>0</v>
      </c>
      <c r="K113" s="213">
        <f ca="1">'Chem Calcs'!K113+'Addition to Chem for Other'!K113</f>
        <v>0</v>
      </c>
      <c r="L113" s="213">
        <f ca="1">'Chem Calcs'!L113+'Addition to Chem for Other'!L113</f>
        <v>0</v>
      </c>
      <c r="M113" s="213">
        <f ca="1">'Chem Calcs'!M113+'Addition to Chem for Other'!M113</f>
        <v>0</v>
      </c>
      <c r="N113" s="213">
        <f ca="1">'Chem Calcs'!N113+'Addition to Chem for Other'!N113</f>
        <v>0</v>
      </c>
      <c r="O113" s="213">
        <f ca="1">'Chem Calcs'!O113+'Addition to Chem for Other'!O113</f>
        <v>0</v>
      </c>
      <c r="P113" s="213">
        <f ca="1">'Chem Calcs'!P113+'Addition to Chem for Other'!P113</f>
        <v>0</v>
      </c>
      <c r="Q113" s="213">
        <f ca="1">'Chem Calcs'!Q113+'Addition to Chem for Other'!Q113</f>
        <v>0</v>
      </c>
      <c r="R113" s="213">
        <f ca="1">'Chem Calcs'!R113+'Addition to Chem for Other'!R113</f>
        <v>0</v>
      </c>
      <c r="S113" s="213">
        <f ca="1">'Chem Calcs'!S113+'Addition to Chem for Other'!S113</f>
        <v>0</v>
      </c>
      <c r="T113" s="213">
        <f ca="1">'Chem Calcs'!T113+'Addition to Chem for Other'!T113</f>
        <v>0</v>
      </c>
      <c r="U113" s="213">
        <f ca="1">'Chem Calcs'!U113+'Addition to Chem for Other'!U113</f>
        <v>0</v>
      </c>
      <c r="V113" s="213">
        <f ca="1">'Chem Calcs'!V113+'Addition to Chem for Other'!V113</f>
        <v>0</v>
      </c>
      <c r="W113" s="213">
        <f ca="1">'Chem Calcs'!W113+'Addition to Chem for Other'!W113</f>
        <v>0</v>
      </c>
      <c r="X113" s="213">
        <f ca="1">'Chem Calcs'!X113+'Addition to Chem for Other'!X113</f>
        <v>0</v>
      </c>
      <c r="Y113" s="213">
        <f ca="1">'Chem Calcs'!Y113+'Addition to Chem for Other'!Y113</f>
        <v>0</v>
      </c>
      <c r="Z113" s="213">
        <f ca="1">'Chem Calcs'!Z113+'Addition to Chem for Other'!Z113</f>
        <v>0</v>
      </c>
      <c r="AA113" s="213">
        <f ca="1">'Chem Calcs'!AA113+'Addition to Chem for Other'!AA113</f>
        <v>0</v>
      </c>
      <c r="AB113" s="213">
        <f ca="1">'Chem Calcs'!AB113+'Addition to Chem for Other'!AB113</f>
        <v>0</v>
      </c>
      <c r="AC113" s="213">
        <f ca="1">'Chem Calcs'!AC113+'Addition to Chem for Other'!AC113</f>
        <v>0</v>
      </c>
      <c r="AD113" s="213">
        <f ca="1">'Chem Calcs'!AD113+'Addition to Chem for Other'!AD113</f>
        <v>0</v>
      </c>
      <c r="AE113" s="213">
        <f ca="1">'Chem Calcs'!AE113+'Addition to Chem for Other'!AE113</f>
        <v>0</v>
      </c>
      <c r="AF113" s="213">
        <f ca="1">'Chem Calcs'!AF113+'Addition to Chem for Other'!AF113</f>
        <v>0</v>
      </c>
      <c r="AG113" s="213">
        <f ca="1">'Chem Calcs'!AG113+'Addition to Chem for Other'!AG113</f>
        <v>0</v>
      </c>
      <c r="AH113" s="213">
        <f ca="1">'Chem Calcs'!AH113+'Addition to Chem for Other'!AH113</f>
        <v>0</v>
      </c>
      <c r="AI113" s="213">
        <f ca="1">'Chem Calcs'!AI113+'Addition to Chem for Other'!AI113</f>
        <v>0</v>
      </c>
      <c r="AJ113" s="213">
        <f ca="1">'Chem Calcs'!AJ113+'Addition to Chem for Other'!AJ113</f>
        <v>0</v>
      </c>
      <c r="AK113" s="213">
        <f ca="1">'Chem Calcs'!AK113+'Addition to Chem for Other'!AK113</f>
        <v>0</v>
      </c>
      <c r="AL113" s="213">
        <f ca="1">'Chem Calcs'!AL113+'Addition to Chem for Other'!AL113</f>
        <v>0</v>
      </c>
      <c r="AM113" s="213">
        <f ca="1">'Chem Calcs'!AM113+'Addition to Chem for Other'!AM113</f>
        <v>0</v>
      </c>
      <c r="AN113" s="213">
        <f ca="1">'Chem Calcs'!AN113+'Addition to Chem for Other'!AN113</f>
        <v>0</v>
      </c>
      <c r="AO113" s="213">
        <f ca="1">'Chem Calcs'!AO113+'Addition to Chem for Other'!AO113</f>
        <v>0</v>
      </c>
      <c r="AP113" s="213">
        <f ca="1">'Chem Calcs'!AP113+'Addition to Chem for Other'!AP113</f>
        <v>0</v>
      </c>
    </row>
    <row r="114" spans="1:42">
      <c r="A114" s="74">
        <v>62</v>
      </c>
      <c r="B114" s="213">
        <f ca="1">'Chem Calcs'!B114+'Addition to Chem for Other'!B114</f>
        <v>0</v>
      </c>
      <c r="C114" s="213">
        <f ca="1">'Chem Calcs'!C114+'Addition to Chem for Other'!C114</f>
        <v>0</v>
      </c>
      <c r="D114" s="213">
        <f ca="1">'Chem Calcs'!D114+'Addition to Chem for Other'!D114</f>
        <v>0</v>
      </c>
      <c r="E114" s="213">
        <f ca="1">'Chem Calcs'!E114+'Addition to Chem for Other'!E114</f>
        <v>0</v>
      </c>
      <c r="F114" s="213">
        <f ca="1">'Chem Calcs'!F114+'Addition to Chem for Other'!F114</f>
        <v>0</v>
      </c>
      <c r="G114" s="213">
        <f ca="1">'Chem Calcs'!G114+'Addition to Chem for Other'!G114</f>
        <v>0</v>
      </c>
      <c r="H114" s="213">
        <f ca="1">'Chem Calcs'!H114+'Addition to Chem for Other'!H114</f>
        <v>0</v>
      </c>
      <c r="I114" s="213">
        <f ca="1">'Chem Calcs'!I114+'Addition to Chem for Other'!I114</f>
        <v>0</v>
      </c>
      <c r="J114" s="213">
        <f ca="1">'Chem Calcs'!J114+'Addition to Chem for Other'!J114</f>
        <v>0</v>
      </c>
      <c r="K114" s="213">
        <f ca="1">'Chem Calcs'!K114+'Addition to Chem for Other'!K114</f>
        <v>0</v>
      </c>
      <c r="L114" s="213">
        <f ca="1">'Chem Calcs'!L114+'Addition to Chem for Other'!L114</f>
        <v>0</v>
      </c>
      <c r="M114" s="213">
        <f ca="1">'Chem Calcs'!M114+'Addition to Chem for Other'!M114</f>
        <v>0</v>
      </c>
      <c r="N114" s="213">
        <f ca="1">'Chem Calcs'!N114+'Addition to Chem for Other'!N114</f>
        <v>0</v>
      </c>
      <c r="O114" s="213">
        <f ca="1">'Chem Calcs'!O114+'Addition to Chem for Other'!O114</f>
        <v>0</v>
      </c>
      <c r="P114" s="213">
        <f ca="1">'Chem Calcs'!P114+'Addition to Chem for Other'!P114</f>
        <v>0</v>
      </c>
      <c r="Q114" s="213">
        <f ca="1">'Chem Calcs'!Q114+'Addition to Chem for Other'!Q114</f>
        <v>0</v>
      </c>
      <c r="R114" s="213">
        <f ca="1">'Chem Calcs'!R114+'Addition to Chem for Other'!R114</f>
        <v>0</v>
      </c>
      <c r="S114" s="213">
        <f ca="1">'Chem Calcs'!S114+'Addition to Chem for Other'!S114</f>
        <v>0</v>
      </c>
      <c r="T114" s="213">
        <f ca="1">'Chem Calcs'!T114+'Addition to Chem for Other'!T114</f>
        <v>0</v>
      </c>
      <c r="U114" s="213">
        <f ca="1">'Chem Calcs'!U114+'Addition to Chem for Other'!U114</f>
        <v>0</v>
      </c>
      <c r="V114" s="213">
        <f ca="1">'Chem Calcs'!V114+'Addition to Chem for Other'!V114</f>
        <v>0</v>
      </c>
      <c r="W114" s="213">
        <f ca="1">'Chem Calcs'!W114+'Addition to Chem for Other'!W114</f>
        <v>0</v>
      </c>
      <c r="X114" s="213">
        <f ca="1">'Chem Calcs'!X114+'Addition to Chem for Other'!X114</f>
        <v>0</v>
      </c>
      <c r="Y114" s="213">
        <f ca="1">'Chem Calcs'!Y114+'Addition to Chem for Other'!Y114</f>
        <v>0</v>
      </c>
      <c r="Z114" s="213">
        <f ca="1">'Chem Calcs'!Z114+'Addition to Chem for Other'!Z114</f>
        <v>0</v>
      </c>
      <c r="AA114" s="213">
        <f ca="1">'Chem Calcs'!AA114+'Addition to Chem for Other'!AA114</f>
        <v>0</v>
      </c>
      <c r="AB114" s="213">
        <f ca="1">'Chem Calcs'!AB114+'Addition to Chem for Other'!AB114</f>
        <v>0</v>
      </c>
      <c r="AC114" s="213">
        <f ca="1">'Chem Calcs'!AC114+'Addition to Chem for Other'!AC114</f>
        <v>0</v>
      </c>
      <c r="AD114" s="213">
        <f ca="1">'Chem Calcs'!AD114+'Addition to Chem for Other'!AD114</f>
        <v>0</v>
      </c>
      <c r="AE114" s="213">
        <f ca="1">'Chem Calcs'!AE114+'Addition to Chem for Other'!AE114</f>
        <v>0</v>
      </c>
      <c r="AF114" s="213">
        <f ca="1">'Chem Calcs'!AF114+'Addition to Chem for Other'!AF114</f>
        <v>0</v>
      </c>
      <c r="AG114" s="213">
        <f ca="1">'Chem Calcs'!AG114+'Addition to Chem for Other'!AG114</f>
        <v>0</v>
      </c>
      <c r="AH114" s="213">
        <f ca="1">'Chem Calcs'!AH114+'Addition to Chem for Other'!AH114</f>
        <v>0</v>
      </c>
      <c r="AI114" s="213">
        <f ca="1">'Chem Calcs'!AI114+'Addition to Chem for Other'!AI114</f>
        <v>0</v>
      </c>
      <c r="AJ114" s="213">
        <f ca="1">'Chem Calcs'!AJ114+'Addition to Chem for Other'!AJ114</f>
        <v>0</v>
      </c>
      <c r="AK114" s="213">
        <f ca="1">'Chem Calcs'!AK114+'Addition to Chem for Other'!AK114</f>
        <v>0</v>
      </c>
      <c r="AL114" s="213">
        <f ca="1">'Chem Calcs'!AL114+'Addition to Chem for Other'!AL114</f>
        <v>0</v>
      </c>
      <c r="AM114" s="213">
        <f ca="1">'Chem Calcs'!AM114+'Addition to Chem for Other'!AM114</f>
        <v>0</v>
      </c>
      <c r="AN114" s="213">
        <f ca="1">'Chem Calcs'!AN114+'Addition to Chem for Other'!AN114</f>
        <v>0</v>
      </c>
      <c r="AO114" s="213">
        <f ca="1">'Chem Calcs'!AO114+'Addition to Chem for Other'!AO114</f>
        <v>0</v>
      </c>
      <c r="AP114" s="213">
        <f ca="1">'Chem Calcs'!AP114+'Addition to Chem for Other'!AP114</f>
        <v>0</v>
      </c>
    </row>
    <row r="115" spans="1:42">
      <c r="A115" s="74">
        <v>63</v>
      </c>
      <c r="B115" s="213">
        <f ca="1">'Chem Calcs'!B115+'Addition to Chem for Other'!B115</f>
        <v>0</v>
      </c>
      <c r="C115" s="213">
        <f ca="1">'Chem Calcs'!C115+'Addition to Chem for Other'!C115</f>
        <v>0</v>
      </c>
      <c r="D115" s="213">
        <f ca="1">'Chem Calcs'!D115+'Addition to Chem for Other'!D115</f>
        <v>0</v>
      </c>
      <c r="E115" s="213">
        <f ca="1">'Chem Calcs'!E115+'Addition to Chem for Other'!E115</f>
        <v>0</v>
      </c>
      <c r="F115" s="213">
        <f ca="1">'Chem Calcs'!F115+'Addition to Chem for Other'!F115</f>
        <v>0</v>
      </c>
      <c r="G115" s="213">
        <f ca="1">'Chem Calcs'!G115+'Addition to Chem for Other'!G115</f>
        <v>0</v>
      </c>
      <c r="H115" s="213">
        <f ca="1">'Chem Calcs'!H115+'Addition to Chem for Other'!H115</f>
        <v>0</v>
      </c>
      <c r="I115" s="213">
        <f ca="1">'Chem Calcs'!I115+'Addition to Chem for Other'!I115</f>
        <v>0</v>
      </c>
      <c r="J115" s="213">
        <f ca="1">'Chem Calcs'!J115+'Addition to Chem for Other'!J115</f>
        <v>0</v>
      </c>
      <c r="K115" s="213">
        <f ca="1">'Chem Calcs'!K115+'Addition to Chem for Other'!K115</f>
        <v>0</v>
      </c>
      <c r="L115" s="213">
        <f ca="1">'Chem Calcs'!L115+'Addition to Chem for Other'!L115</f>
        <v>0</v>
      </c>
      <c r="M115" s="213">
        <f ca="1">'Chem Calcs'!M115+'Addition to Chem for Other'!M115</f>
        <v>552291365.79926586</v>
      </c>
      <c r="N115" s="213">
        <f ca="1">'Chem Calcs'!N115+'Addition to Chem for Other'!N115</f>
        <v>1104582731.5985317</v>
      </c>
      <c r="O115" s="213">
        <f ca="1">'Chem Calcs'!O115+'Addition to Chem for Other'!O115</f>
        <v>1656874097.3977976</v>
      </c>
      <c r="P115" s="213">
        <f ca="1">'Chem Calcs'!P115+'Addition to Chem for Other'!P115</f>
        <v>2209165463.1970634</v>
      </c>
      <c r="Q115" s="213">
        <f ca="1">'Chem Calcs'!Q115+'Addition to Chem for Other'!Q115</f>
        <v>2761456828.9963293</v>
      </c>
      <c r="R115" s="213">
        <f ca="1">'Chem Calcs'!R115+'Addition to Chem for Other'!R115</f>
        <v>3313748194.7955952</v>
      </c>
      <c r="S115" s="213">
        <f ca="1">'Chem Calcs'!S115+'Addition to Chem for Other'!S115</f>
        <v>3866039560.594861</v>
      </c>
      <c r="T115" s="213">
        <f ca="1">'Chem Calcs'!T115+'Addition to Chem for Other'!T115</f>
        <v>4418330926.3941269</v>
      </c>
      <c r="U115" s="213">
        <f ca="1">'Chem Calcs'!U115+'Addition to Chem for Other'!U115</f>
        <v>4970622292.1933928</v>
      </c>
      <c r="V115" s="213">
        <f ca="1">'Chem Calcs'!V115+'Addition to Chem for Other'!V115</f>
        <v>5522913657.9926586</v>
      </c>
      <c r="W115" s="213">
        <f ca="1">'Chem Calcs'!W115+'Addition to Chem for Other'!W115</f>
        <v>6098397430.0326366</v>
      </c>
      <c r="X115" s="213">
        <f ca="1">'Chem Calcs'!X115+'Addition to Chem for Other'!X115</f>
        <v>6673881202.0726128</v>
      </c>
      <c r="Y115" s="213">
        <f ca="1">'Chem Calcs'!Y115+'Addition to Chem for Other'!Y115</f>
        <v>7249364974.1125908</v>
      </c>
      <c r="Z115" s="213">
        <f ca="1">'Chem Calcs'!Z115+'Addition to Chem for Other'!Z115</f>
        <v>7824848746.1525679</v>
      </c>
      <c r="AA115" s="213">
        <f ca="1">'Chem Calcs'!AA115+'Addition to Chem for Other'!AA115</f>
        <v>8400332518.1925449</v>
      </c>
      <c r="AB115" s="213">
        <f ca="1">'Chem Calcs'!AB115+'Addition to Chem for Other'!AB115</f>
        <v>8975816290.2325211</v>
      </c>
      <c r="AC115" s="213">
        <f ca="1">'Chem Calcs'!AC115+'Addition to Chem for Other'!AC115</f>
        <v>9551300062.2724991</v>
      </c>
      <c r="AD115" s="213">
        <f ca="1">'Chem Calcs'!AD115+'Addition to Chem for Other'!AD115</f>
        <v>10126783834.312477</v>
      </c>
      <c r="AE115" s="213">
        <f ca="1">'Chem Calcs'!AE115+'Addition to Chem for Other'!AE115</f>
        <v>10702267606.352453</v>
      </c>
      <c r="AF115" s="213">
        <f ca="1">'Chem Calcs'!AF115+'Addition to Chem for Other'!AF115</f>
        <v>11277751378.392429</v>
      </c>
      <c r="AG115" s="213">
        <f ca="1">'Chem Calcs'!AG115+'Addition to Chem for Other'!AG115</f>
        <v>11853235150.432409</v>
      </c>
      <c r="AH115" s="213">
        <f ca="1">'Chem Calcs'!AH115+'Addition to Chem for Other'!AH115</f>
        <v>12428718922.472385</v>
      </c>
      <c r="AI115" s="213">
        <f ca="1">'Chem Calcs'!AI115+'Addition to Chem for Other'!AI115</f>
        <v>13004202694.512362</v>
      </c>
      <c r="AJ115" s="213">
        <f ca="1">'Chem Calcs'!AJ115+'Addition to Chem for Other'!AJ115</f>
        <v>13579686466.552341</v>
      </c>
      <c r="AK115" s="213">
        <f ca="1">'Chem Calcs'!AK115+'Addition to Chem for Other'!AK115</f>
        <v>14155170238.592318</v>
      </c>
      <c r="AL115" s="213">
        <f ca="1">'Chem Calcs'!AL115+'Addition to Chem for Other'!AL115</f>
        <v>14730654010.632296</v>
      </c>
      <c r="AM115" s="213">
        <f ca="1">'Chem Calcs'!AM115+'Addition to Chem for Other'!AM115</f>
        <v>15306137782.672272</v>
      </c>
      <c r="AN115" s="213">
        <f ca="1">'Chem Calcs'!AN115+'Addition to Chem for Other'!AN115</f>
        <v>15881621554.71225</v>
      </c>
      <c r="AO115" s="213">
        <f ca="1">'Chem Calcs'!AO115+'Addition to Chem for Other'!AO115</f>
        <v>16457105326.752228</v>
      </c>
      <c r="AP115" s="213">
        <f ca="1">'Chem Calcs'!AP115+'Addition to Chem for Other'!AP115</f>
        <v>17032589098.792204</v>
      </c>
    </row>
    <row r="116" spans="1:42">
      <c r="A116" s="74">
        <v>64</v>
      </c>
      <c r="B116" s="213">
        <f ca="1">'Chem Calcs'!B116+'Addition to Chem for Other'!B116</f>
        <v>0</v>
      </c>
      <c r="C116" s="213">
        <f ca="1">'Chem Calcs'!C116+'Addition to Chem for Other'!C116</f>
        <v>0</v>
      </c>
      <c r="D116" s="213">
        <f ca="1">'Chem Calcs'!D116+'Addition to Chem for Other'!D116</f>
        <v>0</v>
      </c>
      <c r="E116" s="213">
        <f ca="1">'Chem Calcs'!E116+'Addition to Chem for Other'!E116</f>
        <v>0</v>
      </c>
      <c r="F116" s="213">
        <f ca="1">'Chem Calcs'!F116+'Addition to Chem for Other'!F116</f>
        <v>0</v>
      </c>
      <c r="G116" s="213">
        <f ca="1">'Chem Calcs'!G116+'Addition to Chem for Other'!G116</f>
        <v>0</v>
      </c>
      <c r="H116" s="213">
        <f ca="1">'Chem Calcs'!H116+'Addition to Chem for Other'!H116</f>
        <v>0</v>
      </c>
      <c r="I116" s="213">
        <f ca="1">'Chem Calcs'!I116+'Addition to Chem for Other'!I116</f>
        <v>0</v>
      </c>
      <c r="J116" s="213">
        <f ca="1">'Chem Calcs'!J116+'Addition to Chem for Other'!J116</f>
        <v>0</v>
      </c>
      <c r="K116" s="213">
        <f ca="1">'Chem Calcs'!K116+'Addition to Chem for Other'!K116</f>
        <v>0</v>
      </c>
      <c r="L116" s="213">
        <f ca="1">'Chem Calcs'!L116+'Addition to Chem for Other'!L116</f>
        <v>0</v>
      </c>
      <c r="M116" s="213">
        <f ca="1">'Chem Calcs'!M116+'Addition to Chem for Other'!M116</f>
        <v>0</v>
      </c>
      <c r="N116" s="213">
        <f ca="1">'Chem Calcs'!N116+'Addition to Chem for Other'!N116</f>
        <v>0</v>
      </c>
      <c r="O116" s="213">
        <f ca="1">'Chem Calcs'!O116+'Addition to Chem for Other'!O116</f>
        <v>0</v>
      </c>
      <c r="P116" s="213">
        <f ca="1">'Chem Calcs'!P116+'Addition to Chem for Other'!P116</f>
        <v>0</v>
      </c>
      <c r="Q116" s="213">
        <f ca="1">'Chem Calcs'!Q116+'Addition to Chem for Other'!Q116</f>
        <v>0</v>
      </c>
      <c r="R116" s="213">
        <f ca="1">'Chem Calcs'!R116+'Addition to Chem for Other'!R116</f>
        <v>0</v>
      </c>
      <c r="S116" s="213">
        <f ca="1">'Chem Calcs'!S116+'Addition to Chem for Other'!S116</f>
        <v>0</v>
      </c>
      <c r="T116" s="213">
        <f ca="1">'Chem Calcs'!T116+'Addition to Chem for Other'!T116</f>
        <v>0</v>
      </c>
      <c r="U116" s="213">
        <f ca="1">'Chem Calcs'!U116+'Addition to Chem for Other'!U116</f>
        <v>0</v>
      </c>
      <c r="V116" s="213">
        <f ca="1">'Chem Calcs'!V116+'Addition to Chem for Other'!V116</f>
        <v>0</v>
      </c>
      <c r="W116" s="213">
        <f ca="1">'Chem Calcs'!W116+'Addition to Chem for Other'!W116</f>
        <v>0</v>
      </c>
      <c r="X116" s="213">
        <f ca="1">'Chem Calcs'!X116+'Addition to Chem for Other'!X116</f>
        <v>0</v>
      </c>
      <c r="Y116" s="213">
        <f ca="1">'Chem Calcs'!Y116+'Addition to Chem for Other'!Y116</f>
        <v>0</v>
      </c>
      <c r="Z116" s="213">
        <f ca="1">'Chem Calcs'!Z116+'Addition to Chem for Other'!Z116</f>
        <v>0</v>
      </c>
      <c r="AA116" s="213">
        <f ca="1">'Chem Calcs'!AA116+'Addition to Chem for Other'!AA116</f>
        <v>0</v>
      </c>
      <c r="AB116" s="213">
        <f ca="1">'Chem Calcs'!AB116+'Addition to Chem for Other'!AB116</f>
        <v>0</v>
      </c>
      <c r="AC116" s="213">
        <f ca="1">'Chem Calcs'!AC116+'Addition to Chem for Other'!AC116</f>
        <v>0</v>
      </c>
      <c r="AD116" s="213">
        <f ca="1">'Chem Calcs'!AD116+'Addition to Chem for Other'!AD116</f>
        <v>0</v>
      </c>
      <c r="AE116" s="213">
        <f ca="1">'Chem Calcs'!AE116+'Addition to Chem for Other'!AE116</f>
        <v>0</v>
      </c>
      <c r="AF116" s="213">
        <f ca="1">'Chem Calcs'!AF116+'Addition to Chem for Other'!AF116</f>
        <v>0</v>
      </c>
      <c r="AG116" s="213">
        <f ca="1">'Chem Calcs'!AG116+'Addition to Chem for Other'!AG116</f>
        <v>0</v>
      </c>
      <c r="AH116" s="213">
        <f ca="1">'Chem Calcs'!AH116+'Addition to Chem for Other'!AH116</f>
        <v>0</v>
      </c>
      <c r="AI116" s="213">
        <f ca="1">'Chem Calcs'!AI116+'Addition to Chem for Other'!AI116</f>
        <v>0</v>
      </c>
      <c r="AJ116" s="213">
        <f ca="1">'Chem Calcs'!AJ116+'Addition to Chem for Other'!AJ116</f>
        <v>0</v>
      </c>
      <c r="AK116" s="213">
        <f ca="1">'Chem Calcs'!AK116+'Addition to Chem for Other'!AK116</f>
        <v>0</v>
      </c>
      <c r="AL116" s="213">
        <f ca="1">'Chem Calcs'!AL116+'Addition to Chem for Other'!AL116</f>
        <v>0</v>
      </c>
      <c r="AM116" s="213">
        <f ca="1">'Chem Calcs'!AM116+'Addition to Chem for Other'!AM116</f>
        <v>0</v>
      </c>
      <c r="AN116" s="213">
        <f ca="1">'Chem Calcs'!AN116+'Addition to Chem for Other'!AN116</f>
        <v>0</v>
      </c>
      <c r="AO116" s="213">
        <f ca="1">'Chem Calcs'!AO116+'Addition to Chem for Other'!AO116</f>
        <v>0</v>
      </c>
      <c r="AP116" s="213">
        <f ca="1">'Chem Calcs'!AP116+'Addition to Chem for Other'!AP116</f>
        <v>0</v>
      </c>
    </row>
    <row r="117" spans="1:42">
      <c r="A117" s="74">
        <v>65</v>
      </c>
      <c r="B117" s="213">
        <f ca="1">'Chem Calcs'!B117+'Addition to Chem for Other'!B117</f>
        <v>0</v>
      </c>
      <c r="C117" s="213">
        <f ca="1">'Chem Calcs'!C117+'Addition to Chem for Other'!C117</f>
        <v>0</v>
      </c>
      <c r="D117" s="213">
        <f ca="1">'Chem Calcs'!D117+'Addition to Chem for Other'!D117</f>
        <v>0</v>
      </c>
      <c r="E117" s="213">
        <f ca="1">'Chem Calcs'!E117+'Addition to Chem for Other'!E117</f>
        <v>0</v>
      </c>
      <c r="F117" s="213">
        <f ca="1">'Chem Calcs'!F117+'Addition to Chem for Other'!F117</f>
        <v>0</v>
      </c>
      <c r="G117" s="213">
        <f ca="1">'Chem Calcs'!G117+'Addition to Chem for Other'!G117</f>
        <v>0</v>
      </c>
      <c r="H117" s="213">
        <f ca="1">'Chem Calcs'!H117+'Addition to Chem for Other'!H117</f>
        <v>0</v>
      </c>
      <c r="I117" s="213">
        <f ca="1">'Chem Calcs'!I117+'Addition to Chem for Other'!I117</f>
        <v>0</v>
      </c>
      <c r="J117" s="213">
        <f ca="1">'Chem Calcs'!J117+'Addition to Chem for Other'!J117</f>
        <v>0</v>
      </c>
      <c r="K117" s="213">
        <f ca="1">'Chem Calcs'!K117+'Addition to Chem for Other'!K117</f>
        <v>0</v>
      </c>
      <c r="L117" s="213">
        <f ca="1">'Chem Calcs'!L117+'Addition to Chem for Other'!L117</f>
        <v>0</v>
      </c>
      <c r="M117" s="213">
        <f ca="1">'Chem Calcs'!M117+'Addition to Chem for Other'!M117</f>
        <v>0</v>
      </c>
      <c r="N117" s="213">
        <f ca="1">'Chem Calcs'!N117+'Addition to Chem for Other'!N117</f>
        <v>0</v>
      </c>
      <c r="O117" s="213">
        <f ca="1">'Chem Calcs'!O117+'Addition to Chem for Other'!O117</f>
        <v>0</v>
      </c>
      <c r="P117" s="213">
        <f ca="1">'Chem Calcs'!P117+'Addition to Chem for Other'!P117</f>
        <v>0</v>
      </c>
      <c r="Q117" s="213">
        <f ca="1">'Chem Calcs'!Q117+'Addition to Chem for Other'!Q117</f>
        <v>0</v>
      </c>
      <c r="R117" s="213">
        <f ca="1">'Chem Calcs'!R117+'Addition to Chem for Other'!R117</f>
        <v>0</v>
      </c>
      <c r="S117" s="213">
        <f ca="1">'Chem Calcs'!S117+'Addition to Chem for Other'!S117</f>
        <v>0</v>
      </c>
      <c r="T117" s="213">
        <f ca="1">'Chem Calcs'!T117+'Addition to Chem for Other'!T117</f>
        <v>0</v>
      </c>
      <c r="U117" s="213">
        <f ca="1">'Chem Calcs'!U117+'Addition to Chem for Other'!U117</f>
        <v>0</v>
      </c>
      <c r="V117" s="213">
        <f ca="1">'Chem Calcs'!V117+'Addition to Chem for Other'!V117</f>
        <v>0</v>
      </c>
      <c r="W117" s="213">
        <f ca="1">'Chem Calcs'!W117+'Addition to Chem for Other'!W117</f>
        <v>0</v>
      </c>
      <c r="X117" s="213">
        <f ca="1">'Chem Calcs'!X117+'Addition to Chem for Other'!X117</f>
        <v>0</v>
      </c>
      <c r="Y117" s="213">
        <f ca="1">'Chem Calcs'!Y117+'Addition to Chem for Other'!Y117</f>
        <v>0</v>
      </c>
      <c r="Z117" s="213">
        <f ca="1">'Chem Calcs'!Z117+'Addition to Chem for Other'!Z117</f>
        <v>0</v>
      </c>
      <c r="AA117" s="213">
        <f ca="1">'Chem Calcs'!AA117+'Addition to Chem for Other'!AA117</f>
        <v>0</v>
      </c>
      <c r="AB117" s="213">
        <f ca="1">'Chem Calcs'!AB117+'Addition to Chem for Other'!AB117</f>
        <v>0</v>
      </c>
      <c r="AC117" s="213">
        <f ca="1">'Chem Calcs'!AC117+'Addition to Chem for Other'!AC117</f>
        <v>0</v>
      </c>
      <c r="AD117" s="213">
        <f ca="1">'Chem Calcs'!AD117+'Addition to Chem for Other'!AD117</f>
        <v>0</v>
      </c>
      <c r="AE117" s="213">
        <f ca="1">'Chem Calcs'!AE117+'Addition to Chem for Other'!AE117</f>
        <v>0</v>
      </c>
      <c r="AF117" s="213">
        <f ca="1">'Chem Calcs'!AF117+'Addition to Chem for Other'!AF117</f>
        <v>0</v>
      </c>
      <c r="AG117" s="213">
        <f ca="1">'Chem Calcs'!AG117+'Addition to Chem for Other'!AG117</f>
        <v>0</v>
      </c>
      <c r="AH117" s="213">
        <f ca="1">'Chem Calcs'!AH117+'Addition to Chem for Other'!AH117</f>
        <v>0</v>
      </c>
      <c r="AI117" s="213">
        <f ca="1">'Chem Calcs'!AI117+'Addition to Chem for Other'!AI117</f>
        <v>0</v>
      </c>
      <c r="AJ117" s="213">
        <f ca="1">'Chem Calcs'!AJ117+'Addition to Chem for Other'!AJ117</f>
        <v>0</v>
      </c>
      <c r="AK117" s="213">
        <f ca="1">'Chem Calcs'!AK117+'Addition to Chem for Other'!AK117</f>
        <v>0</v>
      </c>
      <c r="AL117" s="213">
        <f ca="1">'Chem Calcs'!AL117+'Addition to Chem for Other'!AL117</f>
        <v>0</v>
      </c>
      <c r="AM117" s="213">
        <f ca="1">'Chem Calcs'!AM117+'Addition to Chem for Other'!AM117</f>
        <v>0</v>
      </c>
      <c r="AN117" s="213">
        <f ca="1">'Chem Calcs'!AN117+'Addition to Chem for Other'!AN117</f>
        <v>0</v>
      </c>
      <c r="AO117" s="213">
        <f ca="1">'Chem Calcs'!AO117+'Addition to Chem for Other'!AO117</f>
        <v>0</v>
      </c>
      <c r="AP117" s="213">
        <f ca="1">'Chem Calcs'!AP117+'Addition to Chem for Other'!AP117</f>
        <v>0</v>
      </c>
    </row>
    <row r="118" spans="1:42">
      <c r="A118" s="74">
        <v>66</v>
      </c>
      <c r="B118" s="213">
        <f ca="1">'Chem Calcs'!B118+'Addition to Chem for Other'!B118</f>
        <v>0</v>
      </c>
      <c r="C118" s="213">
        <f ca="1">'Chem Calcs'!C118+'Addition to Chem for Other'!C118</f>
        <v>0</v>
      </c>
      <c r="D118" s="213">
        <f ca="1">'Chem Calcs'!D118+'Addition to Chem for Other'!D118</f>
        <v>0</v>
      </c>
      <c r="E118" s="213">
        <f ca="1">'Chem Calcs'!E118+'Addition to Chem for Other'!E118</f>
        <v>0</v>
      </c>
      <c r="F118" s="213">
        <f ca="1">'Chem Calcs'!F118+'Addition to Chem for Other'!F118</f>
        <v>0</v>
      </c>
      <c r="G118" s="213">
        <f ca="1">'Chem Calcs'!G118+'Addition to Chem for Other'!G118</f>
        <v>0</v>
      </c>
      <c r="H118" s="213">
        <f ca="1">'Chem Calcs'!H118+'Addition to Chem for Other'!H118</f>
        <v>0</v>
      </c>
      <c r="I118" s="213">
        <f ca="1">'Chem Calcs'!I118+'Addition to Chem for Other'!I118</f>
        <v>0</v>
      </c>
      <c r="J118" s="213">
        <f ca="1">'Chem Calcs'!J118+'Addition to Chem for Other'!J118</f>
        <v>0</v>
      </c>
      <c r="K118" s="213">
        <f ca="1">'Chem Calcs'!K118+'Addition to Chem for Other'!K118</f>
        <v>0</v>
      </c>
      <c r="L118" s="213">
        <f ca="1">'Chem Calcs'!L118+'Addition to Chem for Other'!L118</f>
        <v>0</v>
      </c>
      <c r="M118" s="213">
        <f ca="1">'Chem Calcs'!M118+'Addition to Chem for Other'!M118</f>
        <v>0</v>
      </c>
      <c r="N118" s="213">
        <f ca="1">'Chem Calcs'!N118+'Addition to Chem for Other'!N118</f>
        <v>0</v>
      </c>
      <c r="O118" s="213">
        <f ca="1">'Chem Calcs'!O118+'Addition to Chem for Other'!O118</f>
        <v>0</v>
      </c>
      <c r="P118" s="213">
        <f ca="1">'Chem Calcs'!P118+'Addition to Chem for Other'!P118</f>
        <v>0</v>
      </c>
      <c r="Q118" s="213">
        <f ca="1">'Chem Calcs'!Q118+'Addition to Chem for Other'!Q118</f>
        <v>0</v>
      </c>
      <c r="R118" s="213">
        <f ca="1">'Chem Calcs'!R118+'Addition to Chem for Other'!R118</f>
        <v>0</v>
      </c>
      <c r="S118" s="213">
        <f ca="1">'Chem Calcs'!S118+'Addition to Chem for Other'!S118</f>
        <v>0</v>
      </c>
      <c r="T118" s="213">
        <f ca="1">'Chem Calcs'!T118+'Addition to Chem for Other'!T118</f>
        <v>0</v>
      </c>
      <c r="U118" s="213">
        <f ca="1">'Chem Calcs'!U118+'Addition to Chem for Other'!U118</f>
        <v>0</v>
      </c>
      <c r="V118" s="213">
        <f ca="1">'Chem Calcs'!V118+'Addition to Chem for Other'!V118</f>
        <v>0</v>
      </c>
      <c r="W118" s="213">
        <f ca="1">'Chem Calcs'!W118+'Addition to Chem for Other'!W118</f>
        <v>0</v>
      </c>
      <c r="X118" s="213">
        <f ca="1">'Chem Calcs'!X118+'Addition to Chem for Other'!X118</f>
        <v>0</v>
      </c>
      <c r="Y118" s="213">
        <f ca="1">'Chem Calcs'!Y118+'Addition to Chem for Other'!Y118</f>
        <v>0</v>
      </c>
      <c r="Z118" s="213">
        <f ca="1">'Chem Calcs'!Z118+'Addition to Chem for Other'!Z118</f>
        <v>0</v>
      </c>
      <c r="AA118" s="213">
        <f ca="1">'Chem Calcs'!AA118+'Addition to Chem for Other'!AA118</f>
        <v>0</v>
      </c>
      <c r="AB118" s="213">
        <f ca="1">'Chem Calcs'!AB118+'Addition to Chem for Other'!AB118</f>
        <v>0</v>
      </c>
      <c r="AC118" s="213">
        <f ca="1">'Chem Calcs'!AC118+'Addition to Chem for Other'!AC118</f>
        <v>0</v>
      </c>
      <c r="AD118" s="213">
        <f ca="1">'Chem Calcs'!AD118+'Addition to Chem for Other'!AD118</f>
        <v>0</v>
      </c>
      <c r="AE118" s="213">
        <f ca="1">'Chem Calcs'!AE118+'Addition to Chem for Other'!AE118</f>
        <v>0</v>
      </c>
      <c r="AF118" s="213">
        <f ca="1">'Chem Calcs'!AF118+'Addition to Chem for Other'!AF118</f>
        <v>0</v>
      </c>
      <c r="AG118" s="213">
        <f ca="1">'Chem Calcs'!AG118+'Addition to Chem for Other'!AG118</f>
        <v>0</v>
      </c>
      <c r="AH118" s="213">
        <f ca="1">'Chem Calcs'!AH118+'Addition to Chem for Other'!AH118</f>
        <v>0</v>
      </c>
      <c r="AI118" s="213">
        <f ca="1">'Chem Calcs'!AI118+'Addition to Chem for Other'!AI118</f>
        <v>0</v>
      </c>
      <c r="AJ118" s="213">
        <f ca="1">'Chem Calcs'!AJ118+'Addition to Chem for Other'!AJ118</f>
        <v>0</v>
      </c>
      <c r="AK118" s="213">
        <f ca="1">'Chem Calcs'!AK118+'Addition to Chem for Other'!AK118</f>
        <v>0</v>
      </c>
      <c r="AL118" s="213">
        <f ca="1">'Chem Calcs'!AL118+'Addition to Chem for Other'!AL118</f>
        <v>0</v>
      </c>
      <c r="AM118" s="213">
        <f ca="1">'Chem Calcs'!AM118+'Addition to Chem for Other'!AM118</f>
        <v>0</v>
      </c>
      <c r="AN118" s="213">
        <f ca="1">'Chem Calcs'!AN118+'Addition to Chem for Other'!AN118</f>
        <v>0</v>
      </c>
      <c r="AO118" s="213">
        <f ca="1">'Chem Calcs'!AO118+'Addition to Chem for Other'!AO118</f>
        <v>0</v>
      </c>
      <c r="AP118" s="213">
        <f ca="1">'Chem Calcs'!AP118+'Addition to Chem for Other'!AP118</f>
        <v>0</v>
      </c>
    </row>
    <row r="119" spans="1:42">
      <c r="A119" s="74">
        <v>67</v>
      </c>
      <c r="B119" s="213">
        <f ca="1">'Chem Calcs'!B119+'Addition to Chem for Other'!B119</f>
        <v>0</v>
      </c>
      <c r="C119" s="213">
        <f ca="1">'Chem Calcs'!C119+'Addition to Chem for Other'!C119</f>
        <v>0</v>
      </c>
      <c r="D119" s="213">
        <f ca="1">'Chem Calcs'!D119+'Addition to Chem for Other'!D119</f>
        <v>0</v>
      </c>
      <c r="E119" s="213">
        <f ca="1">'Chem Calcs'!E119+'Addition to Chem for Other'!E119</f>
        <v>0</v>
      </c>
      <c r="F119" s="213">
        <f ca="1">'Chem Calcs'!F119+'Addition to Chem for Other'!F119</f>
        <v>0</v>
      </c>
      <c r="G119" s="213">
        <f ca="1">'Chem Calcs'!G119+'Addition to Chem for Other'!G119</f>
        <v>0</v>
      </c>
      <c r="H119" s="213">
        <f ca="1">'Chem Calcs'!H119+'Addition to Chem for Other'!H119</f>
        <v>0</v>
      </c>
      <c r="I119" s="213">
        <f ca="1">'Chem Calcs'!I119+'Addition to Chem for Other'!I119</f>
        <v>0</v>
      </c>
      <c r="J119" s="213">
        <f ca="1">'Chem Calcs'!J119+'Addition to Chem for Other'!J119</f>
        <v>0</v>
      </c>
      <c r="K119" s="213">
        <f ca="1">'Chem Calcs'!K119+'Addition to Chem for Other'!K119</f>
        <v>0</v>
      </c>
      <c r="L119" s="213">
        <f ca="1">'Chem Calcs'!L119+'Addition to Chem for Other'!L119</f>
        <v>0</v>
      </c>
      <c r="M119" s="213">
        <f ca="1">'Chem Calcs'!M119+'Addition to Chem for Other'!M119</f>
        <v>0</v>
      </c>
      <c r="N119" s="213">
        <f ca="1">'Chem Calcs'!N119+'Addition to Chem for Other'!N119</f>
        <v>0</v>
      </c>
      <c r="O119" s="213">
        <f ca="1">'Chem Calcs'!O119+'Addition to Chem for Other'!O119</f>
        <v>0</v>
      </c>
      <c r="P119" s="213">
        <f ca="1">'Chem Calcs'!P119+'Addition to Chem for Other'!P119</f>
        <v>0</v>
      </c>
      <c r="Q119" s="213">
        <f ca="1">'Chem Calcs'!Q119+'Addition to Chem for Other'!Q119</f>
        <v>0</v>
      </c>
      <c r="R119" s="213">
        <f ca="1">'Chem Calcs'!R119+'Addition to Chem for Other'!R119</f>
        <v>0</v>
      </c>
      <c r="S119" s="213">
        <f ca="1">'Chem Calcs'!S119+'Addition to Chem for Other'!S119</f>
        <v>0</v>
      </c>
      <c r="T119" s="213">
        <f ca="1">'Chem Calcs'!T119+'Addition to Chem for Other'!T119</f>
        <v>0</v>
      </c>
      <c r="U119" s="213">
        <f ca="1">'Chem Calcs'!U119+'Addition to Chem for Other'!U119</f>
        <v>0</v>
      </c>
      <c r="V119" s="213">
        <f ca="1">'Chem Calcs'!V119+'Addition to Chem for Other'!V119</f>
        <v>0</v>
      </c>
      <c r="W119" s="213">
        <f ca="1">'Chem Calcs'!W119+'Addition to Chem for Other'!W119</f>
        <v>0</v>
      </c>
      <c r="X119" s="213">
        <f ca="1">'Chem Calcs'!X119+'Addition to Chem for Other'!X119</f>
        <v>0</v>
      </c>
      <c r="Y119" s="213">
        <f ca="1">'Chem Calcs'!Y119+'Addition to Chem for Other'!Y119</f>
        <v>0</v>
      </c>
      <c r="Z119" s="213">
        <f ca="1">'Chem Calcs'!Z119+'Addition to Chem for Other'!Z119</f>
        <v>0</v>
      </c>
      <c r="AA119" s="213">
        <f ca="1">'Chem Calcs'!AA119+'Addition to Chem for Other'!AA119</f>
        <v>0</v>
      </c>
      <c r="AB119" s="213">
        <f ca="1">'Chem Calcs'!AB119+'Addition to Chem for Other'!AB119</f>
        <v>0</v>
      </c>
      <c r="AC119" s="213">
        <f ca="1">'Chem Calcs'!AC119+'Addition to Chem for Other'!AC119</f>
        <v>0</v>
      </c>
      <c r="AD119" s="213">
        <f ca="1">'Chem Calcs'!AD119+'Addition to Chem for Other'!AD119</f>
        <v>0</v>
      </c>
      <c r="AE119" s="213">
        <f ca="1">'Chem Calcs'!AE119+'Addition to Chem for Other'!AE119</f>
        <v>0</v>
      </c>
      <c r="AF119" s="213">
        <f ca="1">'Chem Calcs'!AF119+'Addition to Chem for Other'!AF119</f>
        <v>0</v>
      </c>
      <c r="AG119" s="213">
        <f ca="1">'Chem Calcs'!AG119+'Addition to Chem for Other'!AG119</f>
        <v>0</v>
      </c>
      <c r="AH119" s="213">
        <f ca="1">'Chem Calcs'!AH119+'Addition to Chem for Other'!AH119</f>
        <v>0</v>
      </c>
      <c r="AI119" s="213">
        <f ca="1">'Chem Calcs'!AI119+'Addition to Chem for Other'!AI119</f>
        <v>0</v>
      </c>
      <c r="AJ119" s="213">
        <f ca="1">'Chem Calcs'!AJ119+'Addition to Chem for Other'!AJ119</f>
        <v>0</v>
      </c>
      <c r="AK119" s="213">
        <f ca="1">'Chem Calcs'!AK119+'Addition to Chem for Other'!AK119</f>
        <v>0</v>
      </c>
      <c r="AL119" s="213">
        <f ca="1">'Chem Calcs'!AL119+'Addition to Chem for Other'!AL119</f>
        <v>0</v>
      </c>
      <c r="AM119" s="213">
        <f ca="1">'Chem Calcs'!AM119+'Addition to Chem for Other'!AM119</f>
        <v>0</v>
      </c>
      <c r="AN119" s="213">
        <f ca="1">'Chem Calcs'!AN119+'Addition to Chem for Other'!AN119</f>
        <v>0</v>
      </c>
      <c r="AO119" s="213">
        <f ca="1">'Chem Calcs'!AO119+'Addition to Chem for Other'!AO119</f>
        <v>0</v>
      </c>
      <c r="AP119" s="213">
        <f ca="1">'Chem Calcs'!AP119+'Addition to Chem for Other'!AP119</f>
        <v>0</v>
      </c>
    </row>
    <row r="120" spans="1:42">
      <c r="A120" s="74">
        <v>68</v>
      </c>
      <c r="B120" s="213">
        <f ca="1">'Chem Calcs'!B120+'Addition to Chem for Other'!B120</f>
        <v>0</v>
      </c>
      <c r="C120" s="213">
        <f ca="1">'Chem Calcs'!C120+'Addition to Chem for Other'!C120</f>
        <v>0</v>
      </c>
      <c r="D120" s="213">
        <f ca="1">'Chem Calcs'!D120+'Addition to Chem for Other'!D120</f>
        <v>0</v>
      </c>
      <c r="E120" s="213">
        <f ca="1">'Chem Calcs'!E120+'Addition to Chem for Other'!E120</f>
        <v>0</v>
      </c>
      <c r="F120" s="213">
        <f ca="1">'Chem Calcs'!F120+'Addition to Chem for Other'!F120</f>
        <v>0</v>
      </c>
      <c r="G120" s="213">
        <f ca="1">'Chem Calcs'!G120+'Addition to Chem for Other'!G120</f>
        <v>0</v>
      </c>
      <c r="H120" s="213">
        <f ca="1">'Chem Calcs'!H120+'Addition to Chem for Other'!H120</f>
        <v>0</v>
      </c>
      <c r="I120" s="213">
        <f ca="1">'Chem Calcs'!I120+'Addition to Chem for Other'!I120</f>
        <v>0</v>
      </c>
      <c r="J120" s="213">
        <f ca="1">'Chem Calcs'!J120+'Addition to Chem for Other'!J120</f>
        <v>0</v>
      </c>
      <c r="K120" s="213">
        <f ca="1">'Chem Calcs'!K120+'Addition to Chem for Other'!K120</f>
        <v>0</v>
      </c>
      <c r="L120" s="213">
        <f ca="1">'Chem Calcs'!L120+'Addition to Chem for Other'!L120</f>
        <v>0</v>
      </c>
      <c r="M120" s="213">
        <f ca="1">'Chem Calcs'!M120+'Addition to Chem for Other'!M120</f>
        <v>0</v>
      </c>
      <c r="N120" s="213">
        <f ca="1">'Chem Calcs'!N120+'Addition to Chem for Other'!N120</f>
        <v>0</v>
      </c>
      <c r="O120" s="213">
        <f ca="1">'Chem Calcs'!O120+'Addition to Chem for Other'!O120</f>
        <v>0</v>
      </c>
      <c r="P120" s="213">
        <f ca="1">'Chem Calcs'!P120+'Addition to Chem for Other'!P120</f>
        <v>0</v>
      </c>
      <c r="Q120" s="213">
        <f ca="1">'Chem Calcs'!Q120+'Addition to Chem for Other'!Q120</f>
        <v>0</v>
      </c>
      <c r="R120" s="213">
        <f ca="1">'Chem Calcs'!R120+'Addition to Chem for Other'!R120</f>
        <v>0</v>
      </c>
      <c r="S120" s="213">
        <f ca="1">'Chem Calcs'!S120+'Addition to Chem for Other'!S120</f>
        <v>0</v>
      </c>
      <c r="T120" s="213">
        <f ca="1">'Chem Calcs'!T120+'Addition to Chem for Other'!T120</f>
        <v>0</v>
      </c>
      <c r="U120" s="213">
        <f ca="1">'Chem Calcs'!U120+'Addition to Chem for Other'!U120</f>
        <v>0</v>
      </c>
      <c r="V120" s="213">
        <f ca="1">'Chem Calcs'!V120+'Addition to Chem for Other'!V120</f>
        <v>0</v>
      </c>
      <c r="W120" s="213">
        <f ca="1">'Chem Calcs'!W120+'Addition to Chem for Other'!W120</f>
        <v>0</v>
      </c>
      <c r="X120" s="213">
        <f ca="1">'Chem Calcs'!X120+'Addition to Chem for Other'!X120</f>
        <v>0</v>
      </c>
      <c r="Y120" s="213">
        <f ca="1">'Chem Calcs'!Y120+'Addition to Chem for Other'!Y120</f>
        <v>0</v>
      </c>
      <c r="Z120" s="213">
        <f ca="1">'Chem Calcs'!Z120+'Addition to Chem for Other'!Z120</f>
        <v>0</v>
      </c>
      <c r="AA120" s="213">
        <f ca="1">'Chem Calcs'!AA120+'Addition to Chem for Other'!AA120</f>
        <v>0</v>
      </c>
      <c r="AB120" s="213">
        <f ca="1">'Chem Calcs'!AB120+'Addition to Chem for Other'!AB120</f>
        <v>0</v>
      </c>
      <c r="AC120" s="213">
        <f ca="1">'Chem Calcs'!AC120+'Addition to Chem for Other'!AC120</f>
        <v>0</v>
      </c>
      <c r="AD120" s="213">
        <f ca="1">'Chem Calcs'!AD120+'Addition to Chem for Other'!AD120</f>
        <v>0</v>
      </c>
      <c r="AE120" s="213">
        <f ca="1">'Chem Calcs'!AE120+'Addition to Chem for Other'!AE120</f>
        <v>0</v>
      </c>
      <c r="AF120" s="213">
        <f ca="1">'Chem Calcs'!AF120+'Addition to Chem for Other'!AF120</f>
        <v>0</v>
      </c>
      <c r="AG120" s="213">
        <f ca="1">'Chem Calcs'!AG120+'Addition to Chem for Other'!AG120</f>
        <v>0</v>
      </c>
      <c r="AH120" s="213">
        <f ca="1">'Chem Calcs'!AH120+'Addition to Chem for Other'!AH120</f>
        <v>0</v>
      </c>
      <c r="AI120" s="213">
        <f ca="1">'Chem Calcs'!AI120+'Addition to Chem for Other'!AI120</f>
        <v>0</v>
      </c>
      <c r="AJ120" s="213">
        <f ca="1">'Chem Calcs'!AJ120+'Addition to Chem for Other'!AJ120</f>
        <v>0</v>
      </c>
      <c r="AK120" s="213">
        <f ca="1">'Chem Calcs'!AK120+'Addition to Chem for Other'!AK120</f>
        <v>0</v>
      </c>
      <c r="AL120" s="213">
        <f ca="1">'Chem Calcs'!AL120+'Addition to Chem for Other'!AL120</f>
        <v>0</v>
      </c>
      <c r="AM120" s="213">
        <f ca="1">'Chem Calcs'!AM120+'Addition to Chem for Other'!AM120</f>
        <v>0</v>
      </c>
      <c r="AN120" s="213">
        <f ca="1">'Chem Calcs'!AN120+'Addition to Chem for Other'!AN120</f>
        <v>0</v>
      </c>
      <c r="AO120" s="213">
        <f ca="1">'Chem Calcs'!AO120+'Addition to Chem for Other'!AO120</f>
        <v>0</v>
      </c>
      <c r="AP120" s="213">
        <f ca="1">'Chem Calcs'!AP120+'Addition to Chem for Other'!AP120</f>
        <v>0</v>
      </c>
    </row>
    <row r="121" spans="1:42">
      <c r="A121" s="74">
        <v>69</v>
      </c>
      <c r="B121" s="213">
        <f ca="1">'Chem Calcs'!B121+'Addition to Chem for Other'!B121</f>
        <v>0</v>
      </c>
      <c r="C121" s="213">
        <f ca="1">'Chem Calcs'!C121+'Addition to Chem for Other'!C121</f>
        <v>0</v>
      </c>
      <c r="D121" s="213">
        <f ca="1">'Chem Calcs'!D121+'Addition to Chem for Other'!D121</f>
        <v>0</v>
      </c>
      <c r="E121" s="213">
        <f ca="1">'Chem Calcs'!E121+'Addition to Chem for Other'!E121</f>
        <v>0</v>
      </c>
      <c r="F121" s="213">
        <f ca="1">'Chem Calcs'!F121+'Addition to Chem for Other'!F121</f>
        <v>0</v>
      </c>
      <c r="G121" s="213">
        <f ca="1">'Chem Calcs'!G121+'Addition to Chem for Other'!G121</f>
        <v>0</v>
      </c>
      <c r="H121" s="213">
        <f ca="1">'Chem Calcs'!H121+'Addition to Chem for Other'!H121</f>
        <v>0</v>
      </c>
      <c r="I121" s="213">
        <f ca="1">'Chem Calcs'!I121+'Addition to Chem for Other'!I121</f>
        <v>0</v>
      </c>
      <c r="J121" s="213">
        <f ca="1">'Chem Calcs'!J121+'Addition to Chem for Other'!J121</f>
        <v>0</v>
      </c>
      <c r="K121" s="213">
        <f ca="1">'Chem Calcs'!K121+'Addition to Chem for Other'!K121</f>
        <v>0</v>
      </c>
      <c r="L121" s="213">
        <f ca="1">'Chem Calcs'!L121+'Addition to Chem for Other'!L121</f>
        <v>0</v>
      </c>
      <c r="M121" s="213">
        <f ca="1">'Chem Calcs'!M121+'Addition to Chem for Other'!M121</f>
        <v>0</v>
      </c>
      <c r="N121" s="213">
        <f ca="1">'Chem Calcs'!N121+'Addition to Chem for Other'!N121</f>
        <v>0</v>
      </c>
      <c r="O121" s="213">
        <f ca="1">'Chem Calcs'!O121+'Addition to Chem for Other'!O121</f>
        <v>0</v>
      </c>
      <c r="P121" s="213">
        <f ca="1">'Chem Calcs'!P121+'Addition to Chem for Other'!P121</f>
        <v>0</v>
      </c>
      <c r="Q121" s="213">
        <f ca="1">'Chem Calcs'!Q121+'Addition to Chem for Other'!Q121</f>
        <v>0</v>
      </c>
      <c r="R121" s="213">
        <f ca="1">'Chem Calcs'!R121+'Addition to Chem for Other'!R121</f>
        <v>0</v>
      </c>
      <c r="S121" s="213">
        <f ca="1">'Chem Calcs'!S121+'Addition to Chem for Other'!S121</f>
        <v>0</v>
      </c>
      <c r="T121" s="213">
        <f ca="1">'Chem Calcs'!T121+'Addition to Chem for Other'!T121</f>
        <v>0</v>
      </c>
      <c r="U121" s="213">
        <f ca="1">'Chem Calcs'!U121+'Addition to Chem for Other'!U121</f>
        <v>0</v>
      </c>
      <c r="V121" s="213">
        <f ca="1">'Chem Calcs'!V121+'Addition to Chem for Other'!V121</f>
        <v>0</v>
      </c>
      <c r="W121" s="213">
        <f ca="1">'Chem Calcs'!W121+'Addition to Chem for Other'!W121</f>
        <v>0</v>
      </c>
      <c r="X121" s="213">
        <f ca="1">'Chem Calcs'!X121+'Addition to Chem for Other'!X121</f>
        <v>0</v>
      </c>
      <c r="Y121" s="213">
        <f ca="1">'Chem Calcs'!Y121+'Addition to Chem for Other'!Y121</f>
        <v>0</v>
      </c>
      <c r="Z121" s="213">
        <f ca="1">'Chem Calcs'!Z121+'Addition to Chem for Other'!Z121</f>
        <v>0</v>
      </c>
      <c r="AA121" s="213">
        <f ca="1">'Chem Calcs'!AA121+'Addition to Chem for Other'!AA121</f>
        <v>0</v>
      </c>
      <c r="AB121" s="213">
        <f ca="1">'Chem Calcs'!AB121+'Addition to Chem for Other'!AB121</f>
        <v>0</v>
      </c>
      <c r="AC121" s="213">
        <f ca="1">'Chem Calcs'!AC121+'Addition to Chem for Other'!AC121</f>
        <v>0</v>
      </c>
      <c r="AD121" s="213">
        <f ca="1">'Chem Calcs'!AD121+'Addition to Chem for Other'!AD121</f>
        <v>0</v>
      </c>
      <c r="AE121" s="213">
        <f ca="1">'Chem Calcs'!AE121+'Addition to Chem for Other'!AE121</f>
        <v>0</v>
      </c>
      <c r="AF121" s="213">
        <f ca="1">'Chem Calcs'!AF121+'Addition to Chem for Other'!AF121</f>
        <v>0</v>
      </c>
      <c r="AG121" s="213">
        <f ca="1">'Chem Calcs'!AG121+'Addition to Chem for Other'!AG121</f>
        <v>0</v>
      </c>
      <c r="AH121" s="213">
        <f ca="1">'Chem Calcs'!AH121+'Addition to Chem for Other'!AH121</f>
        <v>0</v>
      </c>
      <c r="AI121" s="213">
        <f ca="1">'Chem Calcs'!AI121+'Addition to Chem for Other'!AI121</f>
        <v>0</v>
      </c>
      <c r="AJ121" s="213">
        <f ca="1">'Chem Calcs'!AJ121+'Addition to Chem for Other'!AJ121</f>
        <v>0</v>
      </c>
      <c r="AK121" s="213">
        <f ca="1">'Chem Calcs'!AK121+'Addition to Chem for Other'!AK121</f>
        <v>0</v>
      </c>
      <c r="AL121" s="213">
        <f ca="1">'Chem Calcs'!AL121+'Addition to Chem for Other'!AL121</f>
        <v>0</v>
      </c>
      <c r="AM121" s="213">
        <f ca="1">'Chem Calcs'!AM121+'Addition to Chem for Other'!AM121</f>
        <v>0</v>
      </c>
      <c r="AN121" s="213">
        <f ca="1">'Chem Calcs'!AN121+'Addition to Chem for Other'!AN121</f>
        <v>0</v>
      </c>
      <c r="AO121" s="213">
        <f ca="1">'Chem Calcs'!AO121+'Addition to Chem for Other'!AO121</f>
        <v>0</v>
      </c>
      <c r="AP121" s="213">
        <f ca="1">'Chem Calcs'!AP121+'Addition to Chem for Other'!AP121</f>
        <v>0</v>
      </c>
    </row>
    <row r="122" spans="1:42">
      <c r="A122" s="74">
        <v>70</v>
      </c>
      <c r="B122" s="213">
        <f ca="1">'Chem Calcs'!B122+'Addition to Chem for Other'!B122</f>
        <v>0</v>
      </c>
      <c r="C122" s="213">
        <f ca="1">'Chem Calcs'!C122+'Addition to Chem for Other'!C122</f>
        <v>0</v>
      </c>
      <c r="D122" s="213">
        <f ca="1">'Chem Calcs'!D122+'Addition to Chem for Other'!D122</f>
        <v>0</v>
      </c>
      <c r="E122" s="213">
        <f ca="1">'Chem Calcs'!E122+'Addition to Chem for Other'!E122</f>
        <v>0</v>
      </c>
      <c r="F122" s="213">
        <f ca="1">'Chem Calcs'!F122+'Addition to Chem for Other'!F122</f>
        <v>0</v>
      </c>
      <c r="G122" s="213">
        <f ca="1">'Chem Calcs'!G122+'Addition to Chem for Other'!G122</f>
        <v>0</v>
      </c>
      <c r="H122" s="213">
        <f ca="1">'Chem Calcs'!H122+'Addition to Chem for Other'!H122</f>
        <v>0</v>
      </c>
      <c r="I122" s="213">
        <f ca="1">'Chem Calcs'!I122+'Addition to Chem for Other'!I122</f>
        <v>0</v>
      </c>
      <c r="J122" s="213">
        <f ca="1">'Chem Calcs'!J122+'Addition to Chem for Other'!J122</f>
        <v>0</v>
      </c>
      <c r="K122" s="213">
        <f ca="1">'Chem Calcs'!K122+'Addition to Chem for Other'!K122</f>
        <v>0</v>
      </c>
      <c r="L122" s="213">
        <f ca="1">'Chem Calcs'!L122+'Addition to Chem for Other'!L122</f>
        <v>0</v>
      </c>
      <c r="M122" s="213">
        <f ca="1">'Chem Calcs'!M122+'Addition to Chem for Other'!M122</f>
        <v>0</v>
      </c>
      <c r="N122" s="213">
        <f ca="1">'Chem Calcs'!N122+'Addition to Chem for Other'!N122</f>
        <v>0</v>
      </c>
      <c r="O122" s="213">
        <f ca="1">'Chem Calcs'!O122+'Addition to Chem for Other'!O122</f>
        <v>0</v>
      </c>
      <c r="P122" s="213">
        <f ca="1">'Chem Calcs'!P122+'Addition to Chem for Other'!P122</f>
        <v>0</v>
      </c>
      <c r="Q122" s="213">
        <f ca="1">'Chem Calcs'!Q122+'Addition to Chem for Other'!Q122</f>
        <v>0</v>
      </c>
      <c r="R122" s="213">
        <f ca="1">'Chem Calcs'!R122+'Addition to Chem for Other'!R122</f>
        <v>0</v>
      </c>
      <c r="S122" s="213">
        <f ca="1">'Chem Calcs'!S122+'Addition to Chem for Other'!S122</f>
        <v>0</v>
      </c>
      <c r="T122" s="213">
        <f ca="1">'Chem Calcs'!T122+'Addition to Chem for Other'!T122</f>
        <v>0</v>
      </c>
      <c r="U122" s="213">
        <f ca="1">'Chem Calcs'!U122+'Addition to Chem for Other'!U122</f>
        <v>0</v>
      </c>
      <c r="V122" s="213">
        <f ca="1">'Chem Calcs'!V122+'Addition to Chem for Other'!V122</f>
        <v>0</v>
      </c>
      <c r="W122" s="213">
        <f ca="1">'Chem Calcs'!W122+'Addition to Chem for Other'!W122</f>
        <v>0</v>
      </c>
      <c r="X122" s="213">
        <f ca="1">'Chem Calcs'!X122+'Addition to Chem for Other'!X122</f>
        <v>0</v>
      </c>
      <c r="Y122" s="213">
        <f ca="1">'Chem Calcs'!Y122+'Addition to Chem for Other'!Y122</f>
        <v>0</v>
      </c>
      <c r="Z122" s="213">
        <f ca="1">'Chem Calcs'!Z122+'Addition to Chem for Other'!Z122</f>
        <v>0</v>
      </c>
      <c r="AA122" s="213">
        <f ca="1">'Chem Calcs'!AA122+'Addition to Chem for Other'!AA122</f>
        <v>0</v>
      </c>
      <c r="AB122" s="213">
        <f ca="1">'Chem Calcs'!AB122+'Addition to Chem for Other'!AB122</f>
        <v>0</v>
      </c>
      <c r="AC122" s="213">
        <f ca="1">'Chem Calcs'!AC122+'Addition to Chem for Other'!AC122</f>
        <v>0</v>
      </c>
      <c r="AD122" s="213">
        <f ca="1">'Chem Calcs'!AD122+'Addition to Chem for Other'!AD122</f>
        <v>0</v>
      </c>
      <c r="AE122" s="213">
        <f ca="1">'Chem Calcs'!AE122+'Addition to Chem for Other'!AE122</f>
        <v>0</v>
      </c>
      <c r="AF122" s="213">
        <f ca="1">'Chem Calcs'!AF122+'Addition to Chem for Other'!AF122</f>
        <v>0</v>
      </c>
      <c r="AG122" s="213">
        <f ca="1">'Chem Calcs'!AG122+'Addition to Chem for Other'!AG122</f>
        <v>0</v>
      </c>
      <c r="AH122" s="213">
        <f ca="1">'Chem Calcs'!AH122+'Addition to Chem for Other'!AH122</f>
        <v>0</v>
      </c>
      <c r="AI122" s="213">
        <f ca="1">'Chem Calcs'!AI122+'Addition to Chem for Other'!AI122</f>
        <v>0</v>
      </c>
      <c r="AJ122" s="213">
        <f ca="1">'Chem Calcs'!AJ122+'Addition to Chem for Other'!AJ122</f>
        <v>0</v>
      </c>
      <c r="AK122" s="213">
        <f ca="1">'Chem Calcs'!AK122+'Addition to Chem for Other'!AK122</f>
        <v>0</v>
      </c>
      <c r="AL122" s="213">
        <f ca="1">'Chem Calcs'!AL122+'Addition to Chem for Other'!AL122</f>
        <v>0</v>
      </c>
      <c r="AM122" s="213">
        <f ca="1">'Chem Calcs'!AM122+'Addition to Chem for Other'!AM122</f>
        <v>0</v>
      </c>
      <c r="AN122" s="213">
        <f ca="1">'Chem Calcs'!AN122+'Addition to Chem for Other'!AN122</f>
        <v>0</v>
      </c>
      <c r="AO122" s="213">
        <f ca="1">'Chem Calcs'!AO122+'Addition to Chem for Other'!AO122</f>
        <v>0</v>
      </c>
      <c r="AP122" s="213">
        <f ca="1">'Chem Calcs'!AP122+'Addition to Chem for Other'!AP122</f>
        <v>0</v>
      </c>
    </row>
    <row r="123" spans="1:42">
      <c r="A123" s="74">
        <v>71</v>
      </c>
      <c r="B123" s="213">
        <f ca="1">'Chem Calcs'!B123+'Addition to Chem for Other'!B123</f>
        <v>0</v>
      </c>
      <c r="C123" s="213">
        <f ca="1">'Chem Calcs'!C123+'Addition to Chem for Other'!C123</f>
        <v>0</v>
      </c>
      <c r="D123" s="213">
        <f ca="1">'Chem Calcs'!D123+'Addition to Chem for Other'!D123</f>
        <v>0</v>
      </c>
      <c r="E123" s="213">
        <f ca="1">'Chem Calcs'!E123+'Addition to Chem for Other'!E123</f>
        <v>0</v>
      </c>
      <c r="F123" s="213">
        <f ca="1">'Chem Calcs'!F123+'Addition to Chem for Other'!F123</f>
        <v>0</v>
      </c>
      <c r="G123" s="213">
        <f ca="1">'Chem Calcs'!G123+'Addition to Chem for Other'!G123</f>
        <v>0</v>
      </c>
      <c r="H123" s="213">
        <f ca="1">'Chem Calcs'!H123+'Addition to Chem for Other'!H123</f>
        <v>0</v>
      </c>
      <c r="I123" s="213">
        <f ca="1">'Chem Calcs'!I123+'Addition to Chem for Other'!I123</f>
        <v>0</v>
      </c>
      <c r="J123" s="213">
        <f ca="1">'Chem Calcs'!J123+'Addition to Chem for Other'!J123</f>
        <v>0</v>
      </c>
      <c r="K123" s="213">
        <f ca="1">'Chem Calcs'!K123+'Addition to Chem for Other'!K123</f>
        <v>0</v>
      </c>
      <c r="L123" s="213">
        <f ca="1">'Chem Calcs'!L123+'Addition to Chem for Other'!L123</f>
        <v>0</v>
      </c>
      <c r="M123" s="213">
        <f ca="1">'Chem Calcs'!M123+'Addition to Chem for Other'!M123</f>
        <v>0</v>
      </c>
      <c r="N123" s="213">
        <f ca="1">'Chem Calcs'!N123+'Addition to Chem for Other'!N123</f>
        <v>0</v>
      </c>
      <c r="O123" s="213">
        <f ca="1">'Chem Calcs'!O123+'Addition to Chem for Other'!O123</f>
        <v>0</v>
      </c>
      <c r="P123" s="213">
        <f ca="1">'Chem Calcs'!P123+'Addition to Chem for Other'!P123</f>
        <v>0</v>
      </c>
      <c r="Q123" s="213">
        <f ca="1">'Chem Calcs'!Q123+'Addition to Chem for Other'!Q123</f>
        <v>0</v>
      </c>
      <c r="R123" s="213">
        <f ca="1">'Chem Calcs'!R123+'Addition to Chem for Other'!R123</f>
        <v>0</v>
      </c>
      <c r="S123" s="213">
        <f ca="1">'Chem Calcs'!S123+'Addition to Chem for Other'!S123</f>
        <v>0</v>
      </c>
      <c r="T123" s="213">
        <f ca="1">'Chem Calcs'!T123+'Addition to Chem for Other'!T123</f>
        <v>0</v>
      </c>
      <c r="U123" s="213">
        <f ca="1">'Chem Calcs'!U123+'Addition to Chem for Other'!U123</f>
        <v>0</v>
      </c>
      <c r="V123" s="213">
        <f ca="1">'Chem Calcs'!V123+'Addition to Chem for Other'!V123</f>
        <v>0</v>
      </c>
      <c r="W123" s="213">
        <f ca="1">'Chem Calcs'!W123+'Addition to Chem for Other'!W123</f>
        <v>0</v>
      </c>
      <c r="X123" s="213">
        <f ca="1">'Chem Calcs'!X123+'Addition to Chem for Other'!X123</f>
        <v>0</v>
      </c>
      <c r="Y123" s="213">
        <f ca="1">'Chem Calcs'!Y123+'Addition to Chem for Other'!Y123</f>
        <v>0</v>
      </c>
      <c r="Z123" s="213">
        <f ca="1">'Chem Calcs'!Z123+'Addition to Chem for Other'!Z123</f>
        <v>0</v>
      </c>
      <c r="AA123" s="213">
        <f ca="1">'Chem Calcs'!AA123+'Addition to Chem for Other'!AA123</f>
        <v>0</v>
      </c>
      <c r="AB123" s="213">
        <f ca="1">'Chem Calcs'!AB123+'Addition to Chem for Other'!AB123</f>
        <v>0</v>
      </c>
      <c r="AC123" s="213">
        <f ca="1">'Chem Calcs'!AC123+'Addition to Chem for Other'!AC123</f>
        <v>0</v>
      </c>
      <c r="AD123" s="213">
        <f ca="1">'Chem Calcs'!AD123+'Addition to Chem for Other'!AD123</f>
        <v>0</v>
      </c>
      <c r="AE123" s="213">
        <f ca="1">'Chem Calcs'!AE123+'Addition to Chem for Other'!AE123</f>
        <v>0</v>
      </c>
      <c r="AF123" s="213">
        <f ca="1">'Chem Calcs'!AF123+'Addition to Chem for Other'!AF123</f>
        <v>0</v>
      </c>
      <c r="AG123" s="213">
        <f ca="1">'Chem Calcs'!AG123+'Addition to Chem for Other'!AG123</f>
        <v>0</v>
      </c>
      <c r="AH123" s="213">
        <f ca="1">'Chem Calcs'!AH123+'Addition to Chem for Other'!AH123</f>
        <v>0</v>
      </c>
      <c r="AI123" s="213">
        <f ca="1">'Chem Calcs'!AI123+'Addition to Chem for Other'!AI123</f>
        <v>0</v>
      </c>
      <c r="AJ123" s="213">
        <f ca="1">'Chem Calcs'!AJ123+'Addition to Chem for Other'!AJ123</f>
        <v>0</v>
      </c>
      <c r="AK123" s="213">
        <f ca="1">'Chem Calcs'!AK123+'Addition to Chem for Other'!AK123</f>
        <v>0</v>
      </c>
      <c r="AL123" s="213">
        <f ca="1">'Chem Calcs'!AL123+'Addition to Chem for Other'!AL123</f>
        <v>0</v>
      </c>
      <c r="AM123" s="213">
        <f ca="1">'Chem Calcs'!AM123+'Addition to Chem for Other'!AM123</f>
        <v>0</v>
      </c>
      <c r="AN123" s="213">
        <f ca="1">'Chem Calcs'!AN123+'Addition to Chem for Other'!AN123</f>
        <v>0</v>
      </c>
      <c r="AO123" s="213">
        <f ca="1">'Chem Calcs'!AO123+'Addition to Chem for Other'!AO123</f>
        <v>0</v>
      </c>
      <c r="AP123" s="213">
        <f ca="1">'Chem Calcs'!AP123+'Addition to Chem for Other'!AP123</f>
        <v>0</v>
      </c>
    </row>
    <row r="124" spans="1:42">
      <c r="A124" s="74">
        <v>72</v>
      </c>
      <c r="B124" s="213">
        <f ca="1">'Chem Calcs'!B124+'Addition to Chem for Other'!B124</f>
        <v>0</v>
      </c>
      <c r="C124" s="213">
        <f ca="1">'Chem Calcs'!C124+'Addition to Chem for Other'!C124</f>
        <v>0</v>
      </c>
      <c r="D124" s="213">
        <f ca="1">'Chem Calcs'!D124+'Addition to Chem for Other'!D124</f>
        <v>0</v>
      </c>
      <c r="E124" s="213">
        <f ca="1">'Chem Calcs'!E124+'Addition to Chem for Other'!E124</f>
        <v>0</v>
      </c>
      <c r="F124" s="213">
        <f ca="1">'Chem Calcs'!F124+'Addition to Chem for Other'!F124</f>
        <v>0</v>
      </c>
      <c r="G124" s="213">
        <f ca="1">'Chem Calcs'!G124+'Addition to Chem for Other'!G124</f>
        <v>0</v>
      </c>
      <c r="H124" s="213">
        <f ca="1">'Chem Calcs'!H124+'Addition to Chem for Other'!H124</f>
        <v>0</v>
      </c>
      <c r="I124" s="213">
        <f ca="1">'Chem Calcs'!I124+'Addition to Chem for Other'!I124</f>
        <v>0</v>
      </c>
      <c r="J124" s="213">
        <f ca="1">'Chem Calcs'!J124+'Addition to Chem for Other'!J124</f>
        <v>0</v>
      </c>
      <c r="K124" s="213">
        <f ca="1">'Chem Calcs'!K124+'Addition to Chem for Other'!K124</f>
        <v>0</v>
      </c>
      <c r="L124" s="213">
        <f ca="1">'Chem Calcs'!L124+'Addition to Chem for Other'!L124</f>
        <v>0</v>
      </c>
      <c r="M124" s="213">
        <f ca="1">'Chem Calcs'!M124+'Addition to Chem for Other'!M124</f>
        <v>0</v>
      </c>
      <c r="N124" s="213">
        <f ca="1">'Chem Calcs'!N124+'Addition to Chem for Other'!N124</f>
        <v>0</v>
      </c>
      <c r="O124" s="213">
        <f ca="1">'Chem Calcs'!O124+'Addition to Chem for Other'!O124</f>
        <v>0</v>
      </c>
      <c r="P124" s="213">
        <f ca="1">'Chem Calcs'!P124+'Addition to Chem for Other'!P124</f>
        <v>0</v>
      </c>
      <c r="Q124" s="213">
        <f ca="1">'Chem Calcs'!Q124+'Addition to Chem for Other'!Q124</f>
        <v>0</v>
      </c>
      <c r="R124" s="213">
        <f ca="1">'Chem Calcs'!R124+'Addition to Chem for Other'!R124</f>
        <v>0</v>
      </c>
      <c r="S124" s="213">
        <f ca="1">'Chem Calcs'!S124+'Addition to Chem for Other'!S124</f>
        <v>0</v>
      </c>
      <c r="T124" s="213">
        <f ca="1">'Chem Calcs'!T124+'Addition to Chem for Other'!T124</f>
        <v>0</v>
      </c>
      <c r="U124" s="213">
        <f ca="1">'Chem Calcs'!U124+'Addition to Chem for Other'!U124</f>
        <v>0</v>
      </c>
      <c r="V124" s="213">
        <f ca="1">'Chem Calcs'!V124+'Addition to Chem for Other'!V124</f>
        <v>0</v>
      </c>
      <c r="W124" s="213">
        <f ca="1">'Chem Calcs'!W124+'Addition to Chem for Other'!W124</f>
        <v>0</v>
      </c>
      <c r="X124" s="213">
        <f ca="1">'Chem Calcs'!X124+'Addition to Chem for Other'!X124</f>
        <v>0</v>
      </c>
      <c r="Y124" s="213">
        <f ca="1">'Chem Calcs'!Y124+'Addition to Chem for Other'!Y124</f>
        <v>0</v>
      </c>
      <c r="Z124" s="213">
        <f ca="1">'Chem Calcs'!Z124+'Addition to Chem for Other'!Z124</f>
        <v>0</v>
      </c>
      <c r="AA124" s="213">
        <f ca="1">'Chem Calcs'!AA124+'Addition to Chem for Other'!AA124</f>
        <v>0</v>
      </c>
      <c r="AB124" s="213">
        <f ca="1">'Chem Calcs'!AB124+'Addition to Chem for Other'!AB124</f>
        <v>0</v>
      </c>
      <c r="AC124" s="213">
        <f ca="1">'Chem Calcs'!AC124+'Addition to Chem for Other'!AC124</f>
        <v>0</v>
      </c>
      <c r="AD124" s="213">
        <f ca="1">'Chem Calcs'!AD124+'Addition to Chem for Other'!AD124</f>
        <v>0</v>
      </c>
      <c r="AE124" s="213">
        <f ca="1">'Chem Calcs'!AE124+'Addition to Chem for Other'!AE124</f>
        <v>0</v>
      </c>
      <c r="AF124" s="213">
        <f ca="1">'Chem Calcs'!AF124+'Addition to Chem for Other'!AF124</f>
        <v>0</v>
      </c>
      <c r="AG124" s="213">
        <f ca="1">'Chem Calcs'!AG124+'Addition to Chem for Other'!AG124</f>
        <v>0</v>
      </c>
      <c r="AH124" s="213">
        <f ca="1">'Chem Calcs'!AH124+'Addition to Chem for Other'!AH124</f>
        <v>0</v>
      </c>
      <c r="AI124" s="213">
        <f ca="1">'Chem Calcs'!AI124+'Addition to Chem for Other'!AI124</f>
        <v>0</v>
      </c>
      <c r="AJ124" s="213">
        <f ca="1">'Chem Calcs'!AJ124+'Addition to Chem for Other'!AJ124</f>
        <v>0</v>
      </c>
      <c r="AK124" s="213">
        <f ca="1">'Chem Calcs'!AK124+'Addition to Chem for Other'!AK124</f>
        <v>0</v>
      </c>
      <c r="AL124" s="213">
        <f ca="1">'Chem Calcs'!AL124+'Addition to Chem for Other'!AL124</f>
        <v>0</v>
      </c>
      <c r="AM124" s="213">
        <f ca="1">'Chem Calcs'!AM124+'Addition to Chem for Other'!AM124</f>
        <v>0</v>
      </c>
      <c r="AN124" s="213">
        <f ca="1">'Chem Calcs'!AN124+'Addition to Chem for Other'!AN124</f>
        <v>0</v>
      </c>
      <c r="AO124" s="213">
        <f ca="1">'Chem Calcs'!AO124+'Addition to Chem for Other'!AO124</f>
        <v>0</v>
      </c>
      <c r="AP124" s="213">
        <f ca="1">'Chem Calcs'!AP124+'Addition to Chem for Other'!AP124</f>
        <v>0</v>
      </c>
    </row>
    <row r="125" spans="1:42">
      <c r="A125" s="74">
        <v>73</v>
      </c>
      <c r="B125" s="213">
        <f ca="1">'Chem Calcs'!B125+'Addition to Chem for Other'!B125</f>
        <v>0</v>
      </c>
      <c r="C125" s="213">
        <f ca="1">'Chem Calcs'!C125+'Addition to Chem for Other'!C125</f>
        <v>0</v>
      </c>
      <c r="D125" s="213">
        <f ca="1">'Chem Calcs'!D125+'Addition to Chem for Other'!D125</f>
        <v>0</v>
      </c>
      <c r="E125" s="213">
        <f ca="1">'Chem Calcs'!E125+'Addition to Chem for Other'!E125</f>
        <v>0</v>
      </c>
      <c r="F125" s="213">
        <f ca="1">'Chem Calcs'!F125+'Addition to Chem for Other'!F125</f>
        <v>0</v>
      </c>
      <c r="G125" s="213">
        <f ca="1">'Chem Calcs'!G125+'Addition to Chem for Other'!G125</f>
        <v>0</v>
      </c>
      <c r="H125" s="213">
        <f ca="1">'Chem Calcs'!H125+'Addition to Chem for Other'!H125</f>
        <v>0</v>
      </c>
      <c r="I125" s="213">
        <f ca="1">'Chem Calcs'!I125+'Addition to Chem for Other'!I125</f>
        <v>0</v>
      </c>
      <c r="J125" s="213">
        <f ca="1">'Chem Calcs'!J125+'Addition to Chem for Other'!J125</f>
        <v>0</v>
      </c>
      <c r="K125" s="213">
        <f ca="1">'Chem Calcs'!K125+'Addition to Chem for Other'!K125</f>
        <v>0</v>
      </c>
      <c r="L125" s="213">
        <f ca="1">'Chem Calcs'!L125+'Addition to Chem for Other'!L125</f>
        <v>0</v>
      </c>
      <c r="M125" s="213">
        <f ca="1">'Chem Calcs'!M125+'Addition to Chem for Other'!M125</f>
        <v>0</v>
      </c>
      <c r="N125" s="213">
        <f ca="1">'Chem Calcs'!N125+'Addition to Chem for Other'!N125</f>
        <v>0</v>
      </c>
      <c r="O125" s="213">
        <f ca="1">'Chem Calcs'!O125+'Addition to Chem for Other'!O125</f>
        <v>0</v>
      </c>
      <c r="P125" s="213">
        <f ca="1">'Chem Calcs'!P125+'Addition to Chem for Other'!P125</f>
        <v>0</v>
      </c>
      <c r="Q125" s="213">
        <f ca="1">'Chem Calcs'!Q125+'Addition to Chem for Other'!Q125</f>
        <v>0</v>
      </c>
      <c r="R125" s="213">
        <f ca="1">'Chem Calcs'!R125+'Addition to Chem for Other'!R125</f>
        <v>0</v>
      </c>
      <c r="S125" s="213">
        <f ca="1">'Chem Calcs'!S125+'Addition to Chem for Other'!S125</f>
        <v>0</v>
      </c>
      <c r="T125" s="213">
        <f ca="1">'Chem Calcs'!T125+'Addition to Chem for Other'!T125</f>
        <v>0</v>
      </c>
      <c r="U125" s="213">
        <f ca="1">'Chem Calcs'!U125+'Addition to Chem for Other'!U125</f>
        <v>0</v>
      </c>
      <c r="V125" s="213">
        <f ca="1">'Chem Calcs'!V125+'Addition to Chem for Other'!V125</f>
        <v>0</v>
      </c>
      <c r="W125" s="213">
        <f ca="1">'Chem Calcs'!W125+'Addition to Chem for Other'!W125</f>
        <v>0</v>
      </c>
      <c r="X125" s="213">
        <f ca="1">'Chem Calcs'!X125+'Addition to Chem for Other'!X125</f>
        <v>0</v>
      </c>
      <c r="Y125" s="213">
        <f ca="1">'Chem Calcs'!Y125+'Addition to Chem for Other'!Y125</f>
        <v>0</v>
      </c>
      <c r="Z125" s="213">
        <f ca="1">'Chem Calcs'!Z125+'Addition to Chem for Other'!Z125</f>
        <v>0</v>
      </c>
      <c r="AA125" s="213">
        <f ca="1">'Chem Calcs'!AA125+'Addition to Chem for Other'!AA125</f>
        <v>0</v>
      </c>
      <c r="AB125" s="213">
        <f ca="1">'Chem Calcs'!AB125+'Addition to Chem for Other'!AB125</f>
        <v>0</v>
      </c>
      <c r="AC125" s="213">
        <f ca="1">'Chem Calcs'!AC125+'Addition to Chem for Other'!AC125</f>
        <v>0</v>
      </c>
      <c r="AD125" s="213">
        <f ca="1">'Chem Calcs'!AD125+'Addition to Chem for Other'!AD125</f>
        <v>0</v>
      </c>
      <c r="AE125" s="213">
        <f ca="1">'Chem Calcs'!AE125+'Addition to Chem for Other'!AE125</f>
        <v>0</v>
      </c>
      <c r="AF125" s="213">
        <f ca="1">'Chem Calcs'!AF125+'Addition to Chem for Other'!AF125</f>
        <v>0</v>
      </c>
      <c r="AG125" s="213">
        <f ca="1">'Chem Calcs'!AG125+'Addition to Chem for Other'!AG125</f>
        <v>0</v>
      </c>
      <c r="AH125" s="213">
        <f ca="1">'Chem Calcs'!AH125+'Addition to Chem for Other'!AH125</f>
        <v>0</v>
      </c>
      <c r="AI125" s="213">
        <f ca="1">'Chem Calcs'!AI125+'Addition to Chem for Other'!AI125</f>
        <v>0</v>
      </c>
      <c r="AJ125" s="213">
        <f ca="1">'Chem Calcs'!AJ125+'Addition to Chem for Other'!AJ125</f>
        <v>0</v>
      </c>
      <c r="AK125" s="213">
        <f ca="1">'Chem Calcs'!AK125+'Addition to Chem for Other'!AK125</f>
        <v>0</v>
      </c>
      <c r="AL125" s="213">
        <f ca="1">'Chem Calcs'!AL125+'Addition to Chem for Other'!AL125</f>
        <v>0</v>
      </c>
      <c r="AM125" s="213">
        <f ca="1">'Chem Calcs'!AM125+'Addition to Chem for Other'!AM125</f>
        <v>0</v>
      </c>
      <c r="AN125" s="213">
        <f ca="1">'Chem Calcs'!AN125+'Addition to Chem for Other'!AN125</f>
        <v>0</v>
      </c>
      <c r="AO125" s="213">
        <f ca="1">'Chem Calcs'!AO125+'Addition to Chem for Other'!AO125</f>
        <v>0</v>
      </c>
      <c r="AP125" s="213">
        <f ca="1">'Chem Calcs'!AP125+'Addition to Chem for Other'!AP125</f>
        <v>0</v>
      </c>
    </row>
    <row r="126" spans="1:42">
      <c r="A126" s="74">
        <v>74</v>
      </c>
      <c r="B126" s="213">
        <f ca="1">'Chem Calcs'!B126+'Addition to Chem for Other'!B126</f>
        <v>0</v>
      </c>
      <c r="C126" s="213">
        <f ca="1">'Chem Calcs'!C126+'Addition to Chem for Other'!C126</f>
        <v>0</v>
      </c>
      <c r="D126" s="213">
        <f ca="1">'Chem Calcs'!D126+'Addition to Chem for Other'!D126</f>
        <v>0</v>
      </c>
      <c r="E126" s="213">
        <f ca="1">'Chem Calcs'!E126+'Addition to Chem for Other'!E126</f>
        <v>0</v>
      </c>
      <c r="F126" s="213">
        <f ca="1">'Chem Calcs'!F126+'Addition to Chem for Other'!F126</f>
        <v>0</v>
      </c>
      <c r="G126" s="213">
        <f ca="1">'Chem Calcs'!G126+'Addition to Chem for Other'!G126</f>
        <v>0</v>
      </c>
      <c r="H126" s="213">
        <f ca="1">'Chem Calcs'!H126+'Addition to Chem for Other'!H126</f>
        <v>0</v>
      </c>
      <c r="I126" s="213">
        <f ca="1">'Chem Calcs'!I126+'Addition to Chem for Other'!I126</f>
        <v>0</v>
      </c>
      <c r="J126" s="213">
        <f ca="1">'Chem Calcs'!J126+'Addition to Chem for Other'!J126</f>
        <v>0</v>
      </c>
      <c r="K126" s="213">
        <f ca="1">'Chem Calcs'!K126+'Addition to Chem for Other'!K126</f>
        <v>0</v>
      </c>
      <c r="L126" s="213">
        <f ca="1">'Chem Calcs'!L126+'Addition to Chem for Other'!L126</f>
        <v>0</v>
      </c>
      <c r="M126" s="213">
        <f ca="1">'Chem Calcs'!M126+'Addition to Chem for Other'!M126</f>
        <v>0</v>
      </c>
      <c r="N126" s="213">
        <f ca="1">'Chem Calcs'!N126+'Addition to Chem for Other'!N126</f>
        <v>0</v>
      </c>
      <c r="O126" s="213">
        <f ca="1">'Chem Calcs'!O126+'Addition to Chem for Other'!O126</f>
        <v>0</v>
      </c>
      <c r="P126" s="213">
        <f ca="1">'Chem Calcs'!P126+'Addition to Chem for Other'!P126</f>
        <v>0</v>
      </c>
      <c r="Q126" s="213">
        <f ca="1">'Chem Calcs'!Q126+'Addition to Chem for Other'!Q126</f>
        <v>0</v>
      </c>
      <c r="R126" s="213">
        <f ca="1">'Chem Calcs'!R126+'Addition to Chem for Other'!R126</f>
        <v>0</v>
      </c>
      <c r="S126" s="213">
        <f ca="1">'Chem Calcs'!S126+'Addition to Chem for Other'!S126</f>
        <v>0</v>
      </c>
      <c r="T126" s="213">
        <f ca="1">'Chem Calcs'!T126+'Addition to Chem for Other'!T126</f>
        <v>0</v>
      </c>
      <c r="U126" s="213">
        <f ca="1">'Chem Calcs'!U126+'Addition to Chem for Other'!U126</f>
        <v>0</v>
      </c>
      <c r="V126" s="213">
        <f ca="1">'Chem Calcs'!V126+'Addition to Chem for Other'!V126</f>
        <v>0</v>
      </c>
      <c r="W126" s="213">
        <f ca="1">'Chem Calcs'!W126+'Addition to Chem for Other'!W126</f>
        <v>0</v>
      </c>
      <c r="X126" s="213">
        <f ca="1">'Chem Calcs'!X126+'Addition to Chem for Other'!X126</f>
        <v>0</v>
      </c>
      <c r="Y126" s="213">
        <f ca="1">'Chem Calcs'!Y126+'Addition to Chem for Other'!Y126</f>
        <v>0</v>
      </c>
      <c r="Z126" s="213">
        <f ca="1">'Chem Calcs'!Z126+'Addition to Chem for Other'!Z126</f>
        <v>0</v>
      </c>
      <c r="AA126" s="213">
        <f ca="1">'Chem Calcs'!AA126+'Addition to Chem for Other'!AA126</f>
        <v>0</v>
      </c>
      <c r="AB126" s="213">
        <f ca="1">'Chem Calcs'!AB126+'Addition to Chem for Other'!AB126</f>
        <v>0</v>
      </c>
      <c r="AC126" s="213">
        <f ca="1">'Chem Calcs'!AC126+'Addition to Chem for Other'!AC126</f>
        <v>0</v>
      </c>
      <c r="AD126" s="213">
        <f ca="1">'Chem Calcs'!AD126+'Addition to Chem for Other'!AD126</f>
        <v>0</v>
      </c>
      <c r="AE126" s="213">
        <f ca="1">'Chem Calcs'!AE126+'Addition to Chem for Other'!AE126</f>
        <v>0</v>
      </c>
      <c r="AF126" s="213">
        <f ca="1">'Chem Calcs'!AF126+'Addition to Chem for Other'!AF126</f>
        <v>0</v>
      </c>
      <c r="AG126" s="213">
        <f ca="1">'Chem Calcs'!AG126+'Addition to Chem for Other'!AG126</f>
        <v>0</v>
      </c>
      <c r="AH126" s="213">
        <f ca="1">'Chem Calcs'!AH126+'Addition to Chem for Other'!AH126</f>
        <v>0</v>
      </c>
      <c r="AI126" s="213">
        <f ca="1">'Chem Calcs'!AI126+'Addition to Chem for Other'!AI126</f>
        <v>0</v>
      </c>
      <c r="AJ126" s="213">
        <f ca="1">'Chem Calcs'!AJ126+'Addition to Chem for Other'!AJ126</f>
        <v>0</v>
      </c>
      <c r="AK126" s="213">
        <f ca="1">'Chem Calcs'!AK126+'Addition to Chem for Other'!AK126</f>
        <v>0</v>
      </c>
      <c r="AL126" s="213">
        <f ca="1">'Chem Calcs'!AL126+'Addition to Chem for Other'!AL126</f>
        <v>0</v>
      </c>
      <c r="AM126" s="213">
        <f ca="1">'Chem Calcs'!AM126+'Addition to Chem for Other'!AM126</f>
        <v>0</v>
      </c>
      <c r="AN126" s="213">
        <f ca="1">'Chem Calcs'!AN126+'Addition to Chem for Other'!AN126</f>
        <v>0</v>
      </c>
      <c r="AO126" s="213">
        <f ca="1">'Chem Calcs'!AO126+'Addition to Chem for Other'!AO126</f>
        <v>0</v>
      </c>
      <c r="AP126" s="213">
        <f ca="1">'Chem Calcs'!AP126+'Addition to Chem for Other'!AP126</f>
        <v>0</v>
      </c>
    </row>
    <row r="127" spans="1:42">
      <c r="A127" s="74">
        <v>75</v>
      </c>
      <c r="B127" s="213">
        <f ca="1">'Chem Calcs'!B127+'Addition to Chem for Other'!B127</f>
        <v>0</v>
      </c>
      <c r="C127" s="213">
        <f ca="1">'Chem Calcs'!C127+'Addition to Chem for Other'!C127</f>
        <v>0</v>
      </c>
      <c r="D127" s="213">
        <f ca="1">'Chem Calcs'!D127+'Addition to Chem for Other'!D127</f>
        <v>0</v>
      </c>
      <c r="E127" s="213">
        <f ca="1">'Chem Calcs'!E127+'Addition to Chem for Other'!E127</f>
        <v>0</v>
      </c>
      <c r="F127" s="213">
        <f ca="1">'Chem Calcs'!F127+'Addition to Chem for Other'!F127</f>
        <v>0</v>
      </c>
      <c r="G127" s="213">
        <f ca="1">'Chem Calcs'!G127+'Addition to Chem for Other'!G127</f>
        <v>0</v>
      </c>
      <c r="H127" s="213">
        <f ca="1">'Chem Calcs'!H127+'Addition to Chem for Other'!H127</f>
        <v>0</v>
      </c>
      <c r="I127" s="213">
        <f ca="1">'Chem Calcs'!I127+'Addition to Chem for Other'!I127</f>
        <v>0</v>
      </c>
      <c r="J127" s="213">
        <f ca="1">'Chem Calcs'!J127+'Addition to Chem for Other'!J127</f>
        <v>0</v>
      </c>
      <c r="K127" s="213">
        <f ca="1">'Chem Calcs'!K127+'Addition to Chem for Other'!K127</f>
        <v>0</v>
      </c>
      <c r="L127" s="213">
        <f ca="1">'Chem Calcs'!L127+'Addition to Chem for Other'!L127</f>
        <v>0</v>
      </c>
      <c r="M127" s="213">
        <f ca="1">'Chem Calcs'!M127+'Addition to Chem for Other'!M127</f>
        <v>0</v>
      </c>
      <c r="N127" s="213">
        <f ca="1">'Chem Calcs'!N127+'Addition to Chem for Other'!N127</f>
        <v>0</v>
      </c>
      <c r="O127" s="213">
        <f ca="1">'Chem Calcs'!O127+'Addition to Chem for Other'!O127</f>
        <v>0</v>
      </c>
      <c r="P127" s="213">
        <f ca="1">'Chem Calcs'!P127+'Addition to Chem for Other'!P127</f>
        <v>0</v>
      </c>
      <c r="Q127" s="213">
        <f ca="1">'Chem Calcs'!Q127+'Addition to Chem for Other'!Q127</f>
        <v>0</v>
      </c>
      <c r="R127" s="213">
        <f ca="1">'Chem Calcs'!R127+'Addition to Chem for Other'!R127</f>
        <v>0</v>
      </c>
      <c r="S127" s="213">
        <f ca="1">'Chem Calcs'!S127+'Addition to Chem for Other'!S127</f>
        <v>0</v>
      </c>
      <c r="T127" s="213">
        <f ca="1">'Chem Calcs'!T127+'Addition to Chem for Other'!T127</f>
        <v>0</v>
      </c>
      <c r="U127" s="213">
        <f ca="1">'Chem Calcs'!U127+'Addition to Chem for Other'!U127</f>
        <v>0</v>
      </c>
      <c r="V127" s="213">
        <f ca="1">'Chem Calcs'!V127+'Addition to Chem for Other'!V127</f>
        <v>0</v>
      </c>
      <c r="W127" s="213">
        <f ca="1">'Chem Calcs'!W127+'Addition to Chem for Other'!W127</f>
        <v>0</v>
      </c>
      <c r="X127" s="213">
        <f ca="1">'Chem Calcs'!X127+'Addition to Chem for Other'!X127</f>
        <v>0</v>
      </c>
      <c r="Y127" s="213">
        <f ca="1">'Chem Calcs'!Y127+'Addition to Chem for Other'!Y127</f>
        <v>0</v>
      </c>
      <c r="Z127" s="213">
        <f ca="1">'Chem Calcs'!Z127+'Addition to Chem for Other'!Z127</f>
        <v>0</v>
      </c>
      <c r="AA127" s="213">
        <f ca="1">'Chem Calcs'!AA127+'Addition to Chem for Other'!AA127</f>
        <v>0</v>
      </c>
      <c r="AB127" s="213">
        <f ca="1">'Chem Calcs'!AB127+'Addition to Chem for Other'!AB127</f>
        <v>0</v>
      </c>
      <c r="AC127" s="213">
        <f ca="1">'Chem Calcs'!AC127+'Addition to Chem for Other'!AC127</f>
        <v>0</v>
      </c>
      <c r="AD127" s="213">
        <f ca="1">'Chem Calcs'!AD127+'Addition to Chem for Other'!AD127</f>
        <v>0</v>
      </c>
      <c r="AE127" s="213">
        <f ca="1">'Chem Calcs'!AE127+'Addition to Chem for Other'!AE127</f>
        <v>0</v>
      </c>
      <c r="AF127" s="213">
        <f ca="1">'Chem Calcs'!AF127+'Addition to Chem for Other'!AF127</f>
        <v>0</v>
      </c>
      <c r="AG127" s="213">
        <f ca="1">'Chem Calcs'!AG127+'Addition to Chem for Other'!AG127</f>
        <v>0</v>
      </c>
      <c r="AH127" s="213">
        <f ca="1">'Chem Calcs'!AH127+'Addition to Chem for Other'!AH127</f>
        <v>0</v>
      </c>
      <c r="AI127" s="213">
        <f ca="1">'Chem Calcs'!AI127+'Addition to Chem for Other'!AI127</f>
        <v>0</v>
      </c>
      <c r="AJ127" s="213">
        <f ca="1">'Chem Calcs'!AJ127+'Addition to Chem for Other'!AJ127</f>
        <v>0</v>
      </c>
      <c r="AK127" s="213">
        <f ca="1">'Chem Calcs'!AK127+'Addition to Chem for Other'!AK127</f>
        <v>0</v>
      </c>
      <c r="AL127" s="213">
        <f ca="1">'Chem Calcs'!AL127+'Addition to Chem for Other'!AL127</f>
        <v>0</v>
      </c>
      <c r="AM127" s="213">
        <f ca="1">'Chem Calcs'!AM127+'Addition to Chem for Other'!AM127</f>
        <v>0</v>
      </c>
      <c r="AN127" s="213">
        <f ca="1">'Chem Calcs'!AN127+'Addition to Chem for Other'!AN127</f>
        <v>0</v>
      </c>
      <c r="AO127" s="213">
        <f ca="1">'Chem Calcs'!AO127+'Addition to Chem for Other'!AO127</f>
        <v>0</v>
      </c>
      <c r="AP127" s="213">
        <f ca="1">'Chem Calcs'!AP127+'Addition to Chem for Other'!AP127</f>
        <v>0</v>
      </c>
    </row>
    <row r="128" spans="1:42">
      <c r="A128" s="74">
        <v>76</v>
      </c>
      <c r="B128" s="213">
        <f ca="1">'Chem Calcs'!B128+'Addition to Chem for Other'!B128</f>
        <v>10286470015.188343</v>
      </c>
      <c r="C128" s="213">
        <f ca="1">'Chem Calcs'!C128+'Addition to Chem for Other'!C128</f>
        <v>9257823013.669508</v>
      </c>
      <c r="D128" s="213">
        <f ca="1">'Chem Calcs'!D128+'Addition to Chem for Other'!D128</f>
        <v>8229176012.1506748</v>
      </c>
      <c r="E128" s="213">
        <f ca="1">'Chem Calcs'!E128+'Addition to Chem for Other'!E128</f>
        <v>7200529010.6318407</v>
      </c>
      <c r="F128" s="213">
        <f ca="1">'Chem Calcs'!F128+'Addition to Chem for Other'!F128</f>
        <v>6171882009.1130056</v>
      </c>
      <c r="G128" s="213">
        <f ca="1">'Chem Calcs'!G128+'Addition to Chem for Other'!G128</f>
        <v>5143235007.5941715</v>
      </c>
      <c r="H128" s="213">
        <f ca="1">'Chem Calcs'!H128+'Addition to Chem for Other'!H128</f>
        <v>4114588006.0753374</v>
      </c>
      <c r="I128" s="213">
        <f ca="1">'Chem Calcs'!I128+'Addition to Chem for Other'!I128</f>
        <v>3085941004.5565028</v>
      </c>
      <c r="J128" s="213">
        <f ca="1">'Chem Calcs'!J128+'Addition to Chem for Other'!J128</f>
        <v>2057294003.0376687</v>
      </c>
      <c r="K128" s="213">
        <f ca="1">'Chem Calcs'!K128+'Addition to Chem for Other'!K128</f>
        <v>1028647001.5188344</v>
      </c>
      <c r="L128" s="213">
        <f ca="1">'Chem Calcs'!L128+'Addition to Chem for Other'!L128</f>
        <v>0</v>
      </c>
      <c r="M128" s="213">
        <f ca="1">'Chem Calcs'!M128+'Addition to Chem for Other'!M128</f>
        <v>0</v>
      </c>
      <c r="N128" s="213">
        <f ca="1">'Chem Calcs'!N128+'Addition to Chem for Other'!N128</f>
        <v>0</v>
      </c>
      <c r="O128" s="213">
        <f ca="1">'Chem Calcs'!O128+'Addition to Chem for Other'!O128</f>
        <v>0</v>
      </c>
      <c r="P128" s="213">
        <f ca="1">'Chem Calcs'!P128+'Addition to Chem for Other'!P128</f>
        <v>0</v>
      </c>
      <c r="Q128" s="213">
        <f ca="1">'Chem Calcs'!Q128+'Addition to Chem for Other'!Q128</f>
        <v>0</v>
      </c>
      <c r="R128" s="213">
        <f ca="1">'Chem Calcs'!R128+'Addition to Chem for Other'!R128</f>
        <v>0</v>
      </c>
      <c r="S128" s="213">
        <f ca="1">'Chem Calcs'!S128+'Addition to Chem for Other'!S128</f>
        <v>0</v>
      </c>
      <c r="T128" s="213">
        <f ca="1">'Chem Calcs'!T128+'Addition to Chem for Other'!T128</f>
        <v>0</v>
      </c>
      <c r="U128" s="213">
        <f ca="1">'Chem Calcs'!U128+'Addition to Chem for Other'!U128</f>
        <v>0</v>
      </c>
      <c r="V128" s="213">
        <f ca="1">'Chem Calcs'!V128+'Addition to Chem for Other'!V128</f>
        <v>0</v>
      </c>
      <c r="W128" s="213">
        <f ca="1">'Chem Calcs'!W128+'Addition to Chem for Other'!W128</f>
        <v>0</v>
      </c>
      <c r="X128" s="213">
        <f ca="1">'Chem Calcs'!X128+'Addition to Chem for Other'!X128</f>
        <v>0</v>
      </c>
      <c r="Y128" s="213">
        <f ca="1">'Chem Calcs'!Y128+'Addition to Chem for Other'!Y128</f>
        <v>0</v>
      </c>
      <c r="Z128" s="213">
        <f ca="1">'Chem Calcs'!Z128+'Addition to Chem for Other'!Z128</f>
        <v>0</v>
      </c>
      <c r="AA128" s="213">
        <f ca="1">'Chem Calcs'!AA128+'Addition to Chem for Other'!AA128</f>
        <v>0</v>
      </c>
      <c r="AB128" s="213">
        <f ca="1">'Chem Calcs'!AB128+'Addition to Chem for Other'!AB128</f>
        <v>0</v>
      </c>
      <c r="AC128" s="213">
        <f ca="1">'Chem Calcs'!AC128+'Addition to Chem for Other'!AC128</f>
        <v>0</v>
      </c>
      <c r="AD128" s="213">
        <f ca="1">'Chem Calcs'!AD128+'Addition to Chem for Other'!AD128</f>
        <v>0</v>
      </c>
      <c r="AE128" s="213">
        <f ca="1">'Chem Calcs'!AE128+'Addition to Chem for Other'!AE128</f>
        <v>0</v>
      </c>
      <c r="AF128" s="213">
        <f ca="1">'Chem Calcs'!AF128+'Addition to Chem for Other'!AF128</f>
        <v>0</v>
      </c>
      <c r="AG128" s="213">
        <f ca="1">'Chem Calcs'!AG128+'Addition to Chem for Other'!AG128</f>
        <v>0</v>
      </c>
      <c r="AH128" s="213">
        <f ca="1">'Chem Calcs'!AH128+'Addition to Chem for Other'!AH128</f>
        <v>0</v>
      </c>
      <c r="AI128" s="213">
        <f ca="1">'Chem Calcs'!AI128+'Addition to Chem for Other'!AI128</f>
        <v>0</v>
      </c>
      <c r="AJ128" s="213">
        <f ca="1">'Chem Calcs'!AJ128+'Addition to Chem for Other'!AJ128</f>
        <v>0</v>
      </c>
      <c r="AK128" s="213">
        <f ca="1">'Chem Calcs'!AK128+'Addition to Chem for Other'!AK128</f>
        <v>0</v>
      </c>
      <c r="AL128" s="213">
        <f ca="1">'Chem Calcs'!AL128+'Addition to Chem for Other'!AL128</f>
        <v>0</v>
      </c>
      <c r="AM128" s="213">
        <f ca="1">'Chem Calcs'!AM128+'Addition to Chem for Other'!AM128</f>
        <v>0</v>
      </c>
      <c r="AN128" s="213">
        <f ca="1">'Chem Calcs'!AN128+'Addition to Chem for Other'!AN128</f>
        <v>0</v>
      </c>
      <c r="AO128" s="213">
        <f ca="1">'Chem Calcs'!AO128+'Addition to Chem for Other'!AO128</f>
        <v>0</v>
      </c>
      <c r="AP128" s="213">
        <f ca="1">'Chem Calcs'!AP128+'Addition to Chem for Other'!AP128</f>
        <v>0</v>
      </c>
    </row>
    <row r="129" spans="1:42">
      <c r="A129" s="74">
        <v>77</v>
      </c>
      <c r="B129" s="213">
        <f ca="1">'Chem Calcs'!B129+'Addition to Chem for Other'!B129</f>
        <v>0</v>
      </c>
      <c r="C129" s="213">
        <f ca="1">'Chem Calcs'!C129+'Addition to Chem for Other'!C129</f>
        <v>0</v>
      </c>
      <c r="D129" s="213">
        <f ca="1">'Chem Calcs'!D129+'Addition to Chem for Other'!D129</f>
        <v>0</v>
      </c>
      <c r="E129" s="213">
        <f ca="1">'Chem Calcs'!E129+'Addition to Chem for Other'!E129</f>
        <v>0</v>
      </c>
      <c r="F129" s="213">
        <f ca="1">'Chem Calcs'!F129+'Addition to Chem for Other'!F129</f>
        <v>0</v>
      </c>
      <c r="G129" s="213">
        <f ca="1">'Chem Calcs'!G129+'Addition to Chem for Other'!G129</f>
        <v>0</v>
      </c>
      <c r="H129" s="213">
        <f ca="1">'Chem Calcs'!H129+'Addition to Chem for Other'!H129</f>
        <v>0</v>
      </c>
      <c r="I129" s="213">
        <f ca="1">'Chem Calcs'!I129+'Addition to Chem for Other'!I129</f>
        <v>0</v>
      </c>
      <c r="J129" s="213">
        <f ca="1">'Chem Calcs'!J129+'Addition to Chem for Other'!J129</f>
        <v>0</v>
      </c>
      <c r="K129" s="213">
        <f ca="1">'Chem Calcs'!K129+'Addition to Chem for Other'!K129</f>
        <v>0</v>
      </c>
      <c r="L129" s="213">
        <f ca="1">'Chem Calcs'!L129+'Addition to Chem for Other'!L129</f>
        <v>0</v>
      </c>
      <c r="M129" s="213">
        <f ca="1">'Chem Calcs'!M129+'Addition to Chem for Other'!M129</f>
        <v>0</v>
      </c>
      <c r="N129" s="213">
        <f ca="1">'Chem Calcs'!N129+'Addition to Chem for Other'!N129</f>
        <v>0</v>
      </c>
      <c r="O129" s="213">
        <f ca="1">'Chem Calcs'!O129+'Addition to Chem for Other'!O129</f>
        <v>0</v>
      </c>
      <c r="P129" s="213">
        <f ca="1">'Chem Calcs'!P129+'Addition to Chem for Other'!P129</f>
        <v>0</v>
      </c>
      <c r="Q129" s="213">
        <f ca="1">'Chem Calcs'!Q129+'Addition to Chem for Other'!Q129</f>
        <v>0</v>
      </c>
      <c r="R129" s="213">
        <f ca="1">'Chem Calcs'!R129+'Addition to Chem for Other'!R129</f>
        <v>0</v>
      </c>
      <c r="S129" s="213">
        <f ca="1">'Chem Calcs'!S129+'Addition to Chem for Other'!S129</f>
        <v>0</v>
      </c>
      <c r="T129" s="213">
        <f ca="1">'Chem Calcs'!T129+'Addition to Chem for Other'!T129</f>
        <v>0</v>
      </c>
      <c r="U129" s="213">
        <f ca="1">'Chem Calcs'!U129+'Addition to Chem for Other'!U129</f>
        <v>0</v>
      </c>
      <c r="V129" s="213">
        <f ca="1">'Chem Calcs'!V129+'Addition to Chem for Other'!V129</f>
        <v>0</v>
      </c>
      <c r="W129" s="213">
        <f ca="1">'Chem Calcs'!W129+'Addition to Chem for Other'!W129</f>
        <v>0</v>
      </c>
      <c r="X129" s="213">
        <f ca="1">'Chem Calcs'!X129+'Addition to Chem for Other'!X129</f>
        <v>0</v>
      </c>
      <c r="Y129" s="213">
        <f ca="1">'Chem Calcs'!Y129+'Addition to Chem for Other'!Y129</f>
        <v>0</v>
      </c>
      <c r="Z129" s="213">
        <f ca="1">'Chem Calcs'!Z129+'Addition to Chem for Other'!Z129</f>
        <v>0</v>
      </c>
      <c r="AA129" s="213">
        <f ca="1">'Chem Calcs'!AA129+'Addition to Chem for Other'!AA129</f>
        <v>0</v>
      </c>
      <c r="AB129" s="213">
        <f ca="1">'Chem Calcs'!AB129+'Addition to Chem for Other'!AB129</f>
        <v>0</v>
      </c>
      <c r="AC129" s="213">
        <f ca="1">'Chem Calcs'!AC129+'Addition to Chem for Other'!AC129</f>
        <v>0</v>
      </c>
      <c r="AD129" s="213">
        <f ca="1">'Chem Calcs'!AD129+'Addition to Chem for Other'!AD129</f>
        <v>0</v>
      </c>
      <c r="AE129" s="213">
        <f ca="1">'Chem Calcs'!AE129+'Addition to Chem for Other'!AE129</f>
        <v>0</v>
      </c>
      <c r="AF129" s="213">
        <f ca="1">'Chem Calcs'!AF129+'Addition to Chem for Other'!AF129</f>
        <v>0</v>
      </c>
      <c r="AG129" s="213">
        <f ca="1">'Chem Calcs'!AG129+'Addition to Chem for Other'!AG129</f>
        <v>0</v>
      </c>
      <c r="AH129" s="213">
        <f ca="1">'Chem Calcs'!AH129+'Addition to Chem for Other'!AH129</f>
        <v>0</v>
      </c>
      <c r="AI129" s="213">
        <f ca="1">'Chem Calcs'!AI129+'Addition to Chem for Other'!AI129</f>
        <v>0</v>
      </c>
      <c r="AJ129" s="213">
        <f ca="1">'Chem Calcs'!AJ129+'Addition to Chem for Other'!AJ129</f>
        <v>0</v>
      </c>
      <c r="AK129" s="213">
        <f ca="1">'Chem Calcs'!AK129+'Addition to Chem for Other'!AK129</f>
        <v>0</v>
      </c>
      <c r="AL129" s="213">
        <f ca="1">'Chem Calcs'!AL129+'Addition to Chem for Other'!AL129</f>
        <v>0</v>
      </c>
      <c r="AM129" s="213">
        <f ca="1">'Chem Calcs'!AM129+'Addition to Chem for Other'!AM129</f>
        <v>0</v>
      </c>
      <c r="AN129" s="213">
        <f ca="1">'Chem Calcs'!AN129+'Addition to Chem for Other'!AN129</f>
        <v>0</v>
      </c>
      <c r="AO129" s="213">
        <f ca="1">'Chem Calcs'!AO129+'Addition to Chem for Other'!AO129</f>
        <v>0</v>
      </c>
      <c r="AP129" s="213">
        <f ca="1">'Chem Calcs'!AP129+'Addition to Chem for Other'!AP129</f>
        <v>0</v>
      </c>
    </row>
    <row r="130" spans="1:42">
      <c r="A130" s="74">
        <v>78</v>
      </c>
      <c r="B130" s="213">
        <f ca="1">'Chem Calcs'!B130+'Addition to Chem for Other'!B130</f>
        <v>93704639809.702789</v>
      </c>
      <c r="C130" s="213">
        <f ca="1">'Chem Calcs'!C130+'Addition to Chem for Other'!C130</f>
        <v>84334175828.732513</v>
      </c>
      <c r="D130" s="213">
        <f ca="1">'Chem Calcs'!D130+'Addition to Chem for Other'!D130</f>
        <v>74963711847.762238</v>
      </c>
      <c r="E130" s="213">
        <f ca="1">'Chem Calcs'!E130+'Addition to Chem for Other'!E130</f>
        <v>65593247866.791954</v>
      </c>
      <c r="F130" s="213">
        <f ca="1">'Chem Calcs'!F130+'Addition to Chem for Other'!F130</f>
        <v>56222783885.821678</v>
      </c>
      <c r="G130" s="213">
        <f ca="1">'Chem Calcs'!G130+'Addition to Chem for Other'!G130</f>
        <v>46852319904.851395</v>
      </c>
      <c r="H130" s="213">
        <f ca="1">'Chem Calcs'!H130+'Addition to Chem for Other'!H130</f>
        <v>37481855923.881119</v>
      </c>
      <c r="I130" s="213">
        <f ca="1">'Chem Calcs'!I130+'Addition to Chem for Other'!I130</f>
        <v>28111391942.910839</v>
      </c>
      <c r="J130" s="213">
        <f ca="1">'Chem Calcs'!J130+'Addition to Chem for Other'!J130</f>
        <v>18740927961.940559</v>
      </c>
      <c r="K130" s="213">
        <f ca="1">'Chem Calcs'!K130+'Addition to Chem for Other'!K130</f>
        <v>9370463980.9702797</v>
      </c>
      <c r="L130" s="213">
        <f ca="1">'Chem Calcs'!L130+'Addition to Chem for Other'!L130</f>
        <v>0</v>
      </c>
      <c r="M130" s="213">
        <f ca="1">'Chem Calcs'!M130+'Addition to Chem for Other'!M130</f>
        <v>0</v>
      </c>
      <c r="N130" s="213">
        <f ca="1">'Chem Calcs'!N130+'Addition to Chem for Other'!N130</f>
        <v>0</v>
      </c>
      <c r="O130" s="213">
        <f ca="1">'Chem Calcs'!O130+'Addition to Chem for Other'!O130</f>
        <v>0</v>
      </c>
      <c r="P130" s="213">
        <f ca="1">'Chem Calcs'!P130+'Addition to Chem for Other'!P130</f>
        <v>0</v>
      </c>
      <c r="Q130" s="213">
        <f ca="1">'Chem Calcs'!Q130+'Addition to Chem for Other'!Q130</f>
        <v>0</v>
      </c>
      <c r="R130" s="213">
        <f ca="1">'Chem Calcs'!R130+'Addition to Chem for Other'!R130</f>
        <v>0</v>
      </c>
      <c r="S130" s="213">
        <f ca="1">'Chem Calcs'!S130+'Addition to Chem for Other'!S130</f>
        <v>0</v>
      </c>
      <c r="T130" s="213">
        <f ca="1">'Chem Calcs'!T130+'Addition to Chem for Other'!T130</f>
        <v>0</v>
      </c>
      <c r="U130" s="213">
        <f ca="1">'Chem Calcs'!U130+'Addition to Chem for Other'!U130</f>
        <v>0</v>
      </c>
      <c r="V130" s="213">
        <f ca="1">'Chem Calcs'!V130+'Addition to Chem for Other'!V130</f>
        <v>0</v>
      </c>
      <c r="W130" s="213">
        <f ca="1">'Chem Calcs'!W130+'Addition to Chem for Other'!W130</f>
        <v>0</v>
      </c>
      <c r="X130" s="213">
        <f ca="1">'Chem Calcs'!X130+'Addition to Chem for Other'!X130</f>
        <v>0</v>
      </c>
      <c r="Y130" s="213">
        <f ca="1">'Chem Calcs'!Y130+'Addition to Chem for Other'!Y130</f>
        <v>0</v>
      </c>
      <c r="Z130" s="213">
        <f ca="1">'Chem Calcs'!Z130+'Addition to Chem for Other'!Z130</f>
        <v>0</v>
      </c>
      <c r="AA130" s="213">
        <f ca="1">'Chem Calcs'!AA130+'Addition to Chem for Other'!AA130</f>
        <v>0</v>
      </c>
      <c r="AB130" s="213">
        <f ca="1">'Chem Calcs'!AB130+'Addition to Chem for Other'!AB130</f>
        <v>0</v>
      </c>
      <c r="AC130" s="213">
        <f ca="1">'Chem Calcs'!AC130+'Addition to Chem for Other'!AC130</f>
        <v>0</v>
      </c>
      <c r="AD130" s="213">
        <f ca="1">'Chem Calcs'!AD130+'Addition to Chem for Other'!AD130</f>
        <v>0</v>
      </c>
      <c r="AE130" s="213">
        <f ca="1">'Chem Calcs'!AE130+'Addition to Chem for Other'!AE130</f>
        <v>0</v>
      </c>
      <c r="AF130" s="213">
        <f ca="1">'Chem Calcs'!AF130+'Addition to Chem for Other'!AF130</f>
        <v>0</v>
      </c>
      <c r="AG130" s="213">
        <f ca="1">'Chem Calcs'!AG130+'Addition to Chem for Other'!AG130</f>
        <v>0</v>
      </c>
      <c r="AH130" s="213">
        <f ca="1">'Chem Calcs'!AH130+'Addition to Chem for Other'!AH130</f>
        <v>0</v>
      </c>
      <c r="AI130" s="213">
        <f ca="1">'Chem Calcs'!AI130+'Addition to Chem for Other'!AI130</f>
        <v>0</v>
      </c>
      <c r="AJ130" s="213">
        <f ca="1">'Chem Calcs'!AJ130+'Addition to Chem for Other'!AJ130</f>
        <v>0</v>
      </c>
      <c r="AK130" s="213">
        <f ca="1">'Chem Calcs'!AK130+'Addition to Chem for Other'!AK130</f>
        <v>0</v>
      </c>
      <c r="AL130" s="213">
        <f ca="1">'Chem Calcs'!AL130+'Addition to Chem for Other'!AL130</f>
        <v>0</v>
      </c>
      <c r="AM130" s="213">
        <f ca="1">'Chem Calcs'!AM130+'Addition to Chem for Other'!AM130</f>
        <v>0</v>
      </c>
      <c r="AN130" s="213">
        <f ca="1">'Chem Calcs'!AN130+'Addition to Chem for Other'!AN130</f>
        <v>0</v>
      </c>
      <c r="AO130" s="213">
        <f ca="1">'Chem Calcs'!AO130+'Addition to Chem for Other'!AO130</f>
        <v>0</v>
      </c>
      <c r="AP130" s="213">
        <f ca="1">'Chem Calcs'!AP130+'Addition to Chem for Other'!AP130</f>
        <v>0</v>
      </c>
    </row>
    <row r="131" spans="1:42">
      <c r="A131" s="74">
        <v>79</v>
      </c>
      <c r="B131" s="213">
        <f ca="1">'Chem Calcs'!B131+'Addition to Chem for Other'!B131</f>
        <v>0</v>
      </c>
      <c r="C131" s="213">
        <f ca="1">'Chem Calcs'!C131+'Addition to Chem for Other'!C131</f>
        <v>0</v>
      </c>
      <c r="D131" s="213">
        <f ca="1">'Chem Calcs'!D131+'Addition to Chem for Other'!D131</f>
        <v>0</v>
      </c>
      <c r="E131" s="213">
        <f ca="1">'Chem Calcs'!E131+'Addition to Chem for Other'!E131</f>
        <v>0</v>
      </c>
      <c r="F131" s="213">
        <f ca="1">'Chem Calcs'!F131+'Addition to Chem for Other'!F131</f>
        <v>0</v>
      </c>
      <c r="G131" s="213">
        <f ca="1">'Chem Calcs'!G131+'Addition to Chem for Other'!G131</f>
        <v>0</v>
      </c>
      <c r="H131" s="213">
        <f ca="1">'Chem Calcs'!H131+'Addition to Chem for Other'!H131</f>
        <v>0</v>
      </c>
      <c r="I131" s="213">
        <f ca="1">'Chem Calcs'!I131+'Addition to Chem for Other'!I131</f>
        <v>0</v>
      </c>
      <c r="J131" s="213">
        <f ca="1">'Chem Calcs'!J131+'Addition to Chem for Other'!J131</f>
        <v>0</v>
      </c>
      <c r="K131" s="213">
        <f ca="1">'Chem Calcs'!K131+'Addition to Chem for Other'!K131</f>
        <v>0</v>
      </c>
      <c r="L131" s="213">
        <f ca="1">'Chem Calcs'!L131+'Addition to Chem for Other'!L131</f>
        <v>0</v>
      </c>
      <c r="M131" s="213">
        <f ca="1">'Chem Calcs'!M131+'Addition to Chem for Other'!M131</f>
        <v>0</v>
      </c>
      <c r="N131" s="213">
        <f ca="1">'Chem Calcs'!N131+'Addition to Chem for Other'!N131</f>
        <v>0</v>
      </c>
      <c r="O131" s="213">
        <f ca="1">'Chem Calcs'!O131+'Addition to Chem for Other'!O131</f>
        <v>0</v>
      </c>
      <c r="P131" s="213">
        <f ca="1">'Chem Calcs'!P131+'Addition to Chem for Other'!P131</f>
        <v>0</v>
      </c>
      <c r="Q131" s="213">
        <f ca="1">'Chem Calcs'!Q131+'Addition to Chem for Other'!Q131</f>
        <v>0</v>
      </c>
      <c r="R131" s="213">
        <f ca="1">'Chem Calcs'!R131+'Addition to Chem for Other'!R131</f>
        <v>0</v>
      </c>
      <c r="S131" s="213">
        <f ca="1">'Chem Calcs'!S131+'Addition to Chem for Other'!S131</f>
        <v>0</v>
      </c>
      <c r="T131" s="213">
        <f ca="1">'Chem Calcs'!T131+'Addition to Chem for Other'!T131</f>
        <v>0</v>
      </c>
      <c r="U131" s="213">
        <f ca="1">'Chem Calcs'!U131+'Addition to Chem for Other'!U131</f>
        <v>0</v>
      </c>
      <c r="V131" s="213">
        <f ca="1">'Chem Calcs'!V131+'Addition to Chem for Other'!V131</f>
        <v>0</v>
      </c>
      <c r="W131" s="213">
        <f ca="1">'Chem Calcs'!W131+'Addition to Chem for Other'!W131</f>
        <v>0</v>
      </c>
      <c r="X131" s="213">
        <f ca="1">'Chem Calcs'!X131+'Addition to Chem for Other'!X131</f>
        <v>0</v>
      </c>
      <c r="Y131" s="213">
        <f ca="1">'Chem Calcs'!Y131+'Addition to Chem for Other'!Y131</f>
        <v>0</v>
      </c>
      <c r="Z131" s="213">
        <f ca="1">'Chem Calcs'!Z131+'Addition to Chem for Other'!Z131</f>
        <v>0</v>
      </c>
      <c r="AA131" s="213">
        <f ca="1">'Chem Calcs'!AA131+'Addition to Chem for Other'!AA131</f>
        <v>0</v>
      </c>
      <c r="AB131" s="213">
        <f ca="1">'Chem Calcs'!AB131+'Addition to Chem for Other'!AB131</f>
        <v>0</v>
      </c>
      <c r="AC131" s="213">
        <f ca="1">'Chem Calcs'!AC131+'Addition to Chem for Other'!AC131</f>
        <v>0</v>
      </c>
      <c r="AD131" s="213">
        <f ca="1">'Chem Calcs'!AD131+'Addition to Chem for Other'!AD131</f>
        <v>0</v>
      </c>
      <c r="AE131" s="213">
        <f ca="1">'Chem Calcs'!AE131+'Addition to Chem for Other'!AE131</f>
        <v>0</v>
      </c>
      <c r="AF131" s="213">
        <f ca="1">'Chem Calcs'!AF131+'Addition to Chem for Other'!AF131</f>
        <v>0</v>
      </c>
      <c r="AG131" s="213">
        <f ca="1">'Chem Calcs'!AG131+'Addition to Chem for Other'!AG131</f>
        <v>0</v>
      </c>
      <c r="AH131" s="213">
        <f ca="1">'Chem Calcs'!AH131+'Addition to Chem for Other'!AH131</f>
        <v>0</v>
      </c>
      <c r="AI131" s="213">
        <f ca="1">'Chem Calcs'!AI131+'Addition to Chem for Other'!AI131</f>
        <v>0</v>
      </c>
      <c r="AJ131" s="213">
        <f ca="1">'Chem Calcs'!AJ131+'Addition to Chem for Other'!AJ131</f>
        <v>0</v>
      </c>
      <c r="AK131" s="213">
        <f ca="1">'Chem Calcs'!AK131+'Addition to Chem for Other'!AK131</f>
        <v>0</v>
      </c>
      <c r="AL131" s="213">
        <f ca="1">'Chem Calcs'!AL131+'Addition to Chem for Other'!AL131</f>
        <v>0</v>
      </c>
      <c r="AM131" s="213">
        <f ca="1">'Chem Calcs'!AM131+'Addition to Chem for Other'!AM131</f>
        <v>0</v>
      </c>
      <c r="AN131" s="213">
        <f ca="1">'Chem Calcs'!AN131+'Addition to Chem for Other'!AN131</f>
        <v>0</v>
      </c>
      <c r="AO131" s="213">
        <f ca="1">'Chem Calcs'!AO131+'Addition to Chem for Other'!AO131</f>
        <v>0</v>
      </c>
      <c r="AP131" s="213">
        <f ca="1">'Chem Calcs'!AP131+'Addition to Chem for Other'!AP131</f>
        <v>0</v>
      </c>
    </row>
    <row r="132" spans="1:42">
      <c r="A132" s="74">
        <v>80</v>
      </c>
      <c r="B132" s="213">
        <f ca="1">'Chem Calcs'!B132+'Addition to Chem for Other'!B132</f>
        <v>0</v>
      </c>
      <c r="C132" s="213">
        <f ca="1">'Chem Calcs'!C132+'Addition to Chem for Other'!C132</f>
        <v>0</v>
      </c>
      <c r="D132" s="213">
        <f ca="1">'Chem Calcs'!D132+'Addition to Chem for Other'!D132</f>
        <v>0</v>
      </c>
      <c r="E132" s="213">
        <f ca="1">'Chem Calcs'!E132+'Addition to Chem for Other'!E132</f>
        <v>0</v>
      </c>
      <c r="F132" s="213">
        <f ca="1">'Chem Calcs'!F132+'Addition to Chem for Other'!F132</f>
        <v>0</v>
      </c>
      <c r="G132" s="213">
        <f ca="1">'Chem Calcs'!G132+'Addition to Chem for Other'!G132</f>
        <v>0</v>
      </c>
      <c r="H132" s="213">
        <f ca="1">'Chem Calcs'!H132+'Addition to Chem for Other'!H132</f>
        <v>0</v>
      </c>
      <c r="I132" s="213">
        <f ca="1">'Chem Calcs'!I132+'Addition to Chem for Other'!I132</f>
        <v>0</v>
      </c>
      <c r="J132" s="213">
        <f ca="1">'Chem Calcs'!J132+'Addition to Chem for Other'!J132</f>
        <v>0</v>
      </c>
      <c r="K132" s="213">
        <f ca="1">'Chem Calcs'!K132+'Addition to Chem for Other'!K132</f>
        <v>0</v>
      </c>
      <c r="L132" s="213">
        <f ca="1">'Chem Calcs'!L132+'Addition to Chem for Other'!L132</f>
        <v>0</v>
      </c>
      <c r="M132" s="213">
        <f ca="1">'Chem Calcs'!M132+'Addition to Chem for Other'!M132</f>
        <v>0</v>
      </c>
      <c r="N132" s="213">
        <f ca="1">'Chem Calcs'!N132+'Addition to Chem for Other'!N132</f>
        <v>0</v>
      </c>
      <c r="O132" s="213">
        <f ca="1">'Chem Calcs'!O132+'Addition to Chem for Other'!O132</f>
        <v>0</v>
      </c>
      <c r="P132" s="213">
        <f ca="1">'Chem Calcs'!P132+'Addition to Chem for Other'!P132</f>
        <v>0</v>
      </c>
      <c r="Q132" s="213">
        <f ca="1">'Chem Calcs'!Q132+'Addition to Chem for Other'!Q132</f>
        <v>0</v>
      </c>
      <c r="R132" s="213">
        <f ca="1">'Chem Calcs'!R132+'Addition to Chem for Other'!R132</f>
        <v>0</v>
      </c>
      <c r="S132" s="213">
        <f ca="1">'Chem Calcs'!S132+'Addition to Chem for Other'!S132</f>
        <v>0</v>
      </c>
      <c r="T132" s="213">
        <f ca="1">'Chem Calcs'!T132+'Addition to Chem for Other'!T132</f>
        <v>0</v>
      </c>
      <c r="U132" s="213">
        <f ca="1">'Chem Calcs'!U132+'Addition to Chem for Other'!U132</f>
        <v>0</v>
      </c>
      <c r="V132" s="213">
        <f ca="1">'Chem Calcs'!V132+'Addition to Chem for Other'!V132</f>
        <v>0</v>
      </c>
      <c r="W132" s="213">
        <f ca="1">'Chem Calcs'!W132+'Addition to Chem for Other'!W132</f>
        <v>0</v>
      </c>
      <c r="X132" s="213">
        <f ca="1">'Chem Calcs'!X132+'Addition to Chem for Other'!X132</f>
        <v>0</v>
      </c>
      <c r="Y132" s="213">
        <f ca="1">'Chem Calcs'!Y132+'Addition to Chem for Other'!Y132</f>
        <v>0</v>
      </c>
      <c r="Z132" s="213">
        <f ca="1">'Chem Calcs'!Z132+'Addition to Chem for Other'!Z132</f>
        <v>0</v>
      </c>
      <c r="AA132" s="213">
        <f ca="1">'Chem Calcs'!AA132+'Addition to Chem for Other'!AA132</f>
        <v>0</v>
      </c>
      <c r="AB132" s="213">
        <f ca="1">'Chem Calcs'!AB132+'Addition to Chem for Other'!AB132</f>
        <v>0</v>
      </c>
      <c r="AC132" s="213">
        <f ca="1">'Chem Calcs'!AC132+'Addition to Chem for Other'!AC132</f>
        <v>0</v>
      </c>
      <c r="AD132" s="213">
        <f ca="1">'Chem Calcs'!AD132+'Addition to Chem for Other'!AD132</f>
        <v>0</v>
      </c>
      <c r="AE132" s="213">
        <f ca="1">'Chem Calcs'!AE132+'Addition to Chem for Other'!AE132</f>
        <v>0</v>
      </c>
      <c r="AF132" s="213">
        <f ca="1">'Chem Calcs'!AF132+'Addition to Chem for Other'!AF132</f>
        <v>0</v>
      </c>
      <c r="AG132" s="213">
        <f ca="1">'Chem Calcs'!AG132+'Addition to Chem for Other'!AG132</f>
        <v>0</v>
      </c>
      <c r="AH132" s="213">
        <f ca="1">'Chem Calcs'!AH132+'Addition to Chem for Other'!AH132</f>
        <v>0</v>
      </c>
      <c r="AI132" s="213">
        <f ca="1">'Chem Calcs'!AI132+'Addition to Chem for Other'!AI132</f>
        <v>0</v>
      </c>
      <c r="AJ132" s="213">
        <f ca="1">'Chem Calcs'!AJ132+'Addition to Chem for Other'!AJ132</f>
        <v>0</v>
      </c>
      <c r="AK132" s="213">
        <f ca="1">'Chem Calcs'!AK132+'Addition to Chem for Other'!AK132</f>
        <v>0</v>
      </c>
      <c r="AL132" s="213">
        <f ca="1">'Chem Calcs'!AL132+'Addition to Chem for Other'!AL132</f>
        <v>0</v>
      </c>
      <c r="AM132" s="213">
        <f ca="1">'Chem Calcs'!AM132+'Addition to Chem for Other'!AM132</f>
        <v>0</v>
      </c>
      <c r="AN132" s="213">
        <f ca="1">'Chem Calcs'!AN132+'Addition to Chem for Other'!AN132</f>
        <v>0</v>
      </c>
      <c r="AO132" s="213">
        <f ca="1">'Chem Calcs'!AO132+'Addition to Chem for Other'!AO132</f>
        <v>0</v>
      </c>
      <c r="AP132" s="213">
        <f ca="1">'Chem Calcs'!AP132+'Addition to Chem for Other'!AP132</f>
        <v>0</v>
      </c>
    </row>
    <row r="133" spans="1:42">
      <c r="A133" s="74">
        <v>81</v>
      </c>
      <c r="B133" s="213">
        <f ca="1">'Chem Calcs'!B133+'Addition to Chem for Other'!B133</f>
        <v>0</v>
      </c>
      <c r="C133" s="213">
        <f ca="1">'Chem Calcs'!C133+'Addition to Chem for Other'!C133</f>
        <v>0</v>
      </c>
      <c r="D133" s="213">
        <f ca="1">'Chem Calcs'!D133+'Addition to Chem for Other'!D133</f>
        <v>0</v>
      </c>
      <c r="E133" s="213">
        <f ca="1">'Chem Calcs'!E133+'Addition to Chem for Other'!E133</f>
        <v>0</v>
      </c>
      <c r="F133" s="213">
        <f ca="1">'Chem Calcs'!F133+'Addition to Chem for Other'!F133</f>
        <v>0</v>
      </c>
      <c r="G133" s="213">
        <f ca="1">'Chem Calcs'!G133+'Addition to Chem for Other'!G133</f>
        <v>0</v>
      </c>
      <c r="H133" s="213">
        <f ca="1">'Chem Calcs'!H133+'Addition to Chem for Other'!H133</f>
        <v>0</v>
      </c>
      <c r="I133" s="213">
        <f ca="1">'Chem Calcs'!I133+'Addition to Chem for Other'!I133</f>
        <v>0</v>
      </c>
      <c r="J133" s="213">
        <f ca="1">'Chem Calcs'!J133+'Addition to Chem for Other'!J133</f>
        <v>0</v>
      </c>
      <c r="K133" s="213">
        <f ca="1">'Chem Calcs'!K133+'Addition to Chem for Other'!K133</f>
        <v>0</v>
      </c>
      <c r="L133" s="213">
        <f ca="1">'Chem Calcs'!L133+'Addition to Chem for Other'!L133</f>
        <v>0</v>
      </c>
      <c r="M133" s="213">
        <f ca="1">'Chem Calcs'!M133+'Addition to Chem for Other'!M133</f>
        <v>0</v>
      </c>
      <c r="N133" s="213">
        <f ca="1">'Chem Calcs'!N133+'Addition to Chem for Other'!N133</f>
        <v>0</v>
      </c>
      <c r="O133" s="213">
        <f ca="1">'Chem Calcs'!O133+'Addition to Chem for Other'!O133</f>
        <v>0</v>
      </c>
      <c r="P133" s="213">
        <f ca="1">'Chem Calcs'!P133+'Addition to Chem for Other'!P133</f>
        <v>0</v>
      </c>
      <c r="Q133" s="213">
        <f ca="1">'Chem Calcs'!Q133+'Addition to Chem for Other'!Q133</f>
        <v>0</v>
      </c>
      <c r="R133" s="213">
        <f ca="1">'Chem Calcs'!R133+'Addition to Chem for Other'!R133</f>
        <v>0</v>
      </c>
      <c r="S133" s="213">
        <f ca="1">'Chem Calcs'!S133+'Addition to Chem for Other'!S133</f>
        <v>0</v>
      </c>
      <c r="T133" s="213">
        <f ca="1">'Chem Calcs'!T133+'Addition to Chem for Other'!T133</f>
        <v>0</v>
      </c>
      <c r="U133" s="213">
        <f ca="1">'Chem Calcs'!U133+'Addition to Chem for Other'!U133</f>
        <v>0</v>
      </c>
      <c r="V133" s="213">
        <f ca="1">'Chem Calcs'!V133+'Addition to Chem for Other'!V133</f>
        <v>0</v>
      </c>
      <c r="W133" s="213">
        <f ca="1">'Chem Calcs'!W133+'Addition to Chem for Other'!W133</f>
        <v>0</v>
      </c>
      <c r="X133" s="213">
        <f ca="1">'Chem Calcs'!X133+'Addition to Chem for Other'!X133</f>
        <v>0</v>
      </c>
      <c r="Y133" s="213">
        <f ca="1">'Chem Calcs'!Y133+'Addition to Chem for Other'!Y133</f>
        <v>0</v>
      </c>
      <c r="Z133" s="213">
        <f ca="1">'Chem Calcs'!Z133+'Addition to Chem for Other'!Z133</f>
        <v>0</v>
      </c>
      <c r="AA133" s="213">
        <f ca="1">'Chem Calcs'!AA133+'Addition to Chem for Other'!AA133</f>
        <v>0</v>
      </c>
      <c r="AB133" s="213">
        <f ca="1">'Chem Calcs'!AB133+'Addition to Chem for Other'!AB133</f>
        <v>0</v>
      </c>
      <c r="AC133" s="213">
        <f ca="1">'Chem Calcs'!AC133+'Addition to Chem for Other'!AC133</f>
        <v>0</v>
      </c>
      <c r="AD133" s="213">
        <f ca="1">'Chem Calcs'!AD133+'Addition to Chem for Other'!AD133</f>
        <v>0</v>
      </c>
      <c r="AE133" s="213">
        <f ca="1">'Chem Calcs'!AE133+'Addition to Chem for Other'!AE133</f>
        <v>0</v>
      </c>
      <c r="AF133" s="213">
        <f ca="1">'Chem Calcs'!AF133+'Addition to Chem for Other'!AF133</f>
        <v>0</v>
      </c>
      <c r="AG133" s="213">
        <f ca="1">'Chem Calcs'!AG133+'Addition to Chem for Other'!AG133</f>
        <v>0</v>
      </c>
      <c r="AH133" s="213">
        <f ca="1">'Chem Calcs'!AH133+'Addition to Chem for Other'!AH133</f>
        <v>0</v>
      </c>
      <c r="AI133" s="213">
        <f ca="1">'Chem Calcs'!AI133+'Addition to Chem for Other'!AI133</f>
        <v>0</v>
      </c>
      <c r="AJ133" s="213">
        <f ca="1">'Chem Calcs'!AJ133+'Addition to Chem for Other'!AJ133</f>
        <v>0</v>
      </c>
      <c r="AK133" s="213">
        <f ca="1">'Chem Calcs'!AK133+'Addition to Chem for Other'!AK133</f>
        <v>0</v>
      </c>
      <c r="AL133" s="213">
        <f ca="1">'Chem Calcs'!AL133+'Addition to Chem for Other'!AL133</f>
        <v>0</v>
      </c>
      <c r="AM133" s="213">
        <f ca="1">'Chem Calcs'!AM133+'Addition to Chem for Other'!AM133</f>
        <v>0</v>
      </c>
      <c r="AN133" s="213">
        <f ca="1">'Chem Calcs'!AN133+'Addition to Chem for Other'!AN133</f>
        <v>0</v>
      </c>
      <c r="AO133" s="213">
        <f ca="1">'Chem Calcs'!AO133+'Addition to Chem for Other'!AO133</f>
        <v>0</v>
      </c>
      <c r="AP133" s="213">
        <f ca="1">'Chem Calcs'!AP133+'Addition to Chem for Other'!AP133</f>
        <v>0</v>
      </c>
    </row>
    <row r="134" spans="1:42">
      <c r="A134" s="74">
        <v>82</v>
      </c>
      <c r="B134" s="213">
        <f ca="1">'Chem Calcs'!B134+'Addition to Chem for Other'!B134</f>
        <v>0</v>
      </c>
      <c r="C134" s="213">
        <f ca="1">'Chem Calcs'!C134+'Addition to Chem for Other'!C134</f>
        <v>0</v>
      </c>
      <c r="D134" s="213">
        <f ca="1">'Chem Calcs'!D134+'Addition to Chem for Other'!D134</f>
        <v>0</v>
      </c>
      <c r="E134" s="213">
        <f ca="1">'Chem Calcs'!E134+'Addition to Chem for Other'!E134</f>
        <v>0</v>
      </c>
      <c r="F134" s="213">
        <f ca="1">'Chem Calcs'!F134+'Addition to Chem for Other'!F134</f>
        <v>0</v>
      </c>
      <c r="G134" s="213">
        <f ca="1">'Chem Calcs'!G134+'Addition to Chem for Other'!G134</f>
        <v>0</v>
      </c>
      <c r="H134" s="213">
        <f ca="1">'Chem Calcs'!H134+'Addition to Chem for Other'!H134</f>
        <v>0</v>
      </c>
      <c r="I134" s="213">
        <f ca="1">'Chem Calcs'!I134+'Addition to Chem for Other'!I134</f>
        <v>0</v>
      </c>
      <c r="J134" s="213">
        <f ca="1">'Chem Calcs'!J134+'Addition to Chem for Other'!J134</f>
        <v>0</v>
      </c>
      <c r="K134" s="213">
        <f ca="1">'Chem Calcs'!K134+'Addition to Chem for Other'!K134</f>
        <v>0</v>
      </c>
      <c r="L134" s="213">
        <f ca="1">'Chem Calcs'!L134+'Addition to Chem for Other'!L134</f>
        <v>0</v>
      </c>
      <c r="M134" s="213">
        <f ca="1">'Chem Calcs'!M134+'Addition to Chem for Other'!M134</f>
        <v>73234026.565722287</v>
      </c>
      <c r="N134" s="213">
        <f ca="1">'Chem Calcs'!N134+'Addition to Chem for Other'!N134</f>
        <v>146468053.13144457</v>
      </c>
      <c r="O134" s="213">
        <f ca="1">'Chem Calcs'!O134+'Addition to Chem for Other'!O134</f>
        <v>219702079.69716686</v>
      </c>
      <c r="P134" s="213">
        <f ca="1">'Chem Calcs'!P134+'Addition to Chem for Other'!P134</f>
        <v>292936106.26288915</v>
      </c>
      <c r="Q134" s="213">
        <f ca="1">'Chem Calcs'!Q134+'Addition to Chem for Other'!Q134</f>
        <v>366170132.82861143</v>
      </c>
      <c r="R134" s="213">
        <f ca="1">'Chem Calcs'!R134+'Addition to Chem for Other'!R134</f>
        <v>439404159.39433372</v>
      </c>
      <c r="S134" s="213">
        <f ca="1">'Chem Calcs'!S134+'Addition to Chem for Other'!S134</f>
        <v>512638185.96005601</v>
      </c>
      <c r="T134" s="213">
        <f ca="1">'Chem Calcs'!T134+'Addition to Chem for Other'!T134</f>
        <v>585872212.52577829</v>
      </c>
      <c r="U134" s="213">
        <f ca="1">'Chem Calcs'!U134+'Addition to Chem for Other'!U134</f>
        <v>659106239.09150052</v>
      </c>
      <c r="V134" s="213">
        <f ca="1">'Chem Calcs'!V134+'Addition to Chem for Other'!V134</f>
        <v>732340265.65722287</v>
      </c>
      <c r="W134" s="213">
        <f ca="1">'Chem Calcs'!W134+'Addition to Chem for Other'!W134</f>
        <v>808649613.33048642</v>
      </c>
      <c r="X134" s="213">
        <f ca="1">'Chem Calcs'!X134+'Addition to Chem for Other'!X134</f>
        <v>884958961.00374997</v>
      </c>
      <c r="Y134" s="213">
        <f ca="1">'Chem Calcs'!Y134+'Addition to Chem for Other'!Y134</f>
        <v>961268308.67701364</v>
      </c>
      <c r="Z134" s="213">
        <f ca="1">'Chem Calcs'!Z134+'Addition to Chem for Other'!Z134</f>
        <v>1037577656.3502772</v>
      </c>
      <c r="AA134" s="213">
        <f ca="1">'Chem Calcs'!AA134+'Addition to Chem for Other'!AA134</f>
        <v>1113887004.0235407</v>
      </c>
      <c r="AB134" s="213">
        <f ca="1">'Chem Calcs'!AB134+'Addition to Chem for Other'!AB134</f>
        <v>1190196351.6968043</v>
      </c>
      <c r="AC134" s="213">
        <f ca="1">'Chem Calcs'!AC134+'Addition to Chem for Other'!AC134</f>
        <v>1266505699.3700678</v>
      </c>
      <c r="AD134" s="213">
        <f ca="1">'Chem Calcs'!AD134+'Addition to Chem for Other'!AD134</f>
        <v>1342815047.0433314</v>
      </c>
      <c r="AE134" s="213">
        <f ca="1">'Chem Calcs'!AE134+'Addition to Chem for Other'!AE134</f>
        <v>1419124394.7165949</v>
      </c>
      <c r="AF134" s="213">
        <f ca="1">'Chem Calcs'!AF134+'Addition to Chem for Other'!AF134</f>
        <v>1495433742.3898585</v>
      </c>
      <c r="AG134" s="213">
        <f ca="1">'Chem Calcs'!AG134+'Addition to Chem for Other'!AG134</f>
        <v>1571743090.0631218</v>
      </c>
      <c r="AH134" s="213">
        <f ca="1">'Chem Calcs'!AH134+'Addition to Chem for Other'!AH134</f>
        <v>1648052437.7363858</v>
      </c>
      <c r="AI134" s="213">
        <f ca="1">'Chem Calcs'!AI134+'Addition to Chem for Other'!AI134</f>
        <v>1724361785.4096491</v>
      </c>
      <c r="AJ134" s="213">
        <f ca="1">'Chem Calcs'!AJ134+'Addition to Chem for Other'!AJ134</f>
        <v>1800671133.0829129</v>
      </c>
      <c r="AK134" s="213">
        <f ca="1">'Chem Calcs'!AK134+'Addition to Chem for Other'!AK134</f>
        <v>1876980480.7561765</v>
      </c>
      <c r="AL134" s="213">
        <f ca="1">'Chem Calcs'!AL134+'Addition to Chem for Other'!AL134</f>
        <v>1953289828.42944</v>
      </c>
      <c r="AM134" s="213">
        <f ca="1">'Chem Calcs'!AM134+'Addition to Chem for Other'!AM134</f>
        <v>2029599176.1027038</v>
      </c>
      <c r="AN134" s="213">
        <f ca="1">'Chem Calcs'!AN134+'Addition to Chem for Other'!AN134</f>
        <v>2105908523.7759669</v>
      </c>
      <c r="AO134" s="213">
        <f ca="1">'Chem Calcs'!AO134+'Addition to Chem for Other'!AO134</f>
        <v>2182217871.4492307</v>
      </c>
      <c r="AP134" s="213">
        <f ca="1">'Chem Calcs'!AP134+'Addition to Chem for Other'!AP134</f>
        <v>2258527219.1224942</v>
      </c>
    </row>
    <row r="135" spans="1:42">
      <c r="A135" s="74">
        <v>83</v>
      </c>
      <c r="B135" s="213">
        <f ca="1">'Chem Calcs'!B135+'Addition to Chem for Other'!B135</f>
        <v>0</v>
      </c>
      <c r="C135" s="213">
        <f ca="1">'Chem Calcs'!C135+'Addition to Chem for Other'!C135</f>
        <v>0</v>
      </c>
      <c r="D135" s="213">
        <f ca="1">'Chem Calcs'!D135+'Addition to Chem for Other'!D135</f>
        <v>0</v>
      </c>
      <c r="E135" s="213">
        <f ca="1">'Chem Calcs'!E135+'Addition to Chem for Other'!E135</f>
        <v>0</v>
      </c>
      <c r="F135" s="213">
        <f ca="1">'Chem Calcs'!F135+'Addition to Chem for Other'!F135</f>
        <v>0</v>
      </c>
      <c r="G135" s="213">
        <f ca="1">'Chem Calcs'!G135+'Addition to Chem for Other'!G135</f>
        <v>0</v>
      </c>
      <c r="H135" s="213">
        <f ca="1">'Chem Calcs'!H135+'Addition to Chem for Other'!H135</f>
        <v>0</v>
      </c>
      <c r="I135" s="213">
        <f ca="1">'Chem Calcs'!I135+'Addition to Chem for Other'!I135</f>
        <v>0</v>
      </c>
      <c r="J135" s="213">
        <f ca="1">'Chem Calcs'!J135+'Addition to Chem for Other'!J135</f>
        <v>0</v>
      </c>
      <c r="K135" s="213">
        <f ca="1">'Chem Calcs'!K135+'Addition to Chem for Other'!K135</f>
        <v>0</v>
      </c>
      <c r="L135" s="213">
        <f ca="1">'Chem Calcs'!L135+'Addition to Chem for Other'!L135</f>
        <v>0</v>
      </c>
      <c r="M135" s="213">
        <f ca="1">'Chem Calcs'!M135+'Addition to Chem for Other'!M135</f>
        <v>0</v>
      </c>
      <c r="N135" s="213">
        <f ca="1">'Chem Calcs'!N135+'Addition to Chem for Other'!N135</f>
        <v>0</v>
      </c>
      <c r="O135" s="213">
        <f ca="1">'Chem Calcs'!O135+'Addition to Chem for Other'!O135</f>
        <v>0</v>
      </c>
      <c r="P135" s="213">
        <f ca="1">'Chem Calcs'!P135+'Addition to Chem for Other'!P135</f>
        <v>0</v>
      </c>
      <c r="Q135" s="213">
        <f ca="1">'Chem Calcs'!Q135+'Addition to Chem for Other'!Q135</f>
        <v>0</v>
      </c>
      <c r="R135" s="213">
        <f ca="1">'Chem Calcs'!R135+'Addition to Chem for Other'!R135</f>
        <v>0</v>
      </c>
      <c r="S135" s="213">
        <f ca="1">'Chem Calcs'!S135+'Addition to Chem for Other'!S135</f>
        <v>0</v>
      </c>
      <c r="T135" s="213">
        <f ca="1">'Chem Calcs'!T135+'Addition to Chem for Other'!T135</f>
        <v>0</v>
      </c>
      <c r="U135" s="213">
        <f ca="1">'Chem Calcs'!U135+'Addition to Chem for Other'!U135</f>
        <v>0</v>
      </c>
      <c r="V135" s="213">
        <f ca="1">'Chem Calcs'!V135+'Addition to Chem for Other'!V135</f>
        <v>0</v>
      </c>
      <c r="W135" s="213">
        <f ca="1">'Chem Calcs'!W135+'Addition to Chem for Other'!W135</f>
        <v>0</v>
      </c>
      <c r="X135" s="213">
        <f ca="1">'Chem Calcs'!X135+'Addition to Chem for Other'!X135</f>
        <v>0</v>
      </c>
      <c r="Y135" s="213">
        <f ca="1">'Chem Calcs'!Y135+'Addition to Chem for Other'!Y135</f>
        <v>0</v>
      </c>
      <c r="Z135" s="213">
        <f ca="1">'Chem Calcs'!Z135+'Addition to Chem for Other'!Z135</f>
        <v>0</v>
      </c>
      <c r="AA135" s="213">
        <f ca="1">'Chem Calcs'!AA135+'Addition to Chem for Other'!AA135</f>
        <v>0</v>
      </c>
      <c r="AB135" s="213">
        <f ca="1">'Chem Calcs'!AB135+'Addition to Chem for Other'!AB135</f>
        <v>0</v>
      </c>
      <c r="AC135" s="213">
        <f ca="1">'Chem Calcs'!AC135+'Addition to Chem for Other'!AC135</f>
        <v>0</v>
      </c>
      <c r="AD135" s="213">
        <f ca="1">'Chem Calcs'!AD135+'Addition to Chem for Other'!AD135</f>
        <v>0</v>
      </c>
      <c r="AE135" s="213">
        <f ca="1">'Chem Calcs'!AE135+'Addition to Chem for Other'!AE135</f>
        <v>0</v>
      </c>
      <c r="AF135" s="213">
        <f ca="1">'Chem Calcs'!AF135+'Addition to Chem for Other'!AF135</f>
        <v>0</v>
      </c>
      <c r="AG135" s="213">
        <f ca="1">'Chem Calcs'!AG135+'Addition to Chem for Other'!AG135</f>
        <v>0</v>
      </c>
      <c r="AH135" s="213">
        <f ca="1">'Chem Calcs'!AH135+'Addition to Chem for Other'!AH135</f>
        <v>0</v>
      </c>
      <c r="AI135" s="213">
        <f ca="1">'Chem Calcs'!AI135+'Addition to Chem for Other'!AI135</f>
        <v>0</v>
      </c>
      <c r="AJ135" s="213">
        <f ca="1">'Chem Calcs'!AJ135+'Addition to Chem for Other'!AJ135</f>
        <v>0</v>
      </c>
      <c r="AK135" s="213">
        <f ca="1">'Chem Calcs'!AK135+'Addition to Chem for Other'!AK135</f>
        <v>0</v>
      </c>
      <c r="AL135" s="213">
        <f ca="1">'Chem Calcs'!AL135+'Addition to Chem for Other'!AL135</f>
        <v>0</v>
      </c>
      <c r="AM135" s="213">
        <f ca="1">'Chem Calcs'!AM135+'Addition to Chem for Other'!AM135</f>
        <v>0</v>
      </c>
      <c r="AN135" s="213">
        <f ca="1">'Chem Calcs'!AN135+'Addition to Chem for Other'!AN135</f>
        <v>0</v>
      </c>
      <c r="AO135" s="213">
        <f ca="1">'Chem Calcs'!AO135+'Addition to Chem for Other'!AO135</f>
        <v>0</v>
      </c>
      <c r="AP135" s="213">
        <f ca="1">'Chem Calcs'!AP135+'Addition to Chem for Other'!AP135</f>
        <v>0</v>
      </c>
    </row>
    <row r="136" spans="1:42">
      <c r="A136" s="74">
        <v>84</v>
      </c>
      <c r="B136" s="213">
        <f ca="1">'Chem Calcs'!B136+'Addition to Chem for Other'!B136</f>
        <v>0</v>
      </c>
      <c r="C136" s="213">
        <f ca="1">'Chem Calcs'!C136+'Addition to Chem for Other'!C136</f>
        <v>0</v>
      </c>
      <c r="D136" s="213">
        <f ca="1">'Chem Calcs'!D136+'Addition to Chem for Other'!D136</f>
        <v>0</v>
      </c>
      <c r="E136" s="213">
        <f ca="1">'Chem Calcs'!E136+'Addition to Chem for Other'!E136</f>
        <v>0</v>
      </c>
      <c r="F136" s="213">
        <f ca="1">'Chem Calcs'!F136+'Addition to Chem for Other'!F136</f>
        <v>0</v>
      </c>
      <c r="G136" s="213">
        <f ca="1">'Chem Calcs'!G136+'Addition to Chem for Other'!G136</f>
        <v>0</v>
      </c>
      <c r="H136" s="213">
        <f ca="1">'Chem Calcs'!H136+'Addition to Chem for Other'!H136</f>
        <v>0</v>
      </c>
      <c r="I136" s="213">
        <f ca="1">'Chem Calcs'!I136+'Addition to Chem for Other'!I136</f>
        <v>0</v>
      </c>
      <c r="J136" s="213">
        <f ca="1">'Chem Calcs'!J136+'Addition to Chem for Other'!J136</f>
        <v>0</v>
      </c>
      <c r="K136" s="213">
        <f ca="1">'Chem Calcs'!K136+'Addition to Chem for Other'!K136</f>
        <v>0</v>
      </c>
      <c r="L136" s="213">
        <f ca="1">'Chem Calcs'!L136+'Addition to Chem for Other'!L136</f>
        <v>0</v>
      </c>
      <c r="M136" s="213">
        <f ca="1">'Chem Calcs'!M136+'Addition to Chem for Other'!M136</f>
        <v>0</v>
      </c>
      <c r="N136" s="213">
        <f ca="1">'Chem Calcs'!N136+'Addition to Chem for Other'!N136</f>
        <v>0</v>
      </c>
      <c r="O136" s="213">
        <f ca="1">'Chem Calcs'!O136+'Addition to Chem for Other'!O136</f>
        <v>0</v>
      </c>
      <c r="P136" s="213">
        <f ca="1">'Chem Calcs'!P136+'Addition to Chem for Other'!P136</f>
        <v>0</v>
      </c>
      <c r="Q136" s="213">
        <f ca="1">'Chem Calcs'!Q136+'Addition to Chem for Other'!Q136</f>
        <v>0</v>
      </c>
      <c r="R136" s="213">
        <f ca="1">'Chem Calcs'!R136+'Addition to Chem for Other'!R136</f>
        <v>0</v>
      </c>
      <c r="S136" s="213">
        <f ca="1">'Chem Calcs'!S136+'Addition to Chem for Other'!S136</f>
        <v>0</v>
      </c>
      <c r="T136" s="213">
        <f ca="1">'Chem Calcs'!T136+'Addition to Chem for Other'!T136</f>
        <v>0</v>
      </c>
      <c r="U136" s="213">
        <f ca="1">'Chem Calcs'!U136+'Addition to Chem for Other'!U136</f>
        <v>0</v>
      </c>
      <c r="V136" s="213">
        <f ca="1">'Chem Calcs'!V136+'Addition to Chem for Other'!V136</f>
        <v>0</v>
      </c>
      <c r="W136" s="213">
        <f ca="1">'Chem Calcs'!W136+'Addition to Chem for Other'!W136</f>
        <v>0</v>
      </c>
      <c r="X136" s="213">
        <f ca="1">'Chem Calcs'!X136+'Addition to Chem for Other'!X136</f>
        <v>0</v>
      </c>
      <c r="Y136" s="213">
        <f ca="1">'Chem Calcs'!Y136+'Addition to Chem for Other'!Y136</f>
        <v>0</v>
      </c>
      <c r="Z136" s="213">
        <f ca="1">'Chem Calcs'!Z136+'Addition to Chem for Other'!Z136</f>
        <v>0</v>
      </c>
      <c r="AA136" s="213">
        <f ca="1">'Chem Calcs'!AA136+'Addition to Chem for Other'!AA136</f>
        <v>0</v>
      </c>
      <c r="AB136" s="213">
        <f ca="1">'Chem Calcs'!AB136+'Addition to Chem for Other'!AB136</f>
        <v>0</v>
      </c>
      <c r="AC136" s="213">
        <f ca="1">'Chem Calcs'!AC136+'Addition to Chem for Other'!AC136</f>
        <v>0</v>
      </c>
      <c r="AD136" s="213">
        <f ca="1">'Chem Calcs'!AD136+'Addition to Chem for Other'!AD136</f>
        <v>0</v>
      </c>
      <c r="AE136" s="213">
        <f ca="1">'Chem Calcs'!AE136+'Addition to Chem for Other'!AE136</f>
        <v>0</v>
      </c>
      <c r="AF136" s="213">
        <f ca="1">'Chem Calcs'!AF136+'Addition to Chem for Other'!AF136</f>
        <v>0</v>
      </c>
      <c r="AG136" s="213">
        <f ca="1">'Chem Calcs'!AG136+'Addition to Chem for Other'!AG136</f>
        <v>0</v>
      </c>
      <c r="AH136" s="213">
        <f ca="1">'Chem Calcs'!AH136+'Addition to Chem for Other'!AH136</f>
        <v>0</v>
      </c>
      <c r="AI136" s="213">
        <f ca="1">'Chem Calcs'!AI136+'Addition to Chem for Other'!AI136</f>
        <v>0</v>
      </c>
      <c r="AJ136" s="213">
        <f ca="1">'Chem Calcs'!AJ136+'Addition to Chem for Other'!AJ136</f>
        <v>0</v>
      </c>
      <c r="AK136" s="213">
        <f ca="1">'Chem Calcs'!AK136+'Addition to Chem for Other'!AK136</f>
        <v>0</v>
      </c>
      <c r="AL136" s="213">
        <f ca="1">'Chem Calcs'!AL136+'Addition to Chem for Other'!AL136</f>
        <v>0</v>
      </c>
      <c r="AM136" s="213">
        <f ca="1">'Chem Calcs'!AM136+'Addition to Chem for Other'!AM136</f>
        <v>0</v>
      </c>
      <c r="AN136" s="213">
        <f ca="1">'Chem Calcs'!AN136+'Addition to Chem for Other'!AN136</f>
        <v>0</v>
      </c>
      <c r="AO136" s="213">
        <f ca="1">'Chem Calcs'!AO136+'Addition to Chem for Other'!AO136</f>
        <v>0</v>
      </c>
      <c r="AP136" s="213">
        <f ca="1">'Chem Calcs'!AP136+'Addition to Chem for Other'!AP136</f>
        <v>0</v>
      </c>
    </row>
    <row r="137" spans="1:42">
      <c r="A137" s="74">
        <v>85</v>
      </c>
      <c r="B137" s="213">
        <f ca="1">'Chem Calcs'!B137+'Addition to Chem for Other'!B137</f>
        <v>0</v>
      </c>
      <c r="C137" s="213">
        <f ca="1">'Chem Calcs'!C137+'Addition to Chem for Other'!C137</f>
        <v>0</v>
      </c>
      <c r="D137" s="213">
        <f ca="1">'Chem Calcs'!D137+'Addition to Chem for Other'!D137</f>
        <v>0</v>
      </c>
      <c r="E137" s="213">
        <f ca="1">'Chem Calcs'!E137+'Addition to Chem for Other'!E137</f>
        <v>0</v>
      </c>
      <c r="F137" s="213">
        <f ca="1">'Chem Calcs'!F137+'Addition to Chem for Other'!F137</f>
        <v>0</v>
      </c>
      <c r="G137" s="213">
        <f ca="1">'Chem Calcs'!G137+'Addition to Chem for Other'!G137</f>
        <v>0</v>
      </c>
      <c r="H137" s="213">
        <f ca="1">'Chem Calcs'!H137+'Addition to Chem for Other'!H137</f>
        <v>0</v>
      </c>
      <c r="I137" s="213">
        <f ca="1">'Chem Calcs'!I137+'Addition to Chem for Other'!I137</f>
        <v>0</v>
      </c>
      <c r="J137" s="213">
        <f ca="1">'Chem Calcs'!J137+'Addition to Chem for Other'!J137</f>
        <v>0</v>
      </c>
      <c r="K137" s="213">
        <f ca="1">'Chem Calcs'!K137+'Addition to Chem for Other'!K137</f>
        <v>0</v>
      </c>
      <c r="L137" s="213">
        <f ca="1">'Chem Calcs'!L137+'Addition to Chem for Other'!L137</f>
        <v>0</v>
      </c>
      <c r="M137" s="213">
        <f ca="1">'Chem Calcs'!M137+'Addition to Chem for Other'!M137</f>
        <v>0</v>
      </c>
      <c r="N137" s="213">
        <f ca="1">'Chem Calcs'!N137+'Addition to Chem for Other'!N137</f>
        <v>0</v>
      </c>
      <c r="O137" s="213">
        <f ca="1">'Chem Calcs'!O137+'Addition to Chem for Other'!O137</f>
        <v>0</v>
      </c>
      <c r="P137" s="213">
        <f ca="1">'Chem Calcs'!P137+'Addition to Chem for Other'!P137</f>
        <v>0</v>
      </c>
      <c r="Q137" s="213">
        <f ca="1">'Chem Calcs'!Q137+'Addition to Chem for Other'!Q137</f>
        <v>0</v>
      </c>
      <c r="R137" s="213">
        <f ca="1">'Chem Calcs'!R137+'Addition to Chem for Other'!R137</f>
        <v>0</v>
      </c>
      <c r="S137" s="213">
        <f ca="1">'Chem Calcs'!S137+'Addition to Chem for Other'!S137</f>
        <v>0</v>
      </c>
      <c r="T137" s="213">
        <f ca="1">'Chem Calcs'!T137+'Addition to Chem for Other'!T137</f>
        <v>0</v>
      </c>
      <c r="U137" s="213">
        <f ca="1">'Chem Calcs'!U137+'Addition to Chem for Other'!U137</f>
        <v>0</v>
      </c>
      <c r="V137" s="213">
        <f ca="1">'Chem Calcs'!V137+'Addition to Chem for Other'!V137</f>
        <v>0</v>
      </c>
      <c r="W137" s="213">
        <f ca="1">'Chem Calcs'!W137+'Addition to Chem for Other'!W137</f>
        <v>0</v>
      </c>
      <c r="X137" s="213">
        <f ca="1">'Chem Calcs'!X137+'Addition to Chem for Other'!X137</f>
        <v>0</v>
      </c>
      <c r="Y137" s="213">
        <f ca="1">'Chem Calcs'!Y137+'Addition to Chem for Other'!Y137</f>
        <v>0</v>
      </c>
      <c r="Z137" s="213">
        <f ca="1">'Chem Calcs'!Z137+'Addition to Chem for Other'!Z137</f>
        <v>0</v>
      </c>
      <c r="AA137" s="213">
        <f ca="1">'Chem Calcs'!AA137+'Addition to Chem for Other'!AA137</f>
        <v>0</v>
      </c>
      <c r="AB137" s="213">
        <f ca="1">'Chem Calcs'!AB137+'Addition to Chem for Other'!AB137</f>
        <v>0</v>
      </c>
      <c r="AC137" s="213">
        <f ca="1">'Chem Calcs'!AC137+'Addition to Chem for Other'!AC137</f>
        <v>0</v>
      </c>
      <c r="AD137" s="213">
        <f ca="1">'Chem Calcs'!AD137+'Addition to Chem for Other'!AD137</f>
        <v>0</v>
      </c>
      <c r="AE137" s="213">
        <f ca="1">'Chem Calcs'!AE137+'Addition to Chem for Other'!AE137</f>
        <v>0</v>
      </c>
      <c r="AF137" s="213">
        <f ca="1">'Chem Calcs'!AF137+'Addition to Chem for Other'!AF137</f>
        <v>0</v>
      </c>
      <c r="AG137" s="213">
        <f ca="1">'Chem Calcs'!AG137+'Addition to Chem for Other'!AG137</f>
        <v>0</v>
      </c>
      <c r="AH137" s="213">
        <f ca="1">'Chem Calcs'!AH137+'Addition to Chem for Other'!AH137</f>
        <v>0</v>
      </c>
      <c r="AI137" s="213">
        <f ca="1">'Chem Calcs'!AI137+'Addition to Chem for Other'!AI137</f>
        <v>0</v>
      </c>
      <c r="AJ137" s="213">
        <f ca="1">'Chem Calcs'!AJ137+'Addition to Chem for Other'!AJ137</f>
        <v>0</v>
      </c>
      <c r="AK137" s="213">
        <f ca="1">'Chem Calcs'!AK137+'Addition to Chem for Other'!AK137</f>
        <v>0</v>
      </c>
      <c r="AL137" s="213">
        <f ca="1">'Chem Calcs'!AL137+'Addition to Chem for Other'!AL137</f>
        <v>0</v>
      </c>
      <c r="AM137" s="213">
        <f ca="1">'Chem Calcs'!AM137+'Addition to Chem for Other'!AM137</f>
        <v>0</v>
      </c>
      <c r="AN137" s="213">
        <f ca="1">'Chem Calcs'!AN137+'Addition to Chem for Other'!AN137</f>
        <v>0</v>
      </c>
      <c r="AO137" s="213">
        <f ca="1">'Chem Calcs'!AO137+'Addition to Chem for Other'!AO137</f>
        <v>0</v>
      </c>
      <c r="AP137" s="213">
        <f ca="1">'Chem Calcs'!AP137+'Addition to Chem for Other'!AP137</f>
        <v>0</v>
      </c>
    </row>
    <row r="138" spans="1:42">
      <c r="A138" s="74">
        <v>86</v>
      </c>
      <c r="B138" s="213">
        <f ca="1">'Chem Calcs'!B138+'Addition to Chem for Other'!B138</f>
        <v>0</v>
      </c>
      <c r="C138" s="213">
        <f ca="1">'Chem Calcs'!C138+'Addition to Chem for Other'!C138</f>
        <v>0</v>
      </c>
      <c r="D138" s="213">
        <f ca="1">'Chem Calcs'!D138+'Addition to Chem for Other'!D138</f>
        <v>0</v>
      </c>
      <c r="E138" s="213">
        <f ca="1">'Chem Calcs'!E138+'Addition to Chem for Other'!E138</f>
        <v>0</v>
      </c>
      <c r="F138" s="213">
        <f ca="1">'Chem Calcs'!F138+'Addition to Chem for Other'!F138</f>
        <v>0</v>
      </c>
      <c r="G138" s="213">
        <f ca="1">'Chem Calcs'!G138+'Addition to Chem for Other'!G138</f>
        <v>0</v>
      </c>
      <c r="H138" s="213">
        <f ca="1">'Chem Calcs'!H138+'Addition to Chem for Other'!H138</f>
        <v>0</v>
      </c>
      <c r="I138" s="213">
        <f ca="1">'Chem Calcs'!I138+'Addition to Chem for Other'!I138</f>
        <v>0</v>
      </c>
      <c r="J138" s="213">
        <f ca="1">'Chem Calcs'!J138+'Addition to Chem for Other'!J138</f>
        <v>0</v>
      </c>
      <c r="K138" s="213">
        <f ca="1">'Chem Calcs'!K138+'Addition to Chem for Other'!K138</f>
        <v>0</v>
      </c>
      <c r="L138" s="213">
        <f ca="1">'Chem Calcs'!L138+'Addition to Chem for Other'!L138</f>
        <v>0</v>
      </c>
      <c r="M138" s="213">
        <f ca="1">'Chem Calcs'!M138+'Addition to Chem for Other'!M138</f>
        <v>0</v>
      </c>
      <c r="N138" s="213">
        <f ca="1">'Chem Calcs'!N138+'Addition to Chem for Other'!N138</f>
        <v>0</v>
      </c>
      <c r="O138" s="213">
        <f ca="1">'Chem Calcs'!O138+'Addition to Chem for Other'!O138</f>
        <v>0</v>
      </c>
      <c r="P138" s="213">
        <f ca="1">'Chem Calcs'!P138+'Addition to Chem for Other'!P138</f>
        <v>0</v>
      </c>
      <c r="Q138" s="213">
        <f ca="1">'Chem Calcs'!Q138+'Addition to Chem for Other'!Q138</f>
        <v>0</v>
      </c>
      <c r="R138" s="213">
        <f ca="1">'Chem Calcs'!R138+'Addition to Chem for Other'!R138</f>
        <v>0</v>
      </c>
      <c r="S138" s="213">
        <f ca="1">'Chem Calcs'!S138+'Addition to Chem for Other'!S138</f>
        <v>0</v>
      </c>
      <c r="T138" s="213">
        <f ca="1">'Chem Calcs'!T138+'Addition to Chem for Other'!T138</f>
        <v>0</v>
      </c>
      <c r="U138" s="213">
        <f ca="1">'Chem Calcs'!U138+'Addition to Chem for Other'!U138</f>
        <v>0</v>
      </c>
      <c r="V138" s="213">
        <f ca="1">'Chem Calcs'!V138+'Addition to Chem for Other'!V138</f>
        <v>0</v>
      </c>
      <c r="W138" s="213">
        <f ca="1">'Chem Calcs'!W138+'Addition to Chem for Other'!W138</f>
        <v>0</v>
      </c>
      <c r="X138" s="213">
        <f ca="1">'Chem Calcs'!X138+'Addition to Chem for Other'!X138</f>
        <v>0</v>
      </c>
      <c r="Y138" s="213">
        <f ca="1">'Chem Calcs'!Y138+'Addition to Chem for Other'!Y138</f>
        <v>0</v>
      </c>
      <c r="Z138" s="213">
        <f ca="1">'Chem Calcs'!Z138+'Addition to Chem for Other'!Z138</f>
        <v>0</v>
      </c>
      <c r="AA138" s="213">
        <f ca="1">'Chem Calcs'!AA138+'Addition to Chem for Other'!AA138</f>
        <v>0</v>
      </c>
      <c r="AB138" s="213">
        <f ca="1">'Chem Calcs'!AB138+'Addition to Chem for Other'!AB138</f>
        <v>0</v>
      </c>
      <c r="AC138" s="213">
        <f ca="1">'Chem Calcs'!AC138+'Addition to Chem for Other'!AC138</f>
        <v>0</v>
      </c>
      <c r="AD138" s="213">
        <f ca="1">'Chem Calcs'!AD138+'Addition to Chem for Other'!AD138</f>
        <v>0</v>
      </c>
      <c r="AE138" s="213">
        <f ca="1">'Chem Calcs'!AE138+'Addition to Chem for Other'!AE138</f>
        <v>0</v>
      </c>
      <c r="AF138" s="213">
        <f ca="1">'Chem Calcs'!AF138+'Addition to Chem for Other'!AF138</f>
        <v>0</v>
      </c>
      <c r="AG138" s="213">
        <f ca="1">'Chem Calcs'!AG138+'Addition to Chem for Other'!AG138</f>
        <v>0</v>
      </c>
      <c r="AH138" s="213">
        <f ca="1">'Chem Calcs'!AH138+'Addition to Chem for Other'!AH138</f>
        <v>0</v>
      </c>
      <c r="AI138" s="213">
        <f ca="1">'Chem Calcs'!AI138+'Addition to Chem for Other'!AI138</f>
        <v>0</v>
      </c>
      <c r="AJ138" s="213">
        <f ca="1">'Chem Calcs'!AJ138+'Addition to Chem for Other'!AJ138</f>
        <v>0</v>
      </c>
      <c r="AK138" s="213">
        <f ca="1">'Chem Calcs'!AK138+'Addition to Chem for Other'!AK138</f>
        <v>0</v>
      </c>
      <c r="AL138" s="213">
        <f ca="1">'Chem Calcs'!AL138+'Addition to Chem for Other'!AL138</f>
        <v>0</v>
      </c>
      <c r="AM138" s="213">
        <f ca="1">'Chem Calcs'!AM138+'Addition to Chem for Other'!AM138</f>
        <v>0</v>
      </c>
      <c r="AN138" s="213">
        <f ca="1">'Chem Calcs'!AN138+'Addition to Chem for Other'!AN138</f>
        <v>0</v>
      </c>
      <c r="AO138" s="213">
        <f ca="1">'Chem Calcs'!AO138+'Addition to Chem for Other'!AO138</f>
        <v>0</v>
      </c>
      <c r="AP138" s="213">
        <f ca="1">'Chem Calcs'!AP138+'Addition to Chem for Other'!AP138</f>
        <v>0</v>
      </c>
    </row>
    <row r="139" spans="1:42">
      <c r="A139" s="74">
        <v>87</v>
      </c>
      <c r="B139" s="213">
        <f ca="1">'Chem Calcs'!B139+'Addition to Chem for Other'!B139</f>
        <v>3827161980.0220866</v>
      </c>
      <c r="C139" s="213">
        <f ca="1">'Chem Calcs'!C139+'Addition to Chem for Other'!C139</f>
        <v>3444445782.0198774</v>
      </c>
      <c r="D139" s="213">
        <f ca="1">'Chem Calcs'!D139+'Addition to Chem for Other'!D139</f>
        <v>3061729584.0176692</v>
      </c>
      <c r="E139" s="213">
        <f ca="1">'Chem Calcs'!E139+'Addition to Chem for Other'!E139</f>
        <v>2679013386.0154605</v>
      </c>
      <c r="F139" s="213">
        <f ca="1">'Chem Calcs'!F139+'Addition to Chem for Other'!F139</f>
        <v>2296297188.0132518</v>
      </c>
      <c r="G139" s="213">
        <f ca="1">'Chem Calcs'!G139+'Addition to Chem for Other'!G139</f>
        <v>1913580990.0110431</v>
      </c>
      <c r="H139" s="213">
        <f ca="1">'Chem Calcs'!H139+'Addition to Chem for Other'!H139</f>
        <v>1530864792.0088346</v>
      </c>
      <c r="I139" s="213">
        <f ca="1">'Chem Calcs'!I139+'Addition to Chem for Other'!I139</f>
        <v>1148148594.0066259</v>
      </c>
      <c r="J139" s="213">
        <f ca="1">'Chem Calcs'!J139+'Addition to Chem for Other'!J139</f>
        <v>765432396.0044173</v>
      </c>
      <c r="K139" s="213">
        <f ca="1">'Chem Calcs'!K139+'Addition to Chem for Other'!K139</f>
        <v>382716198.00220865</v>
      </c>
      <c r="L139" s="213">
        <f ca="1">'Chem Calcs'!L139+'Addition to Chem for Other'!L139</f>
        <v>0</v>
      </c>
      <c r="M139" s="213">
        <f ca="1">'Chem Calcs'!M139+'Addition to Chem for Other'!M139</f>
        <v>0</v>
      </c>
      <c r="N139" s="213">
        <f ca="1">'Chem Calcs'!N139+'Addition to Chem for Other'!N139</f>
        <v>0</v>
      </c>
      <c r="O139" s="213">
        <f ca="1">'Chem Calcs'!O139+'Addition to Chem for Other'!O139</f>
        <v>0</v>
      </c>
      <c r="P139" s="213">
        <f ca="1">'Chem Calcs'!P139+'Addition to Chem for Other'!P139</f>
        <v>0</v>
      </c>
      <c r="Q139" s="213">
        <f ca="1">'Chem Calcs'!Q139+'Addition to Chem for Other'!Q139</f>
        <v>0</v>
      </c>
      <c r="R139" s="213">
        <f ca="1">'Chem Calcs'!R139+'Addition to Chem for Other'!R139</f>
        <v>0</v>
      </c>
      <c r="S139" s="213">
        <f ca="1">'Chem Calcs'!S139+'Addition to Chem for Other'!S139</f>
        <v>0</v>
      </c>
      <c r="T139" s="213">
        <f ca="1">'Chem Calcs'!T139+'Addition to Chem for Other'!T139</f>
        <v>0</v>
      </c>
      <c r="U139" s="213">
        <f ca="1">'Chem Calcs'!U139+'Addition to Chem for Other'!U139</f>
        <v>0</v>
      </c>
      <c r="V139" s="213">
        <f ca="1">'Chem Calcs'!V139+'Addition to Chem for Other'!V139</f>
        <v>0</v>
      </c>
      <c r="W139" s="213">
        <f ca="1">'Chem Calcs'!W139+'Addition to Chem for Other'!W139</f>
        <v>0</v>
      </c>
      <c r="X139" s="213">
        <f ca="1">'Chem Calcs'!X139+'Addition to Chem for Other'!X139</f>
        <v>0</v>
      </c>
      <c r="Y139" s="213">
        <f ca="1">'Chem Calcs'!Y139+'Addition to Chem for Other'!Y139</f>
        <v>0</v>
      </c>
      <c r="Z139" s="213">
        <f ca="1">'Chem Calcs'!Z139+'Addition to Chem for Other'!Z139</f>
        <v>0</v>
      </c>
      <c r="AA139" s="213">
        <f ca="1">'Chem Calcs'!AA139+'Addition to Chem for Other'!AA139</f>
        <v>0</v>
      </c>
      <c r="AB139" s="213">
        <f ca="1">'Chem Calcs'!AB139+'Addition to Chem for Other'!AB139</f>
        <v>0</v>
      </c>
      <c r="AC139" s="213">
        <f ca="1">'Chem Calcs'!AC139+'Addition to Chem for Other'!AC139</f>
        <v>0</v>
      </c>
      <c r="AD139" s="213">
        <f ca="1">'Chem Calcs'!AD139+'Addition to Chem for Other'!AD139</f>
        <v>0</v>
      </c>
      <c r="AE139" s="213">
        <f ca="1">'Chem Calcs'!AE139+'Addition to Chem for Other'!AE139</f>
        <v>0</v>
      </c>
      <c r="AF139" s="213">
        <f ca="1">'Chem Calcs'!AF139+'Addition to Chem for Other'!AF139</f>
        <v>0</v>
      </c>
      <c r="AG139" s="213">
        <f ca="1">'Chem Calcs'!AG139+'Addition to Chem for Other'!AG139</f>
        <v>0</v>
      </c>
      <c r="AH139" s="213">
        <f ca="1">'Chem Calcs'!AH139+'Addition to Chem for Other'!AH139</f>
        <v>0</v>
      </c>
      <c r="AI139" s="213">
        <f ca="1">'Chem Calcs'!AI139+'Addition to Chem for Other'!AI139</f>
        <v>0</v>
      </c>
      <c r="AJ139" s="213">
        <f ca="1">'Chem Calcs'!AJ139+'Addition to Chem for Other'!AJ139</f>
        <v>0</v>
      </c>
      <c r="AK139" s="213">
        <f ca="1">'Chem Calcs'!AK139+'Addition to Chem for Other'!AK139</f>
        <v>0</v>
      </c>
      <c r="AL139" s="213">
        <f ca="1">'Chem Calcs'!AL139+'Addition to Chem for Other'!AL139</f>
        <v>0</v>
      </c>
      <c r="AM139" s="213">
        <f ca="1">'Chem Calcs'!AM139+'Addition to Chem for Other'!AM139</f>
        <v>0</v>
      </c>
      <c r="AN139" s="213">
        <f ca="1">'Chem Calcs'!AN139+'Addition to Chem for Other'!AN139</f>
        <v>0</v>
      </c>
      <c r="AO139" s="213">
        <f ca="1">'Chem Calcs'!AO139+'Addition to Chem for Other'!AO139</f>
        <v>0</v>
      </c>
      <c r="AP139" s="213">
        <f ca="1">'Chem Calcs'!AP139+'Addition to Chem for Other'!AP139</f>
        <v>0</v>
      </c>
    </row>
    <row r="140" spans="1:42">
      <c r="A140" s="74">
        <v>88</v>
      </c>
      <c r="B140" s="213">
        <f ca="1">'Chem Calcs'!B140+'Addition to Chem for Other'!B140</f>
        <v>12782924592.522171</v>
      </c>
      <c r="C140" s="213">
        <f ca="1">'Chem Calcs'!C140+'Addition to Chem for Other'!C140</f>
        <v>11504632133.269955</v>
      </c>
      <c r="D140" s="213">
        <f ca="1">'Chem Calcs'!D140+'Addition to Chem for Other'!D140</f>
        <v>10226339674.017736</v>
      </c>
      <c r="E140" s="213">
        <f ca="1">'Chem Calcs'!E140+'Addition to Chem for Other'!E140</f>
        <v>8948047214.7655201</v>
      </c>
      <c r="F140" s="213">
        <f ca="1">'Chem Calcs'!F140+'Addition to Chem for Other'!F140</f>
        <v>7669754755.5133028</v>
      </c>
      <c r="G140" s="213">
        <f ca="1">'Chem Calcs'!G140+'Addition to Chem for Other'!G140</f>
        <v>6391462296.2610855</v>
      </c>
      <c r="H140" s="213">
        <f ca="1">'Chem Calcs'!H140+'Addition to Chem for Other'!H140</f>
        <v>5113169837.0088682</v>
      </c>
      <c r="I140" s="213">
        <f ca="1">'Chem Calcs'!I140+'Addition to Chem for Other'!I140</f>
        <v>3834877377.7566514</v>
      </c>
      <c r="J140" s="213">
        <f ca="1">'Chem Calcs'!J140+'Addition to Chem for Other'!J140</f>
        <v>2556584918.5044341</v>
      </c>
      <c r="K140" s="213">
        <f ca="1">'Chem Calcs'!K140+'Addition to Chem for Other'!K140</f>
        <v>1278292459.2522171</v>
      </c>
      <c r="L140" s="213">
        <f ca="1">'Chem Calcs'!L140+'Addition to Chem for Other'!L140</f>
        <v>0</v>
      </c>
      <c r="M140" s="213">
        <f ca="1">'Chem Calcs'!M140+'Addition to Chem for Other'!M140</f>
        <v>0</v>
      </c>
      <c r="N140" s="213">
        <f ca="1">'Chem Calcs'!N140+'Addition to Chem for Other'!N140</f>
        <v>0</v>
      </c>
      <c r="O140" s="213">
        <f ca="1">'Chem Calcs'!O140+'Addition to Chem for Other'!O140</f>
        <v>0</v>
      </c>
      <c r="P140" s="213">
        <f ca="1">'Chem Calcs'!P140+'Addition to Chem for Other'!P140</f>
        <v>0</v>
      </c>
      <c r="Q140" s="213">
        <f ca="1">'Chem Calcs'!Q140+'Addition to Chem for Other'!Q140</f>
        <v>0</v>
      </c>
      <c r="R140" s="213">
        <f ca="1">'Chem Calcs'!R140+'Addition to Chem for Other'!R140</f>
        <v>0</v>
      </c>
      <c r="S140" s="213">
        <f ca="1">'Chem Calcs'!S140+'Addition to Chem for Other'!S140</f>
        <v>0</v>
      </c>
      <c r="T140" s="213">
        <f ca="1">'Chem Calcs'!T140+'Addition to Chem for Other'!T140</f>
        <v>0</v>
      </c>
      <c r="U140" s="213">
        <f ca="1">'Chem Calcs'!U140+'Addition to Chem for Other'!U140</f>
        <v>0</v>
      </c>
      <c r="V140" s="213">
        <f ca="1">'Chem Calcs'!V140+'Addition to Chem for Other'!V140</f>
        <v>0</v>
      </c>
      <c r="W140" s="213">
        <f ca="1">'Chem Calcs'!W140+'Addition to Chem for Other'!W140</f>
        <v>0</v>
      </c>
      <c r="X140" s="213">
        <f ca="1">'Chem Calcs'!X140+'Addition to Chem for Other'!X140</f>
        <v>0</v>
      </c>
      <c r="Y140" s="213">
        <f ca="1">'Chem Calcs'!Y140+'Addition to Chem for Other'!Y140</f>
        <v>0</v>
      </c>
      <c r="Z140" s="213">
        <f ca="1">'Chem Calcs'!Z140+'Addition to Chem for Other'!Z140</f>
        <v>0</v>
      </c>
      <c r="AA140" s="213">
        <f ca="1">'Chem Calcs'!AA140+'Addition to Chem for Other'!AA140</f>
        <v>0</v>
      </c>
      <c r="AB140" s="213">
        <f ca="1">'Chem Calcs'!AB140+'Addition to Chem for Other'!AB140</f>
        <v>0</v>
      </c>
      <c r="AC140" s="213">
        <f ca="1">'Chem Calcs'!AC140+'Addition to Chem for Other'!AC140</f>
        <v>0</v>
      </c>
      <c r="AD140" s="213">
        <f ca="1">'Chem Calcs'!AD140+'Addition to Chem for Other'!AD140</f>
        <v>0</v>
      </c>
      <c r="AE140" s="213">
        <f ca="1">'Chem Calcs'!AE140+'Addition to Chem for Other'!AE140</f>
        <v>0</v>
      </c>
      <c r="AF140" s="213">
        <f ca="1">'Chem Calcs'!AF140+'Addition to Chem for Other'!AF140</f>
        <v>0</v>
      </c>
      <c r="AG140" s="213">
        <f ca="1">'Chem Calcs'!AG140+'Addition to Chem for Other'!AG140</f>
        <v>0</v>
      </c>
      <c r="AH140" s="213">
        <f ca="1">'Chem Calcs'!AH140+'Addition to Chem for Other'!AH140</f>
        <v>0</v>
      </c>
      <c r="AI140" s="213">
        <f ca="1">'Chem Calcs'!AI140+'Addition to Chem for Other'!AI140</f>
        <v>0</v>
      </c>
      <c r="AJ140" s="213">
        <f ca="1">'Chem Calcs'!AJ140+'Addition to Chem for Other'!AJ140</f>
        <v>0</v>
      </c>
      <c r="AK140" s="213">
        <f ca="1">'Chem Calcs'!AK140+'Addition to Chem for Other'!AK140</f>
        <v>0</v>
      </c>
      <c r="AL140" s="213">
        <f ca="1">'Chem Calcs'!AL140+'Addition to Chem for Other'!AL140</f>
        <v>0</v>
      </c>
      <c r="AM140" s="213">
        <f ca="1">'Chem Calcs'!AM140+'Addition to Chem for Other'!AM140</f>
        <v>0</v>
      </c>
      <c r="AN140" s="213">
        <f ca="1">'Chem Calcs'!AN140+'Addition to Chem for Other'!AN140</f>
        <v>0</v>
      </c>
      <c r="AO140" s="213">
        <f ca="1">'Chem Calcs'!AO140+'Addition to Chem for Other'!AO140</f>
        <v>0</v>
      </c>
      <c r="AP140" s="213">
        <f ca="1">'Chem Calcs'!AP140+'Addition to Chem for Other'!AP140</f>
        <v>0</v>
      </c>
    </row>
    <row r="141" spans="1:42">
      <c r="A141" s="74">
        <v>89</v>
      </c>
      <c r="B141" s="213">
        <f ca="1">'Chem Calcs'!B141+'Addition to Chem for Other'!B141</f>
        <v>0</v>
      </c>
      <c r="C141" s="213">
        <f ca="1">'Chem Calcs'!C141+'Addition to Chem for Other'!C141</f>
        <v>0</v>
      </c>
      <c r="D141" s="213">
        <f ca="1">'Chem Calcs'!D141+'Addition to Chem for Other'!D141</f>
        <v>0</v>
      </c>
      <c r="E141" s="213">
        <f ca="1">'Chem Calcs'!E141+'Addition to Chem for Other'!E141</f>
        <v>0</v>
      </c>
      <c r="F141" s="213">
        <f ca="1">'Chem Calcs'!F141+'Addition to Chem for Other'!F141</f>
        <v>0</v>
      </c>
      <c r="G141" s="213">
        <f ca="1">'Chem Calcs'!G141+'Addition to Chem for Other'!G141</f>
        <v>0</v>
      </c>
      <c r="H141" s="213">
        <f ca="1">'Chem Calcs'!H141+'Addition to Chem for Other'!H141</f>
        <v>0</v>
      </c>
      <c r="I141" s="213">
        <f ca="1">'Chem Calcs'!I141+'Addition to Chem for Other'!I141</f>
        <v>0</v>
      </c>
      <c r="J141" s="213">
        <f ca="1">'Chem Calcs'!J141+'Addition to Chem for Other'!J141</f>
        <v>0</v>
      </c>
      <c r="K141" s="213">
        <f ca="1">'Chem Calcs'!K141+'Addition to Chem for Other'!K141</f>
        <v>0</v>
      </c>
      <c r="L141" s="213">
        <f ca="1">'Chem Calcs'!L141+'Addition to Chem for Other'!L141</f>
        <v>0</v>
      </c>
      <c r="M141" s="213">
        <f ca="1">'Chem Calcs'!M141+'Addition to Chem for Other'!M141</f>
        <v>0</v>
      </c>
      <c r="N141" s="213">
        <f ca="1">'Chem Calcs'!N141+'Addition to Chem for Other'!N141</f>
        <v>0</v>
      </c>
      <c r="O141" s="213">
        <f ca="1">'Chem Calcs'!O141+'Addition to Chem for Other'!O141</f>
        <v>0</v>
      </c>
      <c r="P141" s="213">
        <f ca="1">'Chem Calcs'!P141+'Addition to Chem for Other'!P141</f>
        <v>0</v>
      </c>
      <c r="Q141" s="213">
        <f ca="1">'Chem Calcs'!Q141+'Addition to Chem for Other'!Q141</f>
        <v>0</v>
      </c>
      <c r="R141" s="213">
        <f ca="1">'Chem Calcs'!R141+'Addition to Chem for Other'!R141</f>
        <v>0</v>
      </c>
      <c r="S141" s="213">
        <f ca="1">'Chem Calcs'!S141+'Addition to Chem for Other'!S141</f>
        <v>0</v>
      </c>
      <c r="T141" s="213">
        <f ca="1">'Chem Calcs'!T141+'Addition to Chem for Other'!T141</f>
        <v>0</v>
      </c>
      <c r="U141" s="213">
        <f ca="1">'Chem Calcs'!U141+'Addition to Chem for Other'!U141</f>
        <v>0</v>
      </c>
      <c r="V141" s="213">
        <f ca="1">'Chem Calcs'!V141+'Addition to Chem for Other'!V141</f>
        <v>0</v>
      </c>
      <c r="W141" s="213">
        <f ca="1">'Chem Calcs'!W141+'Addition to Chem for Other'!W141</f>
        <v>0</v>
      </c>
      <c r="X141" s="213">
        <f ca="1">'Chem Calcs'!X141+'Addition to Chem for Other'!X141</f>
        <v>0</v>
      </c>
      <c r="Y141" s="213">
        <f ca="1">'Chem Calcs'!Y141+'Addition to Chem for Other'!Y141</f>
        <v>0</v>
      </c>
      <c r="Z141" s="213">
        <f ca="1">'Chem Calcs'!Z141+'Addition to Chem for Other'!Z141</f>
        <v>0</v>
      </c>
      <c r="AA141" s="213">
        <f ca="1">'Chem Calcs'!AA141+'Addition to Chem for Other'!AA141</f>
        <v>0</v>
      </c>
      <c r="AB141" s="213">
        <f ca="1">'Chem Calcs'!AB141+'Addition to Chem for Other'!AB141</f>
        <v>0</v>
      </c>
      <c r="AC141" s="213">
        <f ca="1">'Chem Calcs'!AC141+'Addition to Chem for Other'!AC141</f>
        <v>0</v>
      </c>
      <c r="AD141" s="213">
        <f ca="1">'Chem Calcs'!AD141+'Addition to Chem for Other'!AD141</f>
        <v>0</v>
      </c>
      <c r="AE141" s="213">
        <f ca="1">'Chem Calcs'!AE141+'Addition to Chem for Other'!AE141</f>
        <v>0</v>
      </c>
      <c r="AF141" s="213">
        <f ca="1">'Chem Calcs'!AF141+'Addition to Chem for Other'!AF141</f>
        <v>0</v>
      </c>
      <c r="AG141" s="213">
        <f ca="1">'Chem Calcs'!AG141+'Addition to Chem for Other'!AG141</f>
        <v>0</v>
      </c>
      <c r="AH141" s="213">
        <f ca="1">'Chem Calcs'!AH141+'Addition to Chem for Other'!AH141</f>
        <v>0</v>
      </c>
      <c r="AI141" s="213">
        <f ca="1">'Chem Calcs'!AI141+'Addition to Chem for Other'!AI141</f>
        <v>0</v>
      </c>
      <c r="AJ141" s="213">
        <f ca="1">'Chem Calcs'!AJ141+'Addition to Chem for Other'!AJ141</f>
        <v>0</v>
      </c>
      <c r="AK141" s="213">
        <f ca="1">'Chem Calcs'!AK141+'Addition to Chem for Other'!AK141</f>
        <v>0</v>
      </c>
      <c r="AL141" s="213">
        <f ca="1">'Chem Calcs'!AL141+'Addition to Chem for Other'!AL141</f>
        <v>0</v>
      </c>
      <c r="AM141" s="213">
        <f ca="1">'Chem Calcs'!AM141+'Addition to Chem for Other'!AM141</f>
        <v>0</v>
      </c>
      <c r="AN141" s="213">
        <f ca="1">'Chem Calcs'!AN141+'Addition to Chem for Other'!AN141</f>
        <v>0</v>
      </c>
      <c r="AO141" s="213">
        <f ca="1">'Chem Calcs'!AO141+'Addition to Chem for Other'!AO141</f>
        <v>0</v>
      </c>
      <c r="AP141" s="213">
        <f ca="1">'Chem Calcs'!AP141+'Addition to Chem for Other'!AP141</f>
        <v>0</v>
      </c>
    </row>
    <row r="142" spans="1:42">
      <c r="A142" s="74">
        <v>90</v>
      </c>
      <c r="B142" s="213">
        <f ca="1">'Chem Calcs'!B142+'Addition to Chem for Other'!B142</f>
        <v>0</v>
      </c>
      <c r="C142" s="213">
        <f ca="1">'Chem Calcs'!C142+'Addition to Chem for Other'!C142</f>
        <v>0</v>
      </c>
      <c r="D142" s="213">
        <f ca="1">'Chem Calcs'!D142+'Addition to Chem for Other'!D142</f>
        <v>0</v>
      </c>
      <c r="E142" s="213">
        <f ca="1">'Chem Calcs'!E142+'Addition to Chem for Other'!E142</f>
        <v>0</v>
      </c>
      <c r="F142" s="213">
        <f ca="1">'Chem Calcs'!F142+'Addition to Chem for Other'!F142</f>
        <v>0</v>
      </c>
      <c r="G142" s="213">
        <f ca="1">'Chem Calcs'!G142+'Addition to Chem for Other'!G142</f>
        <v>0</v>
      </c>
      <c r="H142" s="213">
        <f ca="1">'Chem Calcs'!H142+'Addition to Chem for Other'!H142</f>
        <v>0</v>
      </c>
      <c r="I142" s="213">
        <f ca="1">'Chem Calcs'!I142+'Addition to Chem for Other'!I142</f>
        <v>0</v>
      </c>
      <c r="J142" s="213">
        <f ca="1">'Chem Calcs'!J142+'Addition to Chem for Other'!J142</f>
        <v>0</v>
      </c>
      <c r="K142" s="213">
        <f ca="1">'Chem Calcs'!K142+'Addition to Chem for Other'!K142</f>
        <v>0</v>
      </c>
      <c r="L142" s="213">
        <f ca="1">'Chem Calcs'!L142+'Addition to Chem for Other'!L142</f>
        <v>0</v>
      </c>
      <c r="M142" s="213">
        <f ca="1">'Chem Calcs'!M142+'Addition to Chem for Other'!M142</f>
        <v>151206948428.1705</v>
      </c>
      <c r="N142" s="213">
        <f ca="1">'Chem Calcs'!N142+'Addition to Chem for Other'!N142</f>
        <v>302413896856.341</v>
      </c>
      <c r="O142" s="213">
        <f ca="1">'Chem Calcs'!O142+'Addition to Chem for Other'!O142</f>
        <v>453620845284.51154</v>
      </c>
      <c r="P142" s="213">
        <f ca="1">'Chem Calcs'!P142+'Addition to Chem for Other'!P142</f>
        <v>604827793712.68201</v>
      </c>
      <c r="Q142" s="213">
        <f ca="1">'Chem Calcs'!Q142+'Addition to Chem for Other'!Q142</f>
        <v>756034742140.85254</v>
      </c>
      <c r="R142" s="213">
        <f ca="1">'Chem Calcs'!R142+'Addition to Chem for Other'!R142</f>
        <v>907241690569.02307</v>
      </c>
      <c r="S142" s="213">
        <f ca="1">'Chem Calcs'!S142+'Addition to Chem for Other'!S142</f>
        <v>1058448638997.1936</v>
      </c>
      <c r="T142" s="213">
        <f ca="1">'Chem Calcs'!T142+'Addition to Chem for Other'!T142</f>
        <v>1209655587425.364</v>
      </c>
      <c r="U142" s="213">
        <f ca="1">'Chem Calcs'!U142+'Addition to Chem for Other'!U142</f>
        <v>1360862535853.5347</v>
      </c>
      <c r="V142" s="213">
        <f ca="1">'Chem Calcs'!V142+'Addition to Chem for Other'!V142</f>
        <v>1512069484281.7051</v>
      </c>
      <c r="W142" s="213">
        <f ca="1">'Chem Calcs'!W142+'Addition to Chem for Other'!W142</f>
        <v>1669626075654.7537</v>
      </c>
      <c r="X142" s="213">
        <f ca="1">'Chem Calcs'!X142+'Addition to Chem for Other'!X142</f>
        <v>1827182667027.8025</v>
      </c>
      <c r="Y142" s="213">
        <f ca="1">'Chem Calcs'!Y142+'Addition to Chem for Other'!Y142</f>
        <v>1984739258400.8508</v>
      </c>
      <c r="Z142" s="213">
        <f ca="1">'Chem Calcs'!Z142+'Addition to Chem for Other'!Z142</f>
        <v>2142295849773.8994</v>
      </c>
      <c r="AA142" s="213">
        <f ca="1">'Chem Calcs'!AA142+'Addition to Chem for Other'!AA142</f>
        <v>2299852441146.9482</v>
      </c>
      <c r="AB142" s="213">
        <f ca="1">'Chem Calcs'!AB142+'Addition to Chem for Other'!AB142</f>
        <v>2457409032519.9971</v>
      </c>
      <c r="AC142" s="213">
        <f ca="1">'Chem Calcs'!AC142+'Addition to Chem for Other'!AC142</f>
        <v>2614965623893.0449</v>
      </c>
      <c r="AD142" s="213">
        <f ca="1">'Chem Calcs'!AD142+'Addition to Chem for Other'!AD142</f>
        <v>2772522215266.0942</v>
      </c>
      <c r="AE142" s="213">
        <f ca="1">'Chem Calcs'!AE142+'Addition to Chem for Other'!AE142</f>
        <v>2930078806639.1426</v>
      </c>
      <c r="AF142" s="213">
        <f ca="1">'Chem Calcs'!AF142+'Addition to Chem for Other'!AF142</f>
        <v>3087635398012.1914</v>
      </c>
      <c r="AG142" s="213">
        <f ca="1">'Chem Calcs'!AG142+'Addition to Chem for Other'!AG142</f>
        <v>3245191989385.2402</v>
      </c>
      <c r="AH142" s="213">
        <f ca="1">'Chem Calcs'!AH142+'Addition to Chem for Other'!AH142</f>
        <v>3402748580758.2886</v>
      </c>
      <c r="AI142" s="213">
        <f ca="1">'Chem Calcs'!AI142+'Addition to Chem for Other'!AI142</f>
        <v>3560305172131.3374</v>
      </c>
      <c r="AJ142" s="213">
        <f ca="1">'Chem Calcs'!AJ142+'Addition to Chem for Other'!AJ142</f>
        <v>3717861763504.3857</v>
      </c>
      <c r="AK142" s="213">
        <f ca="1">'Chem Calcs'!AK142+'Addition to Chem for Other'!AK142</f>
        <v>3875418354877.4346</v>
      </c>
      <c r="AL142" s="213">
        <f ca="1">'Chem Calcs'!AL142+'Addition to Chem for Other'!AL142</f>
        <v>4032974946250.4829</v>
      </c>
      <c r="AM142" s="213">
        <f ca="1">'Chem Calcs'!AM142+'Addition to Chem for Other'!AM142</f>
        <v>4190531537623.5317</v>
      </c>
      <c r="AN142" s="213">
        <f ca="1">'Chem Calcs'!AN142+'Addition to Chem for Other'!AN142</f>
        <v>4348088128996.5806</v>
      </c>
      <c r="AO142" s="213">
        <f ca="1">'Chem Calcs'!AO142+'Addition to Chem for Other'!AO142</f>
        <v>4505644720369.6289</v>
      </c>
      <c r="AP142" s="213">
        <f ca="1">'Chem Calcs'!AP142+'Addition to Chem for Other'!AP142</f>
        <v>4663201311742.6777</v>
      </c>
    </row>
    <row r="143" spans="1:42">
      <c r="A143" s="74">
        <v>91</v>
      </c>
      <c r="B143" s="213">
        <f ca="1">'Chem Calcs'!B143+'Addition to Chem for Other'!B143</f>
        <v>0</v>
      </c>
      <c r="C143" s="213">
        <f ca="1">'Chem Calcs'!C143+'Addition to Chem for Other'!C143</f>
        <v>0</v>
      </c>
      <c r="D143" s="213">
        <f ca="1">'Chem Calcs'!D143+'Addition to Chem for Other'!D143</f>
        <v>0</v>
      </c>
      <c r="E143" s="213">
        <f ca="1">'Chem Calcs'!E143+'Addition to Chem for Other'!E143</f>
        <v>0</v>
      </c>
      <c r="F143" s="213">
        <f ca="1">'Chem Calcs'!F143+'Addition to Chem for Other'!F143</f>
        <v>0</v>
      </c>
      <c r="G143" s="213">
        <f ca="1">'Chem Calcs'!G143+'Addition to Chem for Other'!G143</f>
        <v>0</v>
      </c>
      <c r="H143" s="213">
        <f ca="1">'Chem Calcs'!H143+'Addition to Chem for Other'!H143</f>
        <v>0</v>
      </c>
      <c r="I143" s="213">
        <f ca="1">'Chem Calcs'!I143+'Addition to Chem for Other'!I143</f>
        <v>0</v>
      </c>
      <c r="J143" s="213">
        <f ca="1">'Chem Calcs'!J143+'Addition to Chem for Other'!J143</f>
        <v>0</v>
      </c>
      <c r="K143" s="213">
        <f ca="1">'Chem Calcs'!K143+'Addition to Chem for Other'!K143</f>
        <v>0</v>
      </c>
      <c r="L143" s="213">
        <f ca="1">'Chem Calcs'!L143+'Addition to Chem for Other'!L143</f>
        <v>0</v>
      </c>
      <c r="M143" s="213">
        <f ca="1">'Chem Calcs'!M143+'Addition to Chem for Other'!M143</f>
        <v>0</v>
      </c>
      <c r="N143" s="213">
        <f ca="1">'Chem Calcs'!N143+'Addition to Chem for Other'!N143</f>
        <v>0</v>
      </c>
      <c r="O143" s="213">
        <f ca="1">'Chem Calcs'!O143+'Addition to Chem for Other'!O143</f>
        <v>0</v>
      </c>
      <c r="P143" s="213">
        <f ca="1">'Chem Calcs'!P143+'Addition to Chem for Other'!P143</f>
        <v>0</v>
      </c>
      <c r="Q143" s="213">
        <f ca="1">'Chem Calcs'!Q143+'Addition to Chem for Other'!Q143</f>
        <v>0</v>
      </c>
      <c r="R143" s="213">
        <f ca="1">'Chem Calcs'!R143+'Addition to Chem for Other'!R143</f>
        <v>0</v>
      </c>
      <c r="S143" s="213">
        <f ca="1">'Chem Calcs'!S143+'Addition to Chem for Other'!S143</f>
        <v>0</v>
      </c>
      <c r="T143" s="213">
        <f ca="1">'Chem Calcs'!T143+'Addition to Chem for Other'!T143</f>
        <v>0</v>
      </c>
      <c r="U143" s="213">
        <f ca="1">'Chem Calcs'!U143+'Addition to Chem for Other'!U143</f>
        <v>0</v>
      </c>
      <c r="V143" s="213">
        <f ca="1">'Chem Calcs'!V143+'Addition to Chem for Other'!V143</f>
        <v>0</v>
      </c>
      <c r="W143" s="213">
        <f ca="1">'Chem Calcs'!W143+'Addition to Chem for Other'!W143</f>
        <v>0</v>
      </c>
      <c r="X143" s="213">
        <f ca="1">'Chem Calcs'!X143+'Addition to Chem for Other'!X143</f>
        <v>0</v>
      </c>
      <c r="Y143" s="213">
        <f ca="1">'Chem Calcs'!Y143+'Addition to Chem for Other'!Y143</f>
        <v>0</v>
      </c>
      <c r="Z143" s="213">
        <f ca="1">'Chem Calcs'!Z143+'Addition to Chem for Other'!Z143</f>
        <v>0</v>
      </c>
      <c r="AA143" s="213">
        <f ca="1">'Chem Calcs'!AA143+'Addition to Chem for Other'!AA143</f>
        <v>0</v>
      </c>
      <c r="AB143" s="213">
        <f ca="1">'Chem Calcs'!AB143+'Addition to Chem for Other'!AB143</f>
        <v>0</v>
      </c>
      <c r="AC143" s="213">
        <f ca="1">'Chem Calcs'!AC143+'Addition to Chem for Other'!AC143</f>
        <v>0</v>
      </c>
      <c r="AD143" s="213">
        <f ca="1">'Chem Calcs'!AD143+'Addition to Chem for Other'!AD143</f>
        <v>0</v>
      </c>
      <c r="AE143" s="213">
        <f ca="1">'Chem Calcs'!AE143+'Addition to Chem for Other'!AE143</f>
        <v>0</v>
      </c>
      <c r="AF143" s="213">
        <f ca="1">'Chem Calcs'!AF143+'Addition to Chem for Other'!AF143</f>
        <v>0</v>
      </c>
      <c r="AG143" s="213">
        <f ca="1">'Chem Calcs'!AG143+'Addition to Chem for Other'!AG143</f>
        <v>0</v>
      </c>
      <c r="AH143" s="213">
        <f ca="1">'Chem Calcs'!AH143+'Addition to Chem for Other'!AH143</f>
        <v>0</v>
      </c>
      <c r="AI143" s="213">
        <f ca="1">'Chem Calcs'!AI143+'Addition to Chem for Other'!AI143</f>
        <v>0</v>
      </c>
      <c r="AJ143" s="213">
        <f ca="1">'Chem Calcs'!AJ143+'Addition to Chem for Other'!AJ143</f>
        <v>0</v>
      </c>
      <c r="AK143" s="213">
        <f ca="1">'Chem Calcs'!AK143+'Addition to Chem for Other'!AK143</f>
        <v>0</v>
      </c>
      <c r="AL143" s="213">
        <f ca="1">'Chem Calcs'!AL143+'Addition to Chem for Other'!AL143</f>
        <v>0</v>
      </c>
      <c r="AM143" s="213">
        <f ca="1">'Chem Calcs'!AM143+'Addition to Chem for Other'!AM143</f>
        <v>0</v>
      </c>
      <c r="AN143" s="213">
        <f ca="1">'Chem Calcs'!AN143+'Addition to Chem for Other'!AN143</f>
        <v>0</v>
      </c>
      <c r="AO143" s="213">
        <f ca="1">'Chem Calcs'!AO143+'Addition to Chem for Other'!AO143</f>
        <v>0</v>
      </c>
      <c r="AP143" s="213">
        <f ca="1">'Chem Calcs'!AP143+'Addition to Chem for Other'!AP143</f>
        <v>0</v>
      </c>
    </row>
    <row r="144" spans="1:42">
      <c r="A144" s="74">
        <v>92</v>
      </c>
      <c r="B144" s="213">
        <f ca="1">'Chem Calcs'!B144+'Addition to Chem for Other'!B144</f>
        <v>0</v>
      </c>
      <c r="C144" s="213">
        <f ca="1">'Chem Calcs'!C144+'Addition to Chem for Other'!C144</f>
        <v>0</v>
      </c>
      <c r="D144" s="213">
        <f ca="1">'Chem Calcs'!D144+'Addition to Chem for Other'!D144</f>
        <v>0</v>
      </c>
      <c r="E144" s="213">
        <f ca="1">'Chem Calcs'!E144+'Addition to Chem for Other'!E144</f>
        <v>0</v>
      </c>
      <c r="F144" s="213">
        <f ca="1">'Chem Calcs'!F144+'Addition to Chem for Other'!F144</f>
        <v>0</v>
      </c>
      <c r="G144" s="213">
        <f ca="1">'Chem Calcs'!G144+'Addition to Chem for Other'!G144</f>
        <v>0</v>
      </c>
      <c r="H144" s="213">
        <f ca="1">'Chem Calcs'!H144+'Addition to Chem for Other'!H144</f>
        <v>0</v>
      </c>
      <c r="I144" s="213">
        <f ca="1">'Chem Calcs'!I144+'Addition to Chem for Other'!I144</f>
        <v>0</v>
      </c>
      <c r="J144" s="213">
        <f ca="1">'Chem Calcs'!J144+'Addition to Chem for Other'!J144</f>
        <v>0</v>
      </c>
      <c r="K144" s="213">
        <f ca="1">'Chem Calcs'!K144+'Addition to Chem for Other'!K144</f>
        <v>0</v>
      </c>
      <c r="L144" s="213">
        <f ca="1">'Chem Calcs'!L144+'Addition to Chem for Other'!L144</f>
        <v>0</v>
      </c>
      <c r="M144" s="213">
        <f ca="1">'Chem Calcs'!M144+'Addition to Chem for Other'!M144</f>
        <v>0</v>
      </c>
      <c r="N144" s="213">
        <f ca="1">'Chem Calcs'!N144+'Addition to Chem for Other'!N144</f>
        <v>0</v>
      </c>
      <c r="O144" s="213">
        <f ca="1">'Chem Calcs'!O144+'Addition to Chem for Other'!O144</f>
        <v>0</v>
      </c>
      <c r="P144" s="213">
        <f ca="1">'Chem Calcs'!P144+'Addition to Chem for Other'!P144</f>
        <v>0</v>
      </c>
      <c r="Q144" s="213">
        <f ca="1">'Chem Calcs'!Q144+'Addition to Chem for Other'!Q144</f>
        <v>0</v>
      </c>
      <c r="R144" s="213">
        <f ca="1">'Chem Calcs'!R144+'Addition to Chem for Other'!R144</f>
        <v>0</v>
      </c>
      <c r="S144" s="213">
        <f ca="1">'Chem Calcs'!S144+'Addition to Chem for Other'!S144</f>
        <v>0</v>
      </c>
      <c r="T144" s="213">
        <f ca="1">'Chem Calcs'!T144+'Addition to Chem for Other'!T144</f>
        <v>0</v>
      </c>
      <c r="U144" s="213">
        <f ca="1">'Chem Calcs'!U144+'Addition to Chem for Other'!U144</f>
        <v>0</v>
      </c>
      <c r="V144" s="213">
        <f ca="1">'Chem Calcs'!V144+'Addition to Chem for Other'!V144</f>
        <v>0</v>
      </c>
      <c r="W144" s="213">
        <f ca="1">'Chem Calcs'!W144+'Addition to Chem for Other'!W144</f>
        <v>0</v>
      </c>
      <c r="X144" s="213">
        <f ca="1">'Chem Calcs'!X144+'Addition to Chem for Other'!X144</f>
        <v>0</v>
      </c>
      <c r="Y144" s="213">
        <f ca="1">'Chem Calcs'!Y144+'Addition to Chem for Other'!Y144</f>
        <v>0</v>
      </c>
      <c r="Z144" s="213">
        <f ca="1">'Chem Calcs'!Z144+'Addition to Chem for Other'!Z144</f>
        <v>0</v>
      </c>
      <c r="AA144" s="213">
        <f ca="1">'Chem Calcs'!AA144+'Addition to Chem for Other'!AA144</f>
        <v>0</v>
      </c>
      <c r="AB144" s="213">
        <f ca="1">'Chem Calcs'!AB144+'Addition to Chem for Other'!AB144</f>
        <v>0</v>
      </c>
      <c r="AC144" s="213">
        <f ca="1">'Chem Calcs'!AC144+'Addition to Chem for Other'!AC144</f>
        <v>0</v>
      </c>
      <c r="AD144" s="213">
        <f ca="1">'Chem Calcs'!AD144+'Addition to Chem for Other'!AD144</f>
        <v>0</v>
      </c>
      <c r="AE144" s="213">
        <f ca="1">'Chem Calcs'!AE144+'Addition to Chem for Other'!AE144</f>
        <v>0</v>
      </c>
      <c r="AF144" s="213">
        <f ca="1">'Chem Calcs'!AF144+'Addition to Chem for Other'!AF144</f>
        <v>0</v>
      </c>
      <c r="AG144" s="213">
        <f ca="1">'Chem Calcs'!AG144+'Addition to Chem for Other'!AG144</f>
        <v>0</v>
      </c>
      <c r="AH144" s="213">
        <f ca="1">'Chem Calcs'!AH144+'Addition to Chem for Other'!AH144</f>
        <v>0</v>
      </c>
      <c r="AI144" s="213">
        <f ca="1">'Chem Calcs'!AI144+'Addition to Chem for Other'!AI144</f>
        <v>0</v>
      </c>
      <c r="AJ144" s="213">
        <f ca="1">'Chem Calcs'!AJ144+'Addition to Chem for Other'!AJ144</f>
        <v>0</v>
      </c>
      <c r="AK144" s="213">
        <f ca="1">'Chem Calcs'!AK144+'Addition to Chem for Other'!AK144</f>
        <v>0</v>
      </c>
      <c r="AL144" s="213">
        <f ca="1">'Chem Calcs'!AL144+'Addition to Chem for Other'!AL144</f>
        <v>0</v>
      </c>
      <c r="AM144" s="213">
        <f ca="1">'Chem Calcs'!AM144+'Addition to Chem for Other'!AM144</f>
        <v>0</v>
      </c>
      <c r="AN144" s="213">
        <f ca="1">'Chem Calcs'!AN144+'Addition to Chem for Other'!AN144</f>
        <v>0</v>
      </c>
      <c r="AO144" s="213">
        <f ca="1">'Chem Calcs'!AO144+'Addition to Chem for Other'!AO144</f>
        <v>0</v>
      </c>
      <c r="AP144" s="213">
        <f ca="1">'Chem Calcs'!AP144+'Addition to Chem for Other'!AP144</f>
        <v>0</v>
      </c>
    </row>
    <row r="145" spans="1:42">
      <c r="A145" s="74">
        <v>93</v>
      </c>
      <c r="B145" s="213">
        <f ca="1">'Chem Calcs'!B145+'Addition to Chem for Other'!B145</f>
        <v>0</v>
      </c>
      <c r="C145" s="213">
        <f ca="1">'Chem Calcs'!C145+'Addition to Chem for Other'!C145</f>
        <v>0</v>
      </c>
      <c r="D145" s="213">
        <f ca="1">'Chem Calcs'!D145+'Addition to Chem for Other'!D145</f>
        <v>0</v>
      </c>
      <c r="E145" s="213">
        <f ca="1">'Chem Calcs'!E145+'Addition to Chem for Other'!E145</f>
        <v>0</v>
      </c>
      <c r="F145" s="213">
        <f ca="1">'Chem Calcs'!F145+'Addition to Chem for Other'!F145</f>
        <v>0</v>
      </c>
      <c r="G145" s="213">
        <f ca="1">'Chem Calcs'!G145+'Addition to Chem for Other'!G145</f>
        <v>0</v>
      </c>
      <c r="H145" s="213">
        <f ca="1">'Chem Calcs'!H145+'Addition to Chem for Other'!H145</f>
        <v>0</v>
      </c>
      <c r="I145" s="213">
        <f ca="1">'Chem Calcs'!I145+'Addition to Chem for Other'!I145</f>
        <v>0</v>
      </c>
      <c r="J145" s="213">
        <f ca="1">'Chem Calcs'!J145+'Addition to Chem for Other'!J145</f>
        <v>0</v>
      </c>
      <c r="K145" s="213">
        <f ca="1">'Chem Calcs'!K145+'Addition to Chem for Other'!K145</f>
        <v>0</v>
      </c>
      <c r="L145" s="213">
        <f ca="1">'Chem Calcs'!L145+'Addition to Chem for Other'!L145</f>
        <v>0</v>
      </c>
      <c r="M145" s="213">
        <f ca="1">'Chem Calcs'!M145+'Addition to Chem for Other'!M145</f>
        <v>0</v>
      </c>
      <c r="N145" s="213">
        <f ca="1">'Chem Calcs'!N145+'Addition to Chem for Other'!N145</f>
        <v>0</v>
      </c>
      <c r="O145" s="213">
        <f ca="1">'Chem Calcs'!O145+'Addition to Chem for Other'!O145</f>
        <v>0</v>
      </c>
      <c r="P145" s="213">
        <f ca="1">'Chem Calcs'!P145+'Addition to Chem for Other'!P145</f>
        <v>0</v>
      </c>
      <c r="Q145" s="213">
        <f ca="1">'Chem Calcs'!Q145+'Addition to Chem for Other'!Q145</f>
        <v>0</v>
      </c>
      <c r="R145" s="213">
        <f ca="1">'Chem Calcs'!R145+'Addition to Chem for Other'!R145</f>
        <v>0</v>
      </c>
      <c r="S145" s="213">
        <f ca="1">'Chem Calcs'!S145+'Addition to Chem for Other'!S145</f>
        <v>0</v>
      </c>
      <c r="T145" s="213">
        <f ca="1">'Chem Calcs'!T145+'Addition to Chem for Other'!T145</f>
        <v>0</v>
      </c>
      <c r="U145" s="213">
        <f ca="1">'Chem Calcs'!U145+'Addition to Chem for Other'!U145</f>
        <v>0</v>
      </c>
      <c r="V145" s="213">
        <f ca="1">'Chem Calcs'!V145+'Addition to Chem for Other'!V145</f>
        <v>0</v>
      </c>
      <c r="W145" s="213">
        <f ca="1">'Chem Calcs'!W145+'Addition to Chem for Other'!W145</f>
        <v>0</v>
      </c>
      <c r="X145" s="213">
        <f ca="1">'Chem Calcs'!X145+'Addition to Chem for Other'!X145</f>
        <v>0</v>
      </c>
      <c r="Y145" s="213">
        <f ca="1">'Chem Calcs'!Y145+'Addition to Chem for Other'!Y145</f>
        <v>0</v>
      </c>
      <c r="Z145" s="213">
        <f ca="1">'Chem Calcs'!Z145+'Addition to Chem for Other'!Z145</f>
        <v>0</v>
      </c>
      <c r="AA145" s="213">
        <f ca="1">'Chem Calcs'!AA145+'Addition to Chem for Other'!AA145</f>
        <v>0</v>
      </c>
      <c r="AB145" s="213">
        <f ca="1">'Chem Calcs'!AB145+'Addition to Chem for Other'!AB145</f>
        <v>0</v>
      </c>
      <c r="AC145" s="213">
        <f ca="1">'Chem Calcs'!AC145+'Addition to Chem for Other'!AC145</f>
        <v>0</v>
      </c>
      <c r="AD145" s="213">
        <f ca="1">'Chem Calcs'!AD145+'Addition to Chem for Other'!AD145</f>
        <v>0</v>
      </c>
      <c r="AE145" s="213">
        <f ca="1">'Chem Calcs'!AE145+'Addition to Chem for Other'!AE145</f>
        <v>0</v>
      </c>
      <c r="AF145" s="213">
        <f ca="1">'Chem Calcs'!AF145+'Addition to Chem for Other'!AF145</f>
        <v>0</v>
      </c>
      <c r="AG145" s="213">
        <f ca="1">'Chem Calcs'!AG145+'Addition to Chem for Other'!AG145</f>
        <v>0</v>
      </c>
      <c r="AH145" s="213">
        <f ca="1">'Chem Calcs'!AH145+'Addition to Chem for Other'!AH145</f>
        <v>0</v>
      </c>
      <c r="AI145" s="213">
        <f ca="1">'Chem Calcs'!AI145+'Addition to Chem for Other'!AI145</f>
        <v>0</v>
      </c>
      <c r="AJ145" s="213">
        <f ca="1">'Chem Calcs'!AJ145+'Addition to Chem for Other'!AJ145</f>
        <v>0</v>
      </c>
      <c r="AK145" s="213">
        <f ca="1">'Chem Calcs'!AK145+'Addition to Chem for Other'!AK145</f>
        <v>0</v>
      </c>
      <c r="AL145" s="213">
        <f ca="1">'Chem Calcs'!AL145+'Addition to Chem for Other'!AL145</f>
        <v>0</v>
      </c>
      <c r="AM145" s="213">
        <f ca="1">'Chem Calcs'!AM145+'Addition to Chem for Other'!AM145</f>
        <v>0</v>
      </c>
      <c r="AN145" s="213">
        <f ca="1">'Chem Calcs'!AN145+'Addition to Chem for Other'!AN145</f>
        <v>0</v>
      </c>
      <c r="AO145" s="213">
        <f ca="1">'Chem Calcs'!AO145+'Addition to Chem for Other'!AO145</f>
        <v>0</v>
      </c>
      <c r="AP145" s="213">
        <f ca="1">'Chem Calcs'!AP145+'Addition to Chem for Other'!AP145</f>
        <v>0</v>
      </c>
    </row>
    <row r="146" spans="1:42">
      <c r="A146" s="74">
        <v>94</v>
      </c>
      <c r="B146" s="213">
        <f ca="1">'Chem Calcs'!B146+'Addition to Chem for Other'!B146</f>
        <v>0</v>
      </c>
      <c r="C146" s="213">
        <f ca="1">'Chem Calcs'!C146+'Addition to Chem for Other'!C146</f>
        <v>0</v>
      </c>
      <c r="D146" s="213">
        <f ca="1">'Chem Calcs'!D146+'Addition to Chem for Other'!D146</f>
        <v>0</v>
      </c>
      <c r="E146" s="213">
        <f ca="1">'Chem Calcs'!E146+'Addition to Chem for Other'!E146</f>
        <v>0</v>
      </c>
      <c r="F146" s="213">
        <f ca="1">'Chem Calcs'!F146+'Addition to Chem for Other'!F146</f>
        <v>0</v>
      </c>
      <c r="G146" s="213">
        <f ca="1">'Chem Calcs'!G146+'Addition to Chem for Other'!G146</f>
        <v>0</v>
      </c>
      <c r="H146" s="213">
        <f ca="1">'Chem Calcs'!H146+'Addition to Chem for Other'!H146</f>
        <v>0</v>
      </c>
      <c r="I146" s="213">
        <f ca="1">'Chem Calcs'!I146+'Addition to Chem for Other'!I146</f>
        <v>0</v>
      </c>
      <c r="J146" s="213">
        <f ca="1">'Chem Calcs'!J146+'Addition to Chem for Other'!J146</f>
        <v>0</v>
      </c>
      <c r="K146" s="213">
        <f ca="1">'Chem Calcs'!K146+'Addition to Chem for Other'!K146</f>
        <v>0</v>
      </c>
      <c r="L146" s="213">
        <f ca="1">'Chem Calcs'!L146+'Addition to Chem for Other'!L146</f>
        <v>0</v>
      </c>
      <c r="M146" s="213">
        <f ca="1">'Chem Calcs'!M146+'Addition to Chem for Other'!M146</f>
        <v>0</v>
      </c>
      <c r="N146" s="213">
        <f ca="1">'Chem Calcs'!N146+'Addition to Chem for Other'!N146</f>
        <v>0</v>
      </c>
      <c r="O146" s="213">
        <f ca="1">'Chem Calcs'!O146+'Addition to Chem for Other'!O146</f>
        <v>0</v>
      </c>
      <c r="P146" s="213">
        <f ca="1">'Chem Calcs'!P146+'Addition to Chem for Other'!P146</f>
        <v>0</v>
      </c>
      <c r="Q146" s="213">
        <f ca="1">'Chem Calcs'!Q146+'Addition to Chem for Other'!Q146</f>
        <v>0</v>
      </c>
      <c r="R146" s="213">
        <f ca="1">'Chem Calcs'!R146+'Addition to Chem for Other'!R146</f>
        <v>0</v>
      </c>
      <c r="S146" s="213">
        <f ca="1">'Chem Calcs'!S146+'Addition to Chem for Other'!S146</f>
        <v>0</v>
      </c>
      <c r="T146" s="213">
        <f ca="1">'Chem Calcs'!T146+'Addition to Chem for Other'!T146</f>
        <v>0</v>
      </c>
      <c r="U146" s="213">
        <f ca="1">'Chem Calcs'!U146+'Addition to Chem for Other'!U146</f>
        <v>0</v>
      </c>
      <c r="V146" s="213">
        <f ca="1">'Chem Calcs'!V146+'Addition to Chem for Other'!V146</f>
        <v>0</v>
      </c>
      <c r="W146" s="213">
        <f ca="1">'Chem Calcs'!W146+'Addition to Chem for Other'!W146</f>
        <v>0</v>
      </c>
      <c r="X146" s="213">
        <f ca="1">'Chem Calcs'!X146+'Addition to Chem for Other'!X146</f>
        <v>0</v>
      </c>
      <c r="Y146" s="213">
        <f ca="1">'Chem Calcs'!Y146+'Addition to Chem for Other'!Y146</f>
        <v>0</v>
      </c>
      <c r="Z146" s="213">
        <f ca="1">'Chem Calcs'!Z146+'Addition to Chem for Other'!Z146</f>
        <v>0</v>
      </c>
      <c r="AA146" s="213">
        <f ca="1">'Chem Calcs'!AA146+'Addition to Chem for Other'!AA146</f>
        <v>0</v>
      </c>
      <c r="AB146" s="213">
        <f ca="1">'Chem Calcs'!AB146+'Addition to Chem for Other'!AB146</f>
        <v>0</v>
      </c>
      <c r="AC146" s="213">
        <f ca="1">'Chem Calcs'!AC146+'Addition to Chem for Other'!AC146</f>
        <v>0</v>
      </c>
      <c r="AD146" s="213">
        <f ca="1">'Chem Calcs'!AD146+'Addition to Chem for Other'!AD146</f>
        <v>0</v>
      </c>
      <c r="AE146" s="213">
        <f ca="1">'Chem Calcs'!AE146+'Addition to Chem for Other'!AE146</f>
        <v>0</v>
      </c>
      <c r="AF146" s="213">
        <f ca="1">'Chem Calcs'!AF146+'Addition to Chem for Other'!AF146</f>
        <v>0</v>
      </c>
      <c r="AG146" s="213">
        <f ca="1">'Chem Calcs'!AG146+'Addition to Chem for Other'!AG146</f>
        <v>0</v>
      </c>
      <c r="AH146" s="213">
        <f ca="1">'Chem Calcs'!AH146+'Addition to Chem for Other'!AH146</f>
        <v>0</v>
      </c>
      <c r="AI146" s="213">
        <f ca="1">'Chem Calcs'!AI146+'Addition to Chem for Other'!AI146</f>
        <v>0</v>
      </c>
      <c r="AJ146" s="213">
        <f ca="1">'Chem Calcs'!AJ146+'Addition to Chem for Other'!AJ146</f>
        <v>0</v>
      </c>
      <c r="AK146" s="213">
        <f ca="1">'Chem Calcs'!AK146+'Addition to Chem for Other'!AK146</f>
        <v>0</v>
      </c>
      <c r="AL146" s="213">
        <f ca="1">'Chem Calcs'!AL146+'Addition to Chem for Other'!AL146</f>
        <v>0</v>
      </c>
      <c r="AM146" s="213">
        <f ca="1">'Chem Calcs'!AM146+'Addition to Chem for Other'!AM146</f>
        <v>0</v>
      </c>
      <c r="AN146" s="213">
        <f ca="1">'Chem Calcs'!AN146+'Addition to Chem for Other'!AN146</f>
        <v>0</v>
      </c>
      <c r="AO146" s="213">
        <f ca="1">'Chem Calcs'!AO146+'Addition to Chem for Other'!AO146</f>
        <v>0</v>
      </c>
      <c r="AP146" s="213">
        <f ca="1">'Chem Calcs'!AP146+'Addition to Chem for Other'!AP146</f>
        <v>0</v>
      </c>
    </row>
    <row r="147" spans="1:42">
      <c r="A147" s="74">
        <v>95</v>
      </c>
      <c r="B147" s="213">
        <f ca="1">'Chem Calcs'!B147+'Addition to Chem for Other'!B147</f>
        <v>0</v>
      </c>
      <c r="C147" s="213">
        <f ca="1">'Chem Calcs'!C147+'Addition to Chem for Other'!C147</f>
        <v>0</v>
      </c>
      <c r="D147" s="213">
        <f ca="1">'Chem Calcs'!D147+'Addition to Chem for Other'!D147</f>
        <v>0</v>
      </c>
      <c r="E147" s="213">
        <f ca="1">'Chem Calcs'!E147+'Addition to Chem for Other'!E147</f>
        <v>0</v>
      </c>
      <c r="F147" s="213">
        <f ca="1">'Chem Calcs'!F147+'Addition to Chem for Other'!F147</f>
        <v>0</v>
      </c>
      <c r="G147" s="213">
        <f ca="1">'Chem Calcs'!G147+'Addition to Chem for Other'!G147</f>
        <v>0</v>
      </c>
      <c r="H147" s="213">
        <f ca="1">'Chem Calcs'!H147+'Addition to Chem for Other'!H147</f>
        <v>0</v>
      </c>
      <c r="I147" s="213">
        <f ca="1">'Chem Calcs'!I147+'Addition to Chem for Other'!I147</f>
        <v>0</v>
      </c>
      <c r="J147" s="213">
        <f ca="1">'Chem Calcs'!J147+'Addition to Chem for Other'!J147</f>
        <v>0</v>
      </c>
      <c r="K147" s="213">
        <f ca="1">'Chem Calcs'!K147+'Addition to Chem for Other'!K147</f>
        <v>0</v>
      </c>
      <c r="L147" s="213">
        <f ca="1">'Chem Calcs'!L147+'Addition to Chem for Other'!L147</f>
        <v>0</v>
      </c>
      <c r="M147" s="213">
        <f ca="1">'Chem Calcs'!M147+'Addition to Chem for Other'!M147</f>
        <v>0</v>
      </c>
      <c r="N147" s="213">
        <f ca="1">'Chem Calcs'!N147+'Addition to Chem for Other'!N147</f>
        <v>0</v>
      </c>
      <c r="O147" s="213">
        <f ca="1">'Chem Calcs'!O147+'Addition to Chem for Other'!O147</f>
        <v>0</v>
      </c>
      <c r="P147" s="213">
        <f ca="1">'Chem Calcs'!P147+'Addition to Chem for Other'!P147</f>
        <v>0</v>
      </c>
      <c r="Q147" s="213">
        <f ca="1">'Chem Calcs'!Q147+'Addition to Chem for Other'!Q147</f>
        <v>0</v>
      </c>
      <c r="R147" s="213">
        <f ca="1">'Chem Calcs'!R147+'Addition to Chem for Other'!R147</f>
        <v>0</v>
      </c>
      <c r="S147" s="213">
        <f ca="1">'Chem Calcs'!S147+'Addition to Chem for Other'!S147</f>
        <v>0</v>
      </c>
      <c r="T147" s="213">
        <f ca="1">'Chem Calcs'!T147+'Addition to Chem for Other'!T147</f>
        <v>0</v>
      </c>
      <c r="U147" s="213">
        <f ca="1">'Chem Calcs'!U147+'Addition to Chem for Other'!U147</f>
        <v>0</v>
      </c>
      <c r="V147" s="213">
        <f ca="1">'Chem Calcs'!V147+'Addition to Chem for Other'!V147</f>
        <v>0</v>
      </c>
      <c r="W147" s="213">
        <f ca="1">'Chem Calcs'!W147+'Addition to Chem for Other'!W147</f>
        <v>0</v>
      </c>
      <c r="X147" s="213">
        <f ca="1">'Chem Calcs'!X147+'Addition to Chem for Other'!X147</f>
        <v>0</v>
      </c>
      <c r="Y147" s="213">
        <f ca="1">'Chem Calcs'!Y147+'Addition to Chem for Other'!Y147</f>
        <v>0</v>
      </c>
      <c r="Z147" s="213">
        <f ca="1">'Chem Calcs'!Z147+'Addition to Chem for Other'!Z147</f>
        <v>0</v>
      </c>
      <c r="AA147" s="213">
        <f ca="1">'Chem Calcs'!AA147+'Addition to Chem for Other'!AA147</f>
        <v>0</v>
      </c>
      <c r="AB147" s="213">
        <f ca="1">'Chem Calcs'!AB147+'Addition to Chem for Other'!AB147</f>
        <v>0</v>
      </c>
      <c r="AC147" s="213">
        <f ca="1">'Chem Calcs'!AC147+'Addition to Chem for Other'!AC147</f>
        <v>0</v>
      </c>
      <c r="AD147" s="213">
        <f ca="1">'Chem Calcs'!AD147+'Addition to Chem for Other'!AD147</f>
        <v>0</v>
      </c>
      <c r="AE147" s="213">
        <f ca="1">'Chem Calcs'!AE147+'Addition to Chem for Other'!AE147</f>
        <v>0</v>
      </c>
      <c r="AF147" s="213">
        <f ca="1">'Chem Calcs'!AF147+'Addition to Chem for Other'!AF147</f>
        <v>0</v>
      </c>
      <c r="AG147" s="213">
        <f ca="1">'Chem Calcs'!AG147+'Addition to Chem for Other'!AG147</f>
        <v>0</v>
      </c>
      <c r="AH147" s="213">
        <f ca="1">'Chem Calcs'!AH147+'Addition to Chem for Other'!AH147</f>
        <v>0</v>
      </c>
      <c r="AI147" s="213">
        <f ca="1">'Chem Calcs'!AI147+'Addition to Chem for Other'!AI147</f>
        <v>0</v>
      </c>
      <c r="AJ147" s="213">
        <f ca="1">'Chem Calcs'!AJ147+'Addition to Chem for Other'!AJ147</f>
        <v>0</v>
      </c>
      <c r="AK147" s="213">
        <f ca="1">'Chem Calcs'!AK147+'Addition to Chem for Other'!AK147</f>
        <v>0</v>
      </c>
      <c r="AL147" s="213">
        <f ca="1">'Chem Calcs'!AL147+'Addition to Chem for Other'!AL147</f>
        <v>0</v>
      </c>
      <c r="AM147" s="213">
        <f ca="1">'Chem Calcs'!AM147+'Addition to Chem for Other'!AM147</f>
        <v>0</v>
      </c>
      <c r="AN147" s="213">
        <f ca="1">'Chem Calcs'!AN147+'Addition to Chem for Other'!AN147</f>
        <v>0</v>
      </c>
      <c r="AO147" s="213">
        <f ca="1">'Chem Calcs'!AO147+'Addition to Chem for Other'!AO147</f>
        <v>0</v>
      </c>
      <c r="AP147" s="213">
        <f ca="1">'Chem Calcs'!AP147+'Addition to Chem for Other'!AP147</f>
        <v>0</v>
      </c>
    </row>
    <row r="148" spans="1:42">
      <c r="A148" s="74">
        <v>96</v>
      </c>
      <c r="B148" s="213">
        <f ca="1">'Chem Calcs'!B148+'Addition to Chem for Other'!B148</f>
        <v>0</v>
      </c>
      <c r="C148" s="213">
        <f ca="1">'Chem Calcs'!C148+'Addition to Chem for Other'!C148</f>
        <v>0</v>
      </c>
      <c r="D148" s="213">
        <f ca="1">'Chem Calcs'!D148+'Addition to Chem for Other'!D148</f>
        <v>0</v>
      </c>
      <c r="E148" s="213">
        <f ca="1">'Chem Calcs'!E148+'Addition to Chem for Other'!E148</f>
        <v>0</v>
      </c>
      <c r="F148" s="213">
        <f ca="1">'Chem Calcs'!F148+'Addition to Chem for Other'!F148</f>
        <v>0</v>
      </c>
      <c r="G148" s="213">
        <f ca="1">'Chem Calcs'!G148+'Addition to Chem for Other'!G148</f>
        <v>0</v>
      </c>
      <c r="H148" s="213">
        <f ca="1">'Chem Calcs'!H148+'Addition to Chem for Other'!H148</f>
        <v>0</v>
      </c>
      <c r="I148" s="213">
        <f ca="1">'Chem Calcs'!I148+'Addition to Chem for Other'!I148</f>
        <v>0</v>
      </c>
      <c r="J148" s="213">
        <f ca="1">'Chem Calcs'!J148+'Addition to Chem for Other'!J148</f>
        <v>0</v>
      </c>
      <c r="K148" s="213">
        <f ca="1">'Chem Calcs'!K148+'Addition to Chem for Other'!K148</f>
        <v>0</v>
      </c>
      <c r="L148" s="213">
        <f ca="1">'Chem Calcs'!L148+'Addition to Chem for Other'!L148</f>
        <v>0</v>
      </c>
      <c r="M148" s="213">
        <f ca="1">'Chem Calcs'!M148+'Addition to Chem for Other'!M148</f>
        <v>0</v>
      </c>
      <c r="N148" s="213">
        <f ca="1">'Chem Calcs'!N148+'Addition to Chem for Other'!N148</f>
        <v>0</v>
      </c>
      <c r="O148" s="213">
        <f ca="1">'Chem Calcs'!O148+'Addition to Chem for Other'!O148</f>
        <v>0</v>
      </c>
      <c r="P148" s="213">
        <f ca="1">'Chem Calcs'!P148+'Addition to Chem for Other'!P148</f>
        <v>0</v>
      </c>
      <c r="Q148" s="213">
        <f ca="1">'Chem Calcs'!Q148+'Addition to Chem for Other'!Q148</f>
        <v>0</v>
      </c>
      <c r="R148" s="213">
        <f ca="1">'Chem Calcs'!R148+'Addition to Chem for Other'!R148</f>
        <v>0</v>
      </c>
      <c r="S148" s="213">
        <f ca="1">'Chem Calcs'!S148+'Addition to Chem for Other'!S148</f>
        <v>0</v>
      </c>
      <c r="T148" s="213">
        <f ca="1">'Chem Calcs'!T148+'Addition to Chem for Other'!T148</f>
        <v>0</v>
      </c>
      <c r="U148" s="213">
        <f ca="1">'Chem Calcs'!U148+'Addition to Chem for Other'!U148</f>
        <v>0</v>
      </c>
      <c r="V148" s="213">
        <f ca="1">'Chem Calcs'!V148+'Addition to Chem for Other'!V148</f>
        <v>0</v>
      </c>
      <c r="W148" s="213">
        <f ca="1">'Chem Calcs'!W148+'Addition to Chem for Other'!W148</f>
        <v>0</v>
      </c>
      <c r="X148" s="213">
        <f ca="1">'Chem Calcs'!X148+'Addition to Chem for Other'!X148</f>
        <v>0</v>
      </c>
      <c r="Y148" s="213">
        <f ca="1">'Chem Calcs'!Y148+'Addition to Chem for Other'!Y148</f>
        <v>0</v>
      </c>
      <c r="Z148" s="213">
        <f ca="1">'Chem Calcs'!Z148+'Addition to Chem for Other'!Z148</f>
        <v>0</v>
      </c>
      <c r="AA148" s="213">
        <f ca="1">'Chem Calcs'!AA148+'Addition to Chem for Other'!AA148</f>
        <v>0</v>
      </c>
      <c r="AB148" s="213">
        <f ca="1">'Chem Calcs'!AB148+'Addition to Chem for Other'!AB148</f>
        <v>0</v>
      </c>
      <c r="AC148" s="213">
        <f ca="1">'Chem Calcs'!AC148+'Addition to Chem for Other'!AC148</f>
        <v>0</v>
      </c>
      <c r="AD148" s="213">
        <f ca="1">'Chem Calcs'!AD148+'Addition to Chem for Other'!AD148</f>
        <v>0</v>
      </c>
      <c r="AE148" s="213">
        <f ca="1">'Chem Calcs'!AE148+'Addition to Chem for Other'!AE148</f>
        <v>0</v>
      </c>
      <c r="AF148" s="213">
        <f ca="1">'Chem Calcs'!AF148+'Addition to Chem for Other'!AF148</f>
        <v>0</v>
      </c>
      <c r="AG148" s="213">
        <f ca="1">'Chem Calcs'!AG148+'Addition to Chem for Other'!AG148</f>
        <v>0</v>
      </c>
      <c r="AH148" s="213">
        <f ca="1">'Chem Calcs'!AH148+'Addition to Chem for Other'!AH148</f>
        <v>0</v>
      </c>
      <c r="AI148" s="213">
        <f ca="1">'Chem Calcs'!AI148+'Addition to Chem for Other'!AI148</f>
        <v>0</v>
      </c>
      <c r="AJ148" s="213">
        <f ca="1">'Chem Calcs'!AJ148+'Addition to Chem for Other'!AJ148</f>
        <v>0</v>
      </c>
      <c r="AK148" s="213">
        <f ca="1">'Chem Calcs'!AK148+'Addition to Chem for Other'!AK148</f>
        <v>0</v>
      </c>
      <c r="AL148" s="213">
        <f ca="1">'Chem Calcs'!AL148+'Addition to Chem for Other'!AL148</f>
        <v>0</v>
      </c>
      <c r="AM148" s="213">
        <f ca="1">'Chem Calcs'!AM148+'Addition to Chem for Other'!AM148</f>
        <v>0</v>
      </c>
      <c r="AN148" s="213">
        <f ca="1">'Chem Calcs'!AN148+'Addition to Chem for Other'!AN148</f>
        <v>0</v>
      </c>
      <c r="AO148" s="213">
        <f ca="1">'Chem Calcs'!AO148+'Addition to Chem for Other'!AO148</f>
        <v>0</v>
      </c>
      <c r="AP148" s="213">
        <f ca="1">'Chem Calcs'!AP148+'Addition to Chem for Other'!AP148</f>
        <v>0</v>
      </c>
    </row>
    <row r="149" spans="1:42">
      <c r="A149" s="74">
        <v>97</v>
      </c>
      <c r="B149" s="213">
        <f ca="1">'Chem Calcs'!B149+'Addition to Chem for Other'!B149</f>
        <v>0</v>
      </c>
      <c r="C149" s="213">
        <f ca="1">'Chem Calcs'!C149+'Addition to Chem for Other'!C149</f>
        <v>0</v>
      </c>
      <c r="D149" s="213">
        <f ca="1">'Chem Calcs'!D149+'Addition to Chem for Other'!D149</f>
        <v>0</v>
      </c>
      <c r="E149" s="213">
        <f ca="1">'Chem Calcs'!E149+'Addition to Chem for Other'!E149</f>
        <v>0</v>
      </c>
      <c r="F149" s="213">
        <f ca="1">'Chem Calcs'!F149+'Addition to Chem for Other'!F149</f>
        <v>0</v>
      </c>
      <c r="G149" s="213">
        <f ca="1">'Chem Calcs'!G149+'Addition to Chem for Other'!G149</f>
        <v>0</v>
      </c>
      <c r="H149" s="213">
        <f ca="1">'Chem Calcs'!H149+'Addition to Chem for Other'!H149</f>
        <v>0</v>
      </c>
      <c r="I149" s="213">
        <f ca="1">'Chem Calcs'!I149+'Addition to Chem for Other'!I149</f>
        <v>0</v>
      </c>
      <c r="J149" s="213">
        <f ca="1">'Chem Calcs'!J149+'Addition to Chem for Other'!J149</f>
        <v>0</v>
      </c>
      <c r="K149" s="213">
        <f ca="1">'Chem Calcs'!K149+'Addition to Chem for Other'!K149</f>
        <v>0</v>
      </c>
      <c r="L149" s="213">
        <f ca="1">'Chem Calcs'!L149+'Addition to Chem for Other'!L149</f>
        <v>0</v>
      </c>
      <c r="M149" s="213">
        <f ca="1">'Chem Calcs'!M149+'Addition to Chem for Other'!M149</f>
        <v>0</v>
      </c>
      <c r="N149" s="213">
        <f ca="1">'Chem Calcs'!N149+'Addition to Chem for Other'!N149</f>
        <v>0</v>
      </c>
      <c r="O149" s="213">
        <f ca="1">'Chem Calcs'!O149+'Addition to Chem for Other'!O149</f>
        <v>0</v>
      </c>
      <c r="P149" s="213">
        <f ca="1">'Chem Calcs'!P149+'Addition to Chem for Other'!P149</f>
        <v>0</v>
      </c>
      <c r="Q149" s="213">
        <f ca="1">'Chem Calcs'!Q149+'Addition to Chem for Other'!Q149</f>
        <v>0</v>
      </c>
      <c r="R149" s="213">
        <f ca="1">'Chem Calcs'!R149+'Addition to Chem for Other'!R149</f>
        <v>0</v>
      </c>
      <c r="S149" s="213">
        <f ca="1">'Chem Calcs'!S149+'Addition to Chem for Other'!S149</f>
        <v>0</v>
      </c>
      <c r="T149" s="213">
        <f ca="1">'Chem Calcs'!T149+'Addition to Chem for Other'!T149</f>
        <v>0</v>
      </c>
      <c r="U149" s="213">
        <f ca="1">'Chem Calcs'!U149+'Addition to Chem for Other'!U149</f>
        <v>0</v>
      </c>
      <c r="V149" s="213">
        <f ca="1">'Chem Calcs'!V149+'Addition to Chem for Other'!V149</f>
        <v>0</v>
      </c>
      <c r="W149" s="213">
        <f ca="1">'Chem Calcs'!W149+'Addition to Chem for Other'!W149</f>
        <v>0</v>
      </c>
      <c r="X149" s="213">
        <f ca="1">'Chem Calcs'!X149+'Addition to Chem for Other'!X149</f>
        <v>0</v>
      </c>
      <c r="Y149" s="213">
        <f ca="1">'Chem Calcs'!Y149+'Addition to Chem for Other'!Y149</f>
        <v>0</v>
      </c>
      <c r="Z149" s="213">
        <f ca="1">'Chem Calcs'!Z149+'Addition to Chem for Other'!Z149</f>
        <v>0</v>
      </c>
      <c r="AA149" s="213">
        <f ca="1">'Chem Calcs'!AA149+'Addition to Chem for Other'!AA149</f>
        <v>0</v>
      </c>
      <c r="AB149" s="213">
        <f ca="1">'Chem Calcs'!AB149+'Addition to Chem for Other'!AB149</f>
        <v>0</v>
      </c>
      <c r="AC149" s="213">
        <f ca="1">'Chem Calcs'!AC149+'Addition to Chem for Other'!AC149</f>
        <v>0</v>
      </c>
      <c r="AD149" s="213">
        <f ca="1">'Chem Calcs'!AD149+'Addition to Chem for Other'!AD149</f>
        <v>0</v>
      </c>
      <c r="AE149" s="213">
        <f ca="1">'Chem Calcs'!AE149+'Addition to Chem for Other'!AE149</f>
        <v>0</v>
      </c>
      <c r="AF149" s="213">
        <f ca="1">'Chem Calcs'!AF149+'Addition to Chem for Other'!AF149</f>
        <v>0</v>
      </c>
      <c r="AG149" s="213">
        <f ca="1">'Chem Calcs'!AG149+'Addition to Chem for Other'!AG149</f>
        <v>0</v>
      </c>
      <c r="AH149" s="213">
        <f ca="1">'Chem Calcs'!AH149+'Addition to Chem for Other'!AH149</f>
        <v>0</v>
      </c>
      <c r="AI149" s="213">
        <f ca="1">'Chem Calcs'!AI149+'Addition to Chem for Other'!AI149</f>
        <v>0</v>
      </c>
      <c r="AJ149" s="213">
        <f ca="1">'Chem Calcs'!AJ149+'Addition to Chem for Other'!AJ149</f>
        <v>0</v>
      </c>
      <c r="AK149" s="213">
        <f ca="1">'Chem Calcs'!AK149+'Addition to Chem for Other'!AK149</f>
        <v>0</v>
      </c>
      <c r="AL149" s="213">
        <f ca="1">'Chem Calcs'!AL149+'Addition to Chem for Other'!AL149</f>
        <v>0</v>
      </c>
      <c r="AM149" s="213">
        <f ca="1">'Chem Calcs'!AM149+'Addition to Chem for Other'!AM149</f>
        <v>0</v>
      </c>
      <c r="AN149" s="213">
        <f ca="1">'Chem Calcs'!AN149+'Addition to Chem for Other'!AN149</f>
        <v>0</v>
      </c>
      <c r="AO149" s="213">
        <f ca="1">'Chem Calcs'!AO149+'Addition to Chem for Other'!AO149</f>
        <v>0</v>
      </c>
      <c r="AP149" s="213">
        <f ca="1">'Chem Calcs'!AP149+'Addition to Chem for Other'!AP149</f>
        <v>0</v>
      </c>
    </row>
    <row r="150" spans="1:42">
      <c r="A150" s="74">
        <v>98</v>
      </c>
      <c r="B150" s="213">
        <f ca="1">'Chem Calcs'!B150+'Addition to Chem for Other'!B150</f>
        <v>0</v>
      </c>
      <c r="C150" s="213">
        <f ca="1">'Chem Calcs'!C150+'Addition to Chem for Other'!C150</f>
        <v>0</v>
      </c>
      <c r="D150" s="213">
        <f ca="1">'Chem Calcs'!D150+'Addition to Chem for Other'!D150</f>
        <v>0</v>
      </c>
      <c r="E150" s="213">
        <f ca="1">'Chem Calcs'!E150+'Addition to Chem for Other'!E150</f>
        <v>0</v>
      </c>
      <c r="F150" s="213">
        <f ca="1">'Chem Calcs'!F150+'Addition to Chem for Other'!F150</f>
        <v>0</v>
      </c>
      <c r="G150" s="213">
        <f ca="1">'Chem Calcs'!G150+'Addition to Chem for Other'!G150</f>
        <v>0</v>
      </c>
      <c r="H150" s="213">
        <f ca="1">'Chem Calcs'!H150+'Addition to Chem for Other'!H150</f>
        <v>0</v>
      </c>
      <c r="I150" s="213">
        <f ca="1">'Chem Calcs'!I150+'Addition to Chem for Other'!I150</f>
        <v>0</v>
      </c>
      <c r="J150" s="213">
        <f ca="1">'Chem Calcs'!J150+'Addition to Chem for Other'!J150</f>
        <v>0</v>
      </c>
      <c r="K150" s="213">
        <f ca="1">'Chem Calcs'!K150+'Addition to Chem for Other'!K150</f>
        <v>0</v>
      </c>
      <c r="L150" s="213">
        <f ca="1">'Chem Calcs'!L150+'Addition to Chem for Other'!L150</f>
        <v>0</v>
      </c>
      <c r="M150" s="213">
        <f ca="1">'Chem Calcs'!M150+'Addition to Chem for Other'!M150</f>
        <v>0</v>
      </c>
      <c r="N150" s="213">
        <f ca="1">'Chem Calcs'!N150+'Addition to Chem for Other'!N150</f>
        <v>0</v>
      </c>
      <c r="O150" s="213">
        <f ca="1">'Chem Calcs'!O150+'Addition to Chem for Other'!O150</f>
        <v>0</v>
      </c>
      <c r="P150" s="213">
        <f ca="1">'Chem Calcs'!P150+'Addition to Chem for Other'!P150</f>
        <v>0</v>
      </c>
      <c r="Q150" s="213">
        <f ca="1">'Chem Calcs'!Q150+'Addition to Chem for Other'!Q150</f>
        <v>0</v>
      </c>
      <c r="R150" s="213">
        <f ca="1">'Chem Calcs'!R150+'Addition to Chem for Other'!R150</f>
        <v>0</v>
      </c>
      <c r="S150" s="213">
        <f ca="1">'Chem Calcs'!S150+'Addition to Chem for Other'!S150</f>
        <v>0</v>
      </c>
      <c r="T150" s="213">
        <f ca="1">'Chem Calcs'!T150+'Addition to Chem for Other'!T150</f>
        <v>0</v>
      </c>
      <c r="U150" s="213">
        <f ca="1">'Chem Calcs'!U150+'Addition to Chem for Other'!U150</f>
        <v>0</v>
      </c>
      <c r="V150" s="213">
        <f ca="1">'Chem Calcs'!V150+'Addition to Chem for Other'!V150</f>
        <v>0</v>
      </c>
      <c r="W150" s="213">
        <f ca="1">'Chem Calcs'!W150+'Addition to Chem for Other'!W150</f>
        <v>0</v>
      </c>
      <c r="X150" s="213">
        <f ca="1">'Chem Calcs'!X150+'Addition to Chem for Other'!X150</f>
        <v>0</v>
      </c>
      <c r="Y150" s="213">
        <f ca="1">'Chem Calcs'!Y150+'Addition to Chem for Other'!Y150</f>
        <v>0</v>
      </c>
      <c r="Z150" s="213">
        <f ca="1">'Chem Calcs'!Z150+'Addition to Chem for Other'!Z150</f>
        <v>0</v>
      </c>
      <c r="AA150" s="213">
        <f ca="1">'Chem Calcs'!AA150+'Addition to Chem for Other'!AA150</f>
        <v>0</v>
      </c>
      <c r="AB150" s="213">
        <f ca="1">'Chem Calcs'!AB150+'Addition to Chem for Other'!AB150</f>
        <v>0</v>
      </c>
      <c r="AC150" s="213">
        <f ca="1">'Chem Calcs'!AC150+'Addition to Chem for Other'!AC150</f>
        <v>0</v>
      </c>
      <c r="AD150" s="213">
        <f ca="1">'Chem Calcs'!AD150+'Addition to Chem for Other'!AD150</f>
        <v>0</v>
      </c>
      <c r="AE150" s="213">
        <f ca="1">'Chem Calcs'!AE150+'Addition to Chem for Other'!AE150</f>
        <v>0</v>
      </c>
      <c r="AF150" s="213">
        <f ca="1">'Chem Calcs'!AF150+'Addition to Chem for Other'!AF150</f>
        <v>0</v>
      </c>
      <c r="AG150" s="213">
        <f ca="1">'Chem Calcs'!AG150+'Addition to Chem for Other'!AG150</f>
        <v>0</v>
      </c>
      <c r="AH150" s="213">
        <f ca="1">'Chem Calcs'!AH150+'Addition to Chem for Other'!AH150</f>
        <v>0</v>
      </c>
      <c r="AI150" s="213">
        <f ca="1">'Chem Calcs'!AI150+'Addition to Chem for Other'!AI150</f>
        <v>0</v>
      </c>
      <c r="AJ150" s="213">
        <f ca="1">'Chem Calcs'!AJ150+'Addition to Chem for Other'!AJ150</f>
        <v>0</v>
      </c>
      <c r="AK150" s="213">
        <f ca="1">'Chem Calcs'!AK150+'Addition to Chem for Other'!AK150</f>
        <v>0</v>
      </c>
      <c r="AL150" s="213">
        <f ca="1">'Chem Calcs'!AL150+'Addition to Chem for Other'!AL150</f>
        <v>0</v>
      </c>
      <c r="AM150" s="213">
        <f ca="1">'Chem Calcs'!AM150+'Addition to Chem for Other'!AM150</f>
        <v>0</v>
      </c>
      <c r="AN150" s="213">
        <f ca="1">'Chem Calcs'!AN150+'Addition to Chem for Other'!AN150</f>
        <v>0</v>
      </c>
      <c r="AO150" s="213">
        <f ca="1">'Chem Calcs'!AO150+'Addition to Chem for Other'!AO150</f>
        <v>0</v>
      </c>
      <c r="AP150" s="213">
        <f ca="1">'Chem Calcs'!AP150+'Addition to Chem for Other'!AP150</f>
        <v>0</v>
      </c>
    </row>
    <row r="151" spans="1:42">
      <c r="A151" s="74">
        <v>99</v>
      </c>
      <c r="B151" s="213">
        <f ca="1">'Chem Calcs'!B151+'Addition to Chem for Other'!B151</f>
        <v>0</v>
      </c>
      <c r="C151" s="213">
        <f ca="1">'Chem Calcs'!C151+'Addition to Chem for Other'!C151</f>
        <v>0</v>
      </c>
      <c r="D151" s="213">
        <f ca="1">'Chem Calcs'!D151+'Addition to Chem for Other'!D151</f>
        <v>0</v>
      </c>
      <c r="E151" s="213">
        <f ca="1">'Chem Calcs'!E151+'Addition to Chem for Other'!E151</f>
        <v>0</v>
      </c>
      <c r="F151" s="213">
        <f ca="1">'Chem Calcs'!F151+'Addition to Chem for Other'!F151</f>
        <v>0</v>
      </c>
      <c r="G151" s="213">
        <f ca="1">'Chem Calcs'!G151+'Addition to Chem for Other'!G151</f>
        <v>0</v>
      </c>
      <c r="H151" s="213">
        <f ca="1">'Chem Calcs'!H151+'Addition to Chem for Other'!H151</f>
        <v>0</v>
      </c>
      <c r="I151" s="213">
        <f ca="1">'Chem Calcs'!I151+'Addition to Chem for Other'!I151</f>
        <v>0</v>
      </c>
      <c r="J151" s="213">
        <f ca="1">'Chem Calcs'!J151+'Addition to Chem for Other'!J151</f>
        <v>0</v>
      </c>
      <c r="K151" s="213">
        <f ca="1">'Chem Calcs'!K151+'Addition to Chem for Other'!K151</f>
        <v>0</v>
      </c>
      <c r="L151" s="213">
        <f ca="1">'Chem Calcs'!L151+'Addition to Chem for Other'!L151</f>
        <v>0</v>
      </c>
      <c r="M151" s="213">
        <f ca="1">'Chem Calcs'!M151+'Addition to Chem for Other'!M151</f>
        <v>0</v>
      </c>
      <c r="N151" s="213">
        <f ca="1">'Chem Calcs'!N151+'Addition to Chem for Other'!N151</f>
        <v>0</v>
      </c>
      <c r="O151" s="213">
        <f ca="1">'Chem Calcs'!O151+'Addition to Chem for Other'!O151</f>
        <v>0</v>
      </c>
      <c r="P151" s="213">
        <f ca="1">'Chem Calcs'!P151+'Addition to Chem for Other'!P151</f>
        <v>0</v>
      </c>
      <c r="Q151" s="213">
        <f ca="1">'Chem Calcs'!Q151+'Addition to Chem for Other'!Q151</f>
        <v>0</v>
      </c>
      <c r="R151" s="213">
        <f ca="1">'Chem Calcs'!R151+'Addition to Chem for Other'!R151</f>
        <v>0</v>
      </c>
      <c r="S151" s="213">
        <f ca="1">'Chem Calcs'!S151+'Addition to Chem for Other'!S151</f>
        <v>0</v>
      </c>
      <c r="T151" s="213">
        <f ca="1">'Chem Calcs'!T151+'Addition to Chem for Other'!T151</f>
        <v>0</v>
      </c>
      <c r="U151" s="213">
        <f ca="1">'Chem Calcs'!U151+'Addition to Chem for Other'!U151</f>
        <v>0</v>
      </c>
      <c r="V151" s="213">
        <f ca="1">'Chem Calcs'!V151+'Addition to Chem for Other'!V151</f>
        <v>0</v>
      </c>
      <c r="W151" s="213">
        <f ca="1">'Chem Calcs'!W151+'Addition to Chem for Other'!W151</f>
        <v>0</v>
      </c>
      <c r="X151" s="213">
        <f ca="1">'Chem Calcs'!X151+'Addition to Chem for Other'!X151</f>
        <v>0</v>
      </c>
      <c r="Y151" s="213">
        <f ca="1">'Chem Calcs'!Y151+'Addition to Chem for Other'!Y151</f>
        <v>0</v>
      </c>
      <c r="Z151" s="213">
        <f ca="1">'Chem Calcs'!Z151+'Addition to Chem for Other'!Z151</f>
        <v>0</v>
      </c>
      <c r="AA151" s="213">
        <f ca="1">'Chem Calcs'!AA151+'Addition to Chem for Other'!AA151</f>
        <v>0</v>
      </c>
      <c r="AB151" s="213">
        <f ca="1">'Chem Calcs'!AB151+'Addition to Chem for Other'!AB151</f>
        <v>0</v>
      </c>
      <c r="AC151" s="213">
        <f ca="1">'Chem Calcs'!AC151+'Addition to Chem for Other'!AC151</f>
        <v>0</v>
      </c>
      <c r="AD151" s="213">
        <f ca="1">'Chem Calcs'!AD151+'Addition to Chem for Other'!AD151</f>
        <v>0</v>
      </c>
      <c r="AE151" s="213">
        <f ca="1">'Chem Calcs'!AE151+'Addition to Chem for Other'!AE151</f>
        <v>0</v>
      </c>
      <c r="AF151" s="213">
        <f ca="1">'Chem Calcs'!AF151+'Addition to Chem for Other'!AF151</f>
        <v>0</v>
      </c>
      <c r="AG151" s="213">
        <f ca="1">'Chem Calcs'!AG151+'Addition to Chem for Other'!AG151</f>
        <v>0</v>
      </c>
      <c r="AH151" s="213">
        <f ca="1">'Chem Calcs'!AH151+'Addition to Chem for Other'!AH151</f>
        <v>0</v>
      </c>
      <c r="AI151" s="213">
        <f ca="1">'Chem Calcs'!AI151+'Addition to Chem for Other'!AI151</f>
        <v>0</v>
      </c>
      <c r="AJ151" s="213">
        <f ca="1">'Chem Calcs'!AJ151+'Addition to Chem for Other'!AJ151</f>
        <v>0</v>
      </c>
      <c r="AK151" s="213">
        <f ca="1">'Chem Calcs'!AK151+'Addition to Chem for Other'!AK151</f>
        <v>0</v>
      </c>
      <c r="AL151" s="213">
        <f ca="1">'Chem Calcs'!AL151+'Addition to Chem for Other'!AL151</f>
        <v>0</v>
      </c>
      <c r="AM151" s="213">
        <f ca="1">'Chem Calcs'!AM151+'Addition to Chem for Other'!AM151</f>
        <v>0</v>
      </c>
      <c r="AN151" s="213">
        <f ca="1">'Chem Calcs'!AN151+'Addition to Chem for Other'!AN151</f>
        <v>0</v>
      </c>
      <c r="AO151" s="213">
        <f ca="1">'Chem Calcs'!AO151+'Addition to Chem for Other'!AO151</f>
        <v>0</v>
      </c>
      <c r="AP151" s="213">
        <f ca="1">'Chem Calcs'!AP151+'Addition to Chem for Other'!AP151</f>
        <v>0</v>
      </c>
    </row>
    <row r="152" spans="1:42">
      <c r="A152" s="74">
        <v>100</v>
      </c>
      <c r="B152" s="213">
        <f ca="1">'Chem Calcs'!B152+'Addition to Chem for Other'!B152</f>
        <v>0</v>
      </c>
      <c r="C152" s="213">
        <f ca="1">'Chem Calcs'!C152+'Addition to Chem for Other'!C152</f>
        <v>0</v>
      </c>
      <c r="D152" s="213">
        <f ca="1">'Chem Calcs'!D152+'Addition to Chem for Other'!D152</f>
        <v>0</v>
      </c>
      <c r="E152" s="213">
        <f ca="1">'Chem Calcs'!E152+'Addition to Chem for Other'!E152</f>
        <v>0</v>
      </c>
      <c r="F152" s="213">
        <f ca="1">'Chem Calcs'!F152+'Addition to Chem for Other'!F152</f>
        <v>0</v>
      </c>
      <c r="G152" s="213">
        <f ca="1">'Chem Calcs'!G152+'Addition to Chem for Other'!G152</f>
        <v>0</v>
      </c>
      <c r="H152" s="213">
        <f ca="1">'Chem Calcs'!H152+'Addition to Chem for Other'!H152</f>
        <v>0</v>
      </c>
      <c r="I152" s="213">
        <f ca="1">'Chem Calcs'!I152+'Addition to Chem for Other'!I152</f>
        <v>0</v>
      </c>
      <c r="J152" s="213">
        <f ca="1">'Chem Calcs'!J152+'Addition to Chem for Other'!J152</f>
        <v>0</v>
      </c>
      <c r="K152" s="213">
        <f ca="1">'Chem Calcs'!K152+'Addition to Chem for Other'!K152</f>
        <v>0</v>
      </c>
      <c r="L152" s="213">
        <f ca="1">'Chem Calcs'!L152+'Addition to Chem for Other'!L152</f>
        <v>0</v>
      </c>
      <c r="M152" s="213">
        <f ca="1">'Chem Calcs'!M152+'Addition to Chem for Other'!M152</f>
        <v>0</v>
      </c>
      <c r="N152" s="213">
        <f ca="1">'Chem Calcs'!N152+'Addition to Chem for Other'!N152</f>
        <v>0</v>
      </c>
      <c r="O152" s="213">
        <f ca="1">'Chem Calcs'!O152+'Addition to Chem for Other'!O152</f>
        <v>0</v>
      </c>
      <c r="P152" s="213">
        <f ca="1">'Chem Calcs'!P152+'Addition to Chem for Other'!P152</f>
        <v>0</v>
      </c>
      <c r="Q152" s="213">
        <f ca="1">'Chem Calcs'!Q152+'Addition to Chem for Other'!Q152</f>
        <v>0</v>
      </c>
      <c r="R152" s="213">
        <f ca="1">'Chem Calcs'!R152+'Addition to Chem for Other'!R152</f>
        <v>0</v>
      </c>
      <c r="S152" s="213">
        <f ca="1">'Chem Calcs'!S152+'Addition to Chem for Other'!S152</f>
        <v>0</v>
      </c>
      <c r="T152" s="213">
        <f ca="1">'Chem Calcs'!T152+'Addition to Chem for Other'!T152</f>
        <v>0</v>
      </c>
      <c r="U152" s="213">
        <f ca="1">'Chem Calcs'!U152+'Addition to Chem for Other'!U152</f>
        <v>0</v>
      </c>
      <c r="V152" s="213">
        <f ca="1">'Chem Calcs'!V152+'Addition to Chem for Other'!V152</f>
        <v>0</v>
      </c>
      <c r="W152" s="213">
        <f ca="1">'Chem Calcs'!W152+'Addition to Chem for Other'!W152</f>
        <v>0</v>
      </c>
      <c r="X152" s="213">
        <f ca="1">'Chem Calcs'!X152+'Addition to Chem for Other'!X152</f>
        <v>0</v>
      </c>
      <c r="Y152" s="213">
        <f ca="1">'Chem Calcs'!Y152+'Addition to Chem for Other'!Y152</f>
        <v>0</v>
      </c>
      <c r="Z152" s="213">
        <f ca="1">'Chem Calcs'!Z152+'Addition to Chem for Other'!Z152</f>
        <v>0</v>
      </c>
      <c r="AA152" s="213">
        <f ca="1">'Chem Calcs'!AA152+'Addition to Chem for Other'!AA152</f>
        <v>0</v>
      </c>
      <c r="AB152" s="213">
        <f ca="1">'Chem Calcs'!AB152+'Addition to Chem for Other'!AB152</f>
        <v>0</v>
      </c>
      <c r="AC152" s="213">
        <f ca="1">'Chem Calcs'!AC152+'Addition to Chem for Other'!AC152</f>
        <v>0</v>
      </c>
      <c r="AD152" s="213">
        <f ca="1">'Chem Calcs'!AD152+'Addition to Chem for Other'!AD152</f>
        <v>0</v>
      </c>
      <c r="AE152" s="213">
        <f ca="1">'Chem Calcs'!AE152+'Addition to Chem for Other'!AE152</f>
        <v>0</v>
      </c>
      <c r="AF152" s="213">
        <f ca="1">'Chem Calcs'!AF152+'Addition to Chem for Other'!AF152</f>
        <v>0</v>
      </c>
      <c r="AG152" s="213">
        <f ca="1">'Chem Calcs'!AG152+'Addition to Chem for Other'!AG152</f>
        <v>0</v>
      </c>
      <c r="AH152" s="213">
        <f ca="1">'Chem Calcs'!AH152+'Addition to Chem for Other'!AH152</f>
        <v>0</v>
      </c>
      <c r="AI152" s="213">
        <f ca="1">'Chem Calcs'!AI152+'Addition to Chem for Other'!AI152</f>
        <v>0</v>
      </c>
      <c r="AJ152" s="213">
        <f ca="1">'Chem Calcs'!AJ152+'Addition to Chem for Other'!AJ152</f>
        <v>0</v>
      </c>
      <c r="AK152" s="213">
        <f ca="1">'Chem Calcs'!AK152+'Addition to Chem for Other'!AK152</f>
        <v>0</v>
      </c>
      <c r="AL152" s="213">
        <f ca="1">'Chem Calcs'!AL152+'Addition to Chem for Other'!AL152</f>
        <v>0</v>
      </c>
      <c r="AM152" s="213">
        <f ca="1">'Chem Calcs'!AM152+'Addition to Chem for Other'!AM152</f>
        <v>0</v>
      </c>
      <c r="AN152" s="213">
        <f ca="1">'Chem Calcs'!AN152+'Addition to Chem for Other'!AN152</f>
        <v>0</v>
      </c>
      <c r="AO152" s="213">
        <f ca="1">'Chem Calcs'!AO152+'Addition to Chem for Other'!AO152</f>
        <v>0</v>
      </c>
      <c r="AP152" s="213">
        <f ca="1">'Chem Calcs'!AP152+'Addition to Chem for Other'!AP152</f>
        <v>0</v>
      </c>
    </row>
    <row r="153" spans="1:42">
      <c r="A153" s="74">
        <v>150</v>
      </c>
      <c r="B153" s="213">
        <f ca="1">'Chem Calcs'!B153+'Addition to Chem for Other'!B153</f>
        <v>6543362195.8592701</v>
      </c>
      <c r="C153" s="213">
        <f ca="1">'Chem Calcs'!C153+'Addition to Chem for Other'!C153</f>
        <v>5889025976.2733431</v>
      </c>
      <c r="D153" s="213">
        <f ca="1">'Chem Calcs'!D153+'Addition to Chem for Other'!D153</f>
        <v>5234689756.6874161</v>
      </c>
      <c r="E153" s="213">
        <f ca="1">'Chem Calcs'!E153+'Addition to Chem for Other'!E153</f>
        <v>4580353537.1014891</v>
      </c>
      <c r="F153" s="213">
        <f ca="1">'Chem Calcs'!F153+'Addition to Chem for Other'!F153</f>
        <v>3926017317.5155625</v>
      </c>
      <c r="G153" s="213">
        <f ca="1">'Chem Calcs'!G153+'Addition to Chem for Other'!G153</f>
        <v>3271681097.929635</v>
      </c>
      <c r="H153" s="213">
        <f ca="1">'Chem Calcs'!H153+'Addition to Chem for Other'!H153</f>
        <v>2617344878.343708</v>
      </c>
      <c r="I153" s="213">
        <f ca="1">'Chem Calcs'!I153+'Addition to Chem for Other'!I153</f>
        <v>1963008658.7577813</v>
      </c>
      <c r="J153" s="213">
        <f ca="1">'Chem Calcs'!J153+'Addition to Chem for Other'!J153</f>
        <v>1308672439.171854</v>
      </c>
      <c r="K153" s="213">
        <f ca="1">'Chem Calcs'!K153+'Addition to Chem for Other'!K153</f>
        <v>654336219.58592701</v>
      </c>
      <c r="L153" s="213">
        <f ca="1">'Chem Calcs'!L153+'Addition to Chem for Other'!L153</f>
        <v>0</v>
      </c>
      <c r="M153" s="213">
        <f ca="1">'Chem Calcs'!M153+'Addition to Chem for Other'!M153</f>
        <v>0</v>
      </c>
      <c r="N153" s="213">
        <f ca="1">'Chem Calcs'!N153+'Addition to Chem for Other'!N153</f>
        <v>0</v>
      </c>
      <c r="O153" s="213">
        <f ca="1">'Chem Calcs'!O153+'Addition to Chem for Other'!O153</f>
        <v>0</v>
      </c>
      <c r="P153" s="213">
        <f ca="1">'Chem Calcs'!P153+'Addition to Chem for Other'!P153</f>
        <v>0</v>
      </c>
      <c r="Q153" s="213">
        <f ca="1">'Chem Calcs'!Q153+'Addition to Chem for Other'!Q153</f>
        <v>0</v>
      </c>
      <c r="R153" s="213">
        <f ca="1">'Chem Calcs'!R153+'Addition to Chem for Other'!R153</f>
        <v>0</v>
      </c>
      <c r="S153" s="213">
        <f ca="1">'Chem Calcs'!S153+'Addition to Chem for Other'!S153</f>
        <v>0</v>
      </c>
      <c r="T153" s="213">
        <f ca="1">'Chem Calcs'!T153+'Addition to Chem for Other'!T153</f>
        <v>0</v>
      </c>
      <c r="U153" s="213">
        <f ca="1">'Chem Calcs'!U153+'Addition to Chem for Other'!U153</f>
        <v>0</v>
      </c>
      <c r="V153" s="213">
        <f ca="1">'Chem Calcs'!V153+'Addition to Chem for Other'!V153</f>
        <v>0</v>
      </c>
      <c r="W153" s="213">
        <f ca="1">'Chem Calcs'!W153+'Addition to Chem for Other'!W153</f>
        <v>0</v>
      </c>
      <c r="X153" s="213">
        <f ca="1">'Chem Calcs'!X153+'Addition to Chem for Other'!X153</f>
        <v>0</v>
      </c>
      <c r="Y153" s="213">
        <f ca="1">'Chem Calcs'!Y153+'Addition to Chem for Other'!Y153</f>
        <v>0</v>
      </c>
      <c r="Z153" s="213">
        <f ca="1">'Chem Calcs'!Z153+'Addition to Chem for Other'!Z153</f>
        <v>0</v>
      </c>
      <c r="AA153" s="213">
        <f ca="1">'Chem Calcs'!AA153+'Addition to Chem for Other'!AA153</f>
        <v>0</v>
      </c>
      <c r="AB153" s="213">
        <f ca="1">'Chem Calcs'!AB153+'Addition to Chem for Other'!AB153</f>
        <v>0</v>
      </c>
      <c r="AC153" s="213">
        <f ca="1">'Chem Calcs'!AC153+'Addition to Chem for Other'!AC153</f>
        <v>0</v>
      </c>
      <c r="AD153" s="213">
        <f ca="1">'Chem Calcs'!AD153+'Addition to Chem for Other'!AD153</f>
        <v>0</v>
      </c>
      <c r="AE153" s="213">
        <f ca="1">'Chem Calcs'!AE153+'Addition to Chem for Other'!AE153</f>
        <v>0</v>
      </c>
      <c r="AF153" s="213">
        <f ca="1">'Chem Calcs'!AF153+'Addition to Chem for Other'!AF153</f>
        <v>0</v>
      </c>
      <c r="AG153" s="213">
        <f ca="1">'Chem Calcs'!AG153+'Addition to Chem for Other'!AG153</f>
        <v>0</v>
      </c>
      <c r="AH153" s="213">
        <f ca="1">'Chem Calcs'!AH153+'Addition to Chem for Other'!AH153</f>
        <v>0</v>
      </c>
      <c r="AI153" s="213">
        <f ca="1">'Chem Calcs'!AI153+'Addition to Chem for Other'!AI153</f>
        <v>0</v>
      </c>
      <c r="AJ153" s="213">
        <f ca="1">'Chem Calcs'!AJ153+'Addition to Chem for Other'!AJ153</f>
        <v>0</v>
      </c>
      <c r="AK153" s="213">
        <f ca="1">'Chem Calcs'!AK153+'Addition to Chem for Other'!AK153</f>
        <v>0</v>
      </c>
      <c r="AL153" s="213">
        <f ca="1">'Chem Calcs'!AL153+'Addition to Chem for Other'!AL153</f>
        <v>0</v>
      </c>
      <c r="AM153" s="213">
        <f ca="1">'Chem Calcs'!AM153+'Addition to Chem for Other'!AM153</f>
        <v>0</v>
      </c>
      <c r="AN153" s="213">
        <f ca="1">'Chem Calcs'!AN153+'Addition to Chem for Other'!AN153</f>
        <v>0</v>
      </c>
      <c r="AO153" s="213">
        <f ca="1">'Chem Calcs'!AO153+'Addition to Chem for Other'!AO153</f>
        <v>0</v>
      </c>
      <c r="AP153" s="213">
        <f ca="1">'Chem Calcs'!AP153+'Addition to Chem for Other'!AP153</f>
        <v>0</v>
      </c>
    </row>
    <row r="154" spans="1:42">
      <c r="A154" s="74">
        <v>200</v>
      </c>
      <c r="B154" s="213">
        <f ca="1">'Chem Calcs'!B154+'Addition to Chem for Other'!B154</f>
        <v>0</v>
      </c>
      <c r="C154" s="213">
        <f ca="1">'Chem Calcs'!C154+'Addition to Chem for Other'!C154</f>
        <v>0</v>
      </c>
      <c r="D154" s="213">
        <f ca="1">'Chem Calcs'!D154+'Addition to Chem for Other'!D154</f>
        <v>0</v>
      </c>
      <c r="E154" s="213">
        <f ca="1">'Chem Calcs'!E154+'Addition to Chem for Other'!E154</f>
        <v>0</v>
      </c>
      <c r="F154" s="213">
        <f ca="1">'Chem Calcs'!F154+'Addition to Chem for Other'!F154</f>
        <v>0</v>
      </c>
      <c r="G154" s="213">
        <f ca="1">'Chem Calcs'!G154+'Addition to Chem for Other'!G154</f>
        <v>0</v>
      </c>
      <c r="H154" s="213">
        <f ca="1">'Chem Calcs'!H154+'Addition to Chem for Other'!H154</f>
        <v>0</v>
      </c>
      <c r="I154" s="213">
        <f ca="1">'Chem Calcs'!I154+'Addition to Chem for Other'!I154</f>
        <v>0</v>
      </c>
      <c r="J154" s="213">
        <f ca="1">'Chem Calcs'!J154+'Addition to Chem for Other'!J154</f>
        <v>0</v>
      </c>
      <c r="K154" s="213">
        <f ca="1">'Chem Calcs'!K154+'Addition to Chem for Other'!K154</f>
        <v>0</v>
      </c>
      <c r="L154" s="213">
        <f ca="1">'Chem Calcs'!L154+'Addition to Chem for Other'!L154</f>
        <v>0</v>
      </c>
      <c r="M154" s="213">
        <f ca="1">'Chem Calcs'!M154+'Addition to Chem for Other'!M154</f>
        <v>0</v>
      </c>
      <c r="N154" s="213">
        <f ca="1">'Chem Calcs'!N154+'Addition to Chem for Other'!N154</f>
        <v>0</v>
      </c>
      <c r="O154" s="213">
        <f ca="1">'Chem Calcs'!O154+'Addition to Chem for Other'!O154</f>
        <v>0</v>
      </c>
      <c r="P154" s="213">
        <f ca="1">'Chem Calcs'!P154+'Addition to Chem for Other'!P154</f>
        <v>0</v>
      </c>
      <c r="Q154" s="213">
        <f ca="1">'Chem Calcs'!Q154+'Addition to Chem for Other'!Q154</f>
        <v>0</v>
      </c>
      <c r="R154" s="213">
        <f ca="1">'Chem Calcs'!R154+'Addition to Chem for Other'!R154</f>
        <v>0</v>
      </c>
      <c r="S154" s="213">
        <f ca="1">'Chem Calcs'!S154+'Addition to Chem for Other'!S154</f>
        <v>0</v>
      </c>
      <c r="T154" s="213">
        <f ca="1">'Chem Calcs'!T154+'Addition to Chem for Other'!T154</f>
        <v>0</v>
      </c>
      <c r="U154" s="213">
        <f ca="1">'Chem Calcs'!U154+'Addition to Chem for Other'!U154</f>
        <v>0</v>
      </c>
      <c r="V154" s="213">
        <f ca="1">'Chem Calcs'!V154+'Addition to Chem for Other'!V154</f>
        <v>0</v>
      </c>
      <c r="W154" s="213">
        <f ca="1">'Chem Calcs'!W154+'Addition to Chem for Other'!W154</f>
        <v>0</v>
      </c>
      <c r="X154" s="213">
        <f ca="1">'Chem Calcs'!X154+'Addition to Chem for Other'!X154</f>
        <v>0</v>
      </c>
      <c r="Y154" s="213">
        <f ca="1">'Chem Calcs'!Y154+'Addition to Chem for Other'!Y154</f>
        <v>0</v>
      </c>
      <c r="Z154" s="213">
        <f ca="1">'Chem Calcs'!Z154+'Addition to Chem for Other'!Z154</f>
        <v>0</v>
      </c>
      <c r="AA154" s="213">
        <f ca="1">'Chem Calcs'!AA154+'Addition to Chem for Other'!AA154</f>
        <v>0</v>
      </c>
      <c r="AB154" s="213">
        <f ca="1">'Chem Calcs'!AB154+'Addition to Chem for Other'!AB154</f>
        <v>0</v>
      </c>
      <c r="AC154" s="213">
        <f ca="1">'Chem Calcs'!AC154+'Addition to Chem for Other'!AC154</f>
        <v>0</v>
      </c>
      <c r="AD154" s="213">
        <f ca="1">'Chem Calcs'!AD154+'Addition to Chem for Other'!AD154</f>
        <v>0</v>
      </c>
      <c r="AE154" s="213">
        <f ca="1">'Chem Calcs'!AE154+'Addition to Chem for Other'!AE154</f>
        <v>0</v>
      </c>
      <c r="AF154" s="213">
        <f ca="1">'Chem Calcs'!AF154+'Addition to Chem for Other'!AF154</f>
        <v>0</v>
      </c>
      <c r="AG154" s="213">
        <f ca="1">'Chem Calcs'!AG154+'Addition to Chem for Other'!AG154</f>
        <v>0</v>
      </c>
      <c r="AH154" s="213">
        <f ca="1">'Chem Calcs'!AH154+'Addition to Chem for Other'!AH154</f>
        <v>0</v>
      </c>
      <c r="AI154" s="213">
        <f ca="1">'Chem Calcs'!AI154+'Addition to Chem for Other'!AI154</f>
        <v>0</v>
      </c>
      <c r="AJ154" s="213">
        <f ca="1">'Chem Calcs'!AJ154+'Addition to Chem for Other'!AJ154</f>
        <v>0</v>
      </c>
      <c r="AK154" s="213">
        <f ca="1">'Chem Calcs'!AK154+'Addition to Chem for Other'!AK154</f>
        <v>0</v>
      </c>
      <c r="AL154" s="213">
        <f ca="1">'Chem Calcs'!AL154+'Addition to Chem for Other'!AL154</f>
        <v>0</v>
      </c>
      <c r="AM154" s="213">
        <f ca="1">'Chem Calcs'!AM154+'Addition to Chem for Other'!AM154</f>
        <v>0</v>
      </c>
      <c r="AN154" s="213">
        <f ca="1">'Chem Calcs'!AN154+'Addition to Chem for Other'!AN154</f>
        <v>0</v>
      </c>
      <c r="AO154" s="213">
        <f ca="1">'Chem Calcs'!AO154+'Addition to Chem for Other'!AO154</f>
        <v>0</v>
      </c>
      <c r="AP154" s="213">
        <f ca="1">'Chem Calcs'!AP154+'Addition to Chem for Other'!AP154</f>
        <v>0</v>
      </c>
    </row>
    <row r="155" spans="1:42">
      <c r="A155" s="74">
        <v>250</v>
      </c>
      <c r="B155" s="213">
        <f ca="1">'Chem Calcs'!B155+'Addition to Chem for Other'!B155</f>
        <v>42266137875.48539</v>
      </c>
      <c r="C155" s="213">
        <f ca="1">'Chem Calcs'!C155+'Addition to Chem for Other'!C155</f>
        <v>38039524087.936852</v>
      </c>
      <c r="D155" s="213">
        <f ca="1">'Chem Calcs'!D155+'Addition to Chem for Other'!D155</f>
        <v>33812910300.388313</v>
      </c>
      <c r="E155" s="213">
        <f ca="1">'Chem Calcs'!E155+'Addition to Chem for Other'!E155</f>
        <v>29586296512.839771</v>
      </c>
      <c r="F155" s="213">
        <f ca="1">'Chem Calcs'!F155+'Addition to Chem for Other'!F155</f>
        <v>25359682725.291237</v>
      </c>
      <c r="G155" s="213">
        <f ca="1">'Chem Calcs'!G155+'Addition to Chem for Other'!G155</f>
        <v>21133068937.742695</v>
      </c>
      <c r="H155" s="213">
        <f ca="1">'Chem Calcs'!H155+'Addition to Chem for Other'!H155</f>
        <v>16906455150.194157</v>
      </c>
      <c r="I155" s="213">
        <f ca="1">'Chem Calcs'!I155+'Addition to Chem for Other'!I155</f>
        <v>12679841362.645618</v>
      </c>
      <c r="J155" s="213">
        <f ca="1">'Chem Calcs'!J155+'Addition to Chem for Other'!J155</f>
        <v>8453227575.0970783</v>
      </c>
      <c r="K155" s="213">
        <f ca="1">'Chem Calcs'!K155+'Addition to Chem for Other'!K155</f>
        <v>4226613787.5485392</v>
      </c>
      <c r="L155" s="213">
        <f ca="1">'Chem Calcs'!L155+'Addition to Chem for Other'!L155</f>
        <v>0</v>
      </c>
      <c r="M155" s="213">
        <f ca="1">'Chem Calcs'!M155+'Addition to Chem for Other'!M155</f>
        <v>0</v>
      </c>
      <c r="N155" s="213">
        <f ca="1">'Chem Calcs'!N155+'Addition to Chem for Other'!N155</f>
        <v>0</v>
      </c>
      <c r="O155" s="213">
        <f ca="1">'Chem Calcs'!O155+'Addition to Chem for Other'!O155</f>
        <v>0</v>
      </c>
      <c r="P155" s="213">
        <f ca="1">'Chem Calcs'!P155+'Addition to Chem for Other'!P155</f>
        <v>0</v>
      </c>
      <c r="Q155" s="213">
        <f ca="1">'Chem Calcs'!Q155+'Addition to Chem for Other'!Q155</f>
        <v>0</v>
      </c>
      <c r="R155" s="213">
        <f ca="1">'Chem Calcs'!R155+'Addition to Chem for Other'!R155</f>
        <v>0</v>
      </c>
      <c r="S155" s="213">
        <f ca="1">'Chem Calcs'!S155+'Addition to Chem for Other'!S155</f>
        <v>0</v>
      </c>
      <c r="T155" s="213">
        <f ca="1">'Chem Calcs'!T155+'Addition to Chem for Other'!T155</f>
        <v>0</v>
      </c>
      <c r="U155" s="213">
        <f ca="1">'Chem Calcs'!U155+'Addition to Chem for Other'!U155</f>
        <v>0</v>
      </c>
      <c r="V155" s="213">
        <f ca="1">'Chem Calcs'!V155+'Addition to Chem for Other'!V155</f>
        <v>0</v>
      </c>
      <c r="W155" s="213">
        <f ca="1">'Chem Calcs'!W155+'Addition to Chem for Other'!W155</f>
        <v>0</v>
      </c>
      <c r="X155" s="213">
        <f ca="1">'Chem Calcs'!X155+'Addition to Chem for Other'!X155</f>
        <v>0</v>
      </c>
      <c r="Y155" s="213">
        <f ca="1">'Chem Calcs'!Y155+'Addition to Chem for Other'!Y155</f>
        <v>0</v>
      </c>
      <c r="Z155" s="213">
        <f ca="1">'Chem Calcs'!Z155+'Addition to Chem for Other'!Z155</f>
        <v>0</v>
      </c>
      <c r="AA155" s="213">
        <f ca="1">'Chem Calcs'!AA155+'Addition to Chem for Other'!AA155</f>
        <v>0</v>
      </c>
      <c r="AB155" s="213">
        <f ca="1">'Chem Calcs'!AB155+'Addition to Chem for Other'!AB155</f>
        <v>0</v>
      </c>
      <c r="AC155" s="213">
        <f ca="1">'Chem Calcs'!AC155+'Addition to Chem for Other'!AC155</f>
        <v>0</v>
      </c>
      <c r="AD155" s="213">
        <f ca="1">'Chem Calcs'!AD155+'Addition to Chem for Other'!AD155</f>
        <v>0</v>
      </c>
      <c r="AE155" s="213">
        <f ca="1">'Chem Calcs'!AE155+'Addition to Chem for Other'!AE155</f>
        <v>0</v>
      </c>
      <c r="AF155" s="213">
        <f ca="1">'Chem Calcs'!AF155+'Addition to Chem for Other'!AF155</f>
        <v>0</v>
      </c>
      <c r="AG155" s="213">
        <f ca="1">'Chem Calcs'!AG155+'Addition to Chem for Other'!AG155</f>
        <v>0</v>
      </c>
      <c r="AH155" s="213">
        <f ca="1">'Chem Calcs'!AH155+'Addition to Chem for Other'!AH155</f>
        <v>0</v>
      </c>
      <c r="AI155" s="213">
        <f ca="1">'Chem Calcs'!AI155+'Addition to Chem for Other'!AI155</f>
        <v>0</v>
      </c>
      <c r="AJ155" s="213">
        <f ca="1">'Chem Calcs'!AJ155+'Addition to Chem for Other'!AJ155</f>
        <v>0</v>
      </c>
      <c r="AK155" s="213">
        <f ca="1">'Chem Calcs'!AK155+'Addition to Chem for Other'!AK155</f>
        <v>0</v>
      </c>
      <c r="AL155" s="213">
        <f ca="1">'Chem Calcs'!AL155+'Addition to Chem for Other'!AL155</f>
        <v>0</v>
      </c>
      <c r="AM155" s="213">
        <f ca="1">'Chem Calcs'!AM155+'Addition to Chem for Other'!AM155</f>
        <v>0</v>
      </c>
      <c r="AN155" s="213">
        <f ca="1">'Chem Calcs'!AN155+'Addition to Chem for Other'!AN155</f>
        <v>0</v>
      </c>
      <c r="AO155" s="213">
        <f ca="1">'Chem Calcs'!AO155+'Addition to Chem for Other'!AO155</f>
        <v>0</v>
      </c>
      <c r="AP155" s="213">
        <f ca="1">'Chem Calcs'!AP155+'Addition to Chem for Other'!AP155</f>
        <v>0</v>
      </c>
    </row>
    <row r="156" spans="1:42">
      <c r="A156" s="74">
        <v>300</v>
      </c>
      <c r="B156" s="213">
        <f ca="1">'Chem Calcs'!B156+'Addition to Chem for Other'!B156</f>
        <v>0</v>
      </c>
      <c r="C156" s="213">
        <f ca="1">'Chem Calcs'!C156+'Addition to Chem for Other'!C156</f>
        <v>0</v>
      </c>
      <c r="D156" s="213">
        <f ca="1">'Chem Calcs'!D156+'Addition to Chem for Other'!D156</f>
        <v>0</v>
      </c>
      <c r="E156" s="213">
        <f ca="1">'Chem Calcs'!E156+'Addition to Chem for Other'!E156</f>
        <v>0</v>
      </c>
      <c r="F156" s="213">
        <f ca="1">'Chem Calcs'!F156+'Addition to Chem for Other'!F156</f>
        <v>0</v>
      </c>
      <c r="G156" s="213">
        <f ca="1">'Chem Calcs'!G156+'Addition to Chem for Other'!G156</f>
        <v>0</v>
      </c>
      <c r="H156" s="213">
        <f ca="1">'Chem Calcs'!H156+'Addition to Chem for Other'!H156</f>
        <v>0</v>
      </c>
      <c r="I156" s="213">
        <f ca="1">'Chem Calcs'!I156+'Addition to Chem for Other'!I156</f>
        <v>0</v>
      </c>
      <c r="J156" s="213">
        <f ca="1">'Chem Calcs'!J156+'Addition to Chem for Other'!J156</f>
        <v>0</v>
      </c>
      <c r="K156" s="213">
        <f ca="1">'Chem Calcs'!K156+'Addition to Chem for Other'!K156</f>
        <v>0</v>
      </c>
      <c r="L156" s="213">
        <f ca="1">'Chem Calcs'!L156+'Addition to Chem for Other'!L156</f>
        <v>0</v>
      </c>
      <c r="M156" s="213">
        <f ca="1">'Chem Calcs'!M156+'Addition to Chem for Other'!M156</f>
        <v>0</v>
      </c>
      <c r="N156" s="213">
        <f ca="1">'Chem Calcs'!N156+'Addition to Chem for Other'!N156</f>
        <v>0</v>
      </c>
      <c r="O156" s="213">
        <f ca="1">'Chem Calcs'!O156+'Addition to Chem for Other'!O156</f>
        <v>0</v>
      </c>
      <c r="P156" s="213">
        <f ca="1">'Chem Calcs'!P156+'Addition to Chem for Other'!P156</f>
        <v>0</v>
      </c>
      <c r="Q156" s="213">
        <f ca="1">'Chem Calcs'!Q156+'Addition to Chem for Other'!Q156</f>
        <v>0</v>
      </c>
      <c r="R156" s="213">
        <f ca="1">'Chem Calcs'!R156+'Addition to Chem for Other'!R156</f>
        <v>0</v>
      </c>
      <c r="S156" s="213">
        <f ca="1">'Chem Calcs'!S156+'Addition to Chem for Other'!S156</f>
        <v>0</v>
      </c>
      <c r="T156" s="213">
        <f ca="1">'Chem Calcs'!T156+'Addition to Chem for Other'!T156</f>
        <v>0</v>
      </c>
      <c r="U156" s="213">
        <f ca="1">'Chem Calcs'!U156+'Addition to Chem for Other'!U156</f>
        <v>0</v>
      </c>
      <c r="V156" s="213">
        <f ca="1">'Chem Calcs'!V156+'Addition to Chem for Other'!V156</f>
        <v>0</v>
      </c>
      <c r="W156" s="213">
        <f ca="1">'Chem Calcs'!W156+'Addition to Chem for Other'!W156</f>
        <v>0</v>
      </c>
      <c r="X156" s="213">
        <f ca="1">'Chem Calcs'!X156+'Addition to Chem for Other'!X156</f>
        <v>0</v>
      </c>
      <c r="Y156" s="213">
        <f ca="1">'Chem Calcs'!Y156+'Addition to Chem for Other'!Y156</f>
        <v>0</v>
      </c>
      <c r="Z156" s="213">
        <f ca="1">'Chem Calcs'!Z156+'Addition to Chem for Other'!Z156</f>
        <v>0</v>
      </c>
      <c r="AA156" s="213">
        <f ca="1">'Chem Calcs'!AA156+'Addition to Chem for Other'!AA156</f>
        <v>0</v>
      </c>
      <c r="AB156" s="213">
        <f ca="1">'Chem Calcs'!AB156+'Addition to Chem for Other'!AB156</f>
        <v>0</v>
      </c>
      <c r="AC156" s="213">
        <f ca="1">'Chem Calcs'!AC156+'Addition to Chem for Other'!AC156</f>
        <v>0</v>
      </c>
      <c r="AD156" s="213">
        <f ca="1">'Chem Calcs'!AD156+'Addition to Chem for Other'!AD156</f>
        <v>0</v>
      </c>
      <c r="AE156" s="213">
        <f ca="1">'Chem Calcs'!AE156+'Addition to Chem for Other'!AE156</f>
        <v>0</v>
      </c>
      <c r="AF156" s="213">
        <f ca="1">'Chem Calcs'!AF156+'Addition to Chem for Other'!AF156</f>
        <v>0</v>
      </c>
      <c r="AG156" s="213">
        <f ca="1">'Chem Calcs'!AG156+'Addition to Chem for Other'!AG156</f>
        <v>0</v>
      </c>
      <c r="AH156" s="213">
        <f ca="1">'Chem Calcs'!AH156+'Addition to Chem for Other'!AH156</f>
        <v>0</v>
      </c>
      <c r="AI156" s="213">
        <f ca="1">'Chem Calcs'!AI156+'Addition to Chem for Other'!AI156</f>
        <v>0</v>
      </c>
      <c r="AJ156" s="213">
        <f ca="1">'Chem Calcs'!AJ156+'Addition to Chem for Other'!AJ156</f>
        <v>0</v>
      </c>
      <c r="AK156" s="213">
        <f ca="1">'Chem Calcs'!AK156+'Addition to Chem for Other'!AK156</f>
        <v>0</v>
      </c>
      <c r="AL156" s="213">
        <f ca="1">'Chem Calcs'!AL156+'Addition to Chem for Other'!AL156</f>
        <v>0</v>
      </c>
      <c r="AM156" s="213">
        <f ca="1">'Chem Calcs'!AM156+'Addition to Chem for Other'!AM156</f>
        <v>0</v>
      </c>
      <c r="AN156" s="213">
        <f ca="1">'Chem Calcs'!AN156+'Addition to Chem for Other'!AN156</f>
        <v>0</v>
      </c>
      <c r="AO156" s="213">
        <f ca="1">'Chem Calcs'!AO156+'Addition to Chem for Other'!AO156</f>
        <v>0</v>
      </c>
      <c r="AP156" s="213">
        <f ca="1">'Chem Calcs'!AP156+'Addition to Chem for Other'!AP156</f>
        <v>0</v>
      </c>
    </row>
    <row r="157" spans="1:42">
      <c r="A157" s="74">
        <v>350</v>
      </c>
      <c r="B157" s="213">
        <f ca="1">'Chem Calcs'!B157+'Addition to Chem for Other'!B157</f>
        <v>0</v>
      </c>
      <c r="C157" s="213">
        <f ca="1">'Chem Calcs'!C157+'Addition to Chem for Other'!C157</f>
        <v>0</v>
      </c>
      <c r="D157" s="213">
        <f ca="1">'Chem Calcs'!D157+'Addition to Chem for Other'!D157</f>
        <v>0</v>
      </c>
      <c r="E157" s="213">
        <f ca="1">'Chem Calcs'!E157+'Addition to Chem for Other'!E157</f>
        <v>0</v>
      </c>
      <c r="F157" s="213">
        <f ca="1">'Chem Calcs'!F157+'Addition to Chem for Other'!F157</f>
        <v>0</v>
      </c>
      <c r="G157" s="213">
        <f ca="1">'Chem Calcs'!G157+'Addition to Chem for Other'!G157</f>
        <v>0</v>
      </c>
      <c r="H157" s="213">
        <f ca="1">'Chem Calcs'!H157+'Addition to Chem for Other'!H157</f>
        <v>0</v>
      </c>
      <c r="I157" s="213">
        <f ca="1">'Chem Calcs'!I157+'Addition to Chem for Other'!I157</f>
        <v>0</v>
      </c>
      <c r="J157" s="213">
        <f ca="1">'Chem Calcs'!J157+'Addition to Chem for Other'!J157</f>
        <v>0</v>
      </c>
      <c r="K157" s="213">
        <f ca="1">'Chem Calcs'!K157+'Addition to Chem for Other'!K157</f>
        <v>0</v>
      </c>
      <c r="L157" s="213">
        <f ca="1">'Chem Calcs'!L157+'Addition to Chem for Other'!L157</f>
        <v>0</v>
      </c>
      <c r="M157" s="213">
        <f ca="1">'Chem Calcs'!M157+'Addition to Chem for Other'!M157</f>
        <v>0</v>
      </c>
      <c r="N157" s="213">
        <f ca="1">'Chem Calcs'!N157+'Addition to Chem for Other'!N157</f>
        <v>0</v>
      </c>
      <c r="O157" s="213">
        <f ca="1">'Chem Calcs'!O157+'Addition to Chem for Other'!O157</f>
        <v>0</v>
      </c>
      <c r="P157" s="213">
        <f ca="1">'Chem Calcs'!P157+'Addition to Chem for Other'!P157</f>
        <v>0</v>
      </c>
      <c r="Q157" s="213">
        <f ca="1">'Chem Calcs'!Q157+'Addition to Chem for Other'!Q157</f>
        <v>0</v>
      </c>
      <c r="R157" s="213">
        <f ca="1">'Chem Calcs'!R157+'Addition to Chem for Other'!R157</f>
        <v>0</v>
      </c>
      <c r="S157" s="213">
        <f ca="1">'Chem Calcs'!S157+'Addition to Chem for Other'!S157</f>
        <v>0</v>
      </c>
      <c r="T157" s="213">
        <f ca="1">'Chem Calcs'!T157+'Addition to Chem for Other'!T157</f>
        <v>0</v>
      </c>
      <c r="U157" s="213">
        <f ca="1">'Chem Calcs'!U157+'Addition to Chem for Other'!U157</f>
        <v>0</v>
      </c>
      <c r="V157" s="213">
        <f ca="1">'Chem Calcs'!V157+'Addition to Chem for Other'!V157</f>
        <v>0</v>
      </c>
      <c r="W157" s="213">
        <f ca="1">'Chem Calcs'!W157+'Addition to Chem for Other'!W157</f>
        <v>0</v>
      </c>
      <c r="X157" s="213">
        <f ca="1">'Chem Calcs'!X157+'Addition to Chem for Other'!X157</f>
        <v>0</v>
      </c>
      <c r="Y157" s="213">
        <f ca="1">'Chem Calcs'!Y157+'Addition to Chem for Other'!Y157</f>
        <v>0</v>
      </c>
      <c r="Z157" s="213">
        <f ca="1">'Chem Calcs'!Z157+'Addition to Chem for Other'!Z157</f>
        <v>0</v>
      </c>
      <c r="AA157" s="213">
        <f ca="1">'Chem Calcs'!AA157+'Addition to Chem for Other'!AA157</f>
        <v>0</v>
      </c>
      <c r="AB157" s="213">
        <f ca="1">'Chem Calcs'!AB157+'Addition to Chem for Other'!AB157</f>
        <v>0</v>
      </c>
      <c r="AC157" s="213">
        <f ca="1">'Chem Calcs'!AC157+'Addition to Chem for Other'!AC157</f>
        <v>0</v>
      </c>
      <c r="AD157" s="213">
        <f ca="1">'Chem Calcs'!AD157+'Addition to Chem for Other'!AD157</f>
        <v>0</v>
      </c>
      <c r="AE157" s="213">
        <f ca="1">'Chem Calcs'!AE157+'Addition to Chem for Other'!AE157</f>
        <v>0</v>
      </c>
      <c r="AF157" s="213">
        <f ca="1">'Chem Calcs'!AF157+'Addition to Chem for Other'!AF157</f>
        <v>0</v>
      </c>
      <c r="AG157" s="213">
        <f ca="1">'Chem Calcs'!AG157+'Addition to Chem for Other'!AG157</f>
        <v>0</v>
      </c>
      <c r="AH157" s="213">
        <f ca="1">'Chem Calcs'!AH157+'Addition to Chem for Other'!AH157</f>
        <v>0</v>
      </c>
      <c r="AI157" s="213">
        <f ca="1">'Chem Calcs'!AI157+'Addition to Chem for Other'!AI157</f>
        <v>0</v>
      </c>
      <c r="AJ157" s="213">
        <f ca="1">'Chem Calcs'!AJ157+'Addition to Chem for Other'!AJ157</f>
        <v>0</v>
      </c>
      <c r="AK157" s="213">
        <f ca="1">'Chem Calcs'!AK157+'Addition to Chem for Other'!AK157</f>
        <v>0</v>
      </c>
      <c r="AL157" s="213">
        <f ca="1">'Chem Calcs'!AL157+'Addition to Chem for Other'!AL157</f>
        <v>0</v>
      </c>
      <c r="AM157" s="213">
        <f ca="1">'Chem Calcs'!AM157+'Addition to Chem for Other'!AM157</f>
        <v>0</v>
      </c>
      <c r="AN157" s="213">
        <f ca="1">'Chem Calcs'!AN157+'Addition to Chem for Other'!AN157</f>
        <v>0</v>
      </c>
      <c r="AO157" s="213">
        <f ca="1">'Chem Calcs'!AO157+'Addition to Chem for Other'!AO157</f>
        <v>0</v>
      </c>
      <c r="AP157" s="213">
        <f ca="1">'Chem Calcs'!AP157+'Addition to Chem for Other'!AP157</f>
        <v>0</v>
      </c>
    </row>
    <row r="158" spans="1:42">
      <c r="A158" s="74">
        <v>400</v>
      </c>
      <c r="B158" s="213">
        <f ca="1">'Chem Calcs'!B158+'Addition to Chem for Other'!B158</f>
        <v>0</v>
      </c>
      <c r="C158" s="213">
        <f ca="1">'Chem Calcs'!C158+'Addition to Chem for Other'!C158</f>
        <v>0</v>
      </c>
      <c r="D158" s="213">
        <f ca="1">'Chem Calcs'!D158+'Addition to Chem for Other'!D158</f>
        <v>0</v>
      </c>
      <c r="E158" s="213">
        <f ca="1">'Chem Calcs'!E158+'Addition to Chem for Other'!E158</f>
        <v>0</v>
      </c>
      <c r="F158" s="213">
        <f ca="1">'Chem Calcs'!F158+'Addition to Chem for Other'!F158</f>
        <v>0</v>
      </c>
      <c r="G158" s="213">
        <f ca="1">'Chem Calcs'!G158+'Addition to Chem for Other'!G158</f>
        <v>0</v>
      </c>
      <c r="H158" s="213">
        <f ca="1">'Chem Calcs'!H158+'Addition to Chem for Other'!H158</f>
        <v>0</v>
      </c>
      <c r="I158" s="213">
        <f ca="1">'Chem Calcs'!I158+'Addition to Chem for Other'!I158</f>
        <v>0</v>
      </c>
      <c r="J158" s="213">
        <f ca="1">'Chem Calcs'!J158+'Addition to Chem for Other'!J158</f>
        <v>0</v>
      </c>
      <c r="K158" s="213">
        <f ca="1">'Chem Calcs'!K158+'Addition to Chem for Other'!K158</f>
        <v>0</v>
      </c>
      <c r="L158" s="213">
        <f ca="1">'Chem Calcs'!L158+'Addition to Chem for Other'!L158</f>
        <v>0</v>
      </c>
      <c r="M158" s="213">
        <f ca="1">'Chem Calcs'!M158+'Addition to Chem for Other'!M158</f>
        <v>0</v>
      </c>
      <c r="N158" s="213">
        <f ca="1">'Chem Calcs'!N158+'Addition to Chem for Other'!N158</f>
        <v>0</v>
      </c>
      <c r="O158" s="213">
        <f ca="1">'Chem Calcs'!O158+'Addition to Chem for Other'!O158</f>
        <v>0</v>
      </c>
      <c r="P158" s="213">
        <f ca="1">'Chem Calcs'!P158+'Addition to Chem for Other'!P158</f>
        <v>0</v>
      </c>
      <c r="Q158" s="213">
        <f ca="1">'Chem Calcs'!Q158+'Addition to Chem for Other'!Q158</f>
        <v>0</v>
      </c>
      <c r="R158" s="213">
        <f ca="1">'Chem Calcs'!R158+'Addition to Chem for Other'!R158</f>
        <v>0</v>
      </c>
      <c r="S158" s="213">
        <f ca="1">'Chem Calcs'!S158+'Addition to Chem for Other'!S158</f>
        <v>0</v>
      </c>
      <c r="T158" s="213">
        <f ca="1">'Chem Calcs'!T158+'Addition to Chem for Other'!T158</f>
        <v>0</v>
      </c>
      <c r="U158" s="213">
        <f ca="1">'Chem Calcs'!U158+'Addition to Chem for Other'!U158</f>
        <v>0</v>
      </c>
      <c r="V158" s="213">
        <f ca="1">'Chem Calcs'!V158+'Addition to Chem for Other'!V158</f>
        <v>0</v>
      </c>
      <c r="W158" s="213">
        <f ca="1">'Chem Calcs'!W158+'Addition to Chem for Other'!W158</f>
        <v>0</v>
      </c>
      <c r="X158" s="213">
        <f ca="1">'Chem Calcs'!X158+'Addition to Chem for Other'!X158</f>
        <v>0</v>
      </c>
      <c r="Y158" s="213">
        <f ca="1">'Chem Calcs'!Y158+'Addition to Chem for Other'!Y158</f>
        <v>0</v>
      </c>
      <c r="Z158" s="213">
        <f ca="1">'Chem Calcs'!Z158+'Addition to Chem for Other'!Z158</f>
        <v>0</v>
      </c>
      <c r="AA158" s="213">
        <f ca="1">'Chem Calcs'!AA158+'Addition to Chem for Other'!AA158</f>
        <v>0</v>
      </c>
      <c r="AB158" s="213">
        <f ca="1">'Chem Calcs'!AB158+'Addition to Chem for Other'!AB158</f>
        <v>0</v>
      </c>
      <c r="AC158" s="213">
        <f ca="1">'Chem Calcs'!AC158+'Addition to Chem for Other'!AC158</f>
        <v>0</v>
      </c>
      <c r="AD158" s="213">
        <f ca="1">'Chem Calcs'!AD158+'Addition to Chem for Other'!AD158</f>
        <v>0</v>
      </c>
      <c r="AE158" s="213">
        <f ca="1">'Chem Calcs'!AE158+'Addition to Chem for Other'!AE158</f>
        <v>0</v>
      </c>
      <c r="AF158" s="213">
        <f ca="1">'Chem Calcs'!AF158+'Addition to Chem for Other'!AF158</f>
        <v>0</v>
      </c>
      <c r="AG158" s="213">
        <f ca="1">'Chem Calcs'!AG158+'Addition to Chem for Other'!AG158</f>
        <v>0</v>
      </c>
      <c r="AH158" s="213">
        <f ca="1">'Chem Calcs'!AH158+'Addition to Chem for Other'!AH158</f>
        <v>0</v>
      </c>
      <c r="AI158" s="213">
        <f ca="1">'Chem Calcs'!AI158+'Addition to Chem for Other'!AI158</f>
        <v>0</v>
      </c>
      <c r="AJ158" s="213">
        <f ca="1">'Chem Calcs'!AJ158+'Addition to Chem for Other'!AJ158</f>
        <v>0</v>
      </c>
      <c r="AK158" s="213">
        <f ca="1">'Chem Calcs'!AK158+'Addition to Chem for Other'!AK158</f>
        <v>0</v>
      </c>
      <c r="AL158" s="213">
        <f ca="1">'Chem Calcs'!AL158+'Addition to Chem for Other'!AL158</f>
        <v>0</v>
      </c>
      <c r="AM158" s="213">
        <f ca="1">'Chem Calcs'!AM158+'Addition to Chem for Other'!AM158</f>
        <v>0</v>
      </c>
      <c r="AN158" s="213">
        <f ca="1">'Chem Calcs'!AN158+'Addition to Chem for Other'!AN158</f>
        <v>0</v>
      </c>
      <c r="AO158" s="213">
        <f ca="1">'Chem Calcs'!AO158+'Addition to Chem for Other'!AO158</f>
        <v>0</v>
      </c>
      <c r="AP158" s="213">
        <f ca="1">'Chem Calcs'!AP158+'Addition to Chem for Other'!AP158</f>
        <v>0</v>
      </c>
    </row>
    <row r="159" spans="1:42">
      <c r="A159" s="74">
        <v>450</v>
      </c>
      <c r="B159" s="213">
        <f ca="1">'Chem Calcs'!B159+'Addition to Chem for Other'!B159</f>
        <v>0</v>
      </c>
      <c r="C159" s="213">
        <f ca="1">'Chem Calcs'!C159+'Addition to Chem for Other'!C159</f>
        <v>0</v>
      </c>
      <c r="D159" s="213">
        <f ca="1">'Chem Calcs'!D159+'Addition to Chem for Other'!D159</f>
        <v>0</v>
      </c>
      <c r="E159" s="213">
        <f ca="1">'Chem Calcs'!E159+'Addition to Chem for Other'!E159</f>
        <v>0</v>
      </c>
      <c r="F159" s="213">
        <f ca="1">'Chem Calcs'!F159+'Addition to Chem for Other'!F159</f>
        <v>0</v>
      </c>
      <c r="G159" s="213">
        <f ca="1">'Chem Calcs'!G159+'Addition to Chem for Other'!G159</f>
        <v>0</v>
      </c>
      <c r="H159" s="213">
        <f ca="1">'Chem Calcs'!H159+'Addition to Chem for Other'!H159</f>
        <v>0</v>
      </c>
      <c r="I159" s="213">
        <f ca="1">'Chem Calcs'!I159+'Addition to Chem for Other'!I159</f>
        <v>0</v>
      </c>
      <c r="J159" s="213">
        <f ca="1">'Chem Calcs'!J159+'Addition to Chem for Other'!J159</f>
        <v>0</v>
      </c>
      <c r="K159" s="213">
        <f ca="1">'Chem Calcs'!K159+'Addition to Chem for Other'!K159</f>
        <v>0</v>
      </c>
      <c r="L159" s="213">
        <f ca="1">'Chem Calcs'!L159+'Addition to Chem for Other'!L159</f>
        <v>0</v>
      </c>
      <c r="M159" s="213">
        <f ca="1">'Chem Calcs'!M159+'Addition to Chem for Other'!M159</f>
        <v>0</v>
      </c>
      <c r="N159" s="213">
        <f ca="1">'Chem Calcs'!N159+'Addition to Chem for Other'!N159</f>
        <v>0</v>
      </c>
      <c r="O159" s="213">
        <f ca="1">'Chem Calcs'!O159+'Addition to Chem for Other'!O159</f>
        <v>0</v>
      </c>
      <c r="P159" s="213">
        <f ca="1">'Chem Calcs'!P159+'Addition to Chem for Other'!P159</f>
        <v>0</v>
      </c>
      <c r="Q159" s="213">
        <f ca="1">'Chem Calcs'!Q159+'Addition to Chem for Other'!Q159</f>
        <v>0</v>
      </c>
      <c r="R159" s="213">
        <f ca="1">'Chem Calcs'!R159+'Addition to Chem for Other'!R159</f>
        <v>0</v>
      </c>
      <c r="S159" s="213">
        <f ca="1">'Chem Calcs'!S159+'Addition to Chem for Other'!S159</f>
        <v>0</v>
      </c>
      <c r="T159" s="213">
        <f ca="1">'Chem Calcs'!T159+'Addition to Chem for Other'!T159</f>
        <v>0</v>
      </c>
      <c r="U159" s="213">
        <f ca="1">'Chem Calcs'!U159+'Addition to Chem for Other'!U159</f>
        <v>0</v>
      </c>
      <c r="V159" s="213">
        <f ca="1">'Chem Calcs'!V159+'Addition to Chem for Other'!V159</f>
        <v>0</v>
      </c>
      <c r="W159" s="213">
        <f ca="1">'Chem Calcs'!W159+'Addition to Chem for Other'!W159</f>
        <v>0</v>
      </c>
      <c r="X159" s="213">
        <f ca="1">'Chem Calcs'!X159+'Addition to Chem for Other'!X159</f>
        <v>0</v>
      </c>
      <c r="Y159" s="213">
        <f ca="1">'Chem Calcs'!Y159+'Addition to Chem for Other'!Y159</f>
        <v>0</v>
      </c>
      <c r="Z159" s="213">
        <f ca="1">'Chem Calcs'!Z159+'Addition to Chem for Other'!Z159</f>
        <v>0</v>
      </c>
      <c r="AA159" s="213">
        <f ca="1">'Chem Calcs'!AA159+'Addition to Chem for Other'!AA159</f>
        <v>0</v>
      </c>
      <c r="AB159" s="213">
        <f ca="1">'Chem Calcs'!AB159+'Addition to Chem for Other'!AB159</f>
        <v>0</v>
      </c>
      <c r="AC159" s="213">
        <f ca="1">'Chem Calcs'!AC159+'Addition to Chem for Other'!AC159</f>
        <v>0</v>
      </c>
      <c r="AD159" s="213">
        <f ca="1">'Chem Calcs'!AD159+'Addition to Chem for Other'!AD159</f>
        <v>0</v>
      </c>
      <c r="AE159" s="213">
        <f ca="1">'Chem Calcs'!AE159+'Addition to Chem for Other'!AE159</f>
        <v>0</v>
      </c>
      <c r="AF159" s="213">
        <f ca="1">'Chem Calcs'!AF159+'Addition to Chem for Other'!AF159</f>
        <v>0</v>
      </c>
      <c r="AG159" s="213">
        <f ca="1">'Chem Calcs'!AG159+'Addition to Chem for Other'!AG159</f>
        <v>0</v>
      </c>
      <c r="AH159" s="213">
        <f ca="1">'Chem Calcs'!AH159+'Addition to Chem for Other'!AH159</f>
        <v>0</v>
      </c>
      <c r="AI159" s="213">
        <f ca="1">'Chem Calcs'!AI159+'Addition to Chem for Other'!AI159</f>
        <v>0</v>
      </c>
      <c r="AJ159" s="213">
        <f ca="1">'Chem Calcs'!AJ159+'Addition to Chem for Other'!AJ159</f>
        <v>0</v>
      </c>
      <c r="AK159" s="213">
        <f ca="1">'Chem Calcs'!AK159+'Addition to Chem for Other'!AK159</f>
        <v>0</v>
      </c>
      <c r="AL159" s="213">
        <f ca="1">'Chem Calcs'!AL159+'Addition to Chem for Other'!AL159</f>
        <v>0</v>
      </c>
      <c r="AM159" s="213">
        <f ca="1">'Chem Calcs'!AM159+'Addition to Chem for Other'!AM159</f>
        <v>0</v>
      </c>
      <c r="AN159" s="213">
        <f ca="1">'Chem Calcs'!AN159+'Addition to Chem for Other'!AN159</f>
        <v>0</v>
      </c>
      <c r="AO159" s="213">
        <f ca="1">'Chem Calcs'!AO159+'Addition to Chem for Other'!AO159</f>
        <v>0</v>
      </c>
      <c r="AP159" s="213">
        <f ca="1">'Chem Calcs'!AP159+'Addition to Chem for Other'!AP159</f>
        <v>0</v>
      </c>
    </row>
    <row r="160" spans="1:42">
      <c r="A160" s="74">
        <v>500</v>
      </c>
      <c r="B160" s="213">
        <f ca="1">'Chem Calcs'!B160+'Addition to Chem for Other'!B160</f>
        <v>0</v>
      </c>
      <c r="C160" s="213">
        <f ca="1">'Chem Calcs'!C160+'Addition to Chem for Other'!C160</f>
        <v>0</v>
      </c>
      <c r="D160" s="213">
        <f ca="1">'Chem Calcs'!D160+'Addition to Chem for Other'!D160</f>
        <v>0</v>
      </c>
      <c r="E160" s="213">
        <f ca="1">'Chem Calcs'!E160+'Addition to Chem for Other'!E160</f>
        <v>0</v>
      </c>
      <c r="F160" s="213">
        <f ca="1">'Chem Calcs'!F160+'Addition to Chem for Other'!F160</f>
        <v>0</v>
      </c>
      <c r="G160" s="213">
        <f ca="1">'Chem Calcs'!G160+'Addition to Chem for Other'!G160</f>
        <v>0</v>
      </c>
      <c r="H160" s="213">
        <f ca="1">'Chem Calcs'!H160+'Addition to Chem for Other'!H160</f>
        <v>0</v>
      </c>
      <c r="I160" s="213">
        <f ca="1">'Chem Calcs'!I160+'Addition to Chem for Other'!I160</f>
        <v>0</v>
      </c>
      <c r="J160" s="213">
        <f ca="1">'Chem Calcs'!J160+'Addition to Chem for Other'!J160</f>
        <v>0</v>
      </c>
      <c r="K160" s="213">
        <f ca="1">'Chem Calcs'!K160+'Addition to Chem for Other'!K160</f>
        <v>0</v>
      </c>
      <c r="L160" s="213">
        <f ca="1">'Chem Calcs'!L160+'Addition to Chem for Other'!L160</f>
        <v>0</v>
      </c>
      <c r="M160" s="213">
        <f ca="1">'Chem Calcs'!M160+'Addition to Chem for Other'!M160</f>
        <v>0</v>
      </c>
      <c r="N160" s="213">
        <f ca="1">'Chem Calcs'!N160+'Addition to Chem for Other'!N160</f>
        <v>0</v>
      </c>
      <c r="O160" s="213">
        <f ca="1">'Chem Calcs'!O160+'Addition to Chem for Other'!O160</f>
        <v>0</v>
      </c>
      <c r="P160" s="213">
        <f ca="1">'Chem Calcs'!P160+'Addition to Chem for Other'!P160</f>
        <v>0</v>
      </c>
      <c r="Q160" s="213">
        <f ca="1">'Chem Calcs'!Q160+'Addition to Chem for Other'!Q160</f>
        <v>0</v>
      </c>
      <c r="R160" s="213">
        <f ca="1">'Chem Calcs'!R160+'Addition to Chem for Other'!R160</f>
        <v>0</v>
      </c>
      <c r="S160" s="213">
        <f ca="1">'Chem Calcs'!S160+'Addition to Chem for Other'!S160</f>
        <v>0</v>
      </c>
      <c r="T160" s="213">
        <f ca="1">'Chem Calcs'!T160+'Addition to Chem for Other'!T160</f>
        <v>0</v>
      </c>
      <c r="U160" s="213">
        <f ca="1">'Chem Calcs'!U160+'Addition to Chem for Other'!U160</f>
        <v>0</v>
      </c>
      <c r="V160" s="213">
        <f ca="1">'Chem Calcs'!V160+'Addition to Chem for Other'!V160</f>
        <v>0</v>
      </c>
      <c r="W160" s="213">
        <f ca="1">'Chem Calcs'!W160+'Addition to Chem for Other'!W160</f>
        <v>0</v>
      </c>
      <c r="X160" s="213">
        <f ca="1">'Chem Calcs'!X160+'Addition to Chem for Other'!X160</f>
        <v>0</v>
      </c>
      <c r="Y160" s="213">
        <f ca="1">'Chem Calcs'!Y160+'Addition to Chem for Other'!Y160</f>
        <v>0</v>
      </c>
      <c r="Z160" s="213">
        <f ca="1">'Chem Calcs'!Z160+'Addition to Chem for Other'!Z160</f>
        <v>0</v>
      </c>
      <c r="AA160" s="213">
        <f ca="1">'Chem Calcs'!AA160+'Addition to Chem for Other'!AA160</f>
        <v>0</v>
      </c>
      <c r="AB160" s="213">
        <f ca="1">'Chem Calcs'!AB160+'Addition to Chem for Other'!AB160</f>
        <v>0</v>
      </c>
      <c r="AC160" s="213">
        <f ca="1">'Chem Calcs'!AC160+'Addition to Chem for Other'!AC160</f>
        <v>0</v>
      </c>
      <c r="AD160" s="213">
        <f ca="1">'Chem Calcs'!AD160+'Addition to Chem for Other'!AD160</f>
        <v>0</v>
      </c>
      <c r="AE160" s="213">
        <f ca="1">'Chem Calcs'!AE160+'Addition to Chem for Other'!AE160</f>
        <v>0</v>
      </c>
      <c r="AF160" s="213">
        <f ca="1">'Chem Calcs'!AF160+'Addition to Chem for Other'!AF160</f>
        <v>0</v>
      </c>
      <c r="AG160" s="213">
        <f ca="1">'Chem Calcs'!AG160+'Addition to Chem for Other'!AG160</f>
        <v>0</v>
      </c>
      <c r="AH160" s="213">
        <f ca="1">'Chem Calcs'!AH160+'Addition to Chem for Other'!AH160</f>
        <v>0</v>
      </c>
      <c r="AI160" s="213">
        <f ca="1">'Chem Calcs'!AI160+'Addition to Chem for Other'!AI160</f>
        <v>0</v>
      </c>
      <c r="AJ160" s="213">
        <f ca="1">'Chem Calcs'!AJ160+'Addition to Chem for Other'!AJ160</f>
        <v>0</v>
      </c>
      <c r="AK160" s="213">
        <f ca="1">'Chem Calcs'!AK160+'Addition to Chem for Other'!AK160</f>
        <v>0</v>
      </c>
      <c r="AL160" s="213">
        <f ca="1">'Chem Calcs'!AL160+'Addition to Chem for Other'!AL160</f>
        <v>0</v>
      </c>
      <c r="AM160" s="213">
        <f ca="1">'Chem Calcs'!AM160+'Addition to Chem for Other'!AM160</f>
        <v>0</v>
      </c>
      <c r="AN160" s="213">
        <f ca="1">'Chem Calcs'!AN160+'Addition to Chem for Other'!AN160</f>
        <v>0</v>
      </c>
      <c r="AO160" s="213">
        <f ca="1">'Chem Calcs'!AO160+'Addition to Chem for Other'!AO160</f>
        <v>0</v>
      </c>
      <c r="AP160" s="213">
        <f ca="1">'Chem Calcs'!AP160+'Addition to Chem for Other'!AP160</f>
        <v>0</v>
      </c>
    </row>
    <row r="161" spans="1:42">
      <c r="A161" s="74">
        <v>550</v>
      </c>
      <c r="B161" s="213">
        <f ca="1">'Chem Calcs'!B161+'Addition to Chem for Other'!B161</f>
        <v>0</v>
      </c>
      <c r="C161" s="213">
        <f ca="1">'Chem Calcs'!C161+'Addition to Chem for Other'!C161</f>
        <v>43376782841.816406</v>
      </c>
      <c r="D161" s="213">
        <f ca="1">'Chem Calcs'!D161+'Addition to Chem for Other'!D161</f>
        <v>86753565683.632813</v>
      </c>
      <c r="E161" s="213">
        <f ca="1">'Chem Calcs'!E161+'Addition to Chem for Other'!E161</f>
        <v>130130348525.44922</v>
      </c>
      <c r="F161" s="213">
        <f ca="1">'Chem Calcs'!F161+'Addition to Chem for Other'!F161</f>
        <v>173507131367.26563</v>
      </c>
      <c r="G161" s="213">
        <f ca="1">'Chem Calcs'!G161+'Addition to Chem for Other'!G161</f>
        <v>216883914209.08203</v>
      </c>
      <c r="H161" s="213">
        <f ca="1">'Chem Calcs'!H161+'Addition to Chem for Other'!H161</f>
        <v>260260697050.89844</v>
      </c>
      <c r="I161" s="213">
        <f ca="1">'Chem Calcs'!I161+'Addition to Chem for Other'!I161</f>
        <v>303637479892.71484</v>
      </c>
      <c r="J161" s="213">
        <f ca="1">'Chem Calcs'!J161+'Addition to Chem for Other'!J161</f>
        <v>347014262734.53125</v>
      </c>
      <c r="K161" s="213">
        <f ca="1">'Chem Calcs'!K161+'Addition to Chem for Other'!K161</f>
        <v>390391045576.34766</v>
      </c>
      <c r="L161" s="213">
        <f ca="1">'Chem Calcs'!L161+'Addition to Chem for Other'!L161</f>
        <v>433767828418.16406</v>
      </c>
      <c r="M161" s="213">
        <f ca="1">'Chem Calcs'!M161+'Addition to Chem for Other'!M161</f>
        <v>514143524716.22656</v>
      </c>
      <c r="N161" s="213">
        <f ca="1">'Chem Calcs'!N161+'Addition to Chem for Other'!N161</f>
        <v>594519221014.28906</v>
      </c>
      <c r="O161" s="213">
        <f ca="1">'Chem Calcs'!O161+'Addition to Chem for Other'!O161</f>
        <v>674894917312.35144</v>
      </c>
      <c r="P161" s="213">
        <f ca="1">'Chem Calcs'!P161+'Addition to Chem for Other'!P161</f>
        <v>755270613610.41394</v>
      </c>
      <c r="Q161" s="213">
        <f ca="1">'Chem Calcs'!Q161+'Addition to Chem for Other'!Q161</f>
        <v>835646309908.47644</v>
      </c>
      <c r="R161" s="213">
        <f ca="1">'Chem Calcs'!R161+'Addition to Chem for Other'!R161</f>
        <v>916022006206.53882</v>
      </c>
      <c r="S161" s="213">
        <f ca="1">'Chem Calcs'!S161+'Addition to Chem for Other'!S161</f>
        <v>996397702504.60132</v>
      </c>
      <c r="T161" s="213">
        <f ca="1">'Chem Calcs'!T161+'Addition to Chem for Other'!T161</f>
        <v>1076773398802.6638</v>
      </c>
      <c r="U161" s="213">
        <f ca="1">'Chem Calcs'!U161+'Addition to Chem for Other'!U161</f>
        <v>1157149095100.7263</v>
      </c>
      <c r="V161" s="213">
        <f ca="1">'Chem Calcs'!V161+'Addition to Chem for Other'!V161</f>
        <v>1237524791398.7888</v>
      </c>
      <c r="W161" s="213">
        <f ca="1">'Chem Calcs'!W161+'Addition to Chem for Other'!W161</f>
        <v>1366474016219.0093</v>
      </c>
      <c r="X161" s="213">
        <f ca="1">'Chem Calcs'!X161+'Addition to Chem for Other'!X161</f>
        <v>1495423241039.2295</v>
      </c>
      <c r="Y161" s="213">
        <f ca="1">'Chem Calcs'!Y161+'Addition to Chem for Other'!Y161</f>
        <v>1624372465859.4497</v>
      </c>
      <c r="Z161" s="213">
        <f ca="1">'Chem Calcs'!Z161+'Addition to Chem for Other'!Z161</f>
        <v>1753321690679.6702</v>
      </c>
      <c r="AA161" s="213">
        <f ca="1">'Chem Calcs'!AA161+'Addition to Chem for Other'!AA161</f>
        <v>1882270915499.8906</v>
      </c>
      <c r="AB161" s="213">
        <f ca="1">'Chem Calcs'!AB161+'Addition to Chem for Other'!AB161</f>
        <v>2011220140320.1108</v>
      </c>
      <c r="AC161" s="213">
        <f ca="1">'Chem Calcs'!AC161+'Addition to Chem for Other'!AC161</f>
        <v>2140169365140.3313</v>
      </c>
      <c r="AD161" s="213">
        <f ca="1">'Chem Calcs'!AD161+'Addition to Chem for Other'!AD161</f>
        <v>2269118589960.5518</v>
      </c>
      <c r="AE161" s="213">
        <f ca="1">'Chem Calcs'!AE161+'Addition to Chem for Other'!AE161</f>
        <v>2398067814780.772</v>
      </c>
      <c r="AF161" s="213">
        <f ca="1">'Chem Calcs'!AF161+'Addition to Chem for Other'!AF161</f>
        <v>2527017039600.9927</v>
      </c>
      <c r="AG161" s="213">
        <f ca="1">'Chem Calcs'!AG161+'Addition to Chem for Other'!AG161</f>
        <v>2655966264421.2129</v>
      </c>
      <c r="AH161" s="213">
        <f ca="1">'Chem Calcs'!AH161+'Addition to Chem for Other'!AH161</f>
        <v>2784915489241.4331</v>
      </c>
      <c r="AI161" s="213">
        <f ca="1">'Chem Calcs'!AI161+'Addition to Chem for Other'!AI161</f>
        <v>2913864714061.6533</v>
      </c>
      <c r="AJ161" s="213">
        <f ca="1">'Chem Calcs'!AJ161+'Addition to Chem for Other'!AJ161</f>
        <v>3042813938881.874</v>
      </c>
      <c r="AK161" s="213">
        <f ca="1">'Chem Calcs'!AK161+'Addition to Chem for Other'!AK161</f>
        <v>3171763163702.0942</v>
      </c>
      <c r="AL161" s="213">
        <f ca="1">'Chem Calcs'!AL161+'Addition to Chem for Other'!AL161</f>
        <v>3300712388522.3145</v>
      </c>
      <c r="AM161" s="213">
        <f ca="1">'Chem Calcs'!AM161+'Addition to Chem for Other'!AM161</f>
        <v>3429661613342.5347</v>
      </c>
      <c r="AN161" s="213">
        <f ca="1">'Chem Calcs'!AN161+'Addition to Chem for Other'!AN161</f>
        <v>3558610838162.7549</v>
      </c>
      <c r="AO161" s="213">
        <f ca="1">'Chem Calcs'!AO161+'Addition to Chem for Other'!AO161</f>
        <v>3687560062982.9756</v>
      </c>
      <c r="AP161" s="213">
        <f ca="1">'Chem Calcs'!AP161+'Addition to Chem for Other'!AP161</f>
        <v>3816509287803.1958</v>
      </c>
    </row>
    <row r="162" spans="1:42">
      <c r="A162" s="74">
        <v>600</v>
      </c>
      <c r="B162" s="213">
        <f ca="1">'Chem Calcs'!B162+'Addition to Chem for Other'!B162</f>
        <v>0</v>
      </c>
      <c r="C162" s="213">
        <f ca="1">'Chem Calcs'!C162+'Addition to Chem for Other'!C162</f>
        <v>0</v>
      </c>
      <c r="D162" s="213">
        <f ca="1">'Chem Calcs'!D162+'Addition to Chem for Other'!D162</f>
        <v>0</v>
      </c>
      <c r="E162" s="213">
        <f ca="1">'Chem Calcs'!E162+'Addition to Chem for Other'!E162</f>
        <v>0</v>
      </c>
      <c r="F162" s="213">
        <f ca="1">'Chem Calcs'!F162+'Addition to Chem for Other'!F162</f>
        <v>0</v>
      </c>
      <c r="G162" s="213">
        <f ca="1">'Chem Calcs'!G162+'Addition to Chem for Other'!G162</f>
        <v>0</v>
      </c>
      <c r="H162" s="213">
        <f ca="1">'Chem Calcs'!H162+'Addition to Chem for Other'!H162</f>
        <v>0</v>
      </c>
      <c r="I162" s="213">
        <f ca="1">'Chem Calcs'!I162+'Addition to Chem for Other'!I162</f>
        <v>0</v>
      </c>
      <c r="J162" s="213">
        <f ca="1">'Chem Calcs'!J162+'Addition to Chem for Other'!J162</f>
        <v>0</v>
      </c>
      <c r="K162" s="213">
        <f ca="1">'Chem Calcs'!K162+'Addition to Chem for Other'!K162</f>
        <v>0</v>
      </c>
      <c r="L162" s="213">
        <f ca="1">'Chem Calcs'!L162+'Addition to Chem for Other'!L162</f>
        <v>0</v>
      </c>
      <c r="M162" s="213">
        <f ca="1">'Chem Calcs'!M162+'Addition to Chem for Other'!M162</f>
        <v>0</v>
      </c>
      <c r="N162" s="213">
        <f ca="1">'Chem Calcs'!N162+'Addition to Chem for Other'!N162</f>
        <v>0</v>
      </c>
      <c r="O162" s="213">
        <f ca="1">'Chem Calcs'!O162+'Addition to Chem for Other'!O162</f>
        <v>0</v>
      </c>
      <c r="P162" s="213">
        <f ca="1">'Chem Calcs'!P162+'Addition to Chem for Other'!P162</f>
        <v>0</v>
      </c>
      <c r="Q162" s="213">
        <f ca="1">'Chem Calcs'!Q162+'Addition to Chem for Other'!Q162</f>
        <v>0</v>
      </c>
      <c r="R162" s="213">
        <f ca="1">'Chem Calcs'!R162+'Addition to Chem for Other'!R162</f>
        <v>0</v>
      </c>
      <c r="S162" s="213">
        <f ca="1">'Chem Calcs'!S162+'Addition to Chem for Other'!S162</f>
        <v>0</v>
      </c>
      <c r="T162" s="213">
        <f ca="1">'Chem Calcs'!T162+'Addition to Chem for Other'!T162</f>
        <v>0</v>
      </c>
      <c r="U162" s="213">
        <f ca="1">'Chem Calcs'!U162+'Addition to Chem for Other'!U162</f>
        <v>0</v>
      </c>
      <c r="V162" s="213">
        <f ca="1">'Chem Calcs'!V162+'Addition to Chem for Other'!V162</f>
        <v>0</v>
      </c>
      <c r="W162" s="213">
        <f ca="1">'Chem Calcs'!W162+'Addition to Chem for Other'!W162</f>
        <v>0</v>
      </c>
      <c r="X162" s="213">
        <f ca="1">'Chem Calcs'!X162+'Addition to Chem for Other'!X162</f>
        <v>0</v>
      </c>
      <c r="Y162" s="213">
        <f ca="1">'Chem Calcs'!Y162+'Addition to Chem for Other'!Y162</f>
        <v>0</v>
      </c>
      <c r="Z162" s="213">
        <f ca="1">'Chem Calcs'!Z162+'Addition to Chem for Other'!Z162</f>
        <v>0</v>
      </c>
      <c r="AA162" s="213">
        <f ca="1">'Chem Calcs'!AA162+'Addition to Chem for Other'!AA162</f>
        <v>0</v>
      </c>
      <c r="AB162" s="213">
        <f ca="1">'Chem Calcs'!AB162+'Addition to Chem for Other'!AB162</f>
        <v>0</v>
      </c>
      <c r="AC162" s="213">
        <f ca="1">'Chem Calcs'!AC162+'Addition to Chem for Other'!AC162</f>
        <v>0</v>
      </c>
      <c r="AD162" s="213">
        <f ca="1">'Chem Calcs'!AD162+'Addition to Chem for Other'!AD162</f>
        <v>0</v>
      </c>
      <c r="AE162" s="213">
        <f ca="1">'Chem Calcs'!AE162+'Addition to Chem for Other'!AE162</f>
        <v>0</v>
      </c>
      <c r="AF162" s="213">
        <f ca="1">'Chem Calcs'!AF162+'Addition to Chem for Other'!AF162</f>
        <v>0</v>
      </c>
      <c r="AG162" s="213">
        <f ca="1">'Chem Calcs'!AG162+'Addition to Chem for Other'!AG162</f>
        <v>0</v>
      </c>
      <c r="AH162" s="213">
        <f ca="1">'Chem Calcs'!AH162+'Addition to Chem for Other'!AH162</f>
        <v>0</v>
      </c>
      <c r="AI162" s="213">
        <f ca="1">'Chem Calcs'!AI162+'Addition to Chem for Other'!AI162</f>
        <v>0</v>
      </c>
      <c r="AJ162" s="213">
        <f ca="1">'Chem Calcs'!AJ162+'Addition to Chem for Other'!AJ162</f>
        <v>0</v>
      </c>
      <c r="AK162" s="213">
        <f ca="1">'Chem Calcs'!AK162+'Addition to Chem for Other'!AK162</f>
        <v>0</v>
      </c>
      <c r="AL162" s="213">
        <f ca="1">'Chem Calcs'!AL162+'Addition to Chem for Other'!AL162</f>
        <v>0</v>
      </c>
      <c r="AM162" s="213">
        <f ca="1">'Chem Calcs'!AM162+'Addition to Chem for Other'!AM162</f>
        <v>0</v>
      </c>
      <c r="AN162" s="213">
        <f ca="1">'Chem Calcs'!AN162+'Addition to Chem for Other'!AN162</f>
        <v>0</v>
      </c>
      <c r="AO162" s="213">
        <f ca="1">'Chem Calcs'!AO162+'Addition to Chem for Other'!AO162</f>
        <v>0</v>
      </c>
      <c r="AP162" s="213">
        <f ca="1">'Chem Calcs'!AP162+'Addition to Chem for Other'!AP162</f>
        <v>0</v>
      </c>
    </row>
    <row r="163" spans="1:42">
      <c r="A163" s="74">
        <v>650</v>
      </c>
      <c r="B163" s="213">
        <f ca="1">'Chem Calcs'!B163+'Addition to Chem for Other'!B163</f>
        <v>0</v>
      </c>
      <c r="C163" s="213">
        <f ca="1">'Chem Calcs'!C163+'Addition to Chem for Other'!C163</f>
        <v>0</v>
      </c>
      <c r="D163" s="213">
        <f ca="1">'Chem Calcs'!D163+'Addition to Chem for Other'!D163</f>
        <v>0</v>
      </c>
      <c r="E163" s="213">
        <f ca="1">'Chem Calcs'!E163+'Addition to Chem for Other'!E163</f>
        <v>0</v>
      </c>
      <c r="F163" s="213">
        <f ca="1">'Chem Calcs'!F163+'Addition to Chem for Other'!F163</f>
        <v>0</v>
      </c>
      <c r="G163" s="213">
        <f ca="1">'Chem Calcs'!G163+'Addition to Chem for Other'!G163</f>
        <v>0</v>
      </c>
      <c r="H163" s="213">
        <f ca="1">'Chem Calcs'!H163+'Addition to Chem for Other'!H163</f>
        <v>0</v>
      </c>
      <c r="I163" s="213">
        <f ca="1">'Chem Calcs'!I163+'Addition to Chem for Other'!I163</f>
        <v>0</v>
      </c>
      <c r="J163" s="213">
        <f ca="1">'Chem Calcs'!J163+'Addition to Chem for Other'!J163</f>
        <v>0</v>
      </c>
      <c r="K163" s="213">
        <f ca="1">'Chem Calcs'!K163+'Addition to Chem for Other'!K163</f>
        <v>0</v>
      </c>
      <c r="L163" s="213">
        <f ca="1">'Chem Calcs'!L163+'Addition to Chem for Other'!L163</f>
        <v>0</v>
      </c>
      <c r="M163" s="213">
        <f ca="1">'Chem Calcs'!M163+'Addition to Chem for Other'!M163</f>
        <v>0</v>
      </c>
      <c r="N163" s="213">
        <f ca="1">'Chem Calcs'!N163+'Addition to Chem for Other'!N163</f>
        <v>0</v>
      </c>
      <c r="O163" s="213">
        <f ca="1">'Chem Calcs'!O163+'Addition to Chem for Other'!O163</f>
        <v>0</v>
      </c>
      <c r="P163" s="213">
        <f ca="1">'Chem Calcs'!P163+'Addition to Chem for Other'!P163</f>
        <v>0</v>
      </c>
      <c r="Q163" s="213">
        <f ca="1">'Chem Calcs'!Q163+'Addition to Chem for Other'!Q163</f>
        <v>0</v>
      </c>
      <c r="R163" s="213">
        <f ca="1">'Chem Calcs'!R163+'Addition to Chem for Other'!R163</f>
        <v>0</v>
      </c>
      <c r="S163" s="213">
        <f ca="1">'Chem Calcs'!S163+'Addition to Chem for Other'!S163</f>
        <v>0</v>
      </c>
      <c r="T163" s="213">
        <f ca="1">'Chem Calcs'!T163+'Addition to Chem for Other'!T163</f>
        <v>0</v>
      </c>
      <c r="U163" s="213">
        <f ca="1">'Chem Calcs'!U163+'Addition to Chem for Other'!U163</f>
        <v>0</v>
      </c>
      <c r="V163" s="213">
        <f ca="1">'Chem Calcs'!V163+'Addition to Chem for Other'!V163</f>
        <v>0</v>
      </c>
      <c r="W163" s="213">
        <f ca="1">'Chem Calcs'!W163+'Addition to Chem for Other'!W163</f>
        <v>0</v>
      </c>
      <c r="X163" s="213">
        <f ca="1">'Chem Calcs'!X163+'Addition to Chem for Other'!X163</f>
        <v>0</v>
      </c>
      <c r="Y163" s="213">
        <f ca="1">'Chem Calcs'!Y163+'Addition to Chem for Other'!Y163</f>
        <v>0</v>
      </c>
      <c r="Z163" s="213">
        <f ca="1">'Chem Calcs'!Z163+'Addition to Chem for Other'!Z163</f>
        <v>0</v>
      </c>
      <c r="AA163" s="213">
        <f ca="1">'Chem Calcs'!AA163+'Addition to Chem for Other'!AA163</f>
        <v>0</v>
      </c>
      <c r="AB163" s="213">
        <f ca="1">'Chem Calcs'!AB163+'Addition to Chem for Other'!AB163</f>
        <v>0</v>
      </c>
      <c r="AC163" s="213">
        <f ca="1">'Chem Calcs'!AC163+'Addition to Chem for Other'!AC163</f>
        <v>0</v>
      </c>
      <c r="AD163" s="213">
        <f ca="1">'Chem Calcs'!AD163+'Addition to Chem for Other'!AD163</f>
        <v>0</v>
      </c>
      <c r="AE163" s="213">
        <f ca="1">'Chem Calcs'!AE163+'Addition to Chem for Other'!AE163</f>
        <v>0</v>
      </c>
      <c r="AF163" s="213">
        <f ca="1">'Chem Calcs'!AF163+'Addition to Chem for Other'!AF163</f>
        <v>0</v>
      </c>
      <c r="AG163" s="213">
        <f ca="1">'Chem Calcs'!AG163+'Addition to Chem for Other'!AG163</f>
        <v>0</v>
      </c>
      <c r="AH163" s="213">
        <f ca="1">'Chem Calcs'!AH163+'Addition to Chem for Other'!AH163</f>
        <v>0</v>
      </c>
      <c r="AI163" s="213">
        <f ca="1">'Chem Calcs'!AI163+'Addition to Chem for Other'!AI163</f>
        <v>0</v>
      </c>
      <c r="AJ163" s="213">
        <f ca="1">'Chem Calcs'!AJ163+'Addition to Chem for Other'!AJ163</f>
        <v>0</v>
      </c>
      <c r="AK163" s="213">
        <f ca="1">'Chem Calcs'!AK163+'Addition to Chem for Other'!AK163</f>
        <v>0</v>
      </c>
      <c r="AL163" s="213">
        <f ca="1">'Chem Calcs'!AL163+'Addition to Chem for Other'!AL163</f>
        <v>0</v>
      </c>
      <c r="AM163" s="213">
        <f ca="1">'Chem Calcs'!AM163+'Addition to Chem for Other'!AM163</f>
        <v>0</v>
      </c>
      <c r="AN163" s="213">
        <f ca="1">'Chem Calcs'!AN163+'Addition to Chem for Other'!AN163</f>
        <v>0</v>
      </c>
      <c r="AO163" s="213">
        <f ca="1">'Chem Calcs'!AO163+'Addition to Chem for Other'!AO163</f>
        <v>0</v>
      </c>
      <c r="AP163" s="213">
        <f ca="1">'Chem Calcs'!AP163+'Addition to Chem for Other'!AP163</f>
        <v>0</v>
      </c>
    </row>
    <row r="164" spans="1:42">
      <c r="A164" s="74">
        <v>700</v>
      </c>
      <c r="B164" s="213">
        <f ca="1">'Chem Calcs'!B164+'Addition to Chem for Other'!B164</f>
        <v>0</v>
      </c>
      <c r="C164" s="213">
        <f ca="1">'Chem Calcs'!C164+'Addition to Chem for Other'!C164</f>
        <v>0</v>
      </c>
      <c r="D164" s="213">
        <f ca="1">'Chem Calcs'!D164+'Addition to Chem for Other'!D164</f>
        <v>0</v>
      </c>
      <c r="E164" s="213">
        <f ca="1">'Chem Calcs'!E164+'Addition to Chem for Other'!E164</f>
        <v>0</v>
      </c>
      <c r="F164" s="213">
        <f ca="1">'Chem Calcs'!F164+'Addition to Chem for Other'!F164</f>
        <v>0</v>
      </c>
      <c r="G164" s="213">
        <f ca="1">'Chem Calcs'!G164+'Addition to Chem for Other'!G164</f>
        <v>0</v>
      </c>
      <c r="H164" s="213">
        <f ca="1">'Chem Calcs'!H164+'Addition to Chem for Other'!H164</f>
        <v>0</v>
      </c>
      <c r="I164" s="213">
        <f ca="1">'Chem Calcs'!I164+'Addition to Chem for Other'!I164</f>
        <v>0</v>
      </c>
      <c r="J164" s="213">
        <f ca="1">'Chem Calcs'!J164+'Addition to Chem for Other'!J164</f>
        <v>0</v>
      </c>
      <c r="K164" s="213">
        <f ca="1">'Chem Calcs'!K164+'Addition to Chem for Other'!K164</f>
        <v>0</v>
      </c>
      <c r="L164" s="213">
        <f ca="1">'Chem Calcs'!L164+'Addition to Chem for Other'!L164</f>
        <v>0</v>
      </c>
      <c r="M164" s="213">
        <f ca="1">'Chem Calcs'!M164+'Addition to Chem for Other'!M164</f>
        <v>0</v>
      </c>
      <c r="N164" s="213">
        <f ca="1">'Chem Calcs'!N164+'Addition to Chem for Other'!N164</f>
        <v>0</v>
      </c>
      <c r="O164" s="213">
        <f ca="1">'Chem Calcs'!O164+'Addition to Chem for Other'!O164</f>
        <v>0</v>
      </c>
      <c r="P164" s="213">
        <f ca="1">'Chem Calcs'!P164+'Addition to Chem for Other'!P164</f>
        <v>0</v>
      </c>
      <c r="Q164" s="213">
        <f ca="1">'Chem Calcs'!Q164+'Addition to Chem for Other'!Q164</f>
        <v>0</v>
      </c>
      <c r="R164" s="213">
        <f ca="1">'Chem Calcs'!R164+'Addition to Chem for Other'!R164</f>
        <v>0</v>
      </c>
      <c r="S164" s="213">
        <f ca="1">'Chem Calcs'!S164+'Addition to Chem for Other'!S164</f>
        <v>0</v>
      </c>
      <c r="T164" s="213">
        <f ca="1">'Chem Calcs'!T164+'Addition to Chem for Other'!T164</f>
        <v>0</v>
      </c>
      <c r="U164" s="213">
        <f ca="1">'Chem Calcs'!U164+'Addition to Chem for Other'!U164</f>
        <v>0</v>
      </c>
      <c r="V164" s="213">
        <f ca="1">'Chem Calcs'!V164+'Addition to Chem for Other'!V164</f>
        <v>0</v>
      </c>
      <c r="W164" s="213">
        <f ca="1">'Chem Calcs'!W164+'Addition to Chem for Other'!W164</f>
        <v>0</v>
      </c>
      <c r="X164" s="213">
        <f ca="1">'Chem Calcs'!X164+'Addition to Chem for Other'!X164</f>
        <v>0</v>
      </c>
      <c r="Y164" s="213">
        <f ca="1">'Chem Calcs'!Y164+'Addition to Chem for Other'!Y164</f>
        <v>0</v>
      </c>
      <c r="Z164" s="213">
        <f ca="1">'Chem Calcs'!Z164+'Addition to Chem for Other'!Z164</f>
        <v>0</v>
      </c>
      <c r="AA164" s="213">
        <f ca="1">'Chem Calcs'!AA164+'Addition to Chem for Other'!AA164</f>
        <v>0</v>
      </c>
      <c r="AB164" s="213">
        <f ca="1">'Chem Calcs'!AB164+'Addition to Chem for Other'!AB164</f>
        <v>0</v>
      </c>
      <c r="AC164" s="213">
        <f ca="1">'Chem Calcs'!AC164+'Addition to Chem for Other'!AC164</f>
        <v>0</v>
      </c>
      <c r="AD164" s="213">
        <f ca="1">'Chem Calcs'!AD164+'Addition to Chem for Other'!AD164</f>
        <v>0</v>
      </c>
      <c r="AE164" s="213">
        <f ca="1">'Chem Calcs'!AE164+'Addition to Chem for Other'!AE164</f>
        <v>0</v>
      </c>
      <c r="AF164" s="213">
        <f ca="1">'Chem Calcs'!AF164+'Addition to Chem for Other'!AF164</f>
        <v>0</v>
      </c>
      <c r="AG164" s="213">
        <f ca="1">'Chem Calcs'!AG164+'Addition to Chem for Other'!AG164</f>
        <v>0</v>
      </c>
      <c r="AH164" s="213">
        <f ca="1">'Chem Calcs'!AH164+'Addition to Chem for Other'!AH164</f>
        <v>0</v>
      </c>
      <c r="AI164" s="213">
        <f ca="1">'Chem Calcs'!AI164+'Addition to Chem for Other'!AI164</f>
        <v>0</v>
      </c>
      <c r="AJ164" s="213">
        <f ca="1">'Chem Calcs'!AJ164+'Addition to Chem for Other'!AJ164</f>
        <v>0</v>
      </c>
      <c r="AK164" s="213">
        <f ca="1">'Chem Calcs'!AK164+'Addition to Chem for Other'!AK164</f>
        <v>0</v>
      </c>
      <c r="AL164" s="213">
        <f ca="1">'Chem Calcs'!AL164+'Addition to Chem for Other'!AL164</f>
        <v>0</v>
      </c>
      <c r="AM164" s="213">
        <f ca="1">'Chem Calcs'!AM164+'Addition to Chem for Other'!AM164</f>
        <v>0</v>
      </c>
      <c r="AN164" s="213">
        <f ca="1">'Chem Calcs'!AN164+'Addition to Chem for Other'!AN164</f>
        <v>0</v>
      </c>
      <c r="AO164" s="213">
        <f ca="1">'Chem Calcs'!AO164+'Addition to Chem for Other'!AO164</f>
        <v>0</v>
      </c>
      <c r="AP164" s="213">
        <f ca="1">'Chem Calcs'!AP164+'Addition to Chem for Other'!AP164</f>
        <v>0</v>
      </c>
    </row>
    <row r="165" spans="1:42">
      <c r="A165" s="74">
        <v>750</v>
      </c>
      <c r="B165" s="213">
        <f ca="1">'Chem Calcs'!B165+'Addition to Chem for Other'!B165</f>
        <v>0</v>
      </c>
      <c r="C165" s="213">
        <f ca="1">'Chem Calcs'!C165+'Addition to Chem for Other'!C165</f>
        <v>0</v>
      </c>
      <c r="D165" s="213">
        <f ca="1">'Chem Calcs'!D165+'Addition to Chem for Other'!D165</f>
        <v>0</v>
      </c>
      <c r="E165" s="213">
        <f ca="1">'Chem Calcs'!E165+'Addition to Chem for Other'!E165</f>
        <v>0</v>
      </c>
      <c r="F165" s="213">
        <f ca="1">'Chem Calcs'!F165+'Addition to Chem for Other'!F165</f>
        <v>0</v>
      </c>
      <c r="G165" s="213">
        <f ca="1">'Chem Calcs'!G165+'Addition to Chem for Other'!G165</f>
        <v>0</v>
      </c>
      <c r="H165" s="213">
        <f ca="1">'Chem Calcs'!H165+'Addition to Chem for Other'!H165</f>
        <v>0</v>
      </c>
      <c r="I165" s="213">
        <f ca="1">'Chem Calcs'!I165+'Addition to Chem for Other'!I165</f>
        <v>0</v>
      </c>
      <c r="J165" s="213">
        <f ca="1">'Chem Calcs'!J165+'Addition to Chem for Other'!J165</f>
        <v>0</v>
      </c>
      <c r="K165" s="213">
        <f ca="1">'Chem Calcs'!K165+'Addition to Chem for Other'!K165</f>
        <v>0</v>
      </c>
      <c r="L165" s="213">
        <f ca="1">'Chem Calcs'!L165+'Addition to Chem for Other'!L165</f>
        <v>0</v>
      </c>
      <c r="M165" s="213">
        <f ca="1">'Chem Calcs'!M165+'Addition to Chem for Other'!M165</f>
        <v>0</v>
      </c>
      <c r="N165" s="213">
        <f ca="1">'Chem Calcs'!N165+'Addition to Chem for Other'!N165</f>
        <v>0</v>
      </c>
      <c r="O165" s="213">
        <f ca="1">'Chem Calcs'!O165+'Addition to Chem for Other'!O165</f>
        <v>0</v>
      </c>
      <c r="P165" s="213">
        <f ca="1">'Chem Calcs'!P165+'Addition to Chem for Other'!P165</f>
        <v>0</v>
      </c>
      <c r="Q165" s="213">
        <f ca="1">'Chem Calcs'!Q165+'Addition to Chem for Other'!Q165</f>
        <v>0</v>
      </c>
      <c r="R165" s="213">
        <f ca="1">'Chem Calcs'!R165+'Addition to Chem for Other'!R165</f>
        <v>0</v>
      </c>
      <c r="S165" s="213">
        <f ca="1">'Chem Calcs'!S165+'Addition to Chem for Other'!S165</f>
        <v>0</v>
      </c>
      <c r="T165" s="213">
        <f ca="1">'Chem Calcs'!T165+'Addition to Chem for Other'!T165</f>
        <v>0</v>
      </c>
      <c r="U165" s="213">
        <f ca="1">'Chem Calcs'!U165+'Addition to Chem for Other'!U165</f>
        <v>0</v>
      </c>
      <c r="V165" s="213">
        <f ca="1">'Chem Calcs'!V165+'Addition to Chem for Other'!V165</f>
        <v>0</v>
      </c>
      <c r="W165" s="213">
        <f ca="1">'Chem Calcs'!W165+'Addition to Chem for Other'!W165</f>
        <v>0</v>
      </c>
      <c r="X165" s="213">
        <f ca="1">'Chem Calcs'!X165+'Addition to Chem for Other'!X165</f>
        <v>0</v>
      </c>
      <c r="Y165" s="213">
        <f ca="1">'Chem Calcs'!Y165+'Addition to Chem for Other'!Y165</f>
        <v>0</v>
      </c>
      <c r="Z165" s="213">
        <f ca="1">'Chem Calcs'!Z165+'Addition to Chem for Other'!Z165</f>
        <v>0</v>
      </c>
      <c r="AA165" s="213">
        <f ca="1">'Chem Calcs'!AA165+'Addition to Chem for Other'!AA165</f>
        <v>0</v>
      </c>
      <c r="AB165" s="213">
        <f ca="1">'Chem Calcs'!AB165+'Addition to Chem for Other'!AB165</f>
        <v>0</v>
      </c>
      <c r="AC165" s="213">
        <f ca="1">'Chem Calcs'!AC165+'Addition to Chem for Other'!AC165</f>
        <v>0</v>
      </c>
      <c r="AD165" s="213">
        <f ca="1">'Chem Calcs'!AD165+'Addition to Chem for Other'!AD165</f>
        <v>0</v>
      </c>
      <c r="AE165" s="213">
        <f ca="1">'Chem Calcs'!AE165+'Addition to Chem for Other'!AE165</f>
        <v>0</v>
      </c>
      <c r="AF165" s="213">
        <f ca="1">'Chem Calcs'!AF165+'Addition to Chem for Other'!AF165</f>
        <v>0</v>
      </c>
      <c r="AG165" s="213">
        <f ca="1">'Chem Calcs'!AG165+'Addition to Chem for Other'!AG165</f>
        <v>0</v>
      </c>
      <c r="AH165" s="213">
        <f ca="1">'Chem Calcs'!AH165+'Addition to Chem for Other'!AH165</f>
        <v>0</v>
      </c>
      <c r="AI165" s="213">
        <f ca="1">'Chem Calcs'!AI165+'Addition to Chem for Other'!AI165</f>
        <v>0</v>
      </c>
      <c r="AJ165" s="213">
        <f ca="1">'Chem Calcs'!AJ165+'Addition to Chem for Other'!AJ165</f>
        <v>0</v>
      </c>
      <c r="AK165" s="213">
        <f ca="1">'Chem Calcs'!AK165+'Addition to Chem for Other'!AK165</f>
        <v>0</v>
      </c>
      <c r="AL165" s="213">
        <f ca="1">'Chem Calcs'!AL165+'Addition to Chem for Other'!AL165</f>
        <v>0</v>
      </c>
      <c r="AM165" s="213">
        <f ca="1">'Chem Calcs'!AM165+'Addition to Chem for Other'!AM165</f>
        <v>0</v>
      </c>
      <c r="AN165" s="213">
        <f ca="1">'Chem Calcs'!AN165+'Addition to Chem for Other'!AN165</f>
        <v>0</v>
      </c>
      <c r="AO165" s="213">
        <f ca="1">'Chem Calcs'!AO165+'Addition to Chem for Other'!AO165</f>
        <v>0</v>
      </c>
      <c r="AP165" s="213">
        <f ca="1">'Chem Calcs'!AP165+'Addition to Chem for Other'!AP165</f>
        <v>0</v>
      </c>
    </row>
    <row r="166" spans="1:42">
      <c r="A166" s="74">
        <v>800</v>
      </c>
      <c r="B166" s="213">
        <f ca="1">'Chem Calcs'!B166+'Addition to Chem for Other'!B166</f>
        <v>0</v>
      </c>
      <c r="C166" s="213">
        <f ca="1">'Chem Calcs'!C166+'Addition to Chem for Other'!C166</f>
        <v>0</v>
      </c>
      <c r="D166" s="213">
        <f ca="1">'Chem Calcs'!D166+'Addition to Chem for Other'!D166</f>
        <v>0</v>
      </c>
      <c r="E166" s="213">
        <f ca="1">'Chem Calcs'!E166+'Addition to Chem for Other'!E166</f>
        <v>0</v>
      </c>
      <c r="F166" s="213">
        <f ca="1">'Chem Calcs'!F166+'Addition to Chem for Other'!F166</f>
        <v>0</v>
      </c>
      <c r="G166" s="213">
        <f ca="1">'Chem Calcs'!G166+'Addition to Chem for Other'!G166</f>
        <v>0</v>
      </c>
      <c r="H166" s="213">
        <f ca="1">'Chem Calcs'!H166+'Addition to Chem for Other'!H166</f>
        <v>0</v>
      </c>
      <c r="I166" s="213">
        <f ca="1">'Chem Calcs'!I166+'Addition to Chem for Other'!I166</f>
        <v>0</v>
      </c>
      <c r="J166" s="213">
        <f ca="1">'Chem Calcs'!J166+'Addition to Chem for Other'!J166</f>
        <v>0</v>
      </c>
      <c r="K166" s="213">
        <f ca="1">'Chem Calcs'!K166+'Addition to Chem for Other'!K166</f>
        <v>0</v>
      </c>
      <c r="L166" s="213">
        <f ca="1">'Chem Calcs'!L166+'Addition to Chem for Other'!L166</f>
        <v>0</v>
      </c>
      <c r="M166" s="213">
        <f ca="1">'Chem Calcs'!M166+'Addition to Chem for Other'!M166</f>
        <v>0</v>
      </c>
      <c r="N166" s="213">
        <f ca="1">'Chem Calcs'!N166+'Addition to Chem for Other'!N166</f>
        <v>0</v>
      </c>
      <c r="O166" s="213">
        <f ca="1">'Chem Calcs'!O166+'Addition to Chem for Other'!O166</f>
        <v>0</v>
      </c>
      <c r="P166" s="213">
        <f ca="1">'Chem Calcs'!P166+'Addition to Chem for Other'!P166</f>
        <v>0</v>
      </c>
      <c r="Q166" s="213">
        <f ca="1">'Chem Calcs'!Q166+'Addition to Chem for Other'!Q166</f>
        <v>0</v>
      </c>
      <c r="R166" s="213">
        <f ca="1">'Chem Calcs'!R166+'Addition to Chem for Other'!R166</f>
        <v>0</v>
      </c>
      <c r="S166" s="213">
        <f ca="1">'Chem Calcs'!S166+'Addition to Chem for Other'!S166</f>
        <v>0</v>
      </c>
      <c r="T166" s="213">
        <f ca="1">'Chem Calcs'!T166+'Addition to Chem for Other'!T166</f>
        <v>0</v>
      </c>
      <c r="U166" s="213">
        <f ca="1">'Chem Calcs'!U166+'Addition to Chem for Other'!U166</f>
        <v>0</v>
      </c>
      <c r="V166" s="213">
        <f ca="1">'Chem Calcs'!V166+'Addition to Chem for Other'!V166</f>
        <v>0</v>
      </c>
      <c r="W166" s="213">
        <f ca="1">'Chem Calcs'!W166+'Addition to Chem for Other'!W166</f>
        <v>0</v>
      </c>
      <c r="X166" s="213">
        <f ca="1">'Chem Calcs'!X166+'Addition to Chem for Other'!X166</f>
        <v>0</v>
      </c>
      <c r="Y166" s="213">
        <f ca="1">'Chem Calcs'!Y166+'Addition to Chem for Other'!Y166</f>
        <v>0</v>
      </c>
      <c r="Z166" s="213">
        <f ca="1">'Chem Calcs'!Z166+'Addition to Chem for Other'!Z166</f>
        <v>0</v>
      </c>
      <c r="AA166" s="213">
        <f ca="1">'Chem Calcs'!AA166+'Addition to Chem for Other'!AA166</f>
        <v>0</v>
      </c>
      <c r="AB166" s="213">
        <f ca="1">'Chem Calcs'!AB166+'Addition to Chem for Other'!AB166</f>
        <v>0</v>
      </c>
      <c r="AC166" s="213">
        <f ca="1">'Chem Calcs'!AC166+'Addition to Chem for Other'!AC166</f>
        <v>0</v>
      </c>
      <c r="AD166" s="213">
        <f ca="1">'Chem Calcs'!AD166+'Addition to Chem for Other'!AD166</f>
        <v>0</v>
      </c>
      <c r="AE166" s="213">
        <f ca="1">'Chem Calcs'!AE166+'Addition to Chem for Other'!AE166</f>
        <v>0</v>
      </c>
      <c r="AF166" s="213">
        <f ca="1">'Chem Calcs'!AF166+'Addition to Chem for Other'!AF166</f>
        <v>0</v>
      </c>
      <c r="AG166" s="213">
        <f ca="1">'Chem Calcs'!AG166+'Addition to Chem for Other'!AG166</f>
        <v>0</v>
      </c>
      <c r="AH166" s="213">
        <f ca="1">'Chem Calcs'!AH166+'Addition to Chem for Other'!AH166</f>
        <v>0</v>
      </c>
      <c r="AI166" s="213">
        <f ca="1">'Chem Calcs'!AI166+'Addition to Chem for Other'!AI166</f>
        <v>0</v>
      </c>
      <c r="AJ166" s="213">
        <f ca="1">'Chem Calcs'!AJ166+'Addition to Chem for Other'!AJ166</f>
        <v>0</v>
      </c>
      <c r="AK166" s="213">
        <f ca="1">'Chem Calcs'!AK166+'Addition to Chem for Other'!AK166</f>
        <v>0</v>
      </c>
      <c r="AL166" s="213">
        <f ca="1">'Chem Calcs'!AL166+'Addition to Chem for Other'!AL166</f>
        <v>0</v>
      </c>
      <c r="AM166" s="213">
        <f ca="1">'Chem Calcs'!AM166+'Addition to Chem for Other'!AM166</f>
        <v>0</v>
      </c>
      <c r="AN166" s="213">
        <f ca="1">'Chem Calcs'!AN166+'Addition to Chem for Other'!AN166</f>
        <v>0</v>
      </c>
      <c r="AO166" s="213">
        <f ca="1">'Chem Calcs'!AO166+'Addition to Chem for Other'!AO166</f>
        <v>0</v>
      </c>
      <c r="AP166" s="213">
        <f ca="1">'Chem Calcs'!AP166+'Addition to Chem for Other'!AP166</f>
        <v>0</v>
      </c>
    </row>
    <row r="167" spans="1:42">
      <c r="A167" s="74">
        <v>850</v>
      </c>
      <c r="B167" s="213">
        <f ca="1">'Chem Calcs'!B167+'Addition to Chem for Other'!B167</f>
        <v>0</v>
      </c>
      <c r="C167" s="213">
        <f ca="1">'Chem Calcs'!C167+'Addition to Chem for Other'!C167</f>
        <v>0</v>
      </c>
      <c r="D167" s="213">
        <f ca="1">'Chem Calcs'!D167+'Addition to Chem for Other'!D167</f>
        <v>0</v>
      </c>
      <c r="E167" s="213">
        <f ca="1">'Chem Calcs'!E167+'Addition to Chem for Other'!E167</f>
        <v>0</v>
      </c>
      <c r="F167" s="213">
        <f ca="1">'Chem Calcs'!F167+'Addition to Chem for Other'!F167</f>
        <v>0</v>
      </c>
      <c r="G167" s="213">
        <f ca="1">'Chem Calcs'!G167+'Addition to Chem for Other'!G167</f>
        <v>0</v>
      </c>
      <c r="H167" s="213">
        <f ca="1">'Chem Calcs'!H167+'Addition to Chem for Other'!H167</f>
        <v>0</v>
      </c>
      <c r="I167" s="213">
        <f ca="1">'Chem Calcs'!I167+'Addition to Chem for Other'!I167</f>
        <v>0</v>
      </c>
      <c r="J167" s="213">
        <f ca="1">'Chem Calcs'!J167+'Addition to Chem for Other'!J167</f>
        <v>0</v>
      </c>
      <c r="K167" s="213">
        <f ca="1">'Chem Calcs'!K167+'Addition to Chem for Other'!K167</f>
        <v>0</v>
      </c>
      <c r="L167" s="213">
        <f ca="1">'Chem Calcs'!L167+'Addition to Chem for Other'!L167</f>
        <v>0</v>
      </c>
      <c r="M167" s="213">
        <f ca="1">'Chem Calcs'!M167+'Addition to Chem for Other'!M167</f>
        <v>0</v>
      </c>
      <c r="N167" s="213">
        <f ca="1">'Chem Calcs'!N167+'Addition to Chem for Other'!N167</f>
        <v>0</v>
      </c>
      <c r="O167" s="213">
        <f ca="1">'Chem Calcs'!O167+'Addition to Chem for Other'!O167</f>
        <v>0</v>
      </c>
      <c r="P167" s="213">
        <f ca="1">'Chem Calcs'!P167+'Addition to Chem for Other'!P167</f>
        <v>0</v>
      </c>
      <c r="Q167" s="213">
        <f ca="1">'Chem Calcs'!Q167+'Addition to Chem for Other'!Q167</f>
        <v>0</v>
      </c>
      <c r="R167" s="213">
        <f ca="1">'Chem Calcs'!R167+'Addition to Chem for Other'!R167</f>
        <v>0</v>
      </c>
      <c r="S167" s="213">
        <f ca="1">'Chem Calcs'!S167+'Addition to Chem for Other'!S167</f>
        <v>0</v>
      </c>
      <c r="T167" s="213">
        <f ca="1">'Chem Calcs'!T167+'Addition to Chem for Other'!T167</f>
        <v>0</v>
      </c>
      <c r="U167" s="213">
        <f ca="1">'Chem Calcs'!U167+'Addition to Chem for Other'!U167</f>
        <v>0</v>
      </c>
      <c r="V167" s="213">
        <f ca="1">'Chem Calcs'!V167+'Addition to Chem for Other'!V167</f>
        <v>0</v>
      </c>
      <c r="W167" s="213">
        <f ca="1">'Chem Calcs'!W167+'Addition to Chem for Other'!W167</f>
        <v>0</v>
      </c>
      <c r="X167" s="213">
        <f ca="1">'Chem Calcs'!X167+'Addition to Chem for Other'!X167</f>
        <v>0</v>
      </c>
      <c r="Y167" s="213">
        <f ca="1">'Chem Calcs'!Y167+'Addition to Chem for Other'!Y167</f>
        <v>0</v>
      </c>
      <c r="Z167" s="213">
        <f ca="1">'Chem Calcs'!Z167+'Addition to Chem for Other'!Z167</f>
        <v>0</v>
      </c>
      <c r="AA167" s="213">
        <f ca="1">'Chem Calcs'!AA167+'Addition to Chem for Other'!AA167</f>
        <v>0</v>
      </c>
      <c r="AB167" s="213">
        <f ca="1">'Chem Calcs'!AB167+'Addition to Chem for Other'!AB167</f>
        <v>0</v>
      </c>
      <c r="AC167" s="213">
        <f ca="1">'Chem Calcs'!AC167+'Addition to Chem for Other'!AC167</f>
        <v>0</v>
      </c>
      <c r="AD167" s="213">
        <f ca="1">'Chem Calcs'!AD167+'Addition to Chem for Other'!AD167</f>
        <v>0</v>
      </c>
      <c r="AE167" s="213">
        <f ca="1">'Chem Calcs'!AE167+'Addition to Chem for Other'!AE167</f>
        <v>0</v>
      </c>
      <c r="AF167" s="213">
        <f ca="1">'Chem Calcs'!AF167+'Addition to Chem for Other'!AF167</f>
        <v>0</v>
      </c>
      <c r="AG167" s="213">
        <f ca="1">'Chem Calcs'!AG167+'Addition to Chem for Other'!AG167</f>
        <v>0</v>
      </c>
      <c r="AH167" s="213">
        <f ca="1">'Chem Calcs'!AH167+'Addition to Chem for Other'!AH167</f>
        <v>0</v>
      </c>
      <c r="AI167" s="213">
        <f ca="1">'Chem Calcs'!AI167+'Addition to Chem for Other'!AI167</f>
        <v>0</v>
      </c>
      <c r="AJ167" s="213">
        <f ca="1">'Chem Calcs'!AJ167+'Addition to Chem for Other'!AJ167</f>
        <v>0</v>
      </c>
      <c r="AK167" s="213">
        <f ca="1">'Chem Calcs'!AK167+'Addition to Chem for Other'!AK167</f>
        <v>0</v>
      </c>
      <c r="AL167" s="213">
        <f ca="1">'Chem Calcs'!AL167+'Addition to Chem for Other'!AL167</f>
        <v>0</v>
      </c>
      <c r="AM167" s="213">
        <f ca="1">'Chem Calcs'!AM167+'Addition to Chem for Other'!AM167</f>
        <v>0</v>
      </c>
      <c r="AN167" s="213">
        <f ca="1">'Chem Calcs'!AN167+'Addition to Chem for Other'!AN167</f>
        <v>0</v>
      </c>
      <c r="AO167" s="213">
        <f ca="1">'Chem Calcs'!AO167+'Addition to Chem for Other'!AO167</f>
        <v>0</v>
      </c>
      <c r="AP167" s="213">
        <f ca="1">'Chem Calcs'!AP167+'Addition to Chem for Other'!AP167</f>
        <v>0</v>
      </c>
    </row>
    <row r="168" spans="1:42">
      <c r="A168" s="74">
        <v>900</v>
      </c>
      <c r="B168" s="213">
        <f ca="1">'Chem Calcs'!B168+'Addition to Chem for Other'!B168</f>
        <v>0</v>
      </c>
      <c r="C168" s="213">
        <f ca="1">'Chem Calcs'!C168+'Addition to Chem for Other'!C168</f>
        <v>0</v>
      </c>
      <c r="D168" s="213">
        <f ca="1">'Chem Calcs'!D168+'Addition to Chem for Other'!D168</f>
        <v>0</v>
      </c>
      <c r="E168" s="213">
        <f ca="1">'Chem Calcs'!E168+'Addition to Chem for Other'!E168</f>
        <v>0</v>
      </c>
      <c r="F168" s="213">
        <f ca="1">'Chem Calcs'!F168+'Addition to Chem for Other'!F168</f>
        <v>0</v>
      </c>
      <c r="G168" s="213">
        <f ca="1">'Chem Calcs'!G168+'Addition to Chem for Other'!G168</f>
        <v>0</v>
      </c>
      <c r="H168" s="213">
        <f ca="1">'Chem Calcs'!H168+'Addition to Chem for Other'!H168</f>
        <v>0</v>
      </c>
      <c r="I168" s="213">
        <f ca="1">'Chem Calcs'!I168+'Addition to Chem for Other'!I168</f>
        <v>0</v>
      </c>
      <c r="J168" s="213">
        <f ca="1">'Chem Calcs'!J168+'Addition to Chem for Other'!J168</f>
        <v>0</v>
      </c>
      <c r="K168" s="213">
        <f ca="1">'Chem Calcs'!K168+'Addition to Chem for Other'!K168</f>
        <v>0</v>
      </c>
      <c r="L168" s="213">
        <f ca="1">'Chem Calcs'!L168+'Addition to Chem for Other'!L168</f>
        <v>0</v>
      </c>
      <c r="M168" s="213">
        <f ca="1">'Chem Calcs'!M168+'Addition to Chem for Other'!M168</f>
        <v>0</v>
      </c>
      <c r="N168" s="213">
        <f ca="1">'Chem Calcs'!N168+'Addition to Chem for Other'!N168</f>
        <v>0</v>
      </c>
      <c r="O168" s="213">
        <f ca="1">'Chem Calcs'!O168+'Addition to Chem for Other'!O168</f>
        <v>0</v>
      </c>
      <c r="P168" s="213">
        <f ca="1">'Chem Calcs'!P168+'Addition to Chem for Other'!P168</f>
        <v>0</v>
      </c>
      <c r="Q168" s="213">
        <f ca="1">'Chem Calcs'!Q168+'Addition to Chem for Other'!Q168</f>
        <v>0</v>
      </c>
      <c r="R168" s="213">
        <f ca="1">'Chem Calcs'!R168+'Addition to Chem for Other'!R168</f>
        <v>0</v>
      </c>
      <c r="S168" s="213">
        <f ca="1">'Chem Calcs'!S168+'Addition to Chem for Other'!S168</f>
        <v>0</v>
      </c>
      <c r="T168" s="213">
        <f ca="1">'Chem Calcs'!T168+'Addition to Chem for Other'!T168</f>
        <v>0</v>
      </c>
      <c r="U168" s="213">
        <f ca="1">'Chem Calcs'!U168+'Addition to Chem for Other'!U168</f>
        <v>0</v>
      </c>
      <c r="V168" s="213">
        <f ca="1">'Chem Calcs'!V168+'Addition to Chem for Other'!V168</f>
        <v>0</v>
      </c>
      <c r="W168" s="213">
        <f ca="1">'Chem Calcs'!W168+'Addition to Chem for Other'!W168</f>
        <v>0</v>
      </c>
      <c r="X168" s="213">
        <f ca="1">'Chem Calcs'!X168+'Addition to Chem for Other'!X168</f>
        <v>0</v>
      </c>
      <c r="Y168" s="213">
        <f ca="1">'Chem Calcs'!Y168+'Addition to Chem for Other'!Y168</f>
        <v>0</v>
      </c>
      <c r="Z168" s="213">
        <f ca="1">'Chem Calcs'!Z168+'Addition to Chem for Other'!Z168</f>
        <v>0</v>
      </c>
      <c r="AA168" s="213">
        <f ca="1">'Chem Calcs'!AA168+'Addition to Chem for Other'!AA168</f>
        <v>0</v>
      </c>
      <c r="AB168" s="213">
        <f ca="1">'Chem Calcs'!AB168+'Addition to Chem for Other'!AB168</f>
        <v>0</v>
      </c>
      <c r="AC168" s="213">
        <f ca="1">'Chem Calcs'!AC168+'Addition to Chem for Other'!AC168</f>
        <v>0</v>
      </c>
      <c r="AD168" s="213">
        <f ca="1">'Chem Calcs'!AD168+'Addition to Chem for Other'!AD168</f>
        <v>0</v>
      </c>
      <c r="AE168" s="213">
        <f ca="1">'Chem Calcs'!AE168+'Addition to Chem for Other'!AE168</f>
        <v>0</v>
      </c>
      <c r="AF168" s="213">
        <f ca="1">'Chem Calcs'!AF168+'Addition to Chem for Other'!AF168</f>
        <v>0</v>
      </c>
      <c r="AG168" s="213">
        <f ca="1">'Chem Calcs'!AG168+'Addition to Chem for Other'!AG168</f>
        <v>0</v>
      </c>
      <c r="AH168" s="213">
        <f ca="1">'Chem Calcs'!AH168+'Addition to Chem for Other'!AH168</f>
        <v>0</v>
      </c>
      <c r="AI168" s="213">
        <f ca="1">'Chem Calcs'!AI168+'Addition to Chem for Other'!AI168</f>
        <v>0</v>
      </c>
      <c r="AJ168" s="213">
        <f ca="1">'Chem Calcs'!AJ168+'Addition to Chem for Other'!AJ168</f>
        <v>0</v>
      </c>
      <c r="AK168" s="213">
        <f ca="1">'Chem Calcs'!AK168+'Addition to Chem for Other'!AK168</f>
        <v>0</v>
      </c>
      <c r="AL168" s="213">
        <f ca="1">'Chem Calcs'!AL168+'Addition to Chem for Other'!AL168</f>
        <v>0</v>
      </c>
      <c r="AM168" s="213">
        <f ca="1">'Chem Calcs'!AM168+'Addition to Chem for Other'!AM168</f>
        <v>0</v>
      </c>
      <c r="AN168" s="213">
        <f ca="1">'Chem Calcs'!AN168+'Addition to Chem for Other'!AN168</f>
        <v>0</v>
      </c>
      <c r="AO168" s="213">
        <f ca="1">'Chem Calcs'!AO168+'Addition to Chem for Other'!AO168</f>
        <v>0</v>
      </c>
      <c r="AP168" s="213">
        <f ca="1">'Chem Calcs'!AP168+'Addition to Chem for Other'!AP168</f>
        <v>0</v>
      </c>
    </row>
    <row r="169" spans="1:42">
      <c r="A169" s="74">
        <v>950</v>
      </c>
      <c r="B169" s="213">
        <f ca="1">'Chem Calcs'!B169+'Addition to Chem for Other'!B169</f>
        <v>0</v>
      </c>
      <c r="C169" s="213">
        <f ca="1">'Chem Calcs'!C169+'Addition to Chem for Other'!C169</f>
        <v>0</v>
      </c>
      <c r="D169" s="213">
        <f ca="1">'Chem Calcs'!D169+'Addition to Chem for Other'!D169</f>
        <v>0</v>
      </c>
      <c r="E169" s="213">
        <f ca="1">'Chem Calcs'!E169+'Addition to Chem for Other'!E169</f>
        <v>0</v>
      </c>
      <c r="F169" s="213">
        <f ca="1">'Chem Calcs'!F169+'Addition to Chem for Other'!F169</f>
        <v>0</v>
      </c>
      <c r="G169" s="213">
        <f ca="1">'Chem Calcs'!G169+'Addition to Chem for Other'!G169</f>
        <v>0</v>
      </c>
      <c r="H169" s="213">
        <f ca="1">'Chem Calcs'!H169+'Addition to Chem for Other'!H169</f>
        <v>0</v>
      </c>
      <c r="I169" s="213">
        <f ca="1">'Chem Calcs'!I169+'Addition to Chem for Other'!I169</f>
        <v>0</v>
      </c>
      <c r="J169" s="213">
        <f ca="1">'Chem Calcs'!J169+'Addition to Chem for Other'!J169</f>
        <v>0</v>
      </c>
      <c r="K169" s="213">
        <f ca="1">'Chem Calcs'!K169+'Addition to Chem for Other'!K169</f>
        <v>0</v>
      </c>
      <c r="L169" s="213">
        <f ca="1">'Chem Calcs'!L169+'Addition to Chem for Other'!L169</f>
        <v>0</v>
      </c>
      <c r="M169" s="213">
        <f ca="1">'Chem Calcs'!M169+'Addition to Chem for Other'!M169</f>
        <v>0</v>
      </c>
      <c r="N169" s="213">
        <f ca="1">'Chem Calcs'!N169+'Addition to Chem for Other'!N169</f>
        <v>0</v>
      </c>
      <c r="O169" s="213">
        <f ca="1">'Chem Calcs'!O169+'Addition to Chem for Other'!O169</f>
        <v>0</v>
      </c>
      <c r="P169" s="213">
        <f ca="1">'Chem Calcs'!P169+'Addition to Chem for Other'!P169</f>
        <v>0</v>
      </c>
      <c r="Q169" s="213">
        <f ca="1">'Chem Calcs'!Q169+'Addition to Chem for Other'!Q169</f>
        <v>0</v>
      </c>
      <c r="R169" s="213">
        <f ca="1">'Chem Calcs'!R169+'Addition to Chem for Other'!R169</f>
        <v>0</v>
      </c>
      <c r="S169" s="213">
        <f ca="1">'Chem Calcs'!S169+'Addition to Chem for Other'!S169</f>
        <v>0</v>
      </c>
      <c r="T169" s="213">
        <f ca="1">'Chem Calcs'!T169+'Addition to Chem for Other'!T169</f>
        <v>0</v>
      </c>
      <c r="U169" s="213">
        <f ca="1">'Chem Calcs'!U169+'Addition to Chem for Other'!U169</f>
        <v>0</v>
      </c>
      <c r="V169" s="213">
        <f ca="1">'Chem Calcs'!V169+'Addition to Chem for Other'!V169</f>
        <v>0</v>
      </c>
      <c r="W169" s="213">
        <f ca="1">'Chem Calcs'!W169+'Addition to Chem for Other'!W169</f>
        <v>0</v>
      </c>
      <c r="X169" s="213">
        <f ca="1">'Chem Calcs'!X169+'Addition to Chem for Other'!X169</f>
        <v>0</v>
      </c>
      <c r="Y169" s="213">
        <f ca="1">'Chem Calcs'!Y169+'Addition to Chem for Other'!Y169</f>
        <v>0</v>
      </c>
      <c r="Z169" s="213">
        <f ca="1">'Chem Calcs'!Z169+'Addition to Chem for Other'!Z169</f>
        <v>0</v>
      </c>
      <c r="AA169" s="213">
        <f ca="1">'Chem Calcs'!AA169+'Addition to Chem for Other'!AA169</f>
        <v>0</v>
      </c>
      <c r="AB169" s="213">
        <f ca="1">'Chem Calcs'!AB169+'Addition to Chem for Other'!AB169</f>
        <v>0</v>
      </c>
      <c r="AC169" s="213">
        <f ca="1">'Chem Calcs'!AC169+'Addition to Chem for Other'!AC169</f>
        <v>0</v>
      </c>
      <c r="AD169" s="213">
        <f ca="1">'Chem Calcs'!AD169+'Addition to Chem for Other'!AD169</f>
        <v>0</v>
      </c>
      <c r="AE169" s="213">
        <f ca="1">'Chem Calcs'!AE169+'Addition to Chem for Other'!AE169</f>
        <v>0</v>
      </c>
      <c r="AF169" s="213">
        <f ca="1">'Chem Calcs'!AF169+'Addition to Chem for Other'!AF169</f>
        <v>0</v>
      </c>
      <c r="AG169" s="213">
        <f ca="1">'Chem Calcs'!AG169+'Addition to Chem for Other'!AG169</f>
        <v>0</v>
      </c>
      <c r="AH169" s="213">
        <f ca="1">'Chem Calcs'!AH169+'Addition to Chem for Other'!AH169</f>
        <v>0</v>
      </c>
      <c r="AI169" s="213">
        <f ca="1">'Chem Calcs'!AI169+'Addition to Chem for Other'!AI169</f>
        <v>0</v>
      </c>
      <c r="AJ169" s="213">
        <f ca="1">'Chem Calcs'!AJ169+'Addition to Chem for Other'!AJ169</f>
        <v>0</v>
      </c>
      <c r="AK169" s="213">
        <f ca="1">'Chem Calcs'!AK169+'Addition to Chem for Other'!AK169</f>
        <v>0</v>
      </c>
      <c r="AL169" s="213">
        <f ca="1">'Chem Calcs'!AL169+'Addition to Chem for Other'!AL169</f>
        <v>0</v>
      </c>
      <c r="AM169" s="213">
        <f ca="1">'Chem Calcs'!AM169+'Addition to Chem for Other'!AM169</f>
        <v>0</v>
      </c>
      <c r="AN169" s="213">
        <f ca="1">'Chem Calcs'!AN169+'Addition to Chem for Other'!AN169</f>
        <v>0</v>
      </c>
      <c r="AO169" s="213">
        <f ca="1">'Chem Calcs'!AO169+'Addition to Chem for Other'!AO169</f>
        <v>0</v>
      </c>
      <c r="AP169" s="213">
        <f ca="1">'Chem Calcs'!AP169+'Addition to Chem for Other'!AP169</f>
        <v>0</v>
      </c>
    </row>
    <row r="170" spans="1:42">
      <c r="A170" s="74">
        <v>1000</v>
      </c>
      <c r="B170" s="213">
        <f ca="1">'Chem Calcs'!B170+'Addition to Chem for Other'!B170</f>
        <v>250787351.00469986</v>
      </c>
      <c r="C170" s="213">
        <f ca="1">'Chem Calcs'!C170+'Addition to Chem for Other'!C170</f>
        <v>225708615.90422988</v>
      </c>
      <c r="D170" s="213">
        <f ca="1">'Chem Calcs'!D170+'Addition to Chem for Other'!D170</f>
        <v>200629880.80375987</v>
      </c>
      <c r="E170" s="213">
        <f ca="1">'Chem Calcs'!E170+'Addition to Chem for Other'!E170</f>
        <v>175551145.7032899</v>
      </c>
      <c r="F170" s="213">
        <f ca="1">'Chem Calcs'!F170+'Addition to Chem for Other'!F170</f>
        <v>150472410.60281992</v>
      </c>
      <c r="G170" s="213">
        <f ca="1">'Chem Calcs'!G170+'Addition to Chem for Other'!G170</f>
        <v>125393675.50234993</v>
      </c>
      <c r="H170" s="213">
        <f ca="1">'Chem Calcs'!H170+'Addition to Chem for Other'!H170</f>
        <v>100314940.40187994</v>
      </c>
      <c r="I170" s="213">
        <f ca="1">'Chem Calcs'!I170+'Addition to Chem for Other'!I170</f>
        <v>75236205.30140996</v>
      </c>
      <c r="J170" s="213">
        <f ca="1">'Chem Calcs'!J170+'Addition to Chem for Other'!J170</f>
        <v>50157470.200939968</v>
      </c>
      <c r="K170" s="213">
        <f ca="1">'Chem Calcs'!K170+'Addition to Chem for Other'!K170</f>
        <v>25078735.100469984</v>
      </c>
      <c r="L170" s="213">
        <f ca="1">'Chem Calcs'!L170+'Addition to Chem for Other'!L170</f>
        <v>0</v>
      </c>
      <c r="M170" s="213">
        <f ca="1">'Chem Calcs'!M170+'Addition to Chem for Other'!M170</f>
        <v>0</v>
      </c>
      <c r="N170" s="213">
        <f ca="1">'Chem Calcs'!N170+'Addition to Chem for Other'!N170</f>
        <v>0</v>
      </c>
      <c r="O170" s="213">
        <f ca="1">'Chem Calcs'!O170+'Addition to Chem for Other'!O170</f>
        <v>0</v>
      </c>
      <c r="P170" s="213">
        <f ca="1">'Chem Calcs'!P170+'Addition to Chem for Other'!P170</f>
        <v>0</v>
      </c>
      <c r="Q170" s="213">
        <f ca="1">'Chem Calcs'!Q170+'Addition to Chem for Other'!Q170</f>
        <v>0</v>
      </c>
      <c r="R170" s="213">
        <f ca="1">'Chem Calcs'!R170+'Addition to Chem for Other'!R170</f>
        <v>0</v>
      </c>
      <c r="S170" s="213">
        <f ca="1">'Chem Calcs'!S170+'Addition to Chem for Other'!S170</f>
        <v>0</v>
      </c>
      <c r="T170" s="213">
        <f ca="1">'Chem Calcs'!T170+'Addition to Chem for Other'!T170</f>
        <v>0</v>
      </c>
      <c r="U170" s="213">
        <f ca="1">'Chem Calcs'!U170+'Addition to Chem for Other'!U170</f>
        <v>0</v>
      </c>
      <c r="V170" s="213">
        <f ca="1">'Chem Calcs'!V170+'Addition to Chem for Other'!V170</f>
        <v>0</v>
      </c>
      <c r="W170" s="213">
        <f ca="1">'Chem Calcs'!W170+'Addition to Chem for Other'!W170</f>
        <v>0</v>
      </c>
      <c r="X170" s="213">
        <f ca="1">'Chem Calcs'!X170+'Addition to Chem for Other'!X170</f>
        <v>0</v>
      </c>
      <c r="Y170" s="213">
        <f ca="1">'Chem Calcs'!Y170+'Addition to Chem for Other'!Y170</f>
        <v>0</v>
      </c>
      <c r="Z170" s="213">
        <f ca="1">'Chem Calcs'!Z170+'Addition to Chem for Other'!Z170</f>
        <v>0</v>
      </c>
      <c r="AA170" s="213">
        <f ca="1">'Chem Calcs'!AA170+'Addition to Chem for Other'!AA170</f>
        <v>0</v>
      </c>
      <c r="AB170" s="213">
        <f ca="1">'Chem Calcs'!AB170+'Addition to Chem for Other'!AB170</f>
        <v>0</v>
      </c>
      <c r="AC170" s="213">
        <f ca="1">'Chem Calcs'!AC170+'Addition to Chem for Other'!AC170</f>
        <v>0</v>
      </c>
      <c r="AD170" s="213">
        <f ca="1">'Chem Calcs'!AD170+'Addition to Chem for Other'!AD170</f>
        <v>0</v>
      </c>
      <c r="AE170" s="213">
        <f ca="1">'Chem Calcs'!AE170+'Addition to Chem for Other'!AE170</f>
        <v>0</v>
      </c>
      <c r="AF170" s="213">
        <f ca="1">'Chem Calcs'!AF170+'Addition to Chem for Other'!AF170</f>
        <v>0</v>
      </c>
      <c r="AG170" s="213">
        <f ca="1">'Chem Calcs'!AG170+'Addition to Chem for Other'!AG170</f>
        <v>0</v>
      </c>
      <c r="AH170" s="213">
        <f ca="1">'Chem Calcs'!AH170+'Addition to Chem for Other'!AH170</f>
        <v>0</v>
      </c>
      <c r="AI170" s="213">
        <f ca="1">'Chem Calcs'!AI170+'Addition to Chem for Other'!AI170</f>
        <v>0</v>
      </c>
      <c r="AJ170" s="213">
        <f ca="1">'Chem Calcs'!AJ170+'Addition to Chem for Other'!AJ170</f>
        <v>0</v>
      </c>
      <c r="AK170" s="213">
        <f ca="1">'Chem Calcs'!AK170+'Addition to Chem for Other'!AK170</f>
        <v>0</v>
      </c>
      <c r="AL170" s="213">
        <f ca="1">'Chem Calcs'!AL170+'Addition to Chem for Other'!AL170</f>
        <v>0</v>
      </c>
      <c r="AM170" s="213">
        <f ca="1">'Chem Calcs'!AM170+'Addition to Chem for Other'!AM170</f>
        <v>0</v>
      </c>
      <c r="AN170" s="213">
        <f ca="1">'Chem Calcs'!AN170+'Addition to Chem for Other'!AN170</f>
        <v>0</v>
      </c>
      <c r="AO170" s="213">
        <f ca="1">'Chem Calcs'!AO170+'Addition to Chem for Other'!AO170</f>
        <v>0</v>
      </c>
      <c r="AP170" s="213">
        <f ca="1">'Chem Calcs'!AP170+'Addition to Chem for Other'!AP170</f>
        <v>0</v>
      </c>
    </row>
    <row r="171" spans="1:42">
      <c r="A171" s="74">
        <v>1500</v>
      </c>
      <c r="B171" s="213">
        <f ca="1">'Chem Calcs'!B171+'Addition to Chem for Other'!B171</f>
        <v>0</v>
      </c>
      <c r="C171" s="213">
        <f ca="1">'Chem Calcs'!C171+'Addition to Chem for Other'!C171</f>
        <v>0</v>
      </c>
      <c r="D171" s="213">
        <f ca="1">'Chem Calcs'!D171+'Addition to Chem for Other'!D171</f>
        <v>0</v>
      </c>
      <c r="E171" s="213">
        <f ca="1">'Chem Calcs'!E171+'Addition to Chem for Other'!E171</f>
        <v>0</v>
      </c>
      <c r="F171" s="213">
        <f ca="1">'Chem Calcs'!F171+'Addition to Chem for Other'!F171</f>
        <v>0</v>
      </c>
      <c r="G171" s="213">
        <f ca="1">'Chem Calcs'!G171+'Addition to Chem for Other'!G171</f>
        <v>0</v>
      </c>
      <c r="H171" s="213">
        <f ca="1">'Chem Calcs'!H171+'Addition to Chem for Other'!H171</f>
        <v>0</v>
      </c>
      <c r="I171" s="213">
        <f ca="1">'Chem Calcs'!I171+'Addition to Chem for Other'!I171</f>
        <v>0</v>
      </c>
      <c r="J171" s="213">
        <f ca="1">'Chem Calcs'!J171+'Addition to Chem for Other'!J171</f>
        <v>0</v>
      </c>
      <c r="K171" s="213">
        <f ca="1">'Chem Calcs'!K171+'Addition to Chem for Other'!K171</f>
        <v>0</v>
      </c>
      <c r="L171" s="213">
        <f ca="1">'Chem Calcs'!L171+'Addition to Chem for Other'!L171</f>
        <v>0</v>
      </c>
      <c r="M171" s="213">
        <f ca="1">'Chem Calcs'!M171+'Addition to Chem for Other'!M171</f>
        <v>0</v>
      </c>
      <c r="N171" s="213">
        <f ca="1">'Chem Calcs'!N171+'Addition to Chem for Other'!N171</f>
        <v>0</v>
      </c>
      <c r="O171" s="213">
        <f ca="1">'Chem Calcs'!O171+'Addition to Chem for Other'!O171</f>
        <v>0</v>
      </c>
      <c r="P171" s="213">
        <f ca="1">'Chem Calcs'!P171+'Addition to Chem for Other'!P171</f>
        <v>0</v>
      </c>
      <c r="Q171" s="213">
        <f ca="1">'Chem Calcs'!Q171+'Addition to Chem for Other'!Q171</f>
        <v>0</v>
      </c>
      <c r="R171" s="213">
        <f ca="1">'Chem Calcs'!R171+'Addition to Chem for Other'!R171</f>
        <v>0</v>
      </c>
      <c r="S171" s="213">
        <f ca="1">'Chem Calcs'!S171+'Addition to Chem for Other'!S171</f>
        <v>0</v>
      </c>
      <c r="T171" s="213">
        <f ca="1">'Chem Calcs'!T171+'Addition to Chem for Other'!T171</f>
        <v>0</v>
      </c>
      <c r="U171" s="213">
        <f ca="1">'Chem Calcs'!U171+'Addition to Chem for Other'!U171</f>
        <v>0</v>
      </c>
      <c r="V171" s="213">
        <f ca="1">'Chem Calcs'!V171+'Addition to Chem for Other'!V171</f>
        <v>0</v>
      </c>
      <c r="W171" s="213">
        <f ca="1">'Chem Calcs'!W171+'Addition to Chem for Other'!W171</f>
        <v>0</v>
      </c>
      <c r="X171" s="213">
        <f ca="1">'Chem Calcs'!X171+'Addition to Chem for Other'!X171</f>
        <v>0</v>
      </c>
      <c r="Y171" s="213">
        <f ca="1">'Chem Calcs'!Y171+'Addition to Chem for Other'!Y171</f>
        <v>0</v>
      </c>
      <c r="Z171" s="213">
        <f ca="1">'Chem Calcs'!Z171+'Addition to Chem for Other'!Z171</f>
        <v>0</v>
      </c>
      <c r="AA171" s="213">
        <f ca="1">'Chem Calcs'!AA171+'Addition to Chem for Other'!AA171</f>
        <v>0</v>
      </c>
      <c r="AB171" s="213">
        <f ca="1">'Chem Calcs'!AB171+'Addition to Chem for Other'!AB171</f>
        <v>0</v>
      </c>
      <c r="AC171" s="213">
        <f ca="1">'Chem Calcs'!AC171+'Addition to Chem for Other'!AC171</f>
        <v>0</v>
      </c>
      <c r="AD171" s="213">
        <f ca="1">'Chem Calcs'!AD171+'Addition to Chem for Other'!AD171</f>
        <v>0</v>
      </c>
      <c r="AE171" s="213">
        <f ca="1">'Chem Calcs'!AE171+'Addition to Chem for Other'!AE171</f>
        <v>0</v>
      </c>
      <c r="AF171" s="213">
        <f ca="1">'Chem Calcs'!AF171+'Addition to Chem for Other'!AF171</f>
        <v>0</v>
      </c>
      <c r="AG171" s="213">
        <f ca="1">'Chem Calcs'!AG171+'Addition to Chem for Other'!AG171</f>
        <v>0</v>
      </c>
      <c r="AH171" s="213">
        <f ca="1">'Chem Calcs'!AH171+'Addition to Chem for Other'!AH171</f>
        <v>0</v>
      </c>
      <c r="AI171" s="213">
        <f ca="1">'Chem Calcs'!AI171+'Addition to Chem for Other'!AI171</f>
        <v>0</v>
      </c>
      <c r="AJ171" s="213">
        <f ca="1">'Chem Calcs'!AJ171+'Addition to Chem for Other'!AJ171</f>
        <v>0</v>
      </c>
      <c r="AK171" s="213">
        <f ca="1">'Chem Calcs'!AK171+'Addition to Chem for Other'!AK171</f>
        <v>0</v>
      </c>
      <c r="AL171" s="213">
        <f ca="1">'Chem Calcs'!AL171+'Addition to Chem for Other'!AL171</f>
        <v>0</v>
      </c>
      <c r="AM171" s="213">
        <f ca="1">'Chem Calcs'!AM171+'Addition to Chem for Other'!AM171</f>
        <v>0</v>
      </c>
      <c r="AN171" s="213">
        <f ca="1">'Chem Calcs'!AN171+'Addition to Chem for Other'!AN171</f>
        <v>0</v>
      </c>
      <c r="AO171" s="213">
        <f ca="1">'Chem Calcs'!AO171+'Addition to Chem for Other'!AO171</f>
        <v>0</v>
      </c>
      <c r="AP171" s="213">
        <f ca="1">'Chem Calcs'!AP171+'Addition to Chem for Other'!AP171</f>
        <v>0</v>
      </c>
    </row>
    <row r="172" spans="1:42">
      <c r="A172" s="74">
        <v>2000</v>
      </c>
      <c r="B172" s="213">
        <f ca="1">'Chem Calcs'!B172+'Addition to Chem for Other'!B172</f>
        <v>0</v>
      </c>
      <c r="C172" s="213">
        <f ca="1">'Chem Calcs'!C172+'Addition to Chem for Other'!C172</f>
        <v>0</v>
      </c>
      <c r="D172" s="213">
        <f ca="1">'Chem Calcs'!D172+'Addition to Chem for Other'!D172</f>
        <v>0</v>
      </c>
      <c r="E172" s="213">
        <f ca="1">'Chem Calcs'!E172+'Addition to Chem for Other'!E172</f>
        <v>0</v>
      </c>
      <c r="F172" s="213">
        <f ca="1">'Chem Calcs'!F172+'Addition to Chem for Other'!F172</f>
        <v>0</v>
      </c>
      <c r="G172" s="213">
        <f ca="1">'Chem Calcs'!G172+'Addition to Chem for Other'!G172</f>
        <v>0</v>
      </c>
      <c r="H172" s="213">
        <f ca="1">'Chem Calcs'!H172+'Addition to Chem for Other'!H172</f>
        <v>0</v>
      </c>
      <c r="I172" s="213">
        <f ca="1">'Chem Calcs'!I172+'Addition to Chem for Other'!I172</f>
        <v>0</v>
      </c>
      <c r="J172" s="213">
        <f ca="1">'Chem Calcs'!J172+'Addition to Chem for Other'!J172</f>
        <v>0</v>
      </c>
      <c r="K172" s="213">
        <f ca="1">'Chem Calcs'!K172+'Addition to Chem for Other'!K172</f>
        <v>0</v>
      </c>
      <c r="L172" s="213">
        <f ca="1">'Chem Calcs'!L172+'Addition to Chem for Other'!L172</f>
        <v>0</v>
      </c>
      <c r="M172" s="213">
        <f ca="1">'Chem Calcs'!M172+'Addition to Chem for Other'!M172</f>
        <v>0</v>
      </c>
      <c r="N172" s="213">
        <f ca="1">'Chem Calcs'!N172+'Addition to Chem for Other'!N172</f>
        <v>0</v>
      </c>
      <c r="O172" s="213">
        <f ca="1">'Chem Calcs'!O172+'Addition to Chem for Other'!O172</f>
        <v>0</v>
      </c>
      <c r="P172" s="213">
        <f ca="1">'Chem Calcs'!P172+'Addition to Chem for Other'!P172</f>
        <v>0</v>
      </c>
      <c r="Q172" s="213">
        <f ca="1">'Chem Calcs'!Q172+'Addition to Chem for Other'!Q172</f>
        <v>0</v>
      </c>
      <c r="R172" s="213">
        <f ca="1">'Chem Calcs'!R172+'Addition to Chem for Other'!R172</f>
        <v>0</v>
      </c>
      <c r="S172" s="213">
        <f ca="1">'Chem Calcs'!S172+'Addition to Chem for Other'!S172</f>
        <v>0</v>
      </c>
      <c r="T172" s="213">
        <f ca="1">'Chem Calcs'!T172+'Addition to Chem for Other'!T172</f>
        <v>0</v>
      </c>
      <c r="U172" s="213">
        <f ca="1">'Chem Calcs'!U172+'Addition to Chem for Other'!U172</f>
        <v>0</v>
      </c>
      <c r="V172" s="213">
        <f ca="1">'Chem Calcs'!V172+'Addition to Chem for Other'!V172</f>
        <v>0</v>
      </c>
      <c r="W172" s="213">
        <f ca="1">'Chem Calcs'!W172+'Addition to Chem for Other'!W172</f>
        <v>0</v>
      </c>
      <c r="X172" s="213">
        <f ca="1">'Chem Calcs'!X172+'Addition to Chem for Other'!X172</f>
        <v>0</v>
      </c>
      <c r="Y172" s="213">
        <f ca="1">'Chem Calcs'!Y172+'Addition to Chem for Other'!Y172</f>
        <v>0</v>
      </c>
      <c r="Z172" s="213">
        <f ca="1">'Chem Calcs'!Z172+'Addition to Chem for Other'!Z172</f>
        <v>0</v>
      </c>
      <c r="AA172" s="213">
        <f ca="1">'Chem Calcs'!AA172+'Addition to Chem for Other'!AA172</f>
        <v>0</v>
      </c>
      <c r="AB172" s="213">
        <f ca="1">'Chem Calcs'!AB172+'Addition to Chem for Other'!AB172</f>
        <v>0</v>
      </c>
      <c r="AC172" s="213">
        <f ca="1">'Chem Calcs'!AC172+'Addition to Chem for Other'!AC172</f>
        <v>0</v>
      </c>
      <c r="AD172" s="213">
        <f ca="1">'Chem Calcs'!AD172+'Addition to Chem for Other'!AD172</f>
        <v>0</v>
      </c>
      <c r="AE172" s="213">
        <f ca="1">'Chem Calcs'!AE172+'Addition to Chem for Other'!AE172</f>
        <v>0</v>
      </c>
      <c r="AF172" s="213">
        <f ca="1">'Chem Calcs'!AF172+'Addition to Chem for Other'!AF172</f>
        <v>0</v>
      </c>
      <c r="AG172" s="213">
        <f ca="1">'Chem Calcs'!AG172+'Addition to Chem for Other'!AG172</f>
        <v>0</v>
      </c>
      <c r="AH172" s="213">
        <f ca="1">'Chem Calcs'!AH172+'Addition to Chem for Other'!AH172</f>
        <v>0</v>
      </c>
      <c r="AI172" s="213">
        <f ca="1">'Chem Calcs'!AI172+'Addition to Chem for Other'!AI172</f>
        <v>0</v>
      </c>
      <c r="AJ172" s="213">
        <f ca="1">'Chem Calcs'!AJ172+'Addition to Chem for Other'!AJ172</f>
        <v>0</v>
      </c>
      <c r="AK172" s="213">
        <f ca="1">'Chem Calcs'!AK172+'Addition to Chem for Other'!AK172</f>
        <v>0</v>
      </c>
      <c r="AL172" s="213">
        <f ca="1">'Chem Calcs'!AL172+'Addition to Chem for Other'!AL172</f>
        <v>0</v>
      </c>
      <c r="AM172" s="213">
        <f ca="1">'Chem Calcs'!AM172+'Addition to Chem for Other'!AM172</f>
        <v>0</v>
      </c>
      <c r="AN172" s="213">
        <f ca="1">'Chem Calcs'!AN172+'Addition to Chem for Other'!AN172</f>
        <v>0</v>
      </c>
      <c r="AO172" s="213">
        <f ca="1">'Chem Calcs'!AO172+'Addition to Chem for Other'!AO172</f>
        <v>0</v>
      </c>
      <c r="AP172" s="213">
        <f ca="1">'Chem Calcs'!AP172+'Addition to Chem for Other'!AP172</f>
        <v>0</v>
      </c>
    </row>
    <row r="173" spans="1:42">
      <c r="A173" s="74">
        <v>3000</v>
      </c>
      <c r="B173" s="213">
        <f ca="1">'Chem Calcs'!B173+'Addition to Chem for Other'!B173</f>
        <v>0</v>
      </c>
      <c r="C173" s="213">
        <f ca="1">'Chem Calcs'!C173+'Addition to Chem for Other'!C173</f>
        <v>0</v>
      </c>
      <c r="D173" s="213">
        <f ca="1">'Chem Calcs'!D173+'Addition to Chem for Other'!D173</f>
        <v>0</v>
      </c>
      <c r="E173" s="213">
        <f ca="1">'Chem Calcs'!E173+'Addition to Chem for Other'!E173</f>
        <v>0</v>
      </c>
      <c r="F173" s="213">
        <f ca="1">'Chem Calcs'!F173+'Addition to Chem for Other'!F173</f>
        <v>0</v>
      </c>
      <c r="G173" s="213">
        <f ca="1">'Chem Calcs'!G173+'Addition to Chem for Other'!G173</f>
        <v>0</v>
      </c>
      <c r="H173" s="213">
        <f ca="1">'Chem Calcs'!H173+'Addition to Chem for Other'!H173</f>
        <v>0</v>
      </c>
      <c r="I173" s="213">
        <f ca="1">'Chem Calcs'!I173+'Addition to Chem for Other'!I173</f>
        <v>0</v>
      </c>
      <c r="J173" s="213">
        <f ca="1">'Chem Calcs'!J173+'Addition to Chem for Other'!J173</f>
        <v>0</v>
      </c>
      <c r="K173" s="213">
        <f ca="1">'Chem Calcs'!K173+'Addition to Chem for Other'!K173</f>
        <v>0</v>
      </c>
      <c r="L173" s="213">
        <f ca="1">'Chem Calcs'!L173+'Addition to Chem for Other'!L173</f>
        <v>0</v>
      </c>
      <c r="M173" s="213">
        <f ca="1">'Chem Calcs'!M173+'Addition to Chem for Other'!M173</f>
        <v>0</v>
      </c>
      <c r="N173" s="213">
        <f ca="1">'Chem Calcs'!N173+'Addition to Chem for Other'!N173</f>
        <v>0</v>
      </c>
      <c r="O173" s="213">
        <f ca="1">'Chem Calcs'!O173+'Addition to Chem for Other'!O173</f>
        <v>0</v>
      </c>
      <c r="P173" s="213">
        <f ca="1">'Chem Calcs'!P173+'Addition to Chem for Other'!P173</f>
        <v>0</v>
      </c>
      <c r="Q173" s="213">
        <f ca="1">'Chem Calcs'!Q173+'Addition to Chem for Other'!Q173</f>
        <v>0</v>
      </c>
      <c r="R173" s="213">
        <f ca="1">'Chem Calcs'!R173+'Addition to Chem for Other'!R173</f>
        <v>0</v>
      </c>
      <c r="S173" s="213">
        <f ca="1">'Chem Calcs'!S173+'Addition to Chem for Other'!S173</f>
        <v>0</v>
      </c>
      <c r="T173" s="213">
        <f ca="1">'Chem Calcs'!T173+'Addition to Chem for Other'!T173</f>
        <v>0</v>
      </c>
      <c r="U173" s="213">
        <f ca="1">'Chem Calcs'!U173+'Addition to Chem for Other'!U173</f>
        <v>0</v>
      </c>
      <c r="V173" s="213">
        <f ca="1">'Chem Calcs'!V173+'Addition to Chem for Other'!V173</f>
        <v>0</v>
      </c>
      <c r="W173" s="213">
        <f ca="1">'Chem Calcs'!W173+'Addition to Chem for Other'!W173</f>
        <v>0</v>
      </c>
      <c r="X173" s="213">
        <f ca="1">'Chem Calcs'!X173+'Addition to Chem for Other'!X173</f>
        <v>0</v>
      </c>
      <c r="Y173" s="213">
        <f ca="1">'Chem Calcs'!Y173+'Addition to Chem for Other'!Y173</f>
        <v>0</v>
      </c>
      <c r="Z173" s="213">
        <f ca="1">'Chem Calcs'!Z173+'Addition to Chem for Other'!Z173</f>
        <v>0</v>
      </c>
      <c r="AA173" s="213">
        <f ca="1">'Chem Calcs'!AA173+'Addition to Chem for Other'!AA173</f>
        <v>0</v>
      </c>
      <c r="AB173" s="213">
        <f ca="1">'Chem Calcs'!AB173+'Addition to Chem for Other'!AB173</f>
        <v>0</v>
      </c>
      <c r="AC173" s="213">
        <f ca="1">'Chem Calcs'!AC173+'Addition to Chem for Other'!AC173</f>
        <v>0</v>
      </c>
      <c r="AD173" s="213">
        <f ca="1">'Chem Calcs'!AD173+'Addition to Chem for Other'!AD173</f>
        <v>0</v>
      </c>
      <c r="AE173" s="213">
        <f ca="1">'Chem Calcs'!AE173+'Addition to Chem for Other'!AE173</f>
        <v>0</v>
      </c>
      <c r="AF173" s="213">
        <f ca="1">'Chem Calcs'!AF173+'Addition to Chem for Other'!AF173</f>
        <v>0</v>
      </c>
      <c r="AG173" s="213">
        <f ca="1">'Chem Calcs'!AG173+'Addition to Chem for Other'!AG173</f>
        <v>0</v>
      </c>
      <c r="AH173" s="213">
        <f ca="1">'Chem Calcs'!AH173+'Addition to Chem for Other'!AH173</f>
        <v>0</v>
      </c>
      <c r="AI173" s="213">
        <f ca="1">'Chem Calcs'!AI173+'Addition to Chem for Other'!AI173</f>
        <v>0</v>
      </c>
      <c r="AJ173" s="213">
        <f ca="1">'Chem Calcs'!AJ173+'Addition to Chem for Other'!AJ173</f>
        <v>0</v>
      </c>
      <c r="AK173" s="213">
        <f ca="1">'Chem Calcs'!AK173+'Addition to Chem for Other'!AK173</f>
        <v>0</v>
      </c>
      <c r="AL173" s="213">
        <f ca="1">'Chem Calcs'!AL173+'Addition to Chem for Other'!AL173</f>
        <v>0</v>
      </c>
      <c r="AM173" s="213">
        <f ca="1">'Chem Calcs'!AM173+'Addition to Chem for Other'!AM173</f>
        <v>0</v>
      </c>
      <c r="AN173" s="213">
        <f ca="1">'Chem Calcs'!AN173+'Addition to Chem for Other'!AN173</f>
        <v>0</v>
      </c>
      <c r="AO173" s="213">
        <f ca="1">'Chem Calcs'!AO173+'Addition to Chem for Other'!AO173</f>
        <v>0</v>
      </c>
      <c r="AP173" s="213">
        <f ca="1">'Chem Calcs'!AP173+'Addition to Chem for Other'!AP173</f>
        <v>0</v>
      </c>
    </row>
    <row r="174" spans="1:42">
      <c r="A174" s="74">
        <v>5000</v>
      </c>
      <c r="B174" s="213">
        <f ca="1">'Chem Calcs'!B174+'Addition to Chem for Other'!B174</f>
        <v>0</v>
      </c>
      <c r="C174" s="213">
        <f ca="1">'Chem Calcs'!C174+'Addition to Chem for Other'!C174</f>
        <v>0</v>
      </c>
      <c r="D174" s="213">
        <f ca="1">'Chem Calcs'!D174+'Addition to Chem for Other'!D174</f>
        <v>0</v>
      </c>
      <c r="E174" s="213">
        <f ca="1">'Chem Calcs'!E174+'Addition to Chem for Other'!E174</f>
        <v>0</v>
      </c>
      <c r="F174" s="213">
        <f ca="1">'Chem Calcs'!F174+'Addition to Chem for Other'!F174</f>
        <v>0</v>
      </c>
      <c r="G174" s="213">
        <f ca="1">'Chem Calcs'!G174+'Addition to Chem for Other'!G174</f>
        <v>0</v>
      </c>
      <c r="H174" s="213">
        <f ca="1">'Chem Calcs'!H174+'Addition to Chem for Other'!H174</f>
        <v>0</v>
      </c>
      <c r="I174" s="213">
        <f ca="1">'Chem Calcs'!I174+'Addition to Chem for Other'!I174</f>
        <v>0</v>
      </c>
      <c r="J174" s="213">
        <f ca="1">'Chem Calcs'!J174+'Addition to Chem for Other'!J174</f>
        <v>0</v>
      </c>
      <c r="K174" s="213">
        <f ca="1">'Chem Calcs'!K174+'Addition to Chem for Other'!K174</f>
        <v>0</v>
      </c>
      <c r="L174" s="213">
        <f ca="1">'Chem Calcs'!L174+'Addition to Chem for Other'!L174</f>
        <v>0</v>
      </c>
      <c r="M174" s="213">
        <f ca="1">'Chem Calcs'!M174+'Addition to Chem for Other'!M174</f>
        <v>0</v>
      </c>
      <c r="N174" s="213">
        <f ca="1">'Chem Calcs'!N174+'Addition to Chem for Other'!N174</f>
        <v>0</v>
      </c>
      <c r="O174" s="213">
        <f ca="1">'Chem Calcs'!O174+'Addition to Chem for Other'!O174</f>
        <v>0</v>
      </c>
      <c r="P174" s="213">
        <f ca="1">'Chem Calcs'!P174+'Addition to Chem for Other'!P174</f>
        <v>0</v>
      </c>
      <c r="Q174" s="213">
        <f ca="1">'Chem Calcs'!Q174+'Addition to Chem for Other'!Q174</f>
        <v>0</v>
      </c>
      <c r="R174" s="213">
        <f ca="1">'Chem Calcs'!R174+'Addition to Chem for Other'!R174</f>
        <v>0</v>
      </c>
      <c r="S174" s="213">
        <f ca="1">'Chem Calcs'!S174+'Addition to Chem for Other'!S174</f>
        <v>0</v>
      </c>
      <c r="T174" s="213">
        <f ca="1">'Chem Calcs'!T174+'Addition to Chem for Other'!T174</f>
        <v>0</v>
      </c>
      <c r="U174" s="213">
        <f ca="1">'Chem Calcs'!U174+'Addition to Chem for Other'!U174</f>
        <v>0</v>
      </c>
      <c r="V174" s="213">
        <f ca="1">'Chem Calcs'!V174+'Addition to Chem for Other'!V174</f>
        <v>0</v>
      </c>
      <c r="W174" s="213">
        <f ca="1">'Chem Calcs'!W174+'Addition to Chem for Other'!W174</f>
        <v>0</v>
      </c>
      <c r="X174" s="213">
        <f ca="1">'Chem Calcs'!X174+'Addition to Chem for Other'!X174</f>
        <v>0</v>
      </c>
      <c r="Y174" s="213">
        <f ca="1">'Chem Calcs'!Y174+'Addition to Chem for Other'!Y174</f>
        <v>0</v>
      </c>
      <c r="Z174" s="213">
        <f ca="1">'Chem Calcs'!Z174+'Addition to Chem for Other'!Z174</f>
        <v>0</v>
      </c>
      <c r="AA174" s="213">
        <f ca="1">'Chem Calcs'!AA174+'Addition to Chem for Other'!AA174</f>
        <v>0</v>
      </c>
      <c r="AB174" s="213">
        <f ca="1">'Chem Calcs'!AB174+'Addition to Chem for Other'!AB174</f>
        <v>0</v>
      </c>
      <c r="AC174" s="213">
        <f ca="1">'Chem Calcs'!AC174+'Addition to Chem for Other'!AC174</f>
        <v>0</v>
      </c>
      <c r="AD174" s="213">
        <f ca="1">'Chem Calcs'!AD174+'Addition to Chem for Other'!AD174</f>
        <v>0</v>
      </c>
      <c r="AE174" s="213">
        <f ca="1">'Chem Calcs'!AE174+'Addition to Chem for Other'!AE174</f>
        <v>0</v>
      </c>
      <c r="AF174" s="213">
        <f ca="1">'Chem Calcs'!AF174+'Addition to Chem for Other'!AF174</f>
        <v>0</v>
      </c>
      <c r="AG174" s="213">
        <f ca="1">'Chem Calcs'!AG174+'Addition to Chem for Other'!AG174</f>
        <v>0</v>
      </c>
      <c r="AH174" s="213">
        <f ca="1">'Chem Calcs'!AH174+'Addition to Chem for Other'!AH174</f>
        <v>0</v>
      </c>
      <c r="AI174" s="213">
        <f ca="1">'Chem Calcs'!AI174+'Addition to Chem for Other'!AI174</f>
        <v>0</v>
      </c>
      <c r="AJ174" s="213">
        <f ca="1">'Chem Calcs'!AJ174+'Addition to Chem for Other'!AJ174</f>
        <v>0</v>
      </c>
      <c r="AK174" s="213">
        <f ca="1">'Chem Calcs'!AK174+'Addition to Chem for Other'!AK174</f>
        <v>0</v>
      </c>
      <c r="AL174" s="213">
        <f ca="1">'Chem Calcs'!AL174+'Addition to Chem for Other'!AL174</f>
        <v>0</v>
      </c>
      <c r="AM174" s="213">
        <f ca="1">'Chem Calcs'!AM174+'Addition to Chem for Other'!AM174</f>
        <v>0</v>
      </c>
      <c r="AN174" s="213">
        <f ca="1">'Chem Calcs'!AN174+'Addition to Chem for Other'!AN174</f>
        <v>0</v>
      </c>
      <c r="AO174" s="213">
        <f ca="1">'Chem Calcs'!AO174+'Addition to Chem for Other'!AO174</f>
        <v>0</v>
      </c>
      <c r="AP174" s="213">
        <f ca="1">'Chem Calcs'!AP174+'Addition to Chem for Other'!AP174</f>
        <v>0</v>
      </c>
    </row>
    <row r="175" spans="1:42">
      <c r="A175" s="74">
        <v>10000</v>
      </c>
      <c r="B175" s="213">
        <f ca="1">'Chem Calcs'!B175+'Addition to Chem for Other'!B175</f>
        <v>0</v>
      </c>
      <c r="C175" s="213">
        <f ca="1">'Chem Calcs'!C175+'Addition to Chem for Other'!C175</f>
        <v>0</v>
      </c>
      <c r="D175" s="213">
        <f ca="1">'Chem Calcs'!D175+'Addition to Chem for Other'!D175</f>
        <v>0</v>
      </c>
      <c r="E175" s="213">
        <f ca="1">'Chem Calcs'!E175+'Addition to Chem for Other'!E175</f>
        <v>0</v>
      </c>
      <c r="F175" s="213">
        <f ca="1">'Chem Calcs'!F175+'Addition to Chem for Other'!F175</f>
        <v>0</v>
      </c>
      <c r="G175" s="213">
        <f ca="1">'Chem Calcs'!G175+'Addition to Chem for Other'!G175</f>
        <v>0</v>
      </c>
      <c r="H175" s="213">
        <f ca="1">'Chem Calcs'!H175+'Addition to Chem for Other'!H175</f>
        <v>0</v>
      </c>
      <c r="I175" s="213">
        <f ca="1">'Chem Calcs'!I175+'Addition to Chem for Other'!I175</f>
        <v>0</v>
      </c>
      <c r="J175" s="213">
        <f ca="1">'Chem Calcs'!J175+'Addition to Chem for Other'!J175</f>
        <v>0</v>
      </c>
      <c r="K175" s="213">
        <f ca="1">'Chem Calcs'!K175+'Addition to Chem for Other'!K175</f>
        <v>0</v>
      </c>
      <c r="L175" s="213">
        <f ca="1">'Chem Calcs'!L175+'Addition to Chem for Other'!L175</f>
        <v>0</v>
      </c>
      <c r="M175" s="213">
        <f ca="1">'Chem Calcs'!M175+'Addition to Chem for Other'!M175</f>
        <v>0</v>
      </c>
      <c r="N175" s="213">
        <f ca="1">'Chem Calcs'!N175+'Addition to Chem for Other'!N175</f>
        <v>0</v>
      </c>
      <c r="O175" s="213">
        <f ca="1">'Chem Calcs'!O175+'Addition to Chem for Other'!O175</f>
        <v>0</v>
      </c>
      <c r="P175" s="213">
        <f ca="1">'Chem Calcs'!P175+'Addition to Chem for Other'!P175</f>
        <v>0</v>
      </c>
      <c r="Q175" s="213">
        <f ca="1">'Chem Calcs'!Q175+'Addition to Chem for Other'!Q175</f>
        <v>0</v>
      </c>
      <c r="R175" s="213">
        <f ca="1">'Chem Calcs'!R175+'Addition to Chem for Other'!R175</f>
        <v>0</v>
      </c>
      <c r="S175" s="213">
        <f ca="1">'Chem Calcs'!S175+'Addition to Chem for Other'!S175</f>
        <v>0</v>
      </c>
      <c r="T175" s="213">
        <f ca="1">'Chem Calcs'!T175+'Addition to Chem for Other'!T175</f>
        <v>0</v>
      </c>
      <c r="U175" s="213">
        <f ca="1">'Chem Calcs'!U175+'Addition to Chem for Other'!U175</f>
        <v>0</v>
      </c>
      <c r="V175" s="213">
        <f ca="1">'Chem Calcs'!V175+'Addition to Chem for Other'!V175</f>
        <v>0</v>
      </c>
      <c r="W175" s="213">
        <f ca="1">'Chem Calcs'!W175+'Addition to Chem for Other'!W175</f>
        <v>0</v>
      </c>
      <c r="X175" s="213">
        <f ca="1">'Chem Calcs'!X175+'Addition to Chem for Other'!X175</f>
        <v>0</v>
      </c>
      <c r="Y175" s="213">
        <f ca="1">'Chem Calcs'!Y175+'Addition to Chem for Other'!Y175</f>
        <v>0</v>
      </c>
      <c r="Z175" s="213">
        <f ca="1">'Chem Calcs'!Z175+'Addition to Chem for Other'!Z175</f>
        <v>0</v>
      </c>
      <c r="AA175" s="213">
        <f ca="1">'Chem Calcs'!AA175+'Addition to Chem for Other'!AA175</f>
        <v>0</v>
      </c>
      <c r="AB175" s="213">
        <f ca="1">'Chem Calcs'!AB175+'Addition to Chem for Other'!AB175</f>
        <v>0</v>
      </c>
      <c r="AC175" s="213">
        <f ca="1">'Chem Calcs'!AC175+'Addition to Chem for Other'!AC175</f>
        <v>0</v>
      </c>
      <c r="AD175" s="213">
        <f ca="1">'Chem Calcs'!AD175+'Addition to Chem for Other'!AD175</f>
        <v>0</v>
      </c>
      <c r="AE175" s="213">
        <f ca="1">'Chem Calcs'!AE175+'Addition to Chem for Other'!AE175</f>
        <v>0</v>
      </c>
      <c r="AF175" s="213">
        <f ca="1">'Chem Calcs'!AF175+'Addition to Chem for Other'!AF175</f>
        <v>0</v>
      </c>
      <c r="AG175" s="213">
        <f ca="1">'Chem Calcs'!AG175+'Addition to Chem for Other'!AG175</f>
        <v>0</v>
      </c>
      <c r="AH175" s="213">
        <f ca="1">'Chem Calcs'!AH175+'Addition to Chem for Other'!AH175</f>
        <v>0</v>
      </c>
      <c r="AI175" s="213">
        <f ca="1">'Chem Calcs'!AI175+'Addition to Chem for Other'!AI175</f>
        <v>0</v>
      </c>
      <c r="AJ175" s="213">
        <f ca="1">'Chem Calcs'!AJ175+'Addition to Chem for Other'!AJ175</f>
        <v>0</v>
      </c>
      <c r="AK175" s="213">
        <f ca="1">'Chem Calcs'!AK175+'Addition to Chem for Other'!AK175</f>
        <v>0</v>
      </c>
      <c r="AL175" s="213">
        <f ca="1">'Chem Calcs'!AL175+'Addition to Chem for Other'!AL175</f>
        <v>0</v>
      </c>
      <c r="AM175" s="213">
        <f ca="1">'Chem Calcs'!AM175+'Addition to Chem for Other'!AM175</f>
        <v>0</v>
      </c>
      <c r="AN175" s="213">
        <f ca="1">'Chem Calcs'!AN175+'Addition to Chem for Other'!AN175</f>
        <v>0</v>
      </c>
      <c r="AO175" s="213">
        <f ca="1">'Chem Calcs'!AO175+'Addition to Chem for Other'!AO175</f>
        <v>0</v>
      </c>
      <c r="AP175" s="213">
        <f ca="1">'Chem Calcs'!AP175+'Addition to Chem for Other'!AP175</f>
        <v>0</v>
      </c>
    </row>
    <row r="176" spans="1:42">
      <c r="A176" s="74">
        <v>100000</v>
      </c>
      <c r="B176" s="213">
        <f ca="1">'Chem Calcs'!B176+'Addition to Chem for Other'!B176</f>
        <v>0</v>
      </c>
      <c r="C176" s="213">
        <f ca="1">'Chem Calcs'!C176+'Addition to Chem for Other'!C176</f>
        <v>0</v>
      </c>
      <c r="D176" s="213">
        <f ca="1">'Chem Calcs'!D176+'Addition to Chem for Other'!D176</f>
        <v>0</v>
      </c>
      <c r="E176" s="213">
        <f ca="1">'Chem Calcs'!E176+'Addition to Chem for Other'!E176</f>
        <v>0</v>
      </c>
      <c r="F176" s="213">
        <f ca="1">'Chem Calcs'!F176+'Addition to Chem for Other'!F176</f>
        <v>0</v>
      </c>
      <c r="G176" s="213">
        <f ca="1">'Chem Calcs'!G176+'Addition to Chem for Other'!G176</f>
        <v>0</v>
      </c>
      <c r="H176" s="213">
        <f ca="1">'Chem Calcs'!H176+'Addition to Chem for Other'!H176</f>
        <v>0</v>
      </c>
      <c r="I176" s="213">
        <f ca="1">'Chem Calcs'!I176+'Addition to Chem for Other'!I176</f>
        <v>0</v>
      </c>
      <c r="J176" s="213">
        <f ca="1">'Chem Calcs'!J176+'Addition to Chem for Other'!J176</f>
        <v>0</v>
      </c>
      <c r="K176" s="213">
        <f ca="1">'Chem Calcs'!K176+'Addition to Chem for Other'!K176</f>
        <v>0</v>
      </c>
      <c r="L176" s="213">
        <f ca="1">'Chem Calcs'!L176+'Addition to Chem for Other'!L176</f>
        <v>0</v>
      </c>
      <c r="M176" s="213">
        <f ca="1">'Chem Calcs'!M176+'Addition to Chem for Other'!M176</f>
        <v>0</v>
      </c>
      <c r="N176" s="213">
        <f ca="1">'Chem Calcs'!N176+'Addition to Chem for Other'!N176</f>
        <v>0</v>
      </c>
      <c r="O176" s="213">
        <f ca="1">'Chem Calcs'!O176+'Addition to Chem for Other'!O176</f>
        <v>0</v>
      </c>
      <c r="P176" s="213">
        <f ca="1">'Chem Calcs'!P176+'Addition to Chem for Other'!P176</f>
        <v>0</v>
      </c>
      <c r="Q176" s="213">
        <f ca="1">'Chem Calcs'!Q176+'Addition to Chem for Other'!Q176</f>
        <v>0</v>
      </c>
      <c r="R176" s="213">
        <f ca="1">'Chem Calcs'!R176+'Addition to Chem for Other'!R176</f>
        <v>0</v>
      </c>
      <c r="S176" s="213">
        <f ca="1">'Chem Calcs'!S176+'Addition to Chem for Other'!S176</f>
        <v>0</v>
      </c>
      <c r="T176" s="213">
        <f ca="1">'Chem Calcs'!T176+'Addition to Chem for Other'!T176</f>
        <v>0</v>
      </c>
      <c r="U176" s="213">
        <f ca="1">'Chem Calcs'!U176+'Addition to Chem for Other'!U176</f>
        <v>0</v>
      </c>
      <c r="V176" s="213">
        <f ca="1">'Chem Calcs'!V176+'Addition to Chem for Other'!V176</f>
        <v>0</v>
      </c>
      <c r="W176" s="213">
        <f ca="1">'Chem Calcs'!W176+'Addition to Chem for Other'!W176</f>
        <v>0</v>
      </c>
      <c r="X176" s="213">
        <f ca="1">'Chem Calcs'!X176+'Addition to Chem for Other'!X176</f>
        <v>0</v>
      </c>
      <c r="Y176" s="213">
        <f ca="1">'Chem Calcs'!Y176+'Addition to Chem for Other'!Y176</f>
        <v>0</v>
      </c>
      <c r="Z176" s="213">
        <f ca="1">'Chem Calcs'!Z176+'Addition to Chem for Other'!Z176</f>
        <v>0</v>
      </c>
      <c r="AA176" s="213">
        <f ca="1">'Chem Calcs'!AA176+'Addition to Chem for Other'!AA176</f>
        <v>0</v>
      </c>
      <c r="AB176" s="213">
        <f ca="1">'Chem Calcs'!AB176+'Addition to Chem for Other'!AB176</f>
        <v>0</v>
      </c>
      <c r="AC176" s="213">
        <f ca="1">'Chem Calcs'!AC176+'Addition to Chem for Other'!AC176</f>
        <v>0</v>
      </c>
      <c r="AD176" s="213">
        <f ca="1">'Chem Calcs'!AD176+'Addition to Chem for Other'!AD176</f>
        <v>0</v>
      </c>
      <c r="AE176" s="213">
        <f ca="1">'Chem Calcs'!AE176+'Addition to Chem for Other'!AE176</f>
        <v>0</v>
      </c>
      <c r="AF176" s="213">
        <f ca="1">'Chem Calcs'!AF176+'Addition to Chem for Other'!AF176</f>
        <v>0</v>
      </c>
      <c r="AG176" s="213">
        <f ca="1">'Chem Calcs'!AG176+'Addition to Chem for Other'!AG176</f>
        <v>0</v>
      </c>
      <c r="AH176" s="213">
        <f ca="1">'Chem Calcs'!AH176+'Addition to Chem for Other'!AH176</f>
        <v>0</v>
      </c>
      <c r="AI176" s="213">
        <f ca="1">'Chem Calcs'!AI176+'Addition to Chem for Other'!AI176</f>
        <v>0</v>
      </c>
      <c r="AJ176" s="213">
        <f ca="1">'Chem Calcs'!AJ176+'Addition to Chem for Other'!AJ176</f>
        <v>0</v>
      </c>
      <c r="AK176" s="213">
        <f ca="1">'Chem Calcs'!AK176+'Addition to Chem for Other'!AK176</f>
        <v>0</v>
      </c>
      <c r="AL176" s="213">
        <f ca="1">'Chem Calcs'!AL176+'Addition to Chem for Other'!AL176</f>
        <v>0</v>
      </c>
      <c r="AM176" s="213">
        <f ca="1">'Chem Calcs'!AM176+'Addition to Chem for Other'!AM176</f>
        <v>0</v>
      </c>
      <c r="AN176" s="213">
        <f ca="1">'Chem Calcs'!AN176+'Addition to Chem for Other'!AN176</f>
        <v>0</v>
      </c>
      <c r="AO176" s="213">
        <f ca="1">'Chem Calcs'!AO176+'Addition to Chem for Other'!AO176</f>
        <v>0</v>
      </c>
      <c r="AP176" s="213">
        <f ca="1">'Chem Calcs'!AP176+'Addition to Chem for Other'!AP176</f>
        <v>0</v>
      </c>
    </row>
    <row r="177" spans="1:42">
      <c r="A177" s="74">
        <v>1000000</v>
      </c>
      <c r="B177" s="213">
        <f ca="1">'Chem Calcs'!B177+'Addition to Chem for Other'!B177</f>
        <v>0</v>
      </c>
      <c r="C177" s="213">
        <f ca="1">'Chem Calcs'!C177+'Addition to Chem for Other'!C177</f>
        <v>0</v>
      </c>
      <c r="D177" s="213">
        <f ca="1">'Chem Calcs'!D177+'Addition to Chem for Other'!D177</f>
        <v>0</v>
      </c>
      <c r="E177" s="213">
        <f ca="1">'Chem Calcs'!E177+'Addition to Chem for Other'!E177</f>
        <v>0</v>
      </c>
      <c r="F177" s="213">
        <f ca="1">'Chem Calcs'!F177+'Addition to Chem for Other'!F177</f>
        <v>0</v>
      </c>
      <c r="G177" s="213">
        <f ca="1">'Chem Calcs'!G177+'Addition to Chem for Other'!G177</f>
        <v>0</v>
      </c>
      <c r="H177" s="213">
        <f ca="1">'Chem Calcs'!H177+'Addition to Chem for Other'!H177</f>
        <v>0</v>
      </c>
      <c r="I177" s="213">
        <f ca="1">'Chem Calcs'!I177+'Addition to Chem for Other'!I177</f>
        <v>0</v>
      </c>
      <c r="J177" s="213">
        <f ca="1">'Chem Calcs'!J177+'Addition to Chem for Other'!J177</f>
        <v>0</v>
      </c>
      <c r="K177" s="213">
        <f ca="1">'Chem Calcs'!K177+'Addition to Chem for Other'!K177</f>
        <v>0</v>
      </c>
      <c r="L177" s="213">
        <f ca="1">'Chem Calcs'!L177+'Addition to Chem for Other'!L177</f>
        <v>0</v>
      </c>
      <c r="M177" s="213">
        <f ca="1">'Chem Calcs'!M177+'Addition to Chem for Other'!M177</f>
        <v>0</v>
      </c>
      <c r="N177" s="213">
        <f ca="1">'Chem Calcs'!N177+'Addition to Chem for Other'!N177</f>
        <v>0</v>
      </c>
      <c r="O177" s="213">
        <f ca="1">'Chem Calcs'!O177+'Addition to Chem for Other'!O177</f>
        <v>0</v>
      </c>
      <c r="P177" s="213">
        <f ca="1">'Chem Calcs'!P177+'Addition to Chem for Other'!P177</f>
        <v>0</v>
      </c>
      <c r="Q177" s="213">
        <f ca="1">'Chem Calcs'!Q177+'Addition to Chem for Other'!Q177</f>
        <v>0</v>
      </c>
      <c r="R177" s="213">
        <f ca="1">'Chem Calcs'!R177+'Addition to Chem for Other'!R177</f>
        <v>0</v>
      </c>
      <c r="S177" s="213">
        <f ca="1">'Chem Calcs'!S177+'Addition to Chem for Other'!S177</f>
        <v>0</v>
      </c>
      <c r="T177" s="213">
        <f ca="1">'Chem Calcs'!T177+'Addition to Chem for Other'!T177</f>
        <v>0</v>
      </c>
      <c r="U177" s="213">
        <f ca="1">'Chem Calcs'!U177+'Addition to Chem for Other'!U177</f>
        <v>0</v>
      </c>
      <c r="V177" s="213">
        <f ca="1">'Chem Calcs'!V177+'Addition to Chem for Other'!V177</f>
        <v>0</v>
      </c>
      <c r="W177" s="213">
        <f ca="1">'Chem Calcs'!W177+'Addition to Chem for Other'!W177</f>
        <v>0</v>
      </c>
      <c r="X177" s="213">
        <f ca="1">'Chem Calcs'!X177+'Addition to Chem for Other'!X177</f>
        <v>0</v>
      </c>
      <c r="Y177" s="213">
        <f ca="1">'Chem Calcs'!Y177+'Addition to Chem for Other'!Y177</f>
        <v>0</v>
      </c>
      <c r="Z177" s="213">
        <f ca="1">'Chem Calcs'!Z177+'Addition to Chem for Other'!Z177</f>
        <v>0</v>
      </c>
      <c r="AA177" s="213">
        <f ca="1">'Chem Calcs'!AA177+'Addition to Chem for Other'!AA177</f>
        <v>0</v>
      </c>
      <c r="AB177" s="213">
        <f ca="1">'Chem Calcs'!AB177+'Addition to Chem for Other'!AB177</f>
        <v>0</v>
      </c>
      <c r="AC177" s="213">
        <f ca="1">'Chem Calcs'!AC177+'Addition to Chem for Other'!AC177</f>
        <v>0</v>
      </c>
      <c r="AD177" s="213">
        <f ca="1">'Chem Calcs'!AD177+'Addition to Chem for Other'!AD177</f>
        <v>0</v>
      </c>
      <c r="AE177" s="213">
        <f ca="1">'Chem Calcs'!AE177+'Addition to Chem for Other'!AE177</f>
        <v>0</v>
      </c>
      <c r="AF177" s="213">
        <f ca="1">'Chem Calcs'!AF177+'Addition to Chem for Other'!AF177</f>
        <v>0</v>
      </c>
      <c r="AG177" s="213">
        <f ca="1">'Chem Calcs'!AG177+'Addition to Chem for Other'!AG177</f>
        <v>0</v>
      </c>
      <c r="AH177" s="213">
        <f ca="1">'Chem Calcs'!AH177+'Addition to Chem for Other'!AH177</f>
        <v>0</v>
      </c>
      <c r="AI177" s="213">
        <f ca="1">'Chem Calcs'!AI177+'Addition to Chem for Other'!AI177</f>
        <v>0</v>
      </c>
      <c r="AJ177" s="213">
        <f ca="1">'Chem Calcs'!AJ177+'Addition to Chem for Other'!AJ177</f>
        <v>0</v>
      </c>
      <c r="AK177" s="213">
        <f ca="1">'Chem Calcs'!AK177+'Addition to Chem for Other'!AK177</f>
        <v>0</v>
      </c>
      <c r="AL177" s="213">
        <f ca="1">'Chem Calcs'!AL177+'Addition to Chem for Other'!AL177</f>
        <v>0</v>
      </c>
      <c r="AM177" s="213">
        <f ca="1">'Chem Calcs'!AM177+'Addition to Chem for Other'!AM177</f>
        <v>0</v>
      </c>
      <c r="AN177" s="213">
        <f ca="1">'Chem Calcs'!AN177+'Addition to Chem for Other'!AN177</f>
        <v>0</v>
      </c>
      <c r="AO177" s="213">
        <f ca="1">'Chem Calcs'!AO177+'Addition to Chem for Other'!AO177</f>
        <v>0</v>
      </c>
      <c r="AP177" s="213">
        <f ca="1">'Chem Calcs'!AP177+'Addition to Chem for Other'!AP177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B3" sqref="B3"/>
    </sheetView>
  </sheetViews>
  <sheetFormatPr defaultRowHeight="15"/>
  <cols>
    <col min="1" max="1" width="28.85546875" customWidth="1"/>
    <col min="12" max="12" width="12" bestFit="1" customWidth="1"/>
    <col min="22" max="22" width="12" bestFit="1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IF('NGPS 2010'!$A10="WT",INDIRECT("'NGPS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IF('NGPS 2020'!$A10="WT",INDIRECT("'NGPS 2020'!"&amp;'Country Selector'!$B$3&amp;ROW($A10))*10^12,0)*'Process Emissions Multipliers'!$B$40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IF('NGPS 2030'!$A10="WT",INDIRECT("'NGPS 2030'!"&amp;'Country Selector'!$B$3&amp;ROW($A10))*10^12,0)*'Process Emissions Multipliers'!$D$40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Multipliers'!$E$40</f>
        <v>0</v>
      </c>
    </row>
    <row r="3" spans="1:42">
      <c r="A3" s="74">
        <v>-49</v>
      </c>
      <c r="B3">
        <f ca="1">IF('NGPS 2010'!$A11="WT",INDIRECT("'NGPS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IF('NGPS 2020'!$A11="WT",INDIRECT("'NGPS 2020'!"&amp;'Country Selector'!$B$3&amp;ROW($A11))*10^12,0)*'Process Emissions Multipliers'!$B$40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IF('NGPS 2030'!$A11="WT",INDIRECT("'NGPS 2030'!"&amp;'Country Selector'!$B$3&amp;ROW($A11))*10^12,0)*'Process Emissions Multipliers'!$D$40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Multipliers'!$E$40</f>
        <v>0</v>
      </c>
    </row>
    <row r="4" spans="1:42">
      <c r="A4" s="74">
        <v>-48</v>
      </c>
      <c r="B4">
        <f ca="1">IF('NGPS 2010'!$A12="WT",INDIRECT("'NGPS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IF('NGPS 2020'!$A12="WT",INDIRECT("'NGPS 2020'!"&amp;'Country Selector'!$B$3&amp;ROW($A12))*10^12,0)*'Process Emissions Multipliers'!$B$40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IF('NGPS 2030'!$A12="WT",INDIRECT("'NGPS 2030'!"&amp;'Country Selector'!$B$3&amp;ROW($A12))*10^12,0)*'Process Emissions Multipliers'!$D$40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Multipliers'!$E$40</f>
        <v>0</v>
      </c>
    </row>
    <row r="5" spans="1:42">
      <c r="A5" s="74">
        <v>-47</v>
      </c>
      <c r="B5">
        <f ca="1">IF('NGPS 2010'!$A13="WT",INDIRECT("'NGPS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IF('NGPS 2020'!$A13="WT",INDIRECT("'NGPS 2020'!"&amp;'Country Selector'!$B$3&amp;ROW($A13))*10^12,0)*'Process Emissions Multipliers'!$B$40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IF('NGPS 2030'!$A13="WT",INDIRECT("'NGPS 2030'!"&amp;'Country Selector'!$B$3&amp;ROW($A13))*10^12,0)*'Process Emissions Multipliers'!$D$40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Multipliers'!$E$40</f>
        <v>0</v>
      </c>
    </row>
    <row r="6" spans="1:42">
      <c r="A6" s="74">
        <v>-46</v>
      </c>
      <c r="B6">
        <f ca="1">IF('NGPS 2010'!$A14="WT",INDIRECT("'NGPS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IF('NGPS 2020'!$A14="WT",INDIRECT("'NGPS 2020'!"&amp;'Country Selector'!$B$3&amp;ROW($A14))*10^12,0)*'Process Emissions Multipliers'!$B$40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IF('NGPS 2030'!$A14="WT",INDIRECT("'NGPS 2030'!"&amp;'Country Selector'!$B$3&amp;ROW($A14))*10^12,0)*'Process Emissions Multipliers'!$D$40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Multipliers'!$E$40</f>
        <v>0</v>
      </c>
    </row>
    <row r="7" spans="1:42">
      <c r="A7" s="74">
        <v>-45</v>
      </c>
      <c r="B7">
        <f ca="1">IF('NGPS 2010'!$A15="WT",INDIRECT("'NGPS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IF('NGPS 2020'!$A15="WT",INDIRECT("'NGPS 2020'!"&amp;'Country Selector'!$B$3&amp;ROW($A15))*10^12,0)*'Process Emissions Multipliers'!$B$40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IF('NGPS 2030'!$A15="WT",INDIRECT("'NGPS 2030'!"&amp;'Country Selector'!$B$3&amp;ROW($A15))*10^12,0)*'Process Emissions Multipliers'!$D$40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Multipliers'!$E$40</f>
        <v>0</v>
      </c>
    </row>
    <row r="8" spans="1:42">
      <c r="A8" s="74">
        <v>-44</v>
      </c>
      <c r="B8">
        <f ca="1">IF('NGPS 2010'!$A16="WT",INDIRECT("'NGPS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IF('NGPS 2020'!$A16="WT",INDIRECT("'NGPS 2020'!"&amp;'Country Selector'!$B$3&amp;ROW($A16))*10^12,0)*'Process Emissions Multipliers'!$B$40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IF('NGPS 2030'!$A16="WT",INDIRECT("'NGPS 2030'!"&amp;'Country Selector'!$B$3&amp;ROW($A16))*10^12,0)*'Process Emissions Multipliers'!$D$40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Multipliers'!$E$40</f>
        <v>0</v>
      </c>
    </row>
    <row r="9" spans="1:42">
      <c r="A9" s="74">
        <v>-43</v>
      </c>
      <c r="B9">
        <f ca="1">IF('NGPS 2010'!$A17="WT",INDIRECT("'NGPS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IF('NGPS 2020'!$A17="WT",INDIRECT("'NGPS 2020'!"&amp;'Country Selector'!$B$3&amp;ROW($A17))*10^12,0)*'Process Emissions Multipliers'!$B$40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IF('NGPS 2030'!$A17="WT",INDIRECT("'NGPS 2030'!"&amp;'Country Selector'!$B$3&amp;ROW($A17))*10^12,0)*'Process Emissions Multipliers'!$D$40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Multipliers'!$E$40</f>
        <v>0</v>
      </c>
    </row>
    <row r="10" spans="1:42">
      <c r="A10" s="74">
        <v>-42</v>
      </c>
      <c r="B10">
        <f ca="1">IF('NGPS 2010'!$A18="WT",INDIRECT("'NGPS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IF('NGPS 2020'!$A18="WT",INDIRECT("'NGPS 2020'!"&amp;'Country Selector'!$B$3&amp;ROW($A18))*10^12,0)*'Process Emissions Multipliers'!$B$40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IF('NGPS 2030'!$A18="WT",INDIRECT("'NGPS 2030'!"&amp;'Country Selector'!$B$3&amp;ROW($A18))*10^12,0)*'Process Emissions Multipliers'!$D$40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Multipliers'!$E$40</f>
        <v>0</v>
      </c>
    </row>
    <row r="11" spans="1:42">
      <c r="A11" s="74">
        <v>-41</v>
      </c>
      <c r="B11">
        <f ca="1">IF('NGPS 2010'!$A19="WT",INDIRECT("'NGPS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IF('NGPS 2020'!$A19="WT",INDIRECT("'NGPS 2020'!"&amp;'Country Selector'!$B$3&amp;ROW($A19))*10^12,0)*'Process Emissions Multipliers'!$B$40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IF('NGPS 2030'!$A19="WT",INDIRECT("'NGPS 2030'!"&amp;'Country Selector'!$B$3&amp;ROW($A19))*10^12,0)*'Process Emissions Multipliers'!$D$40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Multipliers'!$E$40</f>
        <v>0</v>
      </c>
    </row>
    <row r="12" spans="1:42">
      <c r="A12" s="74">
        <v>-40</v>
      </c>
      <c r="B12">
        <f ca="1">IF('NGPS 2010'!$A20="WT",INDIRECT("'NGPS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IF('NGPS 2020'!$A20="WT",INDIRECT("'NGPS 2020'!"&amp;'Country Selector'!$B$3&amp;ROW($A20))*10^12,0)*'Process Emissions Multipliers'!$B$40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IF('NGPS 2030'!$A20="WT",INDIRECT("'NGPS 2030'!"&amp;'Country Selector'!$B$3&amp;ROW($A20))*10^12,0)*'Process Emissions Multipliers'!$D$40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Multipliers'!$E$40</f>
        <v>0</v>
      </c>
    </row>
    <row r="13" spans="1:42">
      <c r="A13" s="74">
        <v>-39</v>
      </c>
      <c r="B13">
        <f ca="1">IF('NGPS 2010'!$A21="WT",INDIRECT("'NGPS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IF('NGPS 2020'!$A21="WT",INDIRECT("'NGPS 2020'!"&amp;'Country Selector'!$B$3&amp;ROW($A21))*10^12,0)*'Process Emissions Multipliers'!$B$40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IF('NGPS 2030'!$A21="WT",INDIRECT("'NGPS 2030'!"&amp;'Country Selector'!$B$3&amp;ROW($A21))*10^12,0)*'Process Emissions Multipliers'!$D$40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Multipliers'!$E$40</f>
        <v>0</v>
      </c>
    </row>
    <row r="14" spans="1:42">
      <c r="A14" s="74">
        <v>-38</v>
      </c>
      <c r="B14">
        <f ca="1">IF('NGPS 2010'!$A22="WT",INDIRECT("'NGPS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IF('NGPS 2020'!$A22="WT",INDIRECT("'NGPS 2020'!"&amp;'Country Selector'!$B$3&amp;ROW($A22))*10^12,0)*'Process Emissions Multipliers'!$B$40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IF('NGPS 2030'!$A22="WT",INDIRECT("'NGPS 2030'!"&amp;'Country Selector'!$B$3&amp;ROW($A22))*10^12,0)*'Process Emissions Multipliers'!$D$40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Multipliers'!$E$40</f>
        <v>0</v>
      </c>
    </row>
    <row r="15" spans="1:42">
      <c r="A15" s="74">
        <v>-37</v>
      </c>
      <c r="B15">
        <f ca="1">IF('NGPS 2010'!$A23="WT",INDIRECT("'NGPS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IF('NGPS 2020'!$A23="WT",INDIRECT("'NGPS 2020'!"&amp;'Country Selector'!$B$3&amp;ROW($A23))*10^12,0)*'Process Emissions Multipliers'!$B$40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IF('NGPS 2030'!$A23="WT",INDIRECT("'NGPS 2030'!"&amp;'Country Selector'!$B$3&amp;ROW($A23))*10^12,0)*'Process Emissions Multipliers'!$D$40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Multipliers'!$E$40</f>
        <v>0</v>
      </c>
    </row>
    <row r="16" spans="1:42">
      <c r="A16" s="74">
        <v>-36</v>
      </c>
      <c r="B16">
        <f ca="1">IF('NGPS 2010'!$A24="WT",INDIRECT("'NGPS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IF('NGPS 2020'!$A24="WT",INDIRECT("'NGPS 2020'!"&amp;'Country Selector'!$B$3&amp;ROW($A24))*10^12,0)*'Process Emissions Multipliers'!$B$40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IF('NGPS 2030'!$A24="WT",INDIRECT("'NGPS 2030'!"&amp;'Country Selector'!$B$3&amp;ROW($A24))*10^12,0)*'Process Emissions Multipliers'!$D$40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Multipliers'!$E$40</f>
        <v>0</v>
      </c>
    </row>
    <row r="17" spans="1:42">
      <c r="A17" s="74">
        <v>-35</v>
      </c>
      <c r="B17">
        <f ca="1">IF('NGPS 2010'!$A25="WT",INDIRECT("'NGPS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IF('NGPS 2020'!$A25="WT",INDIRECT("'NGPS 2020'!"&amp;'Country Selector'!$B$3&amp;ROW($A25))*10^12,0)*'Process Emissions Multipliers'!$B$40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IF('NGPS 2030'!$A25="WT",INDIRECT("'NGPS 2030'!"&amp;'Country Selector'!$B$3&amp;ROW($A25))*10^12,0)*'Process Emissions Multipliers'!$D$40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Multipliers'!$E$40</f>
        <v>0</v>
      </c>
    </row>
    <row r="18" spans="1:42">
      <c r="A18" s="74">
        <v>-34</v>
      </c>
      <c r="B18">
        <f ca="1">IF('NGPS 2010'!$A26="WT",INDIRECT("'NGPS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IF('NGPS 2020'!$A26="WT",INDIRECT("'NGPS 2020'!"&amp;'Country Selector'!$B$3&amp;ROW($A26))*10^12,0)*'Process Emissions Multipliers'!$B$40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IF('NGPS 2030'!$A26="WT",INDIRECT("'NGPS 2030'!"&amp;'Country Selector'!$B$3&amp;ROW($A26))*10^12,0)*'Process Emissions Multipliers'!$D$40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Multipliers'!$E$40</f>
        <v>0</v>
      </c>
    </row>
    <row r="19" spans="1:42">
      <c r="A19" s="74">
        <v>-33</v>
      </c>
      <c r="B19">
        <f ca="1">IF('NGPS 2010'!$A27="WT",INDIRECT("'NGPS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IF('NGPS 2020'!$A27="WT",INDIRECT("'NGPS 2020'!"&amp;'Country Selector'!$B$3&amp;ROW($A27))*10^12,0)*'Process Emissions Multipliers'!$B$40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IF('NGPS 2030'!$A27="WT",INDIRECT("'NGPS 2030'!"&amp;'Country Selector'!$B$3&amp;ROW($A27))*10^12,0)*'Process Emissions Multipliers'!$D$40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Multipliers'!$E$40</f>
        <v>0</v>
      </c>
    </row>
    <row r="20" spans="1:42">
      <c r="A20" s="74">
        <v>-32</v>
      </c>
      <c r="B20">
        <f ca="1">IF('NGPS 2010'!$A28="WT",INDIRECT("'NGPS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IF('NGPS 2020'!$A28="WT",INDIRECT("'NGPS 2020'!"&amp;'Country Selector'!$B$3&amp;ROW($A28))*10^12,0)*'Process Emissions Multipliers'!$B$40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IF('NGPS 2030'!$A28="WT",INDIRECT("'NGPS 2030'!"&amp;'Country Selector'!$B$3&amp;ROW($A28))*10^12,0)*'Process Emissions Multipliers'!$D$40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Multipliers'!$E$40</f>
        <v>0</v>
      </c>
    </row>
    <row r="21" spans="1:42">
      <c r="A21" s="74">
        <v>-31</v>
      </c>
      <c r="B21">
        <f ca="1">IF('NGPS 2010'!$A29="WT",INDIRECT("'NGPS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IF('NGPS 2020'!$A29="WT",INDIRECT("'NGPS 2020'!"&amp;'Country Selector'!$B$3&amp;ROW($A29))*10^12,0)*'Process Emissions Multipliers'!$B$40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IF('NGPS 2030'!$A29="WT",INDIRECT("'NGPS 2030'!"&amp;'Country Selector'!$B$3&amp;ROW($A29))*10^12,0)*'Process Emissions Multipliers'!$D$40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Multipliers'!$E$40</f>
        <v>0</v>
      </c>
    </row>
    <row r="22" spans="1:42">
      <c r="A22" s="74">
        <v>-30</v>
      </c>
      <c r="B22">
        <f ca="1">IF('NGPS 2010'!$A30="WT",INDIRECT("'NGPS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IF('NGPS 2020'!$A30="WT",INDIRECT("'NGPS 2020'!"&amp;'Country Selector'!$B$3&amp;ROW($A30))*10^12,0)*'Process Emissions Multipliers'!$B$40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IF('NGPS 2030'!$A30="WT",INDIRECT("'NGPS 2030'!"&amp;'Country Selector'!$B$3&amp;ROW($A30))*10^12,0)*'Process Emissions Multipliers'!$D$40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Multipliers'!$E$40</f>
        <v>0</v>
      </c>
    </row>
    <row r="23" spans="1:42">
      <c r="A23" s="74">
        <v>-29</v>
      </c>
      <c r="B23">
        <f ca="1">IF('NGPS 2010'!$A31="WT",INDIRECT("'NGPS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IF('NGPS 2020'!$A31="WT",INDIRECT("'NGPS 2020'!"&amp;'Country Selector'!$B$3&amp;ROW($A31))*10^12,0)*'Process Emissions Multipliers'!$B$40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IF('NGPS 2030'!$A31="WT",INDIRECT("'NGPS 2030'!"&amp;'Country Selector'!$B$3&amp;ROW($A31))*10^12,0)*'Process Emissions Multipliers'!$D$40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Multipliers'!$E$40</f>
        <v>0</v>
      </c>
    </row>
    <row r="24" spans="1:42">
      <c r="A24" s="74">
        <v>-28</v>
      </c>
      <c r="B24">
        <f ca="1">IF('NGPS 2010'!$A32="WT",INDIRECT("'NGPS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IF('NGPS 2020'!$A32="WT",INDIRECT("'NGPS 2020'!"&amp;'Country Selector'!$B$3&amp;ROW($A32))*10^12,0)*'Process Emissions Multipliers'!$B$40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IF('NGPS 2030'!$A32="WT",INDIRECT("'NGPS 2030'!"&amp;'Country Selector'!$B$3&amp;ROW($A32))*10^12,0)*'Process Emissions Multipliers'!$D$40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Multipliers'!$E$40</f>
        <v>0</v>
      </c>
    </row>
    <row r="25" spans="1:42">
      <c r="A25" s="74">
        <v>-27</v>
      </c>
      <c r="B25">
        <f ca="1">IF('NGPS 2010'!$A33="WT",INDIRECT("'NGPS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IF('NGPS 2020'!$A33="WT",INDIRECT("'NGPS 2020'!"&amp;'Country Selector'!$B$3&amp;ROW($A33))*10^12,0)*'Process Emissions Multipliers'!$B$40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IF('NGPS 2030'!$A33="WT",INDIRECT("'NGPS 2030'!"&amp;'Country Selector'!$B$3&amp;ROW($A33))*10^12,0)*'Process Emissions Multipliers'!$D$40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Multipliers'!$E$40</f>
        <v>0</v>
      </c>
    </row>
    <row r="26" spans="1:42">
      <c r="A26" s="74">
        <v>-26</v>
      </c>
      <c r="B26">
        <f ca="1">IF('NGPS 2010'!$A34="WT",INDIRECT("'NGPS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IF('NGPS 2020'!$A34="WT",INDIRECT("'NGPS 2020'!"&amp;'Country Selector'!$B$3&amp;ROW($A34))*10^12,0)*'Process Emissions Multipliers'!$B$40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IF('NGPS 2030'!$A34="WT",INDIRECT("'NGPS 2030'!"&amp;'Country Selector'!$B$3&amp;ROW($A34))*10^12,0)*'Process Emissions Multipliers'!$D$40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Multipliers'!$E$40</f>
        <v>0</v>
      </c>
    </row>
    <row r="27" spans="1:42">
      <c r="A27" s="74">
        <v>-25</v>
      </c>
      <c r="B27">
        <f ca="1">IF('NGPS 2010'!$A35="WT",INDIRECT("'NGPS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IF('NGPS 2020'!$A35="WT",INDIRECT("'NGPS 2020'!"&amp;'Country Selector'!$B$3&amp;ROW($A35))*10^12,0)*'Process Emissions Multipliers'!$B$40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IF('NGPS 2030'!$A35="WT",INDIRECT("'NGPS 2030'!"&amp;'Country Selector'!$B$3&amp;ROW($A35))*10^12,0)*'Process Emissions Multipliers'!$D$40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Multipliers'!$E$40</f>
        <v>0</v>
      </c>
    </row>
    <row r="28" spans="1:42">
      <c r="A28" s="74">
        <v>-24</v>
      </c>
      <c r="B28">
        <f ca="1">IF('NGPS 2010'!$A36="WT",INDIRECT("'NGPS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IF('NGPS 2020'!$A36="WT",INDIRECT("'NGPS 2020'!"&amp;'Country Selector'!$B$3&amp;ROW($A36))*10^12,0)*'Process Emissions Multipliers'!$B$40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IF('NGPS 2030'!$A36="WT",INDIRECT("'NGPS 2030'!"&amp;'Country Selector'!$B$3&amp;ROW($A36))*10^12,0)*'Process Emissions Multipliers'!$D$40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Multipliers'!$E$40</f>
        <v>0</v>
      </c>
    </row>
    <row r="29" spans="1:42">
      <c r="A29" s="74">
        <v>-23</v>
      </c>
      <c r="B29">
        <f ca="1">IF('NGPS 2010'!$A37="WT",INDIRECT("'NGPS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IF('NGPS 2020'!$A37="WT",INDIRECT("'NGPS 2020'!"&amp;'Country Selector'!$B$3&amp;ROW($A37))*10^12,0)*'Process Emissions Multipliers'!$B$40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IF('NGPS 2030'!$A37="WT",INDIRECT("'NGPS 2030'!"&amp;'Country Selector'!$B$3&amp;ROW($A37))*10^12,0)*'Process Emissions Multipliers'!$D$40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Multipliers'!$E$40</f>
        <v>0</v>
      </c>
    </row>
    <row r="30" spans="1:42">
      <c r="A30" s="74">
        <v>-22</v>
      </c>
      <c r="B30">
        <f ca="1">IF('NGPS 2010'!$A38="WT",INDIRECT("'NGPS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IF('NGPS 2020'!$A38="WT",INDIRECT("'NGPS 2020'!"&amp;'Country Selector'!$B$3&amp;ROW($A38))*10^12,0)*'Process Emissions Multipliers'!$B$40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IF('NGPS 2030'!$A38="WT",INDIRECT("'NGPS 2030'!"&amp;'Country Selector'!$B$3&amp;ROW($A38))*10^12,0)*'Process Emissions Multipliers'!$D$40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Multipliers'!$E$40</f>
        <v>0</v>
      </c>
    </row>
    <row r="31" spans="1:42">
      <c r="A31" s="74">
        <v>-21</v>
      </c>
      <c r="B31">
        <f ca="1">IF('NGPS 2010'!$A39="WT",INDIRECT("'NGPS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IF('NGPS 2020'!$A39="WT",INDIRECT("'NGPS 2020'!"&amp;'Country Selector'!$B$3&amp;ROW($A39))*10^12,0)*'Process Emissions Multipliers'!$B$40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IF('NGPS 2030'!$A39="WT",INDIRECT("'NGPS 2030'!"&amp;'Country Selector'!$B$3&amp;ROW($A39))*10^12,0)*'Process Emissions Multipliers'!$D$40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Multipliers'!$E$40</f>
        <v>0</v>
      </c>
    </row>
    <row r="32" spans="1:42">
      <c r="A32" s="74">
        <v>-20</v>
      </c>
      <c r="B32">
        <f ca="1">IF('NGPS 2010'!$A40="WT",INDIRECT("'NGPS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IF('NGPS 2020'!$A40="WT",INDIRECT("'NGPS 2020'!"&amp;'Country Selector'!$B$3&amp;ROW($A40))*10^12,0)*'Process Emissions Multipliers'!$B$40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IF('NGPS 2030'!$A40="WT",INDIRECT("'NGPS 2030'!"&amp;'Country Selector'!$B$3&amp;ROW($A40))*10^12,0)*'Process Emissions Multipliers'!$D$40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Multipliers'!$E$40</f>
        <v>0</v>
      </c>
    </row>
    <row r="33" spans="1:42">
      <c r="A33" s="74">
        <v>-19</v>
      </c>
      <c r="B33">
        <f ca="1">IF('NGPS 2010'!$A41="WT",INDIRECT("'NGPS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IF('NGPS 2020'!$A41="WT",INDIRECT("'NGPS 2020'!"&amp;'Country Selector'!$B$3&amp;ROW($A41))*10^12,0)*'Process Emissions Multipliers'!$B$40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IF('NGPS 2030'!$A41="WT",INDIRECT("'NGPS 2030'!"&amp;'Country Selector'!$B$3&amp;ROW($A41))*10^12,0)*'Process Emissions Multipliers'!$D$40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Multipliers'!$E$40</f>
        <v>0</v>
      </c>
    </row>
    <row r="34" spans="1:42">
      <c r="A34" s="74">
        <v>-18</v>
      </c>
      <c r="B34">
        <f ca="1">IF('NGPS 2010'!$A42="WT",INDIRECT("'NGPS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IF('NGPS 2020'!$A42="WT",INDIRECT("'NGPS 2020'!"&amp;'Country Selector'!$B$3&amp;ROW($A42))*10^12,0)*'Process Emissions Multipliers'!$B$40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IF('NGPS 2030'!$A42="WT",INDIRECT("'NGPS 2030'!"&amp;'Country Selector'!$B$3&amp;ROW($A42))*10^12,0)*'Process Emissions Multipliers'!$D$40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Multipliers'!$E$40</f>
        <v>0</v>
      </c>
    </row>
    <row r="35" spans="1:42">
      <c r="A35" s="74">
        <v>-17</v>
      </c>
      <c r="B35">
        <f ca="1">IF('NGPS 2010'!$A43="WT",INDIRECT("'NGPS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IF('NGPS 2020'!$A43="WT",INDIRECT("'NGPS 2020'!"&amp;'Country Selector'!$B$3&amp;ROW($A43))*10^12,0)*'Process Emissions Multipliers'!$B$40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IF('NGPS 2030'!$A43="WT",INDIRECT("'NGPS 2030'!"&amp;'Country Selector'!$B$3&amp;ROW($A43))*10^12,0)*'Process Emissions Multipliers'!$D$40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Multipliers'!$E$40</f>
        <v>0</v>
      </c>
    </row>
    <row r="36" spans="1:42">
      <c r="A36" s="74">
        <v>-16</v>
      </c>
      <c r="B36">
        <f ca="1">IF('NGPS 2010'!$A44="WT",INDIRECT("'NGPS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IF('NGPS 2020'!$A44="WT",INDIRECT("'NGPS 2020'!"&amp;'Country Selector'!$B$3&amp;ROW($A44))*10^12,0)*'Process Emissions Multipliers'!$B$40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IF('NGPS 2030'!$A44="WT",INDIRECT("'NGPS 2030'!"&amp;'Country Selector'!$B$3&amp;ROW($A44))*10^12,0)*'Process Emissions Multipliers'!$D$40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Multipliers'!$E$40</f>
        <v>0</v>
      </c>
    </row>
    <row r="37" spans="1:42">
      <c r="A37" s="74">
        <v>-15</v>
      </c>
      <c r="B37">
        <f ca="1">IF('NGPS 2010'!$A45="WT",INDIRECT("'NGPS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IF('NGPS 2020'!$A45="WT",INDIRECT("'NGPS 2020'!"&amp;'Country Selector'!$B$3&amp;ROW($A45))*10^12,0)*'Process Emissions Multipliers'!$B$40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IF('NGPS 2030'!$A45="WT",INDIRECT("'NGPS 2030'!"&amp;'Country Selector'!$B$3&amp;ROW($A45))*10^12,0)*'Process Emissions Multipliers'!$D$40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Multipliers'!$E$40</f>
        <v>0</v>
      </c>
    </row>
    <row r="38" spans="1:42">
      <c r="A38" s="74">
        <v>-14</v>
      </c>
      <c r="B38">
        <f ca="1">IF('NGPS 2010'!$A46="WT",INDIRECT("'NGPS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IF('NGPS 2020'!$A46="WT",INDIRECT("'NGPS 2020'!"&amp;'Country Selector'!$B$3&amp;ROW($A46))*10^12,0)*'Process Emissions Multipliers'!$B$40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IF('NGPS 2030'!$A46="WT",INDIRECT("'NGPS 2030'!"&amp;'Country Selector'!$B$3&amp;ROW($A46))*10^12,0)*'Process Emissions Multipliers'!$D$40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Multipliers'!$E$40</f>
        <v>0</v>
      </c>
    </row>
    <row r="39" spans="1:42">
      <c r="A39" s="74">
        <v>-13</v>
      </c>
      <c r="B39">
        <f ca="1">IF('NGPS 2010'!$A47="WT",INDIRECT("'NGPS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IF('NGPS 2020'!$A47="WT",INDIRECT("'NGPS 2020'!"&amp;'Country Selector'!$B$3&amp;ROW($A47))*10^12,0)*'Process Emissions Multipliers'!$B$40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IF('NGPS 2030'!$A47="WT",INDIRECT("'NGPS 2030'!"&amp;'Country Selector'!$B$3&amp;ROW($A47))*10^12,0)*'Process Emissions Multipliers'!$D$40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Multipliers'!$E$40</f>
        <v>0</v>
      </c>
    </row>
    <row r="40" spans="1:42">
      <c r="A40" s="74">
        <v>-12</v>
      </c>
      <c r="B40">
        <f ca="1">IF('NGPS 2010'!$A48="WT",INDIRECT("'NGPS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IF('NGPS 2020'!$A48="WT",INDIRECT("'NGPS 2020'!"&amp;'Country Selector'!$B$3&amp;ROW($A48))*10^12,0)*'Process Emissions Multipliers'!$B$40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IF('NGPS 2030'!$A48="WT",INDIRECT("'NGPS 2030'!"&amp;'Country Selector'!$B$3&amp;ROW($A48))*10^12,0)*'Process Emissions Multipliers'!$D$40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Multipliers'!$E$40</f>
        <v>0</v>
      </c>
    </row>
    <row r="41" spans="1:42">
      <c r="A41" s="74">
        <v>-11</v>
      </c>
      <c r="B41">
        <f ca="1">IF('NGPS 2010'!$A49="WT",INDIRECT("'NGPS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IF('NGPS 2020'!$A49="WT",INDIRECT("'NGPS 2020'!"&amp;'Country Selector'!$B$3&amp;ROW($A49))*10^12,0)*'Process Emissions Multipliers'!$B$40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IF('NGPS 2030'!$A49="WT",INDIRECT("'NGPS 2030'!"&amp;'Country Selector'!$B$3&amp;ROW($A49))*10^12,0)*'Process Emissions Multipliers'!$D$40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Multipliers'!$E$40</f>
        <v>0</v>
      </c>
    </row>
    <row r="42" spans="1:42">
      <c r="A42" s="74">
        <v>-10</v>
      </c>
      <c r="B42">
        <f ca="1">IF('NGPS 2010'!$A50="WT",INDIRECT("'NGPS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IF('NGPS 2020'!$A50="WT",INDIRECT("'NGPS 2020'!"&amp;'Country Selector'!$B$3&amp;ROW($A50))*10^12,0)*'Process Emissions Multipliers'!$B$40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IF('NGPS 2030'!$A50="WT",INDIRECT("'NGPS 2030'!"&amp;'Country Selector'!$B$3&amp;ROW($A50))*10^12,0)*'Process Emissions Multipliers'!$D$40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Multipliers'!$E$40</f>
        <v>0</v>
      </c>
    </row>
    <row r="43" spans="1:42">
      <c r="A43" s="74">
        <v>-9</v>
      </c>
      <c r="B43">
        <f ca="1">IF('NGPS 2010'!$A51="WT",INDIRECT("'NGPS 2010'!"&amp;'Country Selector'!$B$3&amp;ROW($A51))*10^12,0)</f>
        <v>0</v>
      </c>
      <c r="C43" s="90">
        <f t="shared" ca="1" si="9"/>
        <v>199858757077.95447</v>
      </c>
      <c r="D43" s="90">
        <f t="shared" ca="1" si="9"/>
        <v>399717514155.90894</v>
      </c>
      <c r="E43" s="90">
        <f t="shared" ca="1" si="9"/>
        <v>599576271233.8634</v>
      </c>
      <c r="F43" s="90">
        <f t="shared" ca="1" si="9"/>
        <v>799435028311.81787</v>
      </c>
      <c r="G43" s="90">
        <f t="shared" ca="1" si="9"/>
        <v>999293785389.77222</v>
      </c>
      <c r="H43" s="90">
        <f t="shared" ca="1" si="9"/>
        <v>1199152542467.7268</v>
      </c>
      <c r="I43" s="90">
        <f t="shared" ca="1" si="9"/>
        <v>1399011299545.6812</v>
      </c>
      <c r="J43" s="90">
        <f t="shared" ca="1" si="9"/>
        <v>1598870056623.6357</v>
      </c>
      <c r="K43" s="90">
        <f t="shared" ca="1" si="9"/>
        <v>1798728813701.5903</v>
      </c>
      <c r="L43">
        <f ca="1">IF('NGPS 2020'!$A51="WT",INDIRECT("'NGPS 2020'!"&amp;'Country Selector'!$B$3&amp;ROW($A51))*10^12,0)*'Process Emissions Multipliers'!$B$40</f>
        <v>1998587570779.5447</v>
      </c>
      <c r="M43" s="90">
        <f t="shared" ca="1" si="10"/>
        <v>1829404841946.9875</v>
      </c>
      <c r="N43" s="90">
        <f t="shared" ca="1" si="10"/>
        <v>1660222113114.4304</v>
      </c>
      <c r="O43" s="90">
        <f t="shared" ca="1" si="10"/>
        <v>1491039384281.873</v>
      </c>
      <c r="P43" s="90">
        <f t="shared" ca="1" si="10"/>
        <v>1321856655449.3162</v>
      </c>
      <c r="Q43" s="90">
        <f t="shared" ca="1" si="10"/>
        <v>1152673926616.7588</v>
      </c>
      <c r="R43" s="90">
        <f t="shared" ca="1" si="10"/>
        <v>983491197784.2019</v>
      </c>
      <c r="S43" s="90">
        <f t="shared" ca="1" si="10"/>
        <v>814308468951.64478</v>
      </c>
      <c r="T43" s="90">
        <f t="shared" ca="1" si="10"/>
        <v>645125740119.08765</v>
      </c>
      <c r="U43" s="90">
        <f t="shared" ca="1" si="10"/>
        <v>475943011286.53046</v>
      </c>
      <c r="V43">
        <f ca="1">IF('NGPS 2030'!$A51="WT",INDIRECT("'NGPS 2030'!"&amp;'Country Selector'!$B$3&amp;ROW($A51))*10^12,0)*'Process Emissions Multipliers'!$D$40</f>
        <v>306760282453.97333</v>
      </c>
      <c r="W43" s="90">
        <f t="shared" ca="1" si="8"/>
        <v>317116781187.15369</v>
      </c>
      <c r="X43" s="90">
        <f t="shared" ca="1" si="7"/>
        <v>327473279920.33398</v>
      </c>
      <c r="Y43" s="90">
        <f t="shared" ca="1" si="7"/>
        <v>337829778653.5144</v>
      </c>
      <c r="Z43" s="90">
        <f t="shared" ca="1" si="7"/>
        <v>348186277386.6947</v>
      </c>
      <c r="AA43" s="90">
        <f t="shared" ca="1" si="7"/>
        <v>358542776119.875</v>
      </c>
      <c r="AB43" s="90">
        <f t="shared" ca="1" si="7"/>
        <v>368899274853.05542</v>
      </c>
      <c r="AC43" s="90">
        <f t="shared" ca="1" si="7"/>
        <v>379255773586.23572</v>
      </c>
      <c r="AD43" s="90">
        <f t="shared" ca="1" si="7"/>
        <v>389612272319.41602</v>
      </c>
      <c r="AE43" s="90">
        <f t="shared" ca="1" si="7"/>
        <v>399968771052.59644</v>
      </c>
      <c r="AF43" s="90">
        <f t="shared" ca="1" si="7"/>
        <v>410325269785.77673</v>
      </c>
      <c r="AG43" s="90">
        <f t="shared" ca="1" si="7"/>
        <v>420681768518.95703</v>
      </c>
      <c r="AH43" s="90">
        <f t="shared" ca="1" si="7"/>
        <v>431038267252.13745</v>
      </c>
      <c r="AI43" s="90">
        <f t="shared" ca="1" si="7"/>
        <v>441394765985.31775</v>
      </c>
      <c r="AJ43" s="90">
        <f t="shared" ca="1" si="7"/>
        <v>451751264718.49817</v>
      </c>
      <c r="AK43" s="90">
        <f t="shared" ca="1" si="7"/>
        <v>462107763451.67853</v>
      </c>
      <c r="AL43" s="90">
        <f t="shared" ca="1" si="7"/>
        <v>472464262184.85883</v>
      </c>
      <c r="AM43" s="90">
        <f t="shared" ca="1" si="7"/>
        <v>482820760918.03918</v>
      </c>
      <c r="AN43" s="90">
        <f t="shared" ca="1" si="6"/>
        <v>493177259651.21948</v>
      </c>
      <c r="AO43" s="90">
        <f t="shared" ca="1" si="6"/>
        <v>503533758384.39984</v>
      </c>
      <c r="AP43">
        <f ca="1">V43*'Process Emissions Multipliers'!$E$40</f>
        <v>513890257117.5802</v>
      </c>
    </row>
    <row r="44" spans="1:42">
      <c r="A44" s="74">
        <v>-8</v>
      </c>
      <c r="B44">
        <f ca="1">IF('NGPS 2010'!$A52="WT",INDIRECT("'NGPS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IF('NGPS 2020'!$A52="WT",INDIRECT("'NGPS 2020'!"&amp;'Country Selector'!$B$3&amp;ROW($A52))*10^12,0)*'Process Emissions Multipliers'!$B$40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IF('NGPS 2030'!$A52="WT",INDIRECT("'NGPS 2030'!"&amp;'Country Selector'!$B$3&amp;ROW($A52))*10^12,0)*'Process Emissions Multipliers'!$D$40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Multipliers'!$E$40</f>
        <v>0</v>
      </c>
    </row>
    <row r="45" spans="1:42">
      <c r="A45" s="74">
        <v>-7</v>
      </c>
      <c r="B45">
        <f ca="1">IF('NGPS 2010'!$A53="WT",INDIRECT("'NGPS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IF('NGPS 2020'!$A53="WT",INDIRECT("'NGPS 2020'!"&amp;'Country Selector'!$B$3&amp;ROW($A53))*10^12,0)*'Process Emissions Multipliers'!$B$40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IF('NGPS 2030'!$A53="WT",INDIRECT("'NGPS 2030'!"&amp;'Country Selector'!$B$3&amp;ROW($A53))*10^12,0)*'Process Emissions Multipliers'!$D$40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Multipliers'!$E$40</f>
        <v>0</v>
      </c>
    </row>
    <row r="46" spans="1:42">
      <c r="A46" s="74">
        <v>-6</v>
      </c>
      <c r="B46">
        <f ca="1">IF('NGPS 2010'!$A54="WT",INDIRECT("'NGPS 2010'!"&amp;'Country Selector'!$B$3&amp;ROW($A54))*10^12,0)</f>
        <v>893391076142.3562</v>
      </c>
      <c r="C46" s="90">
        <f t="shared" ca="1" si="9"/>
        <v>872644819734.1449</v>
      </c>
      <c r="D46" s="90">
        <f t="shared" ca="1" si="9"/>
        <v>851898563325.93359</v>
      </c>
      <c r="E46" s="90">
        <f t="shared" ca="1" si="9"/>
        <v>831152306917.72217</v>
      </c>
      <c r="F46" s="90">
        <f t="shared" ca="1" si="9"/>
        <v>810406050509.51099</v>
      </c>
      <c r="G46" s="90">
        <f t="shared" ca="1" si="9"/>
        <v>789659794101.29956</v>
      </c>
      <c r="H46" s="90">
        <f t="shared" ca="1" si="9"/>
        <v>768913537693.08838</v>
      </c>
      <c r="I46" s="90">
        <f t="shared" ca="1" si="9"/>
        <v>748167281284.87695</v>
      </c>
      <c r="J46" s="90">
        <f t="shared" ca="1" si="9"/>
        <v>727421024876.66577</v>
      </c>
      <c r="K46" s="90">
        <f t="shared" ca="1" si="9"/>
        <v>706674768468.45435</v>
      </c>
      <c r="L46">
        <f ca="1">IF('NGPS 2020'!$A54="WT",INDIRECT("'NGPS 2020'!"&amp;'Country Selector'!$B$3&amp;ROW($A54))*10^12,0)*'Process Emissions Multipliers'!$B$40</f>
        <v>685928512060.24304</v>
      </c>
      <c r="M46" s="90">
        <f t="shared" ca="1" si="10"/>
        <v>617335660854.21875</v>
      </c>
      <c r="N46" s="90">
        <f t="shared" ca="1" si="10"/>
        <v>548742809648.19446</v>
      </c>
      <c r="O46" s="90">
        <f t="shared" ca="1" si="10"/>
        <v>480149958442.1701</v>
      </c>
      <c r="P46" s="90">
        <f t="shared" ca="1" si="10"/>
        <v>411557107236.14581</v>
      </c>
      <c r="Q46" s="90">
        <f t="shared" ca="1" si="10"/>
        <v>342964256030.12152</v>
      </c>
      <c r="R46" s="90">
        <f t="shared" ca="1" si="10"/>
        <v>274371404824.09723</v>
      </c>
      <c r="S46" s="90">
        <f t="shared" ca="1" si="10"/>
        <v>205778553618.07291</v>
      </c>
      <c r="T46" s="90">
        <f t="shared" ca="1" si="10"/>
        <v>137185702412.04861</v>
      </c>
      <c r="U46" s="90">
        <f t="shared" ca="1" si="10"/>
        <v>68592851206.024307</v>
      </c>
      <c r="V46">
        <f ca="1">IF('NGPS 2030'!$A54="WT",INDIRECT("'NGPS 2030'!"&amp;'Country Selector'!$B$3&amp;ROW($A54))*10^12,0)*'Process Emissions Multipliers'!$D$40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Multipliers'!$E$40</f>
        <v>0</v>
      </c>
    </row>
    <row r="47" spans="1:42">
      <c r="A47" s="74">
        <v>-5</v>
      </c>
      <c r="B47">
        <f ca="1">IF('NGPS 2010'!$A55="WT",INDIRECT("'NGPS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IF('NGPS 2020'!$A55="WT",INDIRECT("'NGPS 2020'!"&amp;'Country Selector'!$B$3&amp;ROW($A55))*10^12,0)*'Process Emissions Multipliers'!$B$40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IF('NGPS 2030'!$A55="WT",INDIRECT("'NGPS 2030'!"&amp;'Country Selector'!$B$3&amp;ROW($A55))*10^12,0)*'Process Emissions Multipliers'!$D$40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Multipliers'!$E$40</f>
        <v>0</v>
      </c>
    </row>
    <row r="48" spans="1:42">
      <c r="A48" s="74">
        <v>-4</v>
      </c>
      <c r="B48">
        <f ca="1">IF('NGPS 2010'!$A56="WT",INDIRECT("'NGPS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IF('NGPS 2020'!$A56="WT",INDIRECT("'NGPS 2020'!"&amp;'Country Selector'!$B$3&amp;ROW($A56))*10^12,0)*'Process Emissions Multipliers'!$B$40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IF('NGPS 2030'!$A56="WT",INDIRECT("'NGPS 2030'!"&amp;'Country Selector'!$B$3&amp;ROW($A56))*10^12,0)*'Process Emissions Multipliers'!$D$40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Multipliers'!$E$40</f>
        <v>0</v>
      </c>
    </row>
    <row r="49" spans="1:42">
      <c r="A49" s="74">
        <v>-3</v>
      </c>
      <c r="B49">
        <f ca="1">IF('NGPS 2010'!$A57="WT",INDIRECT("'NGPS 2010'!"&amp;'Country Selector'!$B$3&amp;ROW($A57))*10^12,0)</f>
        <v>387788066274.40063</v>
      </c>
      <c r="C49" s="90">
        <f t="shared" ca="1" si="9"/>
        <v>350387552077.42908</v>
      </c>
      <c r="D49" s="90">
        <f t="shared" ca="1" si="9"/>
        <v>312987037880.45752</v>
      </c>
      <c r="E49" s="90">
        <f t="shared" ca="1" si="9"/>
        <v>275586523683.48596</v>
      </c>
      <c r="F49" s="90">
        <f t="shared" ca="1" si="9"/>
        <v>238186009486.51437</v>
      </c>
      <c r="G49" s="90">
        <f t="shared" ca="1" si="9"/>
        <v>200785495289.54282</v>
      </c>
      <c r="H49" s="90">
        <f t="shared" ca="1" si="9"/>
        <v>163384981092.57126</v>
      </c>
      <c r="I49" s="90">
        <f t="shared" ca="1" si="9"/>
        <v>125984466895.59969</v>
      </c>
      <c r="J49" s="90">
        <f t="shared" ca="1" si="9"/>
        <v>88583952698.628128</v>
      </c>
      <c r="K49" s="90">
        <f t="shared" ca="1" si="9"/>
        <v>51183438501.656555</v>
      </c>
      <c r="L49">
        <f ca="1">IF('NGPS 2020'!$A57="WT",INDIRECT("'NGPS 2020'!"&amp;'Country Selector'!$B$3&amp;ROW($A57))*10^12,0)*'Process Emissions Multipliers'!$B$40</f>
        <v>13782924304.684996</v>
      </c>
      <c r="M49" s="90">
        <f t="shared" ca="1" si="10"/>
        <v>35485599036.971176</v>
      </c>
      <c r="N49" s="90">
        <f t="shared" ca="1" si="10"/>
        <v>57188273769.257355</v>
      </c>
      <c r="O49" s="90">
        <f t="shared" ca="1" si="10"/>
        <v>78890948501.543518</v>
      </c>
      <c r="P49" s="90">
        <f t="shared" ca="1" si="10"/>
        <v>100593623233.82971</v>
      </c>
      <c r="Q49" s="90">
        <f t="shared" ca="1" si="10"/>
        <v>122296297966.11589</v>
      </c>
      <c r="R49" s="90">
        <f t="shared" ca="1" si="10"/>
        <v>143998972698.40204</v>
      </c>
      <c r="S49" s="90">
        <f t="shared" ca="1" si="10"/>
        <v>165701647430.6882</v>
      </c>
      <c r="T49" s="90">
        <f t="shared" ca="1" si="10"/>
        <v>187404322162.97443</v>
      </c>
      <c r="U49" s="90">
        <f t="shared" ca="1" si="10"/>
        <v>209106996895.26059</v>
      </c>
      <c r="V49">
        <f ca="1">IF('NGPS 2030'!$A57="WT",INDIRECT("'NGPS 2030'!"&amp;'Country Selector'!$B$3&amp;ROW($A57))*10^12,0)*'Process Emissions Multipliers'!$D$40</f>
        <v>230809671627.54675</v>
      </c>
      <c r="W49" s="90">
        <f t="shared" ca="1" si="8"/>
        <v>238602010494.54175</v>
      </c>
      <c r="X49" s="90">
        <f t="shared" ca="1" si="8"/>
        <v>246394349361.53674</v>
      </c>
      <c r="Y49" s="90">
        <f t="shared" ca="1" si="8"/>
        <v>254186688228.53174</v>
      </c>
      <c r="Z49" s="90">
        <f t="shared" ca="1" si="8"/>
        <v>261979027095.52673</v>
      </c>
      <c r="AA49" s="90">
        <f t="shared" ca="1" si="8"/>
        <v>269771365962.52173</v>
      </c>
      <c r="AB49" s="90">
        <f t="shared" ca="1" si="8"/>
        <v>277563704829.51672</v>
      </c>
      <c r="AC49" s="90">
        <f t="shared" ca="1" si="8"/>
        <v>285356043696.51172</v>
      </c>
      <c r="AD49" s="90">
        <f t="shared" ca="1" si="8"/>
        <v>293148382563.50671</v>
      </c>
      <c r="AE49" s="90">
        <f t="shared" ca="1" si="8"/>
        <v>300940721430.50171</v>
      </c>
      <c r="AF49" s="90">
        <f t="shared" ca="1" si="8"/>
        <v>308733060297.4967</v>
      </c>
      <c r="AG49" s="90">
        <f t="shared" ca="1" si="8"/>
        <v>316525399164.4917</v>
      </c>
      <c r="AH49" s="90">
        <f t="shared" ca="1" si="8"/>
        <v>324317738031.48669</v>
      </c>
      <c r="AI49" s="90">
        <f t="shared" ca="1" si="8"/>
        <v>332110076898.48169</v>
      </c>
      <c r="AJ49" s="90">
        <f t="shared" ca="1" si="8"/>
        <v>339902415765.47668</v>
      </c>
      <c r="AK49" s="90">
        <f t="shared" ca="1" si="8"/>
        <v>347694754632.47174</v>
      </c>
      <c r="AL49" s="90">
        <f t="shared" ca="1" si="8"/>
        <v>355487093499.46667</v>
      </c>
      <c r="AM49" s="90">
        <f t="shared" ca="1" si="11"/>
        <v>363279432366.46167</v>
      </c>
      <c r="AN49" s="90">
        <f t="shared" ca="1" si="11"/>
        <v>371071771233.45673</v>
      </c>
      <c r="AO49" s="90">
        <f t="shared" ca="1" si="11"/>
        <v>378864110100.45166</v>
      </c>
      <c r="AP49">
        <f ca="1">V49*'Process Emissions Multipliers'!$E$40</f>
        <v>386656448967.44666</v>
      </c>
    </row>
    <row r="50" spans="1:42">
      <c r="A50" s="74">
        <v>-2</v>
      </c>
      <c r="B50">
        <f ca="1">IF('NGPS 2010'!$A58="WT",INDIRECT("'NGPS 2010'!"&amp;'Country Selector'!$B$3&amp;ROW($A58))*10^12,0)</f>
        <v>255089569930.08704</v>
      </c>
      <c r="C50" s="90">
        <f t="shared" ca="1" si="9"/>
        <v>247976779887.07465</v>
      </c>
      <c r="D50" s="90">
        <f t="shared" ca="1" si="9"/>
        <v>240863989844.06235</v>
      </c>
      <c r="E50" s="90">
        <f t="shared" ca="1" si="9"/>
        <v>233751199801.04999</v>
      </c>
      <c r="F50" s="90">
        <f t="shared" ca="1" si="9"/>
        <v>226638409758.0376</v>
      </c>
      <c r="G50" s="90">
        <f t="shared" ca="1" si="9"/>
        <v>219525619715.02527</v>
      </c>
      <c r="H50" s="90">
        <f t="shared" ca="1" si="9"/>
        <v>212412829672.01294</v>
      </c>
      <c r="I50" s="90">
        <f t="shared" ca="1" si="9"/>
        <v>205300039629.00055</v>
      </c>
      <c r="J50" s="90">
        <f t="shared" ca="1" si="9"/>
        <v>198187249585.98822</v>
      </c>
      <c r="K50" s="90">
        <f t="shared" ca="1" si="9"/>
        <v>191074459542.97583</v>
      </c>
      <c r="L50">
        <f ca="1">IF('NGPS 2020'!$A58="WT",INDIRECT("'NGPS 2020'!"&amp;'Country Selector'!$B$3&amp;ROW($A58))*10^12,0)*'Process Emissions Multipliers'!$B$40</f>
        <v>183961669499.9635</v>
      </c>
      <c r="M50" s="90">
        <f t="shared" ca="1" si="10"/>
        <v>165665044625.89536</v>
      </c>
      <c r="N50" s="90">
        <f t="shared" ca="1" si="10"/>
        <v>147368419751.82724</v>
      </c>
      <c r="O50" s="90">
        <f t="shared" ca="1" si="10"/>
        <v>129071794877.75911</v>
      </c>
      <c r="P50" s="90">
        <f t="shared" ca="1" si="10"/>
        <v>110775170003.69098</v>
      </c>
      <c r="Q50" s="90">
        <f t="shared" ca="1" si="10"/>
        <v>92478545129.622833</v>
      </c>
      <c r="R50" s="90">
        <f t="shared" ca="1" si="10"/>
        <v>74181920255.554703</v>
      </c>
      <c r="S50" s="90">
        <f t="shared" ca="1" si="10"/>
        <v>55885295381.486572</v>
      </c>
      <c r="T50" s="90">
        <f t="shared" ca="1" si="10"/>
        <v>37588670507.418434</v>
      </c>
      <c r="U50" s="90">
        <f t="shared" ca="1" si="10"/>
        <v>19292045633.350304</v>
      </c>
      <c r="V50">
        <f ca="1">IF('NGPS 2030'!$A58="WT",INDIRECT("'NGPS 2030'!"&amp;'Country Selector'!$B$3&amp;ROW($A58))*10^12,0)*'Process Emissions Multipliers'!$D$40</f>
        <v>995420759.28217041</v>
      </c>
      <c r="W50" s="90">
        <f t="shared" ca="1" si="8"/>
        <v>1029027045.4350526</v>
      </c>
      <c r="X50" s="90">
        <f t="shared" ca="1" si="8"/>
        <v>1062633331.587935</v>
      </c>
      <c r="Y50" s="90">
        <f t="shared" ca="1" si="8"/>
        <v>1096239617.7408173</v>
      </c>
      <c r="Z50" s="90">
        <f t="shared" ca="1" si="8"/>
        <v>1129845903.8936994</v>
      </c>
      <c r="AA50" s="90">
        <f t="shared" ca="1" si="8"/>
        <v>1163452190.0465817</v>
      </c>
      <c r="AB50" s="90">
        <f t="shared" ca="1" si="8"/>
        <v>1197058476.1994638</v>
      </c>
      <c r="AC50" s="90">
        <f t="shared" ca="1" si="8"/>
        <v>1230664762.3523464</v>
      </c>
      <c r="AD50" s="90">
        <f t="shared" ca="1" si="8"/>
        <v>1264271048.5052285</v>
      </c>
      <c r="AE50" s="90">
        <f t="shared" ca="1" si="8"/>
        <v>1297877334.6581106</v>
      </c>
      <c r="AF50" s="90">
        <f t="shared" ca="1" si="8"/>
        <v>1331483620.8109932</v>
      </c>
      <c r="AG50" s="90">
        <f t="shared" ca="1" si="8"/>
        <v>1365089906.9638753</v>
      </c>
      <c r="AH50" s="90">
        <f t="shared" ca="1" si="8"/>
        <v>1398696193.1167576</v>
      </c>
      <c r="AI50" s="90">
        <f t="shared" ca="1" si="8"/>
        <v>1432302479.26964</v>
      </c>
      <c r="AJ50" s="90">
        <f t="shared" ca="1" si="8"/>
        <v>1465908765.4225221</v>
      </c>
      <c r="AK50" s="90">
        <f t="shared" ca="1" si="8"/>
        <v>1499515051.5754042</v>
      </c>
      <c r="AL50" s="90">
        <f t="shared" ca="1" si="8"/>
        <v>1533121337.7282865</v>
      </c>
      <c r="AM50" s="90">
        <f t="shared" ca="1" si="11"/>
        <v>1566727623.8811691</v>
      </c>
      <c r="AN50" s="90">
        <f t="shared" ca="1" si="11"/>
        <v>1600333910.0340509</v>
      </c>
      <c r="AO50" s="90">
        <f t="shared" ca="1" si="11"/>
        <v>1633940196.1869333</v>
      </c>
      <c r="AP50">
        <f ca="1">V50*'Process Emissions Multipliers'!$E$40</f>
        <v>1667546482.3398156</v>
      </c>
    </row>
    <row r="51" spans="1:42">
      <c r="A51" s="74">
        <v>-1</v>
      </c>
      <c r="B51">
        <f ca="1">IF('NGPS 2010'!$A59="WT",INDIRECT("'NGPS 2010'!"&amp;'Country Selector'!$B$3&amp;ROW($A59))*10^12,0)</f>
        <v>959246572681.08325</v>
      </c>
      <c r="C51" s="90">
        <f t="shared" ca="1" si="9"/>
        <v>875440869089.02344</v>
      </c>
      <c r="D51" s="90">
        <f t="shared" ca="1" si="9"/>
        <v>791635165496.96375</v>
      </c>
      <c r="E51" s="90">
        <f t="shared" ca="1" si="9"/>
        <v>707829461904.90417</v>
      </c>
      <c r="F51" s="90">
        <f t="shared" ca="1" si="9"/>
        <v>624023758312.84448</v>
      </c>
      <c r="G51" s="90">
        <f t="shared" ca="1" si="9"/>
        <v>540218054720.78467</v>
      </c>
      <c r="H51" s="90">
        <f t="shared" ca="1" si="9"/>
        <v>456412351128.72498</v>
      </c>
      <c r="I51" s="90">
        <f t="shared" ca="1" si="9"/>
        <v>372606647536.66528</v>
      </c>
      <c r="J51" s="90">
        <f t="shared" ca="1" si="9"/>
        <v>288800943944.60553</v>
      </c>
      <c r="K51" s="90">
        <f t="shared" ca="1" si="9"/>
        <v>204995240352.54584</v>
      </c>
      <c r="L51">
        <f ca="1">IF('NGPS 2020'!$A59="WT",INDIRECT("'NGPS 2020'!"&amp;'Country Selector'!$B$3&amp;ROW($A59))*10^12,0)*'Process Emissions Multipliers'!$B$40</f>
        <v>121189536760.48611</v>
      </c>
      <c r="M51" s="90">
        <f t="shared" ca="1" si="10"/>
        <v>109581338939.07013</v>
      </c>
      <c r="N51" s="90">
        <f t="shared" ca="1" si="10"/>
        <v>97973141117.654129</v>
      </c>
      <c r="O51" s="90">
        <f t="shared" ca="1" si="10"/>
        <v>86364943296.238159</v>
      </c>
      <c r="P51" s="90">
        <f t="shared" ca="1" si="10"/>
        <v>74756745474.822174</v>
      </c>
      <c r="Q51" s="90">
        <f t="shared" ca="1" si="10"/>
        <v>63148547653.406181</v>
      </c>
      <c r="R51" s="90">
        <f t="shared" ca="1" si="10"/>
        <v>51540349831.990196</v>
      </c>
      <c r="S51" s="90">
        <f t="shared" ca="1" si="10"/>
        <v>39932152010.574211</v>
      </c>
      <c r="T51" s="90">
        <f t="shared" ca="1" si="10"/>
        <v>28323954189.158222</v>
      </c>
      <c r="U51" s="90">
        <f t="shared" ca="1" si="10"/>
        <v>16715756367.742237</v>
      </c>
      <c r="V51">
        <f ca="1">IF('NGPS 2030'!$A59="WT",INDIRECT("'NGPS 2030'!"&amp;'Country Selector'!$B$3&amp;ROW($A59))*10^12,0)*'Process Emissions Multipliers'!$D$40</f>
        <v>5107558546.326251</v>
      </c>
      <c r="W51" s="90">
        <f t="shared" ca="1" si="8"/>
        <v>5279994244.9490318</v>
      </c>
      <c r="X51" s="90">
        <f t="shared" ca="1" si="8"/>
        <v>5452429943.5718107</v>
      </c>
      <c r="Y51" s="90">
        <f t="shared" ca="1" si="8"/>
        <v>5624865642.1945915</v>
      </c>
      <c r="Z51" s="90">
        <f t="shared" ca="1" si="8"/>
        <v>5797301340.8173714</v>
      </c>
      <c r="AA51" s="90">
        <f t="shared" ca="1" si="8"/>
        <v>5969737039.4401522</v>
      </c>
      <c r="AB51" s="90">
        <f t="shared" ca="1" si="8"/>
        <v>6142172738.062933</v>
      </c>
      <c r="AC51" s="90">
        <f t="shared" ca="1" si="8"/>
        <v>6314608436.6857128</v>
      </c>
      <c r="AD51" s="90">
        <f t="shared" ca="1" si="8"/>
        <v>6487044135.3084927</v>
      </c>
      <c r="AE51" s="90">
        <f t="shared" ca="1" si="8"/>
        <v>6659479833.9312725</v>
      </c>
      <c r="AF51" s="90">
        <f t="shared" ca="1" si="8"/>
        <v>6831915532.5540524</v>
      </c>
      <c r="AG51" s="90">
        <f t="shared" ca="1" si="8"/>
        <v>7004351231.1768322</v>
      </c>
      <c r="AH51" s="90">
        <f t="shared" ca="1" si="8"/>
        <v>7176786929.799613</v>
      </c>
      <c r="AI51" s="90">
        <f t="shared" ca="1" si="8"/>
        <v>7349222628.4223919</v>
      </c>
      <c r="AJ51" s="90">
        <f t="shared" ca="1" si="8"/>
        <v>7521658327.0451736</v>
      </c>
      <c r="AK51" s="90">
        <f t="shared" ca="1" si="8"/>
        <v>7694094025.6679525</v>
      </c>
      <c r="AL51" s="90">
        <f t="shared" ca="1" si="8"/>
        <v>7866529724.2907333</v>
      </c>
      <c r="AM51" s="90">
        <f t="shared" ca="1" si="11"/>
        <v>8038965422.9135122</v>
      </c>
      <c r="AN51" s="90">
        <f t="shared" ca="1" si="11"/>
        <v>8211401121.536293</v>
      </c>
      <c r="AO51" s="90">
        <f t="shared" ca="1" si="11"/>
        <v>8383836820.1590738</v>
      </c>
      <c r="AP51">
        <f ca="1">V51*'Process Emissions Multipliers'!$E$40</f>
        <v>8556272518.7818537</v>
      </c>
    </row>
    <row r="52" spans="1:42">
      <c r="A52" s="74">
        <v>0</v>
      </c>
      <c r="B52">
        <f ca="1">IF('NGPS 2010'!$A60="WT",INDIRECT("'NGPS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IF('NGPS 2020'!$A60="WT",INDIRECT("'NGPS 2020'!"&amp;'Country Selector'!$B$3&amp;ROW($A60))*10^12,0)*'Process Emissions Multipliers'!$B$40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IF('NGPS 2030'!$A60="WT",INDIRECT("'NGPS 2030'!"&amp;'Country Selector'!$B$3&amp;ROW($A60))*10^12,0)*'Process Emissions Multipliers'!$D$40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Multipliers'!$E$40</f>
        <v>0</v>
      </c>
    </row>
    <row r="53" spans="1:42">
      <c r="A53" s="74">
        <v>1</v>
      </c>
      <c r="B53">
        <f ca="1">IF('NGPS 2010'!$A61="WT",INDIRECT("'NGPS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IF('NGPS 2020'!$A61="WT",INDIRECT("'NGPS 2020'!"&amp;'Country Selector'!$B$3&amp;ROW($A61))*10^12,0)*'Process Emissions Multipliers'!$B$40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IF('NGPS 2030'!$A61="WT",INDIRECT("'NGPS 2030'!"&amp;'Country Selector'!$B$3&amp;ROW($A61))*10^12,0)*'Process Emissions Multipliers'!$D$40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Multipliers'!$E$40</f>
        <v>0</v>
      </c>
    </row>
    <row r="54" spans="1:42">
      <c r="A54" s="74">
        <v>2</v>
      </c>
      <c r="B54">
        <f ca="1">IF('NGPS 2010'!$A62="WT",INDIRECT("'NGPS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IF('NGPS 2020'!$A62="WT",INDIRECT("'NGPS 2020'!"&amp;'Country Selector'!$B$3&amp;ROW($A62))*10^12,0)*'Process Emissions Multipliers'!$B$40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IF('NGPS 2030'!$A62="WT",INDIRECT("'NGPS 2030'!"&amp;'Country Selector'!$B$3&amp;ROW($A62))*10^12,0)*'Process Emissions Multipliers'!$D$40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Multipliers'!$E$40</f>
        <v>0</v>
      </c>
    </row>
    <row r="55" spans="1:42">
      <c r="A55" s="74">
        <v>3</v>
      </c>
      <c r="B55">
        <f ca="1">IF('NGPS 2010'!$A63="WT",INDIRECT("'NGPS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IF('NGPS 2020'!$A63="WT",INDIRECT("'NGPS 2020'!"&amp;'Country Selector'!$B$3&amp;ROW($A63))*10^12,0)*'Process Emissions Multipliers'!$B$40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IF('NGPS 2030'!$A63="WT",INDIRECT("'NGPS 2030'!"&amp;'Country Selector'!$B$3&amp;ROW($A63))*10^12,0)*'Process Emissions Multipliers'!$D$40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Multipliers'!$E$40</f>
        <v>0</v>
      </c>
    </row>
    <row r="56" spans="1:42">
      <c r="A56" s="74">
        <v>4</v>
      </c>
      <c r="B56">
        <f ca="1">IF('NGPS 2010'!$A64="WT",INDIRECT("'NGPS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IF('NGPS 2020'!$A64="WT",INDIRECT("'NGPS 2020'!"&amp;'Country Selector'!$B$3&amp;ROW($A64))*10^12,0)*'Process Emissions Multipliers'!$B$40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IF('NGPS 2030'!$A64="WT",INDIRECT("'NGPS 2030'!"&amp;'Country Selector'!$B$3&amp;ROW($A64))*10^12,0)*'Process Emissions Multipliers'!$D$40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Multipliers'!$E$40</f>
        <v>0</v>
      </c>
    </row>
    <row r="57" spans="1:42">
      <c r="A57" s="74">
        <v>5</v>
      </c>
      <c r="B57">
        <f ca="1">IF('NGPS 2010'!$A65="WT",INDIRECT("'NGPS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IF('NGPS 2020'!$A65="WT",INDIRECT("'NGPS 2020'!"&amp;'Country Selector'!$B$3&amp;ROW($A65))*10^12,0)*'Process Emissions Multipliers'!$B$40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IF('NGPS 2030'!$A65="WT",INDIRECT("'NGPS 2030'!"&amp;'Country Selector'!$B$3&amp;ROW($A65))*10^12,0)*'Process Emissions Multipliers'!$D$40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Multipliers'!$E$40</f>
        <v>0</v>
      </c>
    </row>
    <row r="58" spans="1:42">
      <c r="A58" s="74">
        <v>6</v>
      </c>
      <c r="B58">
        <f ca="1">IF('NGPS 2010'!$A66="WT",INDIRECT("'NGPS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IF('NGPS 2020'!$A66="WT",INDIRECT("'NGPS 2020'!"&amp;'Country Selector'!$B$3&amp;ROW($A66))*10^12,0)*'Process Emissions Multipliers'!$B$40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IF('NGPS 2030'!$A66="WT",INDIRECT("'NGPS 2030'!"&amp;'Country Selector'!$B$3&amp;ROW($A66))*10^12,0)*'Process Emissions Multipliers'!$D$40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Multipliers'!$E$40</f>
        <v>0</v>
      </c>
    </row>
    <row r="59" spans="1:42">
      <c r="A59" s="74">
        <v>7</v>
      </c>
      <c r="B59">
        <f ca="1">IF('NGPS 2010'!$A67="WT",INDIRECT("'NGPS 2010'!"&amp;'Country Selector'!$B$3&amp;ROW($A67))*10^12,0)</f>
        <v>13832556448.059031</v>
      </c>
      <c r="C59" s="90">
        <f t="shared" ca="1" si="9"/>
        <v>43624876921.857567</v>
      </c>
      <c r="D59" s="90">
        <f t="shared" ca="1" si="9"/>
        <v>73417197395.656097</v>
      </c>
      <c r="E59" s="90">
        <f t="shared" ca="1" si="9"/>
        <v>103209517869.45464</v>
      </c>
      <c r="F59" s="90">
        <f t="shared" ca="1" si="9"/>
        <v>133001838343.25317</v>
      </c>
      <c r="G59" s="90">
        <f t="shared" ca="1" si="9"/>
        <v>162794158817.0517</v>
      </c>
      <c r="H59" s="90">
        <f t="shared" ca="1" si="9"/>
        <v>192586479290.85022</v>
      </c>
      <c r="I59" s="90">
        <f t="shared" ca="1" si="9"/>
        <v>222378799764.64874</v>
      </c>
      <c r="J59" s="90">
        <f t="shared" ca="1" si="9"/>
        <v>252171120238.44733</v>
      </c>
      <c r="K59" s="90">
        <f t="shared" ca="1" si="9"/>
        <v>281963440712.24585</v>
      </c>
      <c r="L59">
        <f ca="1">IF('NGPS 2020'!$A67="WT",INDIRECT("'NGPS 2020'!"&amp;'Country Selector'!$B$3&amp;ROW($A67))*10^12,0)*'Process Emissions Multipliers'!$B$40</f>
        <v>311755761186.04437</v>
      </c>
      <c r="M59" s="90">
        <f t="shared" ca="1" si="10"/>
        <v>284448278542.73761</v>
      </c>
      <c r="N59" s="90">
        <f t="shared" ca="1" si="10"/>
        <v>257140795899.43091</v>
      </c>
      <c r="O59" s="90">
        <f t="shared" ca="1" si="10"/>
        <v>229833313256.12415</v>
      </c>
      <c r="P59" s="90">
        <f t="shared" ca="1" si="10"/>
        <v>202525830612.81738</v>
      </c>
      <c r="Q59" s="90">
        <f t="shared" ca="1" si="10"/>
        <v>175218347969.51065</v>
      </c>
      <c r="R59" s="90">
        <f t="shared" ca="1" si="10"/>
        <v>147910865326.20392</v>
      </c>
      <c r="S59" s="90">
        <f t="shared" ca="1" si="10"/>
        <v>120603382682.89717</v>
      </c>
      <c r="T59" s="90">
        <f t="shared" ca="1" si="10"/>
        <v>93295900039.590439</v>
      </c>
      <c r="U59" s="90">
        <f t="shared" ca="1" si="10"/>
        <v>65988417396.283691</v>
      </c>
      <c r="V59">
        <f ca="1">IF('NGPS 2030'!$A67="WT",INDIRECT("'NGPS 2030'!"&amp;'Country Selector'!$B$3&amp;ROW($A67))*10^12,0)*'Process Emissions Multipliers'!$D$40</f>
        <v>38680934752.976952</v>
      </c>
      <c r="W59" s="90">
        <f t="shared" ca="1" si="8"/>
        <v>39986837357.325821</v>
      </c>
      <c r="X59" s="90">
        <f t="shared" ca="1" si="8"/>
        <v>41292739961.674683</v>
      </c>
      <c r="Y59" s="90">
        <f t="shared" ca="1" si="8"/>
        <v>42598642566.023544</v>
      </c>
      <c r="Z59" s="90">
        <f t="shared" ca="1" si="8"/>
        <v>43904545170.372414</v>
      </c>
      <c r="AA59" s="90">
        <f t="shared" ca="1" si="8"/>
        <v>45210447774.721283</v>
      </c>
      <c r="AB59" s="90">
        <f t="shared" ca="1" si="8"/>
        <v>46516350379.070145</v>
      </c>
      <c r="AC59" s="90">
        <f t="shared" ca="1" si="8"/>
        <v>47822252983.419006</v>
      </c>
      <c r="AD59" s="90">
        <f t="shared" ca="1" si="8"/>
        <v>49128155587.767876</v>
      </c>
      <c r="AE59" s="90">
        <f t="shared" ca="1" si="8"/>
        <v>50434058192.116745</v>
      </c>
      <c r="AF59" s="90">
        <f t="shared" ca="1" si="8"/>
        <v>51739960796.465607</v>
      </c>
      <c r="AG59" s="90">
        <f t="shared" ca="1" si="8"/>
        <v>53045863400.814468</v>
      </c>
      <c r="AH59" s="90">
        <f t="shared" ca="1" si="8"/>
        <v>54351766005.163338</v>
      </c>
      <c r="AI59" s="90">
        <f t="shared" ca="1" si="8"/>
        <v>55657668609.512199</v>
      </c>
      <c r="AJ59" s="90">
        <f t="shared" ca="1" si="8"/>
        <v>56963571213.861069</v>
      </c>
      <c r="AK59" s="90">
        <f t="shared" ca="1" si="8"/>
        <v>58269473818.209938</v>
      </c>
      <c r="AL59" s="90">
        <f t="shared" ca="1" si="8"/>
        <v>59575376422.5588</v>
      </c>
      <c r="AM59" s="90">
        <f t="shared" ca="1" si="11"/>
        <v>60881279026.907661</v>
      </c>
      <c r="AN59" s="90">
        <f t="shared" ca="1" si="11"/>
        <v>62187181631.256531</v>
      </c>
      <c r="AO59" s="90">
        <f t="shared" ca="1" si="11"/>
        <v>63493084235.605392</v>
      </c>
      <c r="AP59">
        <f ca="1">V59*'Process Emissions Multipliers'!$E$40</f>
        <v>64798986839.954262</v>
      </c>
    </row>
    <row r="60" spans="1:42">
      <c r="A60" s="74">
        <v>8</v>
      </c>
      <c r="B60">
        <f ca="1">IF('NGPS 2010'!$A68="WT",INDIRECT("'NGPS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IF('NGPS 2020'!$A68="WT",INDIRECT("'NGPS 2020'!"&amp;'Country Selector'!$B$3&amp;ROW($A68))*10^12,0)*'Process Emissions Multipliers'!$B$40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IF('NGPS 2030'!$A68="WT",INDIRECT("'NGPS 2030'!"&amp;'Country Selector'!$B$3&amp;ROW($A68))*10^12,0)*'Process Emissions Multipliers'!$D$40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Multipliers'!$E$40</f>
        <v>0</v>
      </c>
    </row>
    <row r="61" spans="1:42">
      <c r="A61" s="74">
        <v>9</v>
      </c>
      <c r="B61">
        <f ca="1">IF('NGPS 2010'!$A69="WT",INDIRECT("'NGPS 2010'!"&amp;'Country Selector'!$B$3&amp;ROW($A69))*10^12,0)</f>
        <v>30561337461.969982</v>
      </c>
      <c r="C61" s="90">
        <f t="shared" ca="1" si="9"/>
        <v>30637210312.4268</v>
      </c>
      <c r="D61" s="90">
        <f t="shared" ca="1" si="9"/>
        <v>30713083162.88361</v>
      </c>
      <c r="E61" s="90">
        <f t="shared" ca="1" si="9"/>
        <v>30788956013.340427</v>
      </c>
      <c r="F61" s="90">
        <f t="shared" ca="1" si="9"/>
        <v>30864828863.797234</v>
      </c>
      <c r="G61" s="90">
        <f t="shared" ca="1" si="9"/>
        <v>30940701714.254051</v>
      </c>
      <c r="H61" s="90">
        <f t="shared" ca="1" si="9"/>
        <v>31016574564.710869</v>
      </c>
      <c r="I61" s="90">
        <f t="shared" ca="1" si="9"/>
        <v>31092447415.167679</v>
      </c>
      <c r="J61" s="90">
        <f t="shared" ca="1" si="9"/>
        <v>31168320265.624493</v>
      </c>
      <c r="K61" s="90">
        <f t="shared" ca="1" si="9"/>
        <v>31244193116.081306</v>
      </c>
      <c r="L61">
        <f ca="1">IF('NGPS 2020'!$A69="WT",INDIRECT("'NGPS 2020'!"&amp;'Country Selector'!$B$3&amp;ROW($A69))*10^12,0)*'Process Emissions Multipliers'!$B$40</f>
        <v>31320065966.53812</v>
      </c>
      <c r="M61" s="90">
        <f t="shared" ca="1" si="10"/>
        <v>34509260594.267067</v>
      </c>
      <c r="N61" s="90">
        <f t="shared" ca="1" si="10"/>
        <v>37698455221.996017</v>
      </c>
      <c r="O61" s="90">
        <f t="shared" ca="1" si="10"/>
        <v>40887649849.724968</v>
      </c>
      <c r="P61" s="90">
        <f t="shared" ca="1" si="10"/>
        <v>44076844477.453918</v>
      </c>
      <c r="Q61" s="90">
        <f t="shared" ca="1" si="10"/>
        <v>47266039105.182877</v>
      </c>
      <c r="R61" s="90">
        <f t="shared" ca="1" si="10"/>
        <v>50455233732.911819</v>
      </c>
      <c r="S61" s="90">
        <f t="shared" ca="1" si="10"/>
        <v>53644428360.640778</v>
      </c>
      <c r="T61" s="90">
        <f t="shared" ca="1" si="10"/>
        <v>56833622988.36972</v>
      </c>
      <c r="U61" s="90">
        <f t="shared" ca="1" si="10"/>
        <v>60022817616.098671</v>
      </c>
      <c r="V61">
        <f ca="1">IF('NGPS 2030'!$A69="WT",INDIRECT("'NGPS 2030'!"&amp;'Country Selector'!$B$3&amp;ROW($A69))*10^12,0)*'Process Emissions Multipliers'!$D$40</f>
        <v>63212012243.827621</v>
      </c>
      <c r="W61" s="90">
        <f t="shared" ca="1" si="8"/>
        <v>65346105743.442284</v>
      </c>
      <c r="X61" s="90">
        <f t="shared" ca="1" si="8"/>
        <v>67480199243.056946</v>
      </c>
      <c r="Y61" s="90">
        <f t="shared" ca="1" si="8"/>
        <v>69614292742.6716</v>
      </c>
      <c r="Z61" s="90">
        <f t="shared" ca="1" si="8"/>
        <v>71748386242.286255</v>
      </c>
      <c r="AA61" s="90">
        <f t="shared" ca="1" si="8"/>
        <v>73882479741.900909</v>
      </c>
      <c r="AB61" s="90">
        <f t="shared" ca="1" si="8"/>
        <v>76016573241.515579</v>
      </c>
      <c r="AC61" s="90">
        <f t="shared" ca="1" si="8"/>
        <v>78150666741.130234</v>
      </c>
      <c r="AD61" s="90">
        <f t="shared" ca="1" si="8"/>
        <v>80284760240.744888</v>
      </c>
      <c r="AE61" s="90">
        <f t="shared" ca="1" si="8"/>
        <v>82418853740.359558</v>
      </c>
      <c r="AF61" s="90">
        <f t="shared" ca="1" si="8"/>
        <v>84552947239.974213</v>
      </c>
      <c r="AG61" s="90">
        <f t="shared" ca="1" si="8"/>
        <v>86687040739.588867</v>
      </c>
      <c r="AH61" s="90">
        <f t="shared" ca="1" si="8"/>
        <v>88821134239.203537</v>
      </c>
      <c r="AI61" s="90">
        <f t="shared" ca="1" si="8"/>
        <v>90955227738.818207</v>
      </c>
      <c r="AJ61" s="90">
        <f t="shared" ca="1" si="8"/>
        <v>93089321238.432846</v>
      </c>
      <c r="AK61" s="90">
        <f t="shared" ca="1" si="8"/>
        <v>95223414738.047516</v>
      </c>
      <c r="AL61" s="90">
        <f t="shared" ca="1" si="8"/>
        <v>97357508237.662155</v>
      </c>
      <c r="AM61" s="90">
        <f t="shared" ca="1" si="11"/>
        <v>99491601737.276825</v>
      </c>
      <c r="AN61" s="90">
        <f t="shared" ca="1" si="11"/>
        <v>101625695236.89149</v>
      </c>
      <c r="AO61" s="90">
        <f t="shared" ca="1" si="11"/>
        <v>103759788736.50613</v>
      </c>
      <c r="AP61">
        <f ca="1">V61*'Process Emissions Multipliers'!$E$40</f>
        <v>105893882236.1208</v>
      </c>
    </row>
    <row r="62" spans="1:42">
      <c r="A62" s="74">
        <v>10</v>
      </c>
      <c r="B62">
        <f ca="1">IF('NGPS 2010'!$A70="WT",INDIRECT("'NGPS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IF('NGPS 2020'!$A70="WT",INDIRECT("'NGPS 2020'!"&amp;'Country Selector'!$B$3&amp;ROW($A70))*10^12,0)*'Process Emissions Multipliers'!$B$40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IF('NGPS 2030'!$A70="WT",INDIRECT("'NGPS 2030'!"&amp;'Country Selector'!$B$3&amp;ROW($A70))*10^12,0)*'Process Emissions Multipliers'!$D$40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Multipliers'!$E$40</f>
        <v>0</v>
      </c>
    </row>
    <row r="63" spans="1:42">
      <c r="A63" s="74">
        <v>11</v>
      </c>
      <c r="B63">
        <f ca="1">IF('NGPS 2010'!$A71="WT",INDIRECT("'NGPS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IF('NGPS 2020'!$A71="WT",INDIRECT("'NGPS 2020'!"&amp;'Country Selector'!$B$3&amp;ROW($A71))*10^12,0)*'Process Emissions Multipliers'!$B$40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IF('NGPS 2030'!$A71="WT",INDIRECT("'NGPS 2030'!"&amp;'Country Selector'!$B$3&amp;ROW($A71))*10^12,0)*'Process Emissions Multipliers'!$D$40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Multipliers'!$E$40</f>
        <v>0</v>
      </c>
    </row>
    <row r="64" spans="1:42">
      <c r="A64" s="74">
        <v>12</v>
      </c>
      <c r="B64">
        <f ca="1">IF('NGPS 2010'!$A72="WT",INDIRECT("'NGPS 2010'!"&amp;'Country Selector'!$B$3&amp;ROW($A72))*10^12,0)</f>
        <v>16865786.082398415</v>
      </c>
      <c r="C64" s="90">
        <f t="shared" ref="C64:K127" ca="1" si="15">$B64*($L$1-C$1)/($L$1-$B$1)+$L64*(C$1-$B$1)/($L$1-$B$1)</f>
        <v>15179207.474158574</v>
      </c>
      <c r="D64" s="90">
        <f t="shared" ca="1" si="12"/>
        <v>13492628.865918731</v>
      </c>
      <c r="E64" s="90">
        <f t="shared" ca="1" si="12"/>
        <v>11806050.257678891</v>
      </c>
      <c r="F64" s="90">
        <f t="shared" ca="1" si="12"/>
        <v>10119471.649439048</v>
      </c>
      <c r="G64" s="90">
        <f t="shared" ca="1" si="12"/>
        <v>8432893.0411992073</v>
      </c>
      <c r="H64" s="90">
        <f t="shared" ca="1" si="12"/>
        <v>6746314.4329593657</v>
      </c>
      <c r="I64" s="90">
        <f t="shared" ca="1" si="12"/>
        <v>5059735.824719524</v>
      </c>
      <c r="J64" s="90">
        <f t="shared" ca="1" si="12"/>
        <v>3373157.2164796828</v>
      </c>
      <c r="K64" s="90">
        <f t="shared" ca="1" si="12"/>
        <v>1686578.6082398414</v>
      </c>
      <c r="L64">
        <f ca="1">IF('NGPS 2020'!$A72="WT",INDIRECT("'NGPS 2020'!"&amp;'Country Selector'!$B$3&amp;ROW($A72))*10^12,0)*'Process Emissions Multipliers'!$B$40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IF('NGPS 2030'!$A72="WT",INDIRECT("'NGPS 2030'!"&amp;'Country Selector'!$B$3&amp;ROW($A72))*10^12,0)*'Process Emissions Multipliers'!$D$40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Multipliers'!$E$40</f>
        <v>0</v>
      </c>
    </row>
    <row r="65" spans="1:42">
      <c r="A65" s="74">
        <v>13</v>
      </c>
      <c r="B65">
        <f ca="1">IF('NGPS 2010'!$A73="WT",INDIRECT("'NGPS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IF('NGPS 2020'!$A73="WT",INDIRECT("'NGPS 2020'!"&amp;'Country Selector'!$B$3&amp;ROW($A73))*10^12,0)*'Process Emissions Multipliers'!$B$40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IF('NGPS 2030'!$A73="WT",INDIRECT("'NGPS 2030'!"&amp;'Country Selector'!$B$3&amp;ROW($A73))*10^12,0)*'Process Emissions Multipliers'!$D$40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Multipliers'!$E$40</f>
        <v>0</v>
      </c>
    </row>
    <row r="66" spans="1:42">
      <c r="A66" s="74">
        <v>14</v>
      </c>
      <c r="B66">
        <f ca="1">IF('NGPS 2010'!$A74="WT",INDIRECT("'NGPS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IF('NGPS 2020'!$A74="WT",INDIRECT("'NGPS 2020'!"&amp;'Country Selector'!$B$3&amp;ROW($A74))*10^12,0)*'Process Emissions Multipliers'!$B$40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IF('NGPS 2030'!$A74="WT",INDIRECT("'NGPS 2030'!"&amp;'Country Selector'!$B$3&amp;ROW($A74))*10^12,0)*'Process Emissions Multipliers'!$D$40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Multipliers'!$E$40</f>
        <v>0</v>
      </c>
    </row>
    <row r="67" spans="1:42">
      <c r="A67" s="74">
        <v>15</v>
      </c>
      <c r="B67">
        <f ca="1">IF('NGPS 2010'!$A75="WT",INDIRECT("'NGPS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IF('NGPS 2020'!$A75="WT",INDIRECT("'NGPS 2020'!"&amp;'Country Selector'!$B$3&amp;ROW($A75))*10^12,0)*'Process Emissions Multipliers'!$B$40</f>
        <v>0</v>
      </c>
      <c r="M67" s="90">
        <f t="shared" ca="1" si="16"/>
        <v>24545388808.895573</v>
      </c>
      <c r="N67" s="90">
        <f t="shared" ca="1" si="13"/>
        <v>49090777617.791145</v>
      </c>
      <c r="O67" s="90">
        <f t="shared" ca="1" si="13"/>
        <v>73636166426.686722</v>
      </c>
      <c r="P67" s="90">
        <f t="shared" ca="1" si="13"/>
        <v>98181555235.582291</v>
      </c>
      <c r="Q67" s="90">
        <f t="shared" ca="1" si="13"/>
        <v>122726944044.47786</v>
      </c>
      <c r="R67" s="90">
        <f t="shared" ca="1" si="13"/>
        <v>147272332853.37344</v>
      </c>
      <c r="S67" s="90">
        <f t="shared" ca="1" si="13"/>
        <v>171817721662.26898</v>
      </c>
      <c r="T67" s="90">
        <f t="shared" ca="1" si="13"/>
        <v>196363110471.16458</v>
      </c>
      <c r="U67" s="90">
        <f t="shared" ca="1" si="13"/>
        <v>220908499280.06015</v>
      </c>
      <c r="V67">
        <f ca="1">IF('NGPS 2030'!$A75="WT",INDIRECT("'NGPS 2030'!"&amp;'Country Selector'!$B$3&amp;ROW($A75))*10^12,0)*'Process Emissions Multipliers'!$D$40</f>
        <v>245453888088.95572</v>
      </c>
      <c r="W67" s="90">
        <f t="shared" ca="1" si="14"/>
        <v>253740628669.29425</v>
      </c>
      <c r="X67" s="90">
        <f t="shared" ca="1" si="14"/>
        <v>262027369249.63284</v>
      </c>
      <c r="Y67" s="90">
        <f t="shared" ca="1" si="14"/>
        <v>270314109829.97141</v>
      </c>
      <c r="Z67" s="90">
        <f t="shared" ca="1" si="14"/>
        <v>278600850410.30994</v>
      </c>
      <c r="AA67" s="90">
        <f t="shared" ca="1" si="14"/>
        <v>286887590990.64856</v>
      </c>
      <c r="AB67" s="90">
        <f t="shared" ca="1" si="14"/>
        <v>295174331570.98706</v>
      </c>
      <c r="AC67" s="90">
        <f t="shared" ca="1" si="14"/>
        <v>303461072151.32568</v>
      </c>
      <c r="AD67" s="90">
        <f t="shared" ca="1" si="14"/>
        <v>311747812731.66418</v>
      </c>
      <c r="AE67" s="90">
        <f t="shared" ca="1" si="14"/>
        <v>320034553312.00275</v>
      </c>
      <c r="AF67" s="90">
        <f t="shared" ca="1" si="14"/>
        <v>328321293892.34131</v>
      </c>
      <c r="AG67" s="90">
        <f t="shared" ca="1" si="14"/>
        <v>336608034472.67987</v>
      </c>
      <c r="AH67" s="90">
        <f t="shared" ca="1" si="14"/>
        <v>344894775053.01843</v>
      </c>
      <c r="AI67" s="90">
        <f t="shared" ca="1" si="14"/>
        <v>353181515633.35699</v>
      </c>
      <c r="AJ67" s="90">
        <f t="shared" ca="1" si="14"/>
        <v>361468256213.69556</v>
      </c>
      <c r="AK67" s="90">
        <f t="shared" ca="1" si="14"/>
        <v>369754996794.03418</v>
      </c>
      <c r="AL67" s="90">
        <f t="shared" ca="1" si="14"/>
        <v>378041737374.37268</v>
      </c>
      <c r="AM67" s="90">
        <f t="shared" ca="1" si="11"/>
        <v>386328477954.71124</v>
      </c>
      <c r="AN67" s="90">
        <f t="shared" ca="1" si="11"/>
        <v>394615218535.0498</v>
      </c>
      <c r="AO67" s="90">
        <f t="shared" ca="1" si="11"/>
        <v>402901959115.38837</v>
      </c>
      <c r="AP67">
        <f ca="1">V67*'Process Emissions Multipliers'!$E$40</f>
        <v>411188699695.72693</v>
      </c>
    </row>
    <row r="68" spans="1:42">
      <c r="A68" s="74">
        <v>16</v>
      </c>
      <c r="B68">
        <f ca="1">IF('NGPS 2010'!$A76="WT",INDIRECT("'NGPS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IF('NGPS 2020'!$A76="WT",INDIRECT("'NGPS 2020'!"&amp;'Country Selector'!$B$3&amp;ROW($A76))*10^12,0)*'Process Emissions Multipliers'!$B$40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IF('NGPS 2030'!$A76="WT",INDIRECT("'NGPS 2030'!"&amp;'Country Selector'!$B$3&amp;ROW($A76))*10^12,0)*'Process Emissions Multipliers'!$D$40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Multipliers'!$E$40</f>
        <v>0</v>
      </c>
    </row>
    <row r="69" spans="1:42">
      <c r="A69" s="74">
        <v>17</v>
      </c>
      <c r="B69">
        <f ca="1">IF('NGPS 2010'!$A77="WT",INDIRECT("'NGPS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IF('NGPS 2020'!$A77="WT",INDIRECT("'NGPS 2020'!"&amp;'Country Selector'!$B$3&amp;ROW($A77))*10^12,0)*'Process Emissions Multipliers'!$B$40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IF('NGPS 2030'!$A77="WT",INDIRECT("'NGPS 2030'!"&amp;'Country Selector'!$B$3&amp;ROW($A77))*10^12,0)*'Process Emissions Multipliers'!$D$40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Multipliers'!$E$40</f>
        <v>0</v>
      </c>
    </row>
    <row r="70" spans="1:42">
      <c r="A70" s="74">
        <v>18</v>
      </c>
      <c r="B70">
        <f ca="1">IF('NGPS 2010'!$A78="WT",INDIRECT("'NGPS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IF('NGPS 2020'!$A78="WT",INDIRECT("'NGPS 2020'!"&amp;'Country Selector'!$B$3&amp;ROW($A78))*10^12,0)*'Process Emissions Multipliers'!$B$40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IF('NGPS 2030'!$A78="WT",INDIRECT("'NGPS 2030'!"&amp;'Country Selector'!$B$3&amp;ROW($A78))*10^12,0)*'Process Emissions Multipliers'!$D$40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Multipliers'!$E$40</f>
        <v>0</v>
      </c>
    </row>
    <row r="71" spans="1:42">
      <c r="A71" s="74">
        <v>19</v>
      </c>
      <c r="B71">
        <f ca="1">IF('NGPS 2010'!$A79="WT",INDIRECT("'NGPS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IF('NGPS 2020'!$A79="WT",INDIRECT("'NGPS 2020'!"&amp;'Country Selector'!$B$3&amp;ROW($A79))*10^12,0)*'Process Emissions Multipliers'!$B$40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IF('NGPS 2030'!$A79="WT",INDIRECT("'NGPS 2030'!"&amp;'Country Selector'!$B$3&amp;ROW($A79))*10^12,0)*'Process Emissions Multipliers'!$D$40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Multipliers'!$E$40</f>
        <v>0</v>
      </c>
    </row>
    <row r="72" spans="1:42">
      <c r="A72" s="74">
        <v>20</v>
      </c>
      <c r="B72">
        <f ca="1">IF('NGPS 2010'!$A80="WT",INDIRECT("'NGPS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IF('NGPS 2020'!$A80="WT",INDIRECT("'NGPS 2020'!"&amp;'Country Selector'!$B$3&amp;ROW($A80))*10^12,0)*'Process Emissions Multipliers'!$B$40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IF('NGPS 2030'!$A80="WT",INDIRECT("'NGPS 2030'!"&amp;'Country Selector'!$B$3&amp;ROW($A80))*10^12,0)*'Process Emissions Multipliers'!$D$40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Multipliers'!$E$40</f>
        <v>0</v>
      </c>
    </row>
    <row r="73" spans="1:42">
      <c r="A73" s="74">
        <v>21</v>
      </c>
      <c r="B73">
        <f ca="1">IF('NGPS 2010'!$A81="WT",INDIRECT("'NGPS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IF('NGPS 2020'!$A81="WT",INDIRECT("'NGPS 2020'!"&amp;'Country Selector'!$B$3&amp;ROW($A81))*10^12,0)*'Process Emissions Multipliers'!$B$40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IF('NGPS 2030'!$A81="WT",INDIRECT("'NGPS 2030'!"&amp;'Country Selector'!$B$3&amp;ROW($A81))*10^12,0)*'Process Emissions Multipliers'!$D$40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Multipliers'!$E$40</f>
        <v>0</v>
      </c>
    </row>
    <row r="74" spans="1:42">
      <c r="A74" s="74">
        <v>22</v>
      </c>
      <c r="B74">
        <f ca="1">IF('NGPS 2010'!$A82="WT",INDIRECT("'NGPS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IF('NGPS 2020'!$A82="WT",INDIRECT("'NGPS 2020'!"&amp;'Country Selector'!$B$3&amp;ROW($A82))*10^12,0)*'Process Emissions Multipliers'!$B$40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IF('NGPS 2030'!$A82="WT",INDIRECT("'NGPS 2030'!"&amp;'Country Selector'!$B$3&amp;ROW($A82))*10^12,0)*'Process Emissions Multipliers'!$D$40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Multipliers'!$E$40</f>
        <v>0</v>
      </c>
    </row>
    <row r="75" spans="1:42">
      <c r="A75" s="74">
        <v>23</v>
      </c>
      <c r="B75">
        <f ca="1">IF('NGPS 2010'!$A83="WT",INDIRECT("'NGPS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IF('NGPS 2020'!$A83="WT",INDIRECT("'NGPS 2020'!"&amp;'Country Selector'!$B$3&amp;ROW($A83))*10^12,0)*'Process Emissions Multipliers'!$B$40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IF('NGPS 2030'!$A83="WT",INDIRECT("'NGPS 2030'!"&amp;'Country Selector'!$B$3&amp;ROW($A83))*10^12,0)*'Process Emissions Multipliers'!$D$40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Multipliers'!$E$40</f>
        <v>0</v>
      </c>
    </row>
    <row r="76" spans="1:42">
      <c r="A76" s="74">
        <v>24</v>
      </c>
      <c r="B76">
        <f ca="1">IF('NGPS 2010'!$A84="WT",INDIRECT("'NGPS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IF('NGPS 2020'!$A84="WT",INDIRECT("'NGPS 2020'!"&amp;'Country Selector'!$B$3&amp;ROW($A84))*10^12,0)*'Process Emissions Multipliers'!$B$40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IF('NGPS 2030'!$A84="WT",INDIRECT("'NGPS 2030'!"&amp;'Country Selector'!$B$3&amp;ROW($A84))*10^12,0)*'Process Emissions Multipliers'!$D$40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Multipliers'!$E$40</f>
        <v>0</v>
      </c>
    </row>
    <row r="77" spans="1:42">
      <c r="A77" s="74">
        <v>25</v>
      </c>
      <c r="B77">
        <f ca="1">IF('NGPS 2010'!$A85="WT",INDIRECT("'NGPS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IF('NGPS 2020'!$A85="WT",INDIRECT("'NGPS 2020'!"&amp;'Country Selector'!$B$3&amp;ROW($A85))*10^12,0)*'Process Emissions Multipliers'!$B$40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IF('NGPS 2030'!$A85="WT",INDIRECT("'NGPS 2030'!"&amp;'Country Selector'!$B$3&amp;ROW($A85))*10^12,0)*'Process Emissions Multipliers'!$D$40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Multipliers'!$E$40</f>
        <v>0</v>
      </c>
    </row>
    <row r="78" spans="1:42">
      <c r="A78" s="74">
        <v>26</v>
      </c>
      <c r="B78">
        <f ca="1">IF('NGPS 2010'!$A86="WT",INDIRECT("'NGPS 2010'!"&amp;'Country Selector'!$B$3&amp;ROW($A86))*10^12,0)</f>
        <v>10056876.456054909</v>
      </c>
      <c r="C78" s="90">
        <f t="shared" ca="1" si="15"/>
        <v>9051188.8104494177</v>
      </c>
      <c r="D78" s="90">
        <f t="shared" ca="1" si="12"/>
        <v>8045501.1648439271</v>
      </c>
      <c r="E78" s="90">
        <f t="shared" ca="1" si="12"/>
        <v>7039813.5192384366</v>
      </c>
      <c r="F78" s="90">
        <f t="shared" ca="1" si="12"/>
        <v>6034125.8736329451</v>
      </c>
      <c r="G78" s="90">
        <f t="shared" ca="1" si="12"/>
        <v>5028438.2280274546</v>
      </c>
      <c r="H78" s="90">
        <f t="shared" ca="1" si="12"/>
        <v>4022750.5824219636</v>
      </c>
      <c r="I78" s="90">
        <f t="shared" ca="1" si="12"/>
        <v>3017062.9368164726</v>
      </c>
      <c r="J78" s="90">
        <f t="shared" ca="1" si="12"/>
        <v>2011375.2912109818</v>
      </c>
      <c r="K78" s="90">
        <f t="shared" ca="1" si="12"/>
        <v>1005687.6456054909</v>
      </c>
      <c r="L78">
        <f ca="1">IF('NGPS 2020'!$A86="WT",INDIRECT("'NGPS 2020'!"&amp;'Country Selector'!$B$3&amp;ROW($A86))*10^12,0)*'Process Emissions Multipliers'!$B$40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IF('NGPS 2030'!$A86="WT",INDIRECT("'NGPS 2030'!"&amp;'Country Selector'!$B$3&amp;ROW($A86))*10^12,0)*'Process Emissions Multipliers'!$D$40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Multipliers'!$E$40</f>
        <v>0</v>
      </c>
    </row>
    <row r="79" spans="1:42">
      <c r="A79" s="74">
        <v>27</v>
      </c>
      <c r="B79">
        <f ca="1">IF('NGPS 2010'!$A87="WT",INDIRECT("'NGPS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IF('NGPS 2020'!$A87="WT",INDIRECT("'NGPS 2020'!"&amp;'Country Selector'!$B$3&amp;ROW($A87))*10^12,0)*'Process Emissions Multipliers'!$B$40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IF('NGPS 2030'!$A87="WT",INDIRECT("'NGPS 2030'!"&amp;'Country Selector'!$B$3&amp;ROW($A87))*10^12,0)*'Process Emissions Multipliers'!$D$40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Multipliers'!$E$40</f>
        <v>0</v>
      </c>
    </row>
    <row r="80" spans="1:42">
      <c r="A80" s="74">
        <v>28</v>
      </c>
      <c r="B80">
        <f ca="1">IF('NGPS 2010'!$A88="WT",INDIRECT("'NGPS 2010'!"&amp;'Country Selector'!$B$3&amp;ROW($A88))*10^12,0)</f>
        <v>26307575.446082864</v>
      </c>
      <c r="C80" s="90">
        <f t="shared" ca="1" si="15"/>
        <v>23676817.901474576</v>
      </c>
      <c r="D80" s="90">
        <f t="shared" ca="1" si="12"/>
        <v>21046060.356866293</v>
      </c>
      <c r="E80" s="90">
        <f t="shared" ca="1" si="12"/>
        <v>18415302.812258005</v>
      </c>
      <c r="F80" s="90">
        <f t="shared" ca="1" si="12"/>
        <v>15784545.267649719</v>
      </c>
      <c r="G80" s="90">
        <f t="shared" ca="1" si="12"/>
        <v>13153787.723041432</v>
      </c>
      <c r="H80" s="90">
        <f t="shared" ca="1" si="12"/>
        <v>10523030.178433146</v>
      </c>
      <c r="I80" s="90">
        <f t="shared" ca="1" si="12"/>
        <v>7892272.6338248597</v>
      </c>
      <c r="J80" s="90">
        <f t="shared" ca="1" si="12"/>
        <v>5261515.0892165732</v>
      </c>
      <c r="K80" s="90">
        <f t="shared" ca="1" si="12"/>
        <v>2630757.5446082866</v>
      </c>
      <c r="L80">
        <f ca="1">IF('NGPS 2020'!$A88="WT",INDIRECT("'NGPS 2020'!"&amp;'Country Selector'!$B$3&amp;ROW($A88))*10^12,0)*'Process Emissions Multipliers'!$B$40</f>
        <v>0</v>
      </c>
      <c r="M80" s="90">
        <f t="shared" ca="1" si="16"/>
        <v>1705088.8435894139</v>
      </c>
      <c r="N80" s="90">
        <f t="shared" ca="1" si="13"/>
        <v>3410177.6871788278</v>
      </c>
      <c r="O80" s="90">
        <f t="shared" ca="1" si="13"/>
        <v>5115266.5307682417</v>
      </c>
      <c r="P80" s="90">
        <f t="shared" ca="1" si="13"/>
        <v>6820355.3743576556</v>
      </c>
      <c r="Q80" s="90">
        <f t="shared" ca="1" si="13"/>
        <v>8525444.2179470696</v>
      </c>
      <c r="R80" s="90">
        <f t="shared" ca="1" si="13"/>
        <v>10230533.061536483</v>
      </c>
      <c r="S80" s="90">
        <f t="shared" ca="1" si="13"/>
        <v>11935621.905125897</v>
      </c>
      <c r="T80" s="90">
        <f t="shared" ca="1" si="13"/>
        <v>13640710.748715311</v>
      </c>
      <c r="U80" s="90">
        <f t="shared" ca="1" si="13"/>
        <v>15345799.592304725</v>
      </c>
      <c r="V80">
        <f ca="1">IF('NGPS 2030'!$A88="WT",INDIRECT("'NGPS 2030'!"&amp;'Country Selector'!$B$3&amp;ROW($A88))*10^12,0)*'Process Emissions Multipliers'!$D$40</f>
        <v>17050888.435894139</v>
      </c>
      <c r="W80" s="90">
        <f t="shared" ca="1" si="18"/>
        <v>17626541.52590077</v>
      </c>
      <c r="X80" s="90">
        <f t="shared" ca="1" si="18"/>
        <v>18202194.615907405</v>
      </c>
      <c r="Y80" s="90">
        <f t="shared" ca="1" si="18"/>
        <v>18777847.705914035</v>
      </c>
      <c r="Z80" s="90">
        <f t="shared" ca="1" si="18"/>
        <v>19353500.79592067</v>
      </c>
      <c r="AA80" s="90">
        <f t="shared" ca="1" si="18"/>
        <v>19929153.885927301</v>
      </c>
      <c r="AB80" s="90">
        <f t="shared" ca="1" si="18"/>
        <v>20504806.975933932</v>
      </c>
      <c r="AC80" s="90">
        <f t="shared" ca="1" si="18"/>
        <v>21080460.065940566</v>
      </c>
      <c r="AD80" s="90">
        <f t="shared" ca="1" si="18"/>
        <v>21656113.155947197</v>
      </c>
      <c r="AE80" s="90">
        <f t="shared" ca="1" si="18"/>
        <v>22231766.245953828</v>
      </c>
      <c r="AF80" s="90">
        <f t="shared" ca="1" si="18"/>
        <v>22807419.335960463</v>
      </c>
      <c r="AG80" s="90">
        <f t="shared" ca="1" si="18"/>
        <v>23383072.42596709</v>
      </c>
      <c r="AH80" s="90">
        <f t="shared" ca="1" si="18"/>
        <v>23958725.515973724</v>
      </c>
      <c r="AI80" s="90">
        <f t="shared" ca="1" si="18"/>
        <v>24534378.605980359</v>
      </c>
      <c r="AJ80" s="90">
        <f t="shared" ca="1" si="18"/>
        <v>25110031.69598699</v>
      </c>
      <c r="AK80" s="90">
        <f t="shared" ca="1" si="18"/>
        <v>25685684.785993621</v>
      </c>
      <c r="AL80" s="90">
        <f t="shared" ca="1" si="18"/>
        <v>26261337.876000255</v>
      </c>
      <c r="AM80" s="90">
        <f t="shared" ca="1" si="17"/>
        <v>26836990.966006882</v>
      </c>
      <c r="AN80" s="90">
        <f t="shared" ca="1" si="17"/>
        <v>27412644.056013521</v>
      </c>
      <c r="AO80" s="90">
        <f t="shared" ca="1" si="17"/>
        <v>27988297.146020152</v>
      </c>
      <c r="AP80">
        <f ca="1">V80*'Process Emissions Multipliers'!$E$40</f>
        <v>28563950.236026783</v>
      </c>
    </row>
    <row r="81" spans="1:42">
      <c r="A81" s="74">
        <v>29</v>
      </c>
      <c r="B81">
        <f ca="1">IF('NGPS 2010'!$A89="WT",INDIRECT("'NGPS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IF('NGPS 2020'!$A89="WT",INDIRECT("'NGPS 2020'!"&amp;'Country Selector'!$B$3&amp;ROW($A89))*10^12,0)*'Process Emissions Multipliers'!$B$40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IF('NGPS 2030'!$A89="WT",INDIRECT("'NGPS 2030'!"&amp;'Country Selector'!$B$3&amp;ROW($A89))*10^12,0)*'Process Emissions Multipliers'!$D$40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Multipliers'!$E$40</f>
        <v>0</v>
      </c>
    </row>
    <row r="82" spans="1:42">
      <c r="A82" s="74">
        <v>30</v>
      </c>
      <c r="B82">
        <f ca="1">IF('NGPS 2010'!$A90="WT",INDIRECT("'NGPS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IF('NGPS 2020'!$A90="WT",INDIRECT("'NGPS 2020'!"&amp;'Country Selector'!$B$3&amp;ROW($A90))*10^12,0)*'Process Emissions Multipliers'!$B$40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IF('NGPS 2030'!$A90="WT",INDIRECT("'NGPS 2030'!"&amp;'Country Selector'!$B$3&amp;ROW($A90))*10^12,0)*'Process Emissions Multipliers'!$D$40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Multipliers'!$E$40</f>
        <v>0</v>
      </c>
    </row>
    <row r="83" spans="1:42">
      <c r="A83" s="74">
        <v>31</v>
      </c>
      <c r="B83">
        <f ca="1">IF('NGPS 2010'!$A91="WT",INDIRECT("'NGPS 2010'!"&amp;'Country Selector'!$B$3&amp;ROW($A91))*10^12,0)</f>
        <v>12052341.035406755</v>
      </c>
      <c r="C83" s="90">
        <f t="shared" ca="1" si="15"/>
        <v>10847106.93186608</v>
      </c>
      <c r="D83" s="90">
        <f t="shared" ca="1" si="12"/>
        <v>9641872.8283254039</v>
      </c>
      <c r="E83" s="90">
        <f t="shared" ca="1" si="12"/>
        <v>8436638.7247847281</v>
      </c>
      <c r="F83" s="90">
        <f t="shared" ca="1" si="12"/>
        <v>7231404.6212440534</v>
      </c>
      <c r="G83" s="90">
        <f t="shared" ca="1" si="12"/>
        <v>6026170.5177033776</v>
      </c>
      <c r="H83" s="90">
        <f t="shared" ca="1" si="12"/>
        <v>4820936.4141627019</v>
      </c>
      <c r="I83" s="90">
        <f t="shared" ca="1" si="12"/>
        <v>3615702.3106220267</v>
      </c>
      <c r="J83" s="90">
        <f t="shared" ca="1" si="12"/>
        <v>2410468.207081351</v>
      </c>
      <c r="K83" s="90">
        <f t="shared" ca="1" si="12"/>
        <v>1205234.1035406755</v>
      </c>
      <c r="L83">
        <f ca="1">IF('NGPS 2020'!$A91="WT",INDIRECT("'NGPS 2020'!"&amp;'Country Selector'!$B$3&amp;ROW($A91))*10^12,0)*'Process Emissions Multipliers'!$B$40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IF('NGPS 2030'!$A91="WT",INDIRECT("'NGPS 2030'!"&amp;'Country Selector'!$B$3&amp;ROW($A91))*10^12,0)*'Process Emissions Multipliers'!$D$40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Multipliers'!$E$40</f>
        <v>0</v>
      </c>
    </row>
    <row r="84" spans="1:42">
      <c r="A84" s="74">
        <v>32</v>
      </c>
      <c r="B84">
        <f ca="1">IF('NGPS 2010'!$A92="WT",INDIRECT("'NGPS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IF('NGPS 2020'!$A92="WT",INDIRECT("'NGPS 2020'!"&amp;'Country Selector'!$B$3&amp;ROW($A92))*10^12,0)*'Process Emissions Multipliers'!$B$40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IF('NGPS 2030'!$A92="WT",INDIRECT("'NGPS 2030'!"&amp;'Country Selector'!$B$3&amp;ROW($A92))*10^12,0)*'Process Emissions Multipliers'!$D$40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Multipliers'!$E$40</f>
        <v>0</v>
      </c>
    </row>
    <row r="85" spans="1:42">
      <c r="A85" s="74">
        <v>33</v>
      </c>
      <c r="B85">
        <f ca="1">IF('NGPS 2010'!$A93="WT",INDIRECT("'NGPS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IF('NGPS 2020'!$A93="WT",INDIRECT("'NGPS 2020'!"&amp;'Country Selector'!$B$3&amp;ROW($A93))*10^12,0)*'Process Emissions Multipliers'!$B$40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IF('NGPS 2030'!$A93="WT",INDIRECT("'NGPS 2030'!"&amp;'Country Selector'!$B$3&amp;ROW($A93))*10^12,0)*'Process Emissions Multipliers'!$D$40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Multipliers'!$E$40</f>
        <v>0</v>
      </c>
    </row>
    <row r="86" spans="1:42">
      <c r="A86" s="74">
        <v>34</v>
      </c>
      <c r="B86">
        <f ca="1">IF('NGPS 2010'!$A94="WT",INDIRECT("'NGPS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IF('NGPS 2020'!$A94="WT",INDIRECT("'NGPS 2020'!"&amp;'Country Selector'!$B$3&amp;ROW($A94))*10^12,0)*'Process Emissions Multipliers'!$B$40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IF('NGPS 2030'!$A94="WT",INDIRECT("'NGPS 2030'!"&amp;'Country Selector'!$B$3&amp;ROW($A94))*10^12,0)*'Process Emissions Multipliers'!$D$40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Multipliers'!$E$40</f>
        <v>0</v>
      </c>
    </row>
    <row r="87" spans="1:42">
      <c r="A87" s="74">
        <v>35</v>
      </c>
      <c r="B87">
        <f ca="1">IF('NGPS 2010'!$A95="WT",INDIRECT("'NGPS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IF('NGPS 2020'!$A95="WT",INDIRECT("'NGPS 2020'!"&amp;'Country Selector'!$B$3&amp;ROW($A95))*10^12,0)*'Process Emissions Multipliers'!$B$40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IF('NGPS 2030'!$A95="WT",INDIRECT("'NGPS 2030'!"&amp;'Country Selector'!$B$3&amp;ROW($A95))*10^12,0)*'Process Emissions Multipliers'!$D$40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Multipliers'!$E$40</f>
        <v>0</v>
      </c>
    </row>
    <row r="88" spans="1:42">
      <c r="A88" s="74">
        <v>36</v>
      </c>
      <c r="B88">
        <f ca="1">IF('NGPS 2010'!$A96="WT",INDIRECT("'NGPS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IF('NGPS 2020'!$A96="WT",INDIRECT("'NGPS 2020'!"&amp;'Country Selector'!$B$3&amp;ROW($A96))*10^12,0)*'Process Emissions Multipliers'!$B$40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IF('NGPS 2030'!$A96="WT",INDIRECT("'NGPS 2030'!"&amp;'Country Selector'!$B$3&amp;ROW($A96))*10^12,0)*'Process Emissions Multipliers'!$D$40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Multipliers'!$E$40</f>
        <v>0</v>
      </c>
    </row>
    <row r="89" spans="1:42">
      <c r="A89" s="74">
        <v>37</v>
      </c>
      <c r="B89">
        <f ca="1">IF('NGPS 2010'!$A97="WT",INDIRECT("'NGPS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IF('NGPS 2020'!$A97="WT",INDIRECT("'NGPS 2020'!"&amp;'Country Selector'!$B$3&amp;ROW($A97))*10^12,0)*'Process Emissions Multipliers'!$B$40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IF('NGPS 2030'!$A97="WT",INDIRECT("'NGPS 2030'!"&amp;'Country Selector'!$B$3&amp;ROW($A97))*10^12,0)*'Process Emissions Multipliers'!$D$40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Multipliers'!$E$40</f>
        <v>0</v>
      </c>
    </row>
    <row r="90" spans="1:42">
      <c r="A90" s="74">
        <v>38</v>
      </c>
      <c r="B90">
        <f ca="1">IF('NGPS 2010'!$A98="WT",INDIRECT("'NGPS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IF('NGPS 2020'!$A98="WT",INDIRECT("'NGPS 2020'!"&amp;'Country Selector'!$B$3&amp;ROW($A98))*10^12,0)*'Process Emissions Multipliers'!$B$40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IF('NGPS 2030'!$A98="WT",INDIRECT("'NGPS 2030'!"&amp;'Country Selector'!$B$3&amp;ROW($A98))*10^12,0)*'Process Emissions Multipliers'!$D$40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Multipliers'!$E$40</f>
        <v>0</v>
      </c>
    </row>
    <row r="91" spans="1:42">
      <c r="A91" s="74">
        <v>39</v>
      </c>
      <c r="B91">
        <f ca="1">IF('NGPS 2010'!$A99="WT",INDIRECT("'NGPS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IF('NGPS 2020'!$A99="WT",INDIRECT("'NGPS 2020'!"&amp;'Country Selector'!$B$3&amp;ROW($A99))*10^12,0)*'Process Emissions Multipliers'!$B$40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IF('NGPS 2030'!$A99="WT",INDIRECT("'NGPS 2030'!"&amp;'Country Selector'!$B$3&amp;ROW($A99))*10^12,0)*'Process Emissions Multipliers'!$D$40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Multipliers'!$E$40</f>
        <v>0</v>
      </c>
    </row>
    <row r="92" spans="1:42">
      <c r="A92" s="74">
        <v>40</v>
      </c>
      <c r="B92">
        <f ca="1">IF('NGPS 2010'!$A100="WT",INDIRECT("'NGPS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IF('NGPS 2020'!$A100="WT",INDIRECT("'NGPS 2020'!"&amp;'Country Selector'!$B$3&amp;ROW($A100))*10^12,0)*'Process Emissions Multipliers'!$B$40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IF('NGPS 2030'!$A100="WT",INDIRECT("'NGPS 2030'!"&amp;'Country Selector'!$B$3&amp;ROW($A100))*10^12,0)*'Process Emissions Multipliers'!$D$40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Multipliers'!$E$40</f>
        <v>0</v>
      </c>
    </row>
    <row r="93" spans="1:42">
      <c r="A93" s="74">
        <v>41</v>
      </c>
      <c r="B93">
        <f ca="1">IF('NGPS 2010'!$A101="WT",INDIRECT("'NGPS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IF('NGPS 2020'!$A101="WT",INDIRECT("'NGPS 2020'!"&amp;'Country Selector'!$B$3&amp;ROW($A101))*10^12,0)*'Process Emissions Multipliers'!$B$40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IF('NGPS 2030'!$A101="WT",INDIRECT("'NGPS 2030'!"&amp;'Country Selector'!$B$3&amp;ROW($A101))*10^12,0)*'Process Emissions Multipliers'!$D$40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Multipliers'!$E$40</f>
        <v>0</v>
      </c>
    </row>
    <row r="94" spans="1:42">
      <c r="A94" s="74">
        <v>42</v>
      </c>
      <c r="B94">
        <f ca="1">IF('NGPS 2010'!$A102="WT",INDIRECT("'NGPS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IF('NGPS 2020'!$A102="WT",INDIRECT("'NGPS 2020'!"&amp;'Country Selector'!$B$3&amp;ROW($A102))*10^12,0)*'Process Emissions Multipliers'!$B$40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IF('NGPS 2030'!$A102="WT",INDIRECT("'NGPS 2030'!"&amp;'Country Selector'!$B$3&amp;ROW($A102))*10^12,0)*'Process Emissions Multipliers'!$D$40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Multipliers'!$E$40</f>
        <v>0</v>
      </c>
    </row>
    <row r="95" spans="1:42">
      <c r="A95" s="74">
        <v>43</v>
      </c>
      <c r="B95">
        <f ca="1">IF('NGPS 2010'!$A103="WT",INDIRECT("'NGPS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IF('NGPS 2020'!$A103="WT",INDIRECT("'NGPS 2020'!"&amp;'Country Selector'!$B$3&amp;ROW($A103))*10^12,0)*'Process Emissions Multipliers'!$B$40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IF('NGPS 2030'!$A103="WT",INDIRECT("'NGPS 2030'!"&amp;'Country Selector'!$B$3&amp;ROW($A103))*10^12,0)*'Process Emissions Multipliers'!$D$40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Multipliers'!$E$40</f>
        <v>0</v>
      </c>
    </row>
    <row r="96" spans="1:42">
      <c r="A96" s="74">
        <v>44</v>
      </c>
      <c r="B96">
        <f ca="1">IF('NGPS 2010'!$A104="WT",INDIRECT("'NGPS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IF('NGPS 2020'!$A104="WT",INDIRECT("'NGPS 2020'!"&amp;'Country Selector'!$B$3&amp;ROW($A104))*10^12,0)*'Process Emissions Multipliers'!$B$40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IF('NGPS 2030'!$A104="WT",INDIRECT("'NGPS 2030'!"&amp;'Country Selector'!$B$3&amp;ROW($A104))*10^12,0)*'Process Emissions Multipliers'!$D$40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Multipliers'!$E$40</f>
        <v>0</v>
      </c>
    </row>
    <row r="97" spans="1:42">
      <c r="A97" s="74">
        <v>45</v>
      </c>
      <c r="B97">
        <f ca="1">IF('NGPS 2010'!$A105="WT",INDIRECT("'NGPS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IF('NGPS 2020'!$A105="WT",INDIRECT("'NGPS 2020'!"&amp;'Country Selector'!$B$3&amp;ROW($A105))*10^12,0)*'Process Emissions Multipliers'!$B$40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IF('NGPS 2030'!$A105="WT",INDIRECT("'NGPS 2030'!"&amp;'Country Selector'!$B$3&amp;ROW($A105))*10^12,0)*'Process Emissions Multipliers'!$D$40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Multipliers'!$E$40</f>
        <v>0</v>
      </c>
    </row>
    <row r="98" spans="1:42">
      <c r="A98" s="74">
        <v>46</v>
      </c>
      <c r="B98">
        <f ca="1">IF('NGPS 2010'!$A106="WT",INDIRECT("'NGPS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IF('NGPS 2020'!$A106="WT",INDIRECT("'NGPS 2020'!"&amp;'Country Selector'!$B$3&amp;ROW($A106))*10^12,0)*'Process Emissions Multipliers'!$B$40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IF('NGPS 2030'!$A106="WT",INDIRECT("'NGPS 2030'!"&amp;'Country Selector'!$B$3&amp;ROW($A106))*10^12,0)*'Process Emissions Multipliers'!$D$40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Multipliers'!$E$40</f>
        <v>0</v>
      </c>
    </row>
    <row r="99" spans="1:42">
      <c r="A99" s="74">
        <v>47</v>
      </c>
      <c r="B99">
        <f ca="1">IF('NGPS 2010'!$A107="WT",INDIRECT("'NGPS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IF('NGPS 2020'!$A107="WT",INDIRECT("'NGPS 2020'!"&amp;'Country Selector'!$B$3&amp;ROW($A107))*10^12,0)*'Process Emissions Multipliers'!$B$40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IF('NGPS 2030'!$A107="WT",INDIRECT("'NGPS 2030'!"&amp;'Country Selector'!$B$3&amp;ROW($A107))*10^12,0)*'Process Emissions Multipliers'!$D$40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Multipliers'!$E$40</f>
        <v>0</v>
      </c>
    </row>
    <row r="100" spans="1:42">
      <c r="A100" s="74">
        <v>48</v>
      </c>
      <c r="B100">
        <f ca="1">IF('NGPS 2010'!$A108="WT",INDIRECT("'NGPS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IF('NGPS 2020'!$A108="WT",INDIRECT("'NGPS 2020'!"&amp;'Country Selector'!$B$3&amp;ROW($A108))*10^12,0)*'Process Emissions Multipliers'!$B$40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IF('NGPS 2030'!$A108="WT",INDIRECT("'NGPS 2030'!"&amp;'Country Selector'!$B$3&amp;ROW($A108))*10^12,0)*'Process Emissions Multipliers'!$D$40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Multipliers'!$E$40</f>
        <v>0</v>
      </c>
    </row>
    <row r="101" spans="1:42">
      <c r="A101" s="74">
        <v>49</v>
      </c>
      <c r="B101">
        <f ca="1">IF('NGPS 2010'!$A109="WT",INDIRECT("'NGPS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IF('NGPS 2020'!$A109="WT",INDIRECT("'NGPS 2020'!"&amp;'Country Selector'!$B$3&amp;ROW($A109))*10^12,0)*'Process Emissions Multipliers'!$B$40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IF('NGPS 2030'!$A109="WT",INDIRECT("'NGPS 2030'!"&amp;'Country Selector'!$B$3&amp;ROW($A109))*10^12,0)*'Process Emissions Multipliers'!$D$40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Multipliers'!$E$40</f>
        <v>0</v>
      </c>
    </row>
    <row r="102" spans="1:42">
      <c r="A102" s="74">
        <v>50</v>
      </c>
      <c r="B102">
        <f ca="1">IF('NGPS 2010'!$A110="WT",INDIRECT("'NGPS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IF('NGPS 2020'!$A110="WT",INDIRECT("'NGPS 2020'!"&amp;'Country Selector'!$B$3&amp;ROW($A110))*10^12,0)*'Process Emissions Multipliers'!$B$40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IF('NGPS 2030'!$A110="WT",INDIRECT("'NGPS 2030'!"&amp;'Country Selector'!$B$3&amp;ROW($A110))*10^12,0)*'Process Emissions Multipliers'!$D$40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Multipliers'!$E$40</f>
        <v>0</v>
      </c>
    </row>
    <row r="103" spans="1:42">
      <c r="A103" s="74">
        <v>51</v>
      </c>
      <c r="B103">
        <f ca="1">IF('NGPS 2010'!$A111="WT",INDIRECT("'NGPS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IF('NGPS 2020'!$A111="WT",INDIRECT("'NGPS 2020'!"&amp;'Country Selector'!$B$3&amp;ROW($A111))*10^12,0)*'Process Emissions Multipliers'!$B$40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IF('NGPS 2030'!$A111="WT",INDIRECT("'NGPS 2030'!"&amp;'Country Selector'!$B$3&amp;ROW($A111))*10^12,0)*'Process Emissions Multipliers'!$D$40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Multipliers'!$E$40</f>
        <v>0</v>
      </c>
    </row>
    <row r="104" spans="1:42">
      <c r="A104" s="74">
        <v>52</v>
      </c>
      <c r="B104">
        <f ca="1">IF('NGPS 2010'!$A112="WT",INDIRECT("'NGPS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IF('NGPS 2020'!$A112="WT",INDIRECT("'NGPS 2020'!"&amp;'Country Selector'!$B$3&amp;ROW($A112))*10^12,0)*'Process Emissions Multipliers'!$B$40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IF('NGPS 2030'!$A112="WT",INDIRECT("'NGPS 2030'!"&amp;'Country Selector'!$B$3&amp;ROW($A112))*10^12,0)*'Process Emissions Multipliers'!$D$40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Multipliers'!$E$40</f>
        <v>0</v>
      </c>
    </row>
    <row r="105" spans="1:42">
      <c r="A105" s="74">
        <v>53</v>
      </c>
      <c r="B105">
        <f ca="1">IF('NGPS 2010'!$A113="WT",INDIRECT("'NGPS 2010'!"&amp;'Country Selector'!$B$3&amp;ROW($A113))*10^12,0)</f>
        <v>0</v>
      </c>
      <c r="C105" s="90">
        <f t="shared" ca="1" si="15"/>
        <v>426211.44916666549</v>
      </c>
      <c r="D105" s="90">
        <f t="shared" ca="1" si="20"/>
        <v>852422.89833333099</v>
      </c>
      <c r="E105" s="90">
        <f t="shared" ca="1" si="20"/>
        <v>1278634.3474999964</v>
      </c>
      <c r="F105" s="90">
        <f t="shared" ca="1" si="20"/>
        <v>1704845.796666662</v>
      </c>
      <c r="G105" s="90">
        <f t="shared" ca="1" si="20"/>
        <v>2131057.2458333275</v>
      </c>
      <c r="H105" s="90">
        <f t="shared" ca="1" si="20"/>
        <v>2557268.6949999928</v>
      </c>
      <c r="I105" s="90">
        <f t="shared" ca="1" si="20"/>
        <v>2983480.1441666586</v>
      </c>
      <c r="J105" s="90">
        <f t="shared" ca="1" si="20"/>
        <v>3409691.593333324</v>
      </c>
      <c r="K105" s="90">
        <f t="shared" ca="1" si="20"/>
        <v>3835903.0424999893</v>
      </c>
      <c r="L105">
        <f ca="1">IF('NGPS 2020'!$A113="WT",INDIRECT("'NGPS 2020'!"&amp;'Country Selector'!$B$3&amp;ROW($A113))*10^12,0)*'Process Emissions Multipliers'!$B$40</f>
        <v>4262114.4916666551</v>
      </c>
      <c r="M105" s="90">
        <f t="shared" ca="1" si="16"/>
        <v>3835903.0424999893</v>
      </c>
      <c r="N105" s="90">
        <f t="shared" ca="1" si="21"/>
        <v>3409691.593333324</v>
      </c>
      <c r="O105" s="90">
        <f t="shared" ca="1" si="21"/>
        <v>2983480.1441666586</v>
      </c>
      <c r="P105" s="90">
        <f t="shared" ca="1" si="21"/>
        <v>2557268.6949999928</v>
      </c>
      <c r="Q105" s="90">
        <f t="shared" ca="1" si="21"/>
        <v>2131057.2458333275</v>
      </c>
      <c r="R105" s="90">
        <f t="shared" ca="1" si="21"/>
        <v>1704845.796666662</v>
      </c>
      <c r="S105" s="90">
        <f t="shared" ca="1" si="21"/>
        <v>1278634.3474999964</v>
      </c>
      <c r="T105" s="90">
        <f t="shared" ca="1" si="21"/>
        <v>852422.89833333099</v>
      </c>
      <c r="U105" s="90">
        <f t="shared" ca="1" si="21"/>
        <v>426211.44916666549</v>
      </c>
      <c r="V105">
        <f ca="1">IF('NGPS 2030'!$A113="WT",INDIRECT("'NGPS 2030'!"&amp;'Country Selector'!$B$3&amp;ROW($A113))*10^12,0)*'Process Emissions Multipliers'!$D$40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Multipliers'!$E$40</f>
        <v>0</v>
      </c>
    </row>
    <row r="106" spans="1:42">
      <c r="A106" s="74">
        <v>54</v>
      </c>
      <c r="B106">
        <f ca="1">IF('NGPS 2010'!$A114="WT",INDIRECT("'NGPS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IF('NGPS 2020'!$A114="WT",INDIRECT("'NGPS 2020'!"&amp;'Country Selector'!$B$3&amp;ROW($A114))*10^12,0)*'Process Emissions Multipliers'!$B$40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IF('NGPS 2030'!$A114="WT",INDIRECT("'NGPS 2030'!"&amp;'Country Selector'!$B$3&amp;ROW($A114))*10^12,0)*'Process Emissions Multipliers'!$D$40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Multipliers'!$E$40</f>
        <v>0</v>
      </c>
    </row>
    <row r="107" spans="1:42">
      <c r="A107" s="74">
        <v>55</v>
      </c>
      <c r="B107">
        <f ca="1">IF('NGPS 2010'!$A115="WT",INDIRECT("'NGPS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IF('NGPS 2020'!$A115="WT",INDIRECT("'NGPS 2020'!"&amp;'Country Selector'!$B$3&amp;ROW($A115))*10^12,0)*'Process Emissions Multipliers'!$B$40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IF('NGPS 2030'!$A115="WT",INDIRECT("'NGPS 2030'!"&amp;'Country Selector'!$B$3&amp;ROW($A115))*10^12,0)*'Process Emissions Multipliers'!$D$40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Multipliers'!$E$40</f>
        <v>0</v>
      </c>
    </row>
    <row r="108" spans="1:42">
      <c r="A108" s="74">
        <v>56</v>
      </c>
      <c r="B108">
        <f ca="1">IF('NGPS 2010'!$A116="WT",INDIRECT("'NGPS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IF('NGPS 2020'!$A116="WT",INDIRECT("'NGPS 2020'!"&amp;'Country Selector'!$B$3&amp;ROW($A116))*10^12,0)*'Process Emissions Multipliers'!$B$40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IF('NGPS 2030'!$A116="WT",INDIRECT("'NGPS 2030'!"&amp;'Country Selector'!$B$3&amp;ROW($A116))*10^12,0)*'Process Emissions Multipliers'!$D$40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Multipliers'!$E$40</f>
        <v>0</v>
      </c>
    </row>
    <row r="109" spans="1:42">
      <c r="A109" s="74">
        <v>57</v>
      </c>
      <c r="B109">
        <f ca="1">IF('NGPS 2010'!$A117="WT",INDIRECT("'NGPS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IF('NGPS 2020'!$A117="WT",INDIRECT("'NGPS 2020'!"&amp;'Country Selector'!$B$3&amp;ROW($A117))*10^12,0)*'Process Emissions Multipliers'!$B$40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IF('NGPS 2030'!$A117="WT",INDIRECT("'NGPS 2030'!"&amp;'Country Selector'!$B$3&amp;ROW($A117))*10^12,0)*'Process Emissions Multipliers'!$D$40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Multipliers'!$E$40</f>
        <v>0</v>
      </c>
    </row>
    <row r="110" spans="1:42">
      <c r="A110" s="74">
        <v>58</v>
      </c>
      <c r="B110">
        <f ca="1">IF('NGPS 2010'!$A118="WT",INDIRECT("'NGPS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IF('NGPS 2020'!$A118="WT",INDIRECT("'NGPS 2020'!"&amp;'Country Selector'!$B$3&amp;ROW($A118))*10^12,0)*'Process Emissions Multipliers'!$B$40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IF('NGPS 2030'!$A118="WT",INDIRECT("'NGPS 2030'!"&amp;'Country Selector'!$B$3&amp;ROW($A118))*10^12,0)*'Process Emissions Multipliers'!$D$40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Multipliers'!$E$40</f>
        <v>0</v>
      </c>
    </row>
    <row r="111" spans="1:42">
      <c r="A111" s="74">
        <v>59</v>
      </c>
      <c r="B111">
        <f ca="1">IF('NGPS 2010'!$A119="WT",INDIRECT("'NGPS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IF('NGPS 2020'!$A119="WT",INDIRECT("'NGPS 2020'!"&amp;'Country Selector'!$B$3&amp;ROW($A119))*10^12,0)*'Process Emissions Multipliers'!$B$40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IF('NGPS 2030'!$A119="WT",INDIRECT("'NGPS 2030'!"&amp;'Country Selector'!$B$3&amp;ROW($A119))*10^12,0)*'Process Emissions Multipliers'!$D$40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Multipliers'!$E$40</f>
        <v>0</v>
      </c>
    </row>
    <row r="112" spans="1:42">
      <c r="A112" s="74">
        <v>60</v>
      </c>
      <c r="B112">
        <f ca="1">IF('NGPS 2010'!$A120="WT",INDIRECT("'NGPS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IF('NGPS 2020'!$A120="WT",INDIRECT("'NGPS 2020'!"&amp;'Country Selector'!$B$3&amp;ROW($A120))*10^12,0)*'Process Emissions Multipliers'!$B$40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IF('NGPS 2030'!$A120="WT",INDIRECT("'NGPS 2030'!"&amp;'Country Selector'!$B$3&amp;ROW($A120))*10^12,0)*'Process Emissions Multipliers'!$D$40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Multipliers'!$E$40</f>
        <v>0</v>
      </c>
    </row>
    <row r="113" spans="1:42">
      <c r="A113" s="74">
        <v>61</v>
      </c>
      <c r="B113">
        <f ca="1">IF('NGPS 2010'!$A121="WT",INDIRECT("'NGPS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IF('NGPS 2020'!$A121="WT",INDIRECT("'NGPS 2020'!"&amp;'Country Selector'!$B$3&amp;ROW($A121))*10^12,0)*'Process Emissions Multipliers'!$B$40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IF('NGPS 2030'!$A121="WT",INDIRECT("'NGPS 2030'!"&amp;'Country Selector'!$B$3&amp;ROW($A121))*10^12,0)*'Process Emissions Multipliers'!$D$40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Multipliers'!$E$40</f>
        <v>0</v>
      </c>
    </row>
    <row r="114" spans="1:42">
      <c r="A114" s="74">
        <v>62</v>
      </c>
      <c r="B114">
        <f ca="1">IF('NGPS 2010'!$A122="WT",INDIRECT("'NGPS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IF('NGPS 2020'!$A122="WT",INDIRECT("'NGPS 2020'!"&amp;'Country Selector'!$B$3&amp;ROW($A122))*10^12,0)*'Process Emissions Multipliers'!$B$40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IF('NGPS 2030'!$A122="WT",INDIRECT("'NGPS 2030'!"&amp;'Country Selector'!$B$3&amp;ROW($A122))*10^12,0)*'Process Emissions Multipliers'!$D$40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Multipliers'!$E$40</f>
        <v>0</v>
      </c>
    </row>
    <row r="115" spans="1:42">
      <c r="A115" s="74">
        <v>63</v>
      </c>
      <c r="B115">
        <f ca="1">IF('NGPS 2010'!$A123="WT",INDIRECT("'NGPS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IF('NGPS 2020'!$A123="WT",INDIRECT("'NGPS 2020'!"&amp;'Country Selector'!$B$3&amp;ROW($A123))*10^12,0)*'Process Emissions Multipliers'!$B$40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IF('NGPS 2030'!$A123="WT",INDIRECT("'NGPS 2030'!"&amp;'Country Selector'!$B$3&amp;ROW($A123))*10^12,0)*'Process Emissions Multipliers'!$D$40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Multipliers'!$E$40</f>
        <v>0</v>
      </c>
    </row>
    <row r="116" spans="1:42">
      <c r="A116" s="74">
        <v>64</v>
      </c>
      <c r="B116">
        <f ca="1">IF('NGPS 2010'!$A124="WT",INDIRECT("'NGPS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IF('NGPS 2020'!$A124="WT",INDIRECT("'NGPS 2020'!"&amp;'Country Selector'!$B$3&amp;ROW($A124))*10^12,0)*'Process Emissions Multipliers'!$B$40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IF('NGPS 2030'!$A124="WT",INDIRECT("'NGPS 2030'!"&amp;'Country Selector'!$B$3&amp;ROW($A124))*10^12,0)*'Process Emissions Multipliers'!$D$40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Multipliers'!$E$40</f>
        <v>0</v>
      </c>
    </row>
    <row r="117" spans="1:42">
      <c r="A117" s="74">
        <v>65</v>
      </c>
      <c r="B117">
        <f ca="1">IF('NGPS 2010'!$A125="WT",INDIRECT("'NGPS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IF('NGPS 2020'!$A125="WT",INDIRECT("'NGPS 2020'!"&amp;'Country Selector'!$B$3&amp;ROW($A125))*10^12,0)*'Process Emissions Multipliers'!$B$40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IF('NGPS 2030'!$A125="WT",INDIRECT("'NGPS 2030'!"&amp;'Country Selector'!$B$3&amp;ROW($A125))*10^12,0)*'Process Emissions Multipliers'!$D$40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Multipliers'!$E$40</f>
        <v>0</v>
      </c>
    </row>
    <row r="118" spans="1:42">
      <c r="A118" s="74">
        <v>66</v>
      </c>
      <c r="B118">
        <f ca="1">IF('NGPS 2010'!$A126="WT",INDIRECT("'NGPS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IF('NGPS 2020'!$A126="WT",INDIRECT("'NGPS 2020'!"&amp;'Country Selector'!$B$3&amp;ROW($A126))*10^12,0)*'Process Emissions Multipliers'!$B$40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IF('NGPS 2030'!$A126="WT",INDIRECT("'NGPS 2030'!"&amp;'Country Selector'!$B$3&amp;ROW($A126))*10^12,0)*'Process Emissions Multipliers'!$D$40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Multipliers'!$E$40</f>
        <v>0</v>
      </c>
    </row>
    <row r="119" spans="1:42">
      <c r="A119" s="74">
        <v>67</v>
      </c>
      <c r="B119">
        <f ca="1">IF('NGPS 2010'!$A127="WT",INDIRECT("'NGPS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IF('NGPS 2020'!$A127="WT",INDIRECT("'NGPS 2020'!"&amp;'Country Selector'!$B$3&amp;ROW($A127))*10^12,0)*'Process Emissions Multipliers'!$B$40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IF('NGPS 2030'!$A127="WT",INDIRECT("'NGPS 2030'!"&amp;'Country Selector'!$B$3&amp;ROW($A127))*10^12,0)*'Process Emissions Multipliers'!$D$40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Multipliers'!$E$40</f>
        <v>0</v>
      </c>
    </row>
    <row r="120" spans="1:42">
      <c r="A120" s="74">
        <v>68</v>
      </c>
      <c r="B120">
        <f ca="1">IF('NGPS 2010'!$A128="WT",INDIRECT("'NGPS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IF('NGPS 2020'!$A128="WT",INDIRECT("'NGPS 2020'!"&amp;'Country Selector'!$B$3&amp;ROW($A128))*10^12,0)*'Process Emissions Multipliers'!$B$40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IF('NGPS 2030'!$A128="WT",INDIRECT("'NGPS 2030'!"&amp;'Country Selector'!$B$3&amp;ROW($A128))*10^12,0)*'Process Emissions Multipliers'!$D$40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Multipliers'!$E$40</f>
        <v>0</v>
      </c>
    </row>
    <row r="121" spans="1:42">
      <c r="A121" s="74">
        <v>69</v>
      </c>
      <c r="B121">
        <f ca="1">IF('NGPS 2010'!$A129="WT",INDIRECT("'NGPS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IF('NGPS 2020'!$A129="WT",INDIRECT("'NGPS 2020'!"&amp;'Country Selector'!$B$3&amp;ROW($A129))*10^12,0)*'Process Emissions Multipliers'!$B$40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IF('NGPS 2030'!$A129="WT",INDIRECT("'NGPS 2030'!"&amp;'Country Selector'!$B$3&amp;ROW($A129))*10^12,0)*'Process Emissions Multipliers'!$D$40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Multipliers'!$E$40</f>
        <v>0</v>
      </c>
    </row>
    <row r="122" spans="1:42">
      <c r="A122" s="74">
        <v>70</v>
      </c>
      <c r="B122">
        <f ca="1">IF('NGPS 2010'!$A130="WT",INDIRECT("'NGPS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IF('NGPS 2020'!$A130="WT",INDIRECT("'NGPS 2020'!"&amp;'Country Selector'!$B$3&amp;ROW($A130))*10^12,0)*'Process Emissions Multipliers'!$B$40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IF('NGPS 2030'!$A130="WT",INDIRECT("'NGPS 2030'!"&amp;'Country Selector'!$B$3&amp;ROW($A130))*10^12,0)*'Process Emissions Multipliers'!$D$40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Multipliers'!$E$40</f>
        <v>0</v>
      </c>
    </row>
    <row r="123" spans="1:42">
      <c r="A123" s="74">
        <v>71</v>
      </c>
      <c r="B123">
        <f ca="1">IF('NGPS 2010'!$A131="WT",INDIRECT("'NGPS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IF('NGPS 2020'!$A131="WT",INDIRECT("'NGPS 2020'!"&amp;'Country Selector'!$B$3&amp;ROW($A131))*10^12,0)*'Process Emissions Multipliers'!$B$40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IF('NGPS 2030'!$A131="WT",INDIRECT("'NGPS 2030'!"&amp;'Country Selector'!$B$3&amp;ROW($A131))*10^12,0)*'Process Emissions Multipliers'!$D$40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Multipliers'!$E$40</f>
        <v>0</v>
      </c>
    </row>
    <row r="124" spans="1:42">
      <c r="A124" s="74">
        <v>72</v>
      </c>
      <c r="B124">
        <f ca="1">IF('NGPS 2010'!$A132="WT",INDIRECT("'NGPS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IF('NGPS 2020'!$A132="WT",INDIRECT("'NGPS 2020'!"&amp;'Country Selector'!$B$3&amp;ROW($A132))*10^12,0)*'Process Emissions Multipliers'!$B$40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IF('NGPS 2030'!$A132="WT",INDIRECT("'NGPS 2030'!"&amp;'Country Selector'!$B$3&amp;ROW($A132))*10^12,0)*'Process Emissions Multipliers'!$D$40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Multipliers'!$E$40</f>
        <v>0</v>
      </c>
    </row>
    <row r="125" spans="1:42">
      <c r="A125" s="74">
        <v>73</v>
      </c>
      <c r="B125">
        <f ca="1">IF('NGPS 2010'!$A133="WT",INDIRECT("'NGPS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IF('NGPS 2020'!$A133="WT",INDIRECT("'NGPS 2020'!"&amp;'Country Selector'!$B$3&amp;ROW($A133))*10^12,0)*'Process Emissions Multipliers'!$B$40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IF('NGPS 2030'!$A133="WT",INDIRECT("'NGPS 2030'!"&amp;'Country Selector'!$B$3&amp;ROW($A133))*10^12,0)*'Process Emissions Multipliers'!$D$40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Multipliers'!$E$40</f>
        <v>0</v>
      </c>
    </row>
    <row r="126" spans="1:42">
      <c r="A126" s="74">
        <v>74</v>
      </c>
      <c r="B126">
        <f ca="1">IF('NGPS 2010'!$A134="WT",INDIRECT("'NGPS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IF('NGPS 2020'!$A134="WT",INDIRECT("'NGPS 2020'!"&amp;'Country Selector'!$B$3&amp;ROW($A134))*10^12,0)*'Process Emissions Multipliers'!$B$40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IF('NGPS 2030'!$A134="WT",INDIRECT("'NGPS 2030'!"&amp;'Country Selector'!$B$3&amp;ROW($A134))*10^12,0)*'Process Emissions Multipliers'!$D$40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Multipliers'!$E$40</f>
        <v>0</v>
      </c>
    </row>
    <row r="127" spans="1:42">
      <c r="A127" s="74">
        <v>75</v>
      </c>
      <c r="B127">
        <f ca="1">IF('NGPS 2010'!$A135="WT",INDIRECT("'NGPS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IF('NGPS 2020'!$A135="WT",INDIRECT("'NGPS 2020'!"&amp;'Country Selector'!$B$3&amp;ROW($A135))*10^12,0)*'Process Emissions Multipliers'!$B$40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IF('NGPS 2030'!$A135="WT",INDIRECT("'NGPS 2030'!"&amp;'Country Selector'!$B$3&amp;ROW($A135))*10^12,0)*'Process Emissions Multipliers'!$D$40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Multipliers'!$E$40</f>
        <v>0</v>
      </c>
    </row>
    <row r="128" spans="1:42">
      <c r="A128" s="74">
        <v>76</v>
      </c>
      <c r="B128">
        <f ca="1">IF('NGPS 2010'!$A136="WT",INDIRECT("'NGPS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IF('NGPS 2020'!$A136="WT",INDIRECT("'NGPS 2020'!"&amp;'Country Selector'!$B$3&amp;ROW($A136))*10^12,0)*'Process Emissions Multipliers'!$B$40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IF('NGPS 2030'!$A136="WT",INDIRECT("'NGPS 2030'!"&amp;'Country Selector'!$B$3&amp;ROW($A136))*10^12,0)*'Process Emissions Multipliers'!$D$40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Multipliers'!$E$40</f>
        <v>0</v>
      </c>
    </row>
    <row r="129" spans="1:42">
      <c r="A129" s="74">
        <v>77</v>
      </c>
      <c r="B129">
        <f ca="1">IF('NGPS 2010'!$A137="WT",INDIRECT("'NGPS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IF('NGPS 2020'!$A137="WT",INDIRECT("'NGPS 2020'!"&amp;'Country Selector'!$B$3&amp;ROW($A137))*10^12,0)*'Process Emissions Multipliers'!$B$40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IF('NGPS 2030'!$A137="WT",INDIRECT("'NGPS 2030'!"&amp;'Country Selector'!$B$3&amp;ROW($A137))*10^12,0)*'Process Emissions Multipliers'!$D$40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Multipliers'!$E$40</f>
        <v>0</v>
      </c>
    </row>
    <row r="130" spans="1:42">
      <c r="A130" s="74">
        <v>78</v>
      </c>
      <c r="B130">
        <f ca="1">IF('NGPS 2010'!$A138="WT",INDIRECT("'NGPS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IF('NGPS 2020'!$A138="WT",INDIRECT("'NGPS 2020'!"&amp;'Country Selector'!$B$3&amp;ROW($A138))*10^12,0)*'Process Emissions Multipliers'!$B$40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IF('NGPS 2030'!$A138="WT",INDIRECT("'NGPS 2030'!"&amp;'Country Selector'!$B$3&amp;ROW($A138))*10^12,0)*'Process Emissions Multipliers'!$D$40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Multipliers'!$E$40</f>
        <v>0</v>
      </c>
    </row>
    <row r="131" spans="1:42">
      <c r="A131" s="74">
        <v>79</v>
      </c>
      <c r="B131">
        <f ca="1">IF('NGPS 2010'!$A139="WT",INDIRECT("'NGPS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IF('NGPS 2020'!$A139="WT",INDIRECT("'NGPS 2020'!"&amp;'Country Selector'!$B$3&amp;ROW($A139))*10^12,0)*'Process Emissions Multipliers'!$B$40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IF('NGPS 2030'!$A139="WT",INDIRECT("'NGPS 2030'!"&amp;'Country Selector'!$B$3&amp;ROW($A139))*10^12,0)*'Process Emissions Multipliers'!$D$40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Multipliers'!$E$40</f>
        <v>0</v>
      </c>
    </row>
    <row r="132" spans="1:42">
      <c r="A132" s="74">
        <v>80</v>
      </c>
      <c r="B132">
        <f ca="1">IF('NGPS 2010'!$A140="WT",INDIRECT("'NGPS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IF('NGPS 2020'!$A140="WT",INDIRECT("'NGPS 2020'!"&amp;'Country Selector'!$B$3&amp;ROW($A140))*10^12,0)*'Process Emissions Multipliers'!$B$40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IF('NGPS 2030'!$A140="WT",INDIRECT("'NGPS 2030'!"&amp;'Country Selector'!$B$3&amp;ROW($A140))*10^12,0)*'Process Emissions Multipliers'!$D$40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Multipliers'!$E$40</f>
        <v>0</v>
      </c>
    </row>
    <row r="133" spans="1:42">
      <c r="A133" s="74">
        <v>81</v>
      </c>
      <c r="B133">
        <f ca="1">IF('NGPS 2010'!$A141="WT",INDIRECT("'NGPS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IF('NGPS 2020'!$A141="WT",INDIRECT("'NGPS 2020'!"&amp;'Country Selector'!$B$3&amp;ROW($A141))*10^12,0)*'Process Emissions Multipliers'!$B$40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IF('NGPS 2030'!$A141="WT",INDIRECT("'NGPS 2030'!"&amp;'Country Selector'!$B$3&amp;ROW($A141))*10^12,0)*'Process Emissions Multipliers'!$D$40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Multipliers'!$E$40</f>
        <v>0</v>
      </c>
    </row>
    <row r="134" spans="1:42">
      <c r="A134" s="74">
        <v>82</v>
      </c>
      <c r="B134">
        <f ca="1">IF('NGPS 2010'!$A142="WT",INDIRECT("'NGPS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IF('NGPS 2020'!$A142="WT",INDIRECT("'NGPS 2020'!"&amp;'Country Selector'!$B$3&amp;ROW($A142))*10^12,0)*'Process Emissions Multipliers'!$B$40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IF('NGPS 2030'!$A142="WT",INDIRECT("'NGPS 2030'!"&amp;'Country Selector'!$B$3&amp;ROW($A142))*10^12,0)*'Process Emissions Multipliers'!$D$40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Multipliers'!$E$40</f>
        <v>0</v>
      </c>
    </row>
    <row r="135" spans="1:42">
      <c r="A135" s="74">
        <v>83</v>
      </c>
      <c r="B135">
        <f ca="1">IF('NGPS 2010'!$A143="WT",INDIRECT("'NGPS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IF('NGPS 2020'!$A143="WT",INDIRECT("'NGPS 2020'!"&amp;'Country Selector'!$B$3&amp;ROW($A143))*10^12,0)*'Process Emissions Multipliers'!$B$40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IF('NGPS 2030'!$A143="WT",INDIRECT("'NGPS 2030'!"&amp;'Country Selector'!$B$3&amp;ROW($A143))*10^12,0)*'Process Emissions Multipliers'!$D$40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Multipliers'!$E$40</f>
        <v>0</v>
      </c>
    </row>
    <row r="136" spans="1:42">
      <c r="A136" s="74">
        <v>84</v>
      </c>
      <c r="B136">
        <f ca="1">IF('NGPS 2010'!$A144="WT",INDIRECT("'NGPS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IF('NGPS 2020'!$A144="WT",INDIRECT("'NGPS 2020'!"&amp;'Country Selector'!$B$3&amp;ROW($A144))*10^12,0)*'Process Emissions Multipliers'!$B$40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IF('NGPS 2030'!$A144="WT",INDIRECT("'NGPS 2030'!"&amp;'Country Selector'!$B$3&amp;ROW($A144))*10^12,0)*'Process Emissions Multipliers'!$D$40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Multipliers'!$E$40</f>
        <v>0</v>
      </c>
    </row>
    <row r="137" spans="1:42">
      <c r="A137" s="74">
        <v>85</v>
      </c>
      <c r="B137">
        <f ca="1">IF('NGPS 2010'!$A145="WT",INDIRECT("'NGPS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IF('NGPS 2020'!$A145="WT",INDIRECT("'NGPS 2020'!"&amp;'Country Selector'!$B$3&amp;ROW($A145))*10^12,0)*'Process Emissions Multipliers'!$B$40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IF('NGPS 2030'!$A145="WT",INDIRECT("'NGPS 2030'!"&amp;'Country Selector'!$B$3&amp;ROW($A145))*10^12,0)*'Process Emissions Multipliers'!$D$40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Multipliers'!$E$40</f>
        <v>0</v>
      </c>
    </row>
    <row r="138" spans="1:42">
      <c r="A138" s="74">
        <v>86</v>
      </c>
      <c r="B138">
        <f ca="1">IF('NGPS 2010'!$A146="WT",INDIRECT("'NGPS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IF('NGPS 2020'!$A146="WT",INDIRECT("'NGPS 2020'!"&amp;'Country Selector'!$B$3&amp;ROW($A146))*10^12,0)*'Process Emissions Multipliers'!$B$40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IF('NGPS 2030'!$A146="WT",INDIRECT("'NGPS 2030'!"&amp;'Country Selector'!$B$3&amp;ROW($A146))*10^12,0)*'Process Emissions Multipliers'!$D$40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Multipliers'!$E$40</f>
        <v>0</v>
      </c>
    </row>
    <row r="139" spans="1:42">
      <c r="A139" s="74">
        <v>87</v>
      </c>
      <c r="B139">
        <f ca="1">IF('NGPS 2010'!$A147="WT",INDIRECT("'NGPS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IF('NGPS 2020'!$A147="WT",INDIRECT("'NGPS 2020'!"&amp;'Country Selector'!$B$3&amp;ROW($A147))*10^12,0)*'Process Emissions Multipliers'!$B$40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IF('NGPS 2030'!$A147="WT",INDIRECT("'NGPS 2030'!"&amp;'Country Selector'!$B$3&amp;ROW($A147))*10^12,0)*'Process Emissions Multipliers'!$D$40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Multipliers'!$E$40</f>
        <v>0</v>
      </c>
    </row>
    <row r="140" spans="1:42">
      <c r="A140" s="74">
        <v>88</v>
      </c>
      <c r="B140">
        <f ca="1">IF('NGPS 2010'!$A148="WT",INDIRECT("'NGPS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IF('NGPS 2020'!$A148="WT",INDIRECT("'NGPS 2020'!"&amp;'Country Selector'!$B$3&amp;ROW($A148))*10^12,0)*'Process Emissions Multipliers'!$B$40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IF('NGPS 2030'!$A148="WT",INDIRECT("'NGPS 2030'!"&amp;'Country Selector'!$B$3&amp;ROW($A148))*10^12,0)*'Process Emissions Multipliers'!$D$40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Multipliers'!$E$40</f>
        <v>0</v>
      </c>
    </row>
    <row r="141" spans="1:42">
      <c r="A141" s="74">
        <v>89</v>
      </c>
      <c r="B141">
        <f ca="1">IF('NGPS 2010'!$A149="WT",INDIRECT("'NGPS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IF('NGPS 2020'!$A149="WT",INDIRECT("'NGPS 2020'!"&amp;'Country Selector'!$B$3&amp;ROW($A149))*10^12,0)*'Process Emissions Multipliers'!$B$40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IF('NGPS 2030'!$A149="WT",INDIRECT("'NGPS 2030'!"&amp;'Country Selector'!$B$3&amp;ROW($A149))*10^12,0)*'Process Emissions Multipliers'!$D$40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Multipliers'!$E$40</f>
        <v>0</v>
      </c>
    </row>
    <row r="142" spans="1:42">
      <c r="A142" s="74">
        <v>90</v>
      </c>
      <c r="B142">
        <f ca="1">IF('NGPS 2010'!$A150="WT",INDIRECT("'NGPS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IF('NGPS 2020'!$A150="WT",INDIRECT("'NGPS 2020'!"&amp;'Country Selector'!$B$3&amp;ROW($A150))*10^12,0)*'Process Emissions Multipliers'!$B$40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IF('NGPS 2030'!$A150="WT",INDIRECT("'NGPS 2030'!"&amp;'Country Selector'!$B$3&amp;ROW($A150))*10^12,0)*'Process Emissions Multipliers'!$D$40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Multipliers'!$E$40</f>
        <v>0</v>
      </c>
    </row>
    <row r="143" spans="1:42">
      <c r="A143" s="74">
        <v>91</v>
      </c>
      <c r="B143">
        <f ca="1">IF('NGPS 2010'!$A151="WT",INDIRECT("'NGPS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IF('NGPS 2020'!$A151="WT",INDIRECT("'NGPS 2020'!"&amp;'Country Selector'!$B$3&amp;ROW($A151))*10^12,0)*'Process Emissions Multipliers'!$B$40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IF('NGPS 2030'!$A151="WT",INDIRECT("'NGPS 2030'!"&amp;'Country Selector'!$B$3&amp;ROW($A151))*10^12,0)*'Process Emissions Multipliers'!$D$40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Multipliers'!$E$40</f>
        <v>0</v>
      </c>
    </row>
    <row r="144" spans="1:42">
      <c r="A144" s="74">
        <v>92</v>
      </c>
      <c r="B144">
        <f ca="1">IF('NGPS 2010'!$A152="WT",INDIRECT("'NGPS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IF('NGPS 2020'!$A152="WT",INDIRECT("'NGPS 2020'!"&amp;'Country Selector'!$B$3&amp;ROW($A152))*10^12,0)*'Process Emissions Multipliers'!$B$40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IF('NGPS 2030'!$A152="WT",INDIRECT("'NGPS 2030'!"&amp;'Country Selector'!$B$3&amp;ROW($A152))*10^12,0)*'Process Emissions Multipliers'!$D$40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Multipliers'!$E$40</f>
        <v>0</v>
      </c>
    </row>
    <row r="145" spans="1:42">
      <c r="A145" s="74">
        <v>93</v>
      </c>
      <c r="B145">
        <f ca="1">IF('NGPS 2010'!$A153="WT",INDIRECT("'NGPS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IF('NGPS 2020'!$A153="WT",INDIRECT("'NGPS 2020'!"&amp;'Country Selector'!$B$3&amp;ROW($A153))*10^12,0)*'Process Emissions Multipliers'!$B$40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IF('NGPS 2030'!$A153="WT",INDIRECT("'NGPS 2030'!"&amp;'Country Selector'!$B$3&amp;ROW($A153))*10^12,0)*'Process Emissions Multipliers'!$D$40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Multipliers'!$E$40</f>
        <v>0</v>
      </c>
    </row>
    <row r="146" spans="1:42">
      <c r="A146" s="74">
        <v>94</v>
      </c>
      <c r="B146">
        <f ca="1">IF('NGPS 2010'!$A154="WT",INDIRECT("'NGPS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IF('NGPS 2020'!$A154="WT",INDIRECT("'NGPS 2020'!"&amp;'Country Selector'!$B$3&amp;ROW($A154))*10^12,0)*'Process Emissions Multipliers'!$B$40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IF('NGPS 2030'!$A154="WT",INDIRECT("'NGPS 2030'!"&amp;'Country Selector'!$B$3&amp;ROW($A154))*10^12,0)*'Process Emissions Multipliers'!$D$40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Multipliers'!$E$40</f>
        <v>0</v>
      </c>
    </row>
    <row r="147" spans="1:42">
      <c r="A147" s="74">
        <v>95</v>
      </c>
      <c r="B147">
        <f ca="1">IF('NGPS 2010'!$A155="WT",INDIRECT("'NGPS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IF('NGPS 2020'!$A155="WT",INDIRECT("'NGPS 2020'!"&amp;'Country Selector'!$B$3&amp;ROW($A155))*10^12,0)*'Process Emissions Multipliers'!$B$40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IF('NGPS 2030'!$A155="WT",INDIRECT("'NGPS 2030'!"&amp;'Country Selector'!$B$3&amp;ROW($A155))*10^12,0)*'Process Emissions Multipliers'!$D$40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Multipliers'!$E$40</f>
        <v>0</v>
      </c>
    </row>
    <row r="148" spans="1:42">
      <c r="A148" s="74">
        <v>96</v>
      </c>
      <c r="B148">
        <f ca="1">IF('NGPS 2010'!$A156="WT",INDIRECT("'NGPS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IF('NGPS 2020'!$A156="WT",INDIRECT("'NGPS 2020'!"&amp;'Country Selector'!$B$3&amp;ROW($A156))*10^12,0)*'Process Emissions Multipliers'!$B$40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IF('NGPS 2030'!$A156="WT",INDIRECT("'NGPS 2030'!"&amp;'Country Selector'!$B$3&amp;ROW($A156))*10^12,0)*'Process Emissions Multipliers'!$D$40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Multipliers'!$E$40</f>
        <v>0</v>
      </c>
    </row>
    <row r="149" spans="1:42">
      <c r="A149" s="74">
        <v>97</v>
      </c>
      <c r="B149">
        <f ca="1">IF('NGPS 2010'!$A157="WT",INDIRECT("'NGPS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IF('NGPS 2020'!$A157="WT",INDIRECT("'NGPS 2020'!"&amp;'Country Selector'!$B$3&amp;ROW($A157))*10^12,0)*'Process Emissions Multipliers'!$B$40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IF('NGPS 2030'!$A157="WT",INDIRECT("'NGPS 2030'!"&amp;'Country Selector'!$B$3&amp;ROW($A157))*10^12,0)*'Process Emissions Multipliers'!$D$40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Multipliers'!$E$40</f>
        <v>0</v>
      </c>
    </row>
    <row r="150" spans="1:42">
      <c r="A150" s="74">
        <v>98</v>
      </c>
      <c r="B150">
        <f ca="1">IF('NGPS 2010'!$A158="WT",INDIRECT("'NGPS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IF('NGPS 2020'!$A158="WT",INDIRECT("'NGPS 2020'!"&amp;'Country Selector'!$B$3&amp;ROW($A158))*10^12,0)*'Process Emissions Multipliers'!$B$40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IF('NGPS 2030'!$A158="WT",INDIRECT("'NGPS 2030'!"&amp;'Country Selector'!$B$3&amp;ROW($A158))*10^12,0)*'Process Emissions Multipliers'!$D$40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Multipliers'!$E$40</f>
        <v>0</v>
      </c>
    </row>
    <row r="151" spans="1:42">
      <c r="A151" s="74">
        <v>99</v>
      </c>
      <c r="B151">
        <f ca="1">IF('NGPS 2010'!$A159="WT",INDIRECT("'NGPS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IF('NGPS 2020'!$A159="WT",INDIRECT("'NGPS 2020'!"&amp;'Country Selector'!$B$3&amp;ROW($A159))*10^12,0)*'Process Emissions Multipliers'!$B$40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IF('NGPS 2030'!$A159="WT",INDIRECT("'NGPS 2030'!"&amp;'Country Selector'!$B$3&amp;ROW($A159))*10^12,0)*'Process Emissions Multipliers'!$D$40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Multipliers'!$E$40</f>
        <v>0</v>
      </c>
    </row>
    <row r="152" spans="1:42">
      <c r="A152" s="74">
        <v>100</v>
      </c>
      <c r="B152">
        <f ca="1">IF('NGPS 2010'!$A160="WT",INDIRECT("'NGPS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IF('NGPS 2020'!$A160="WT",INDIRECT("'NGPS 2020'!"&amp;'Country Selector'!$B$3&amp;ROW($A160))*10^12,0)*'Process Emissions Multipliers'!$B$40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IF('NGPS 2030'!$A160="WT",INDIRECT("'NGPS 2030'!"&amp;'Country Selector'!$B$3&amp;ROW($A160))*10^12,0)*'Process Emissions Multipliers'!$D$40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Multipliers'!$E$40</f>
        <v>0</v>
      </c>
    </row>
    <row r="153" spans="1:42">
      <c r="A153" s="74">
        <v>150</v>
      </c>
      <c r="B153">
        <f ca="1">IF('NGPS 2010'!$A161="WT",INDIRECT("'NGPS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IF('NGPS 2020'!$A161="WT",INDIRECT("'NGPS 2020'!"&amp;'Country Selector'!$B$3&amp;ROW($A161))*10^12,0)*'Process Emissions Multipliers'!$B$40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IF('NGPS 2030'!$A161="WT",INDIRECT("'NGPS 2030'!"&amp;'Country Selector'!$B$3&amp;ROW($A161))*10^12,0)*'Process Emissions Multipliers'!$D$40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Multipliers'!$E$40</f>
        <v>0</v>
      </c>
    </row>
    <row r="154" spans="1:42">
      <c r="A154" s="74">
        <v>200</v>
      </c>
      <c r="B154">
        <f ca="1">IF('NGPS 2010'!$A162="WT",INDIRECT("'NGPS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IF('NGPS 2020'!$A162="WT",INDIRECT("'NGPS 2020'!"&amp;'Country Selector'!$B$3&amp;ROW($A162))*10^12,0)*'Process Emissions Multipliers'!$B$40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IF('NGPS 2030'!$A162="WT",INDIRECT("'NGPS 2030'!"&amp;'Country Selector'!$B$3&amp;ROW($A162))*10^12,0)*'Process Emissions Multipliers'!$D$40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Multipliers'!$E$40</f>
        <v>0</v>
      </c>
    </row>
    <row r="155" spans="1:42">
      <c r="A155" s="74">
        <v>250</v>
      </c>
      <c r="B155">
        <f ca="1">IF('NGPS 2010'!$A163="WT",INDIRECT("'NGPS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IF('NGPS 2020'!$A163="WT",INDIRECT("'NGPS 2020'!"&amp;'Country Selector'!$B$3&amp;ROW($A163))*10^12,0)*'Process Emissions Multipliers'!$B$40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IF('NGPS 2030'!$A163="WT",INDIRECT("'NGPS 2030'!"&amp;'Country Selector'!$B$3&amp;ROW($A163))*10^12,0)*'Process Emissions Multipliers'!$D$40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Multipliers'!$E$40</f>
        <v>0</v>
      </c>
    </row>
    <row r="156" spans="1:42">
      <c r="A156" s="74">
        <v>300</v>
      </c>
      <c r="B156">
        <f ca="1">IF('NGPS 2010'!$A164="WT",INDIRECT("'NGPS 2010'!"&amp;'Country Selector'!$B$3&amp;ROW($A164))*10^12,0)</f>
        <v>459811429.22357774</v>
      </c>
      <c r="C156" s="90">
        <f t="shared" ca="1" si="27"/>
        <v>480017914.5676403</v>
      </c>
      <c r="D156" s="90">
        <f t="shared" ca="1" si="27"/>
        <v>500224399.91170293</v>
      </c>
      <c r="E156" s="90">
        <f t="shared" ca="1" si="27"/>
        <v>520430885.25576556</v>
      </c>
      <c r="F156" s="90">
        <f t="shared" ref="D156:K177" ca="1" si="31">$B156*($L$1-F$1)/($L$1-$B$1)+$L156*(F$1-$B$1)/($L$1-$B$1)</f>
        <v>540637370.59982812</v>
      </c>
      <c r="G156" s="90">
        <f t="shared" ca="1" si="31"/>
        <v>560843855.94389069</v>
      </c>
      <c r="H156" s="90">
        <f t="shared" ca="1" si="31"/>
        <v>581050341.28795326</v>
      </c>
      <c r="I156" s="90">
        <f t="shared" ca="1" si="31"/>
        <v>601256826.63201594</v>
      </c>
      <c r="J156" s="90">
        <f t="shared" ca="1" si="31"/>
        <v>621463311.97607851</v>
      </c>
      <c r="K156" s="90">
        <f t="shared" ca="1" si="31"/>
        <v>641669797.32014108</v>
      </c>
      <c r="L156">
        <f ca="1">IF('NGPS 2020'!$A164="WT",INDIRECT("'NGPS 2020'!"&amp;'Country Selector'!$B$3&amp;ROW($A164))*10^12,0)*'Process Emissions Multipliers'!$B$40</f>
        <v>661876282.66420364</v>
      </c>
      <c r="M156" s="90">
        <f t="shared" ca="1" si="28"/>
        <v>679250898.97737265</v>
      </c>
      <c r="N156" s="90">
        <f t="shared" ca="1" si="28"/>
        <v>696625515.29054153</v>
      </c>
      <c r="O156" s="90">
        <f t="shared" ca="1" si="28"/>
        <v>714000131.60371041</v>
      </c>
      <c r="P156" s="90">
        <f t="shared" ref="N156:U177" ca="1" si="32">$L156*($V$1-P$1)/($V$1-$L$1)+$V156*(P$1-$L$1)/($V$1-$L$1)</f>
        <v>731374747.91687942</v>
      </c>
      <c r="Q156" s="90">
        <f t="shared" ca="1" si="32"/>
        <v>748749364.23004842</v>
      </c>
      <c r="R156" s="90">
        <f t="shared" ca="1" si="32"/>
        <v>766123980.5432173</v>
      </c>
      <c r="S156" s="90">
        <f t="shared" ca="1" si="32"/>
        <v>783498596.8563863</v>
      </c>
      <c r="T156" s="90">
        <f t="shared" ca="1" si="32"/>
        <v>800873213.16955519</v>
      </c>
      <c r="U156" s="90">
        <f t="shared" ca="1" si="32"/>
        <v>818247829.48272407</v>
      </c>
      <c r="V156">
        <f ca="1">IF('NGPS 2030'!$A164="WT",INDIRECT("'NGPS 2030'!"&amp;'Country Selector'!$B$3&amp;ROW($A164))*10^12,0)*'Process Emissions Multipliers'!$D$40</f>
        <v>835622445.79589307</v>
      </c>
      <c r="W156" s="90">
        <f t="shared" ca="1" si="30"/>
        <v>863833799.40422964</v>
      </c>
      <c r="X156" s="90">
        <f t="shared" ca="1" si="30"/>
        <v>892045153.01256609</v>
      </c>
      <c r="Y156" s="90">
        <f t="shared" ca="1" si="30"/>
        <v>920256506.62090266</v>
      </c>
      <c r="Z156" s="90">
        <f t="shared" ca="1" si="30"/>
        <v>948467860.22923911</v>
      </c>
      <c r="AA156" s="90">
        <f t="shared" ca="1" si="30"/>
        <v>976679213.83757567</v>
      </c>
      <c r="AB156" s="90">
        <f t="shared" ca="1" si="30"/>
        <v>1004890567.4459121</v>
      </c>
      <c r="AC156" s="90">
        <f t="shared" ca="1" si="30"/>
        <v>1033101921.0542486</v>
      </c>
      <c r="AD156" s="90">
        <f t="shared" ca="1" si="30"/>
        <v>1061313274.6625851</v>
      </c>
      <c r="AE156" s="90">
        <f t="shared" ca="1" si="30"/>
        <v>1089524628.2709217</v>
      </c>
      <c r="AF156" s="90">
        <f t="shared" ca="1" si="30"/>
        <v>1117735981.8792582</v>
      </c>
      <c r="AG156" s="90">
        <f t="shared" ca="1" si="30"/>
        <v>1145947335.4875948</v>
      </c>
      <c r="AH156" s="90">
        <f t="shared" ca="1" si="30"/>
        <v>1174158689.0959311</v>
      </c>
      <c r="AI156" s="90">
        <f t="shared" ca="1" si="30"/>
        <v>1202370042.7042677</v>
      </c>
      <c r="AJ156" s="90">
        <f t="shared" ca="1" si="30"/>
        <v>1230581396.3126042</v>
      </c>
      <c r="AK156" s="90">
        <f t="shared" ca="1" si="30"/>
        <v>1258792749.9209406</v>
      </c>
      <c r="AL156" s="90">
        <f t="shared" ca="1" si="30"/>
        <v>1287004103.5292773</v>
      </c>
      <c r="AM156" s="90">
        <f t="shared" ca="1" si="29"/>
        <v>1315215457.137614</v>
      </c>
      <c r="AN156" s="90">
        <f t="shared" ca="1" si="29"/>
        <v>1343426810.7459505</v>
      </c>
      <c r="AO156" s="90">
        <f t="shared" ca="1" si="29"/>
        <v>1371638164.3542869</v>
      </c>
      <c r="AP156">
        <f ca="1">V156*'Process Emissions Multipliers'!$E$40</f>
        <v>1399849517.9626234</v>
      </c>
    </row>
    <row r="157" spans="1:42">
      <c r="A157" s="74">
        <v>350</v>
      </c>
      <c r="B157">
        <f ca="1">IF('NGPS 2010'!$A165="WT",INDIRECT("'NGPS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IF('NGPS 2020'!$A165="WT",INDIRECT("'NGPS 2020'!"&amp;'Country Selector'!$B$3&amp;ROW($A165))*10^12,0)*'Process Emissions Multipliers'!$B$40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IF('NGPS 2030'!$A165="WT",INDIRECT("'NGPS 2030'!"&amp;'Country Selector'!$B$3&amp;ROW($A165))*10^12,0)*'Process Emissions Multipliers'!$D$40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Multipliers'!$E$40</f>
        <v>0</v>
      </c>
    </row>
    <row r="158" spans="1:42">
      <c r="A158" s="74">
        <v>400</v>
      </c>
      <c r="B158">
        <f ca="1">IF('NGPS 2010'!$A166="WT",INDIRECT("'NGPS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IF('NGPS 2020'!$A166="WT",INDIRECT("'NGPS 2020'!"&amp;'Country Selector'!$B$3&amp;ROW($A166))*10^12,0)*'Process Emissions Multipliers'!$B$40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IF('NGPS 2030'!$A166="WT",INDIRECT("'NGPS 2030'!"&amp;'Country Selector'!$B$3&amp;ROW($A166))*10^12,0)*'Process Emissions Multipliers'!$D$40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Multipliers'!$E$40</f>
        <v>0</v>
      </c>
    </row>
    <row r="159" spans="1:42">
      <c r="A159" s="74">
        <v>450</v>
      </c>
      <c r="B159">
        <f ca="1">IF('NGPS 2010'!$A167="WT",INDIRECT("'NGPS 2010'!"&amp;'Country Selector'!$B$3&amp;ROW($A167))*10^12,0)</f>
        <v>1061743.1449588821</v>
      </c>
      <c r="C159" s="90">
        <f t="shared" ca="1" si="33"/>
        <v>1108401.6139484667</v>
      </c>
      <c r="D159" s="90">
        <f t="shared" ca="1" si="31"/>
        <v>1155060.0829380518</v>
      </c>
      <c r="E159" s="90">
        <f t="shared" ca="1" si="31"/>
        <v>1201718.5519276364</v>
      </c>
      <c r="F159" s="90">
        <f t="shared" ca="1" si="31"/>
        <v>1248377.020917221</v>
      </c>
      <c r="G159" s="90">
        <f t="shared" ca="1" si="31"/>
        <v>1295035.4899068058</v>
      </c>
      <c r="H159" s="90">
        <f t="shared" ca="1" si="31"/>
        <v>1341693.9588963906</v>
      </c>
      <c r="I159" s="90">
        <f t="shared" ca="1" si="31"/>
        <v>1388352.4278859752</v>
      </c>
      <c r="J159" s="90">
        <f t="shared" ca="1" si="31"/>
        <v>1435010.8968755601</v>
      </c>
      <c r="K159" s="90">
        <f t="shared" ca="1" si="31"/>
        <v>1481669.3658651449</v>
      </c>
      <c r="L159">
        <f ca="1">IF('NGPS 2020'!$A167="WT",INDIRECT("'NGPS 2020'!"&amp;'Country Selector'!$B$3&amp;ROW($A167))*10^12,0)*'Process Emissions Multipliers'!$B$40</f>
        <v>1528327.8348547295</v>
      </c>
      <c r="M159" s="90">
        <f t="shared" ca="1" si="34"/>
        <v>1568447.2808122481</v>
      </c>
      <c r="N159" s="90">
        <f t="shared" ca="1" si="32"/>
        <v>1608566.7267697668</v>
      </c>
      <c r="O159" s="90">
        <f t="shared" ca="1" si="32"/>
        <v>1648686.1727272854</v>
      </c>
      <c r="P159" s="90">
        <f t="shared" ca="1" si="32"/>
        <v>1688805.6186848041</v>
      </c>
      <c r="Q159" s="90">
        <f t="shared" ca="1" si="32"/>
        <v>1728925.0646423227</v>
      </c>
      <c r="R159" s="90">
        <f t="shared" ca="1" si="32"/>
        <v>1769044.5105998416</v>
      </c>
      <c r="S159" s="90">
        <f t="shared" ca="1" si="32"/>
        <v>1809163.95655736</v>
      </c>
      <c r="T159" s="90">
        <f t="shared" ca="1" si="32"/>
        <v>1849283.4025148787</v>
      </c>
      <c r="U159" s="90">
        <f t="shared" ca="1" si="32"/>
        <v>1889402.8484723973</v>
      </c>
      <c r="V159">
        <f ca="1">IF('NGPS 2030'!$A167="WT",INDIRECT("'NGPS 2030'!"&amp;'Country Selector'!$B$3&amp;ROW($A167))*10^12,0)*'Process Emissions Multipliers'!$D$40</f>
        <v>1929522.2944299162</v>
      </c>
      <c r="W159" s="90">
        <f t="shared" ref="W159:AL174" ca="1" si="36">$V159*($AP$1-W$1)/($AP$1-$V$1)+$AP159*(W$1-$V$1)/($AP$1-$V$1)</f>
        <v>1994664.6754384649</v>
      </c>
      <c r="X159" s="90">
        <f t="shared" ca="1" si="36"/>
        <v>2059807.0564470128</v>
      </c>
      <c r="Y159" s="90">
        <f t="shared" ca="1" si="36"/>
        <v>2124949.4374555615</v>
      </c>
      <c r="Z159" s="90">
        <f t="shared" ca="1" si="36"/>
        <v>2190091.8184641097</v>
      </c>
      <c r="AA159" s="90">
        <f t="shared" ca="1" si="36"/>
        <v>2255234.1994726583</v>
      </c>
      <c r="AB159" s="90">
        <f t="shared" ca="1" si="36"/>
        <v>2320376.5804812065</v>
      </c>
      <c r="AC159" s="90">
        <f t="shared" ca="1" si="36"/>
        <v>2385518.9614897552</v>
      </c>
      <c r="AD159" s="90">
        <f t="shared" ca="1" si="36"/>
        <v>2450661.3424983034</v>
      </c>
      <c r="AE159" s="90">
        <f t="shared" ca="1" si="36"/>
        <v>2515803.7235068521</v>
      </c>
      <c r="AF159" s="90">
        <f t="shared" ca="1" si="36"/>
        <v>2580946.1045154002</v>
      </c>
      <c r="AG159" s="90">
        <f t="shared" ca="1" si="36"/>
        <v>2646088.4855239484</v>
      </c>
      <c r="AH159" s="90">
        <f t="shared" ca="1" si="36"/>
        <v>2711230.8665324971</v>
      </c>
      <c r="AI159" s="90">
        <f t="shared" ca="1" si="36"/>
        <v>2776373.2475410458</v>
      </c>
      <c r="AJ159" s="90">
        <f t="shared" ca="1" si="36"/>
        <v>2841515.628549594</v>
      </c>
      <c r="AK159" s="90">
        <f t="shared" ca="1" si="36"/>
        <v>2906658.0095581426</v>
      </c>
      <c r="AL159" s="90">
        <f t="shared" ca="1" si="36"/>
        <v>2971800.3905666908</v>
      </c>
      <c r="AM159" s="90">
        <f t="shared" ca="1" si="35"/>
        <v>3036942.7715752395</v>
      </c>
      <c r="AN159" s="90">
        <f t="shared" ca="1" si="35"/>
        <v>3102085.1525837881</v>
      </c>
      <c r="AO159" s="90">
        <f t="shared" ca="1" si="35"/>
        <v>3167227.5335923359</v>
      </c>
      <c r="AP159">
        <f ca="1">V159*'Process Emissions Multipliers'!$E$40</f>
        <v>3232369.9146008845</v>
      </c>
    </row>
    <row r="160" spans="1:42">
      <c r="A160" s="74">
        <v>500</v>
      </c>
      <c r="B160">
        <f ca="1">IF('NGPS 2010'!$A168="WT",INDIRECT("'NGPS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IF('NGPS 2020'!$A168="WT",INDIRECT("'NGPS 2020'!"&amp;'Country Selector'!$B$3&amp;ROW($A168))*10^12,0)*'Process Emissions Multipliers'!$B$40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IF('NGPS 2030'!$A168="WT",INDIRECT("'NGPS 2030'!"&amp;'Country Selector'!$B$3&amp;ROW($A168))*10^12,0)*'Process Emissions Multipliers'!$D$40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Multipliers'!$E$40</f>
        <v>0</v>
      </c>
    </row>
    <row r="161" spans="1:42">
      <c r="A161" s="74">
        <v>550</v>
      </c>
      <c r="B161">
        <f ca="1">IF('NGPS 2010'!$A169="WT",INDIRECT("'NGPS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IF('NGPS 2020'!$A169="WT",INDIRECT("'NGPS 2020'!"&amp;'Country Selector'!$B$3&amp;ROW($A169))*10^12,0)*'Process Emissions Multipliers'!$B$40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IF('NGPS 2030'!$A169="WT",INDIRECT("'NGPS 2030'!"&amp;'Country Selector'!$B$3&amp;ROW($A169))*10^12,0)*'Process Emissions Multipliers'!$D$40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Multipliers'!$E$40</f>
        <v>0</v>
      </c>
    </row>
    <row r="162" spans="1:42">
      <c r="A162" s="74">
        <v>600</v>
      </c>
      <c r="B162">
        <f ca="1">IF('NGPS 2010'!$A170="WT",INDIRECT("'NGPS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IF('NGPS 2020'!$A170="WT",INDIRECT("'NGPS 2020'!"&amp;'Country Selector'!$B$3&amp;ROW($A170))*10^12,0)*'Process Emissions Multipliers'!$B$40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IF('NGPS 2030'!$A170="WT",INDIRECT("'NGPS 2030'!"&amp;'Country Selector'!$B$3&amp;ROW($A170))*10^12,0)*'Process Emissions Multipliers'!$D$40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Multipliers'!$E$40</f>
        <v>0</v>
      </c>
    </row>
    <row r="163" spans="1:42">
      <c r="A163" s="74">
        <v>650</v>
      </c>
      <c r="B163">
        <f ca="1">IF('NGPS 2010'!$A171="WT",INDIRECT("'NGPS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IF('NGPS 2020'!$A171="WT",INDIRECT("'NGPS 2020'!"&amp;'Country Selector'!$B$3&amp;ROW($A171))*10^12,0)*'Process Emissions Multipliers'!$B$40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IF('NGPS 2030'!$A171="WT",INDIRECT("'NGPS 2030'!"&amp;'Country Selector'!$B$3&amp;ROW($A171))*10^12,0)*'Process Emissions Multipliers'!$D$40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Multipliers'!$E$40</f>
        <v>0</v>
      </c>
    </row>
    <row r="164" spans="1:42">
      <c r="A164" s="74">
        <v>700</v>
      </c>
      <c r="B164">
        <f ca="1">IF('NGPS 2010'!$A172="WT",INDIRECT("'NGPS 2010'!"&amp;'Country Selector'!$B$3&amp;ROW($A172))*10^12,0)</f>
        <v>772633966.10760534</v>
      </c>
      <c r="C164" s="90">
        <f t="shared" ca="1" si="33"/>
        <v>806587486.87769616</v>
      </c>
      <c r="D164" s="90">
        <f t="shared" ca="1" si="31"/>
        <v>840541007.64778709</v>
      </c>
      <c r="E164" s="90">
        <f t="shared" ca="1" si="31"/>
        <v>874494528.41787791</v>
      </c>
      <c r="F164" s="90">
        <f t="shared" ca="1" si="31"/>
        <v>908448049.18796885</v>
      </c>
      <c r="G164" s="90">
        <f t="shared" ca="1" si="31"/>
        <v>942401569.95805979</v>
      </c>
      <c r="H164" s="90">
        <f t="shared" ca="1" si="31"/>
        <v>976355090.72815061</v>
      </c>
      <c r="I164" s="90">
        <f t="shared" ca="1" si="31"/>
        <v>1010308611.4982415</v>
      </c>
      <c r="J164" s="90">
        <f t="shared" ca="1" si="31"/>
        <v>1044262132.2683325</v>
      </c>
      <c r="K164" s="90">
        <f t="shared" ca="1" si="31"/>
        <v>1078215653.0384231</v>
      </c>
      <c r="L164">
        <f ca="1">IF('NGPS 2020'!$A172="WT",INDIRECT("'NGPS 2020'!"&amp;'Country Selector'!$B$3&amp;ROW($A172))*10^12,0)*'Process Emissions Multipliers'!$B$40</f>
        <v>1112169173.8085141</v>
      </c>
      <c r="M164" s="90">
        <f t="shared" ca="1" si="34"/>
        <v>1141364226.0811279</v>
      </c>
      <c r="N164" s="90">
        <f t="shared" ca="1" si="32"/>
        <v>1170559278.3537416</v>
      </c>
      <c r="O164" s="90">
        <f t="shared" ca="1" si="32"/>
        <v>1199754330.6263554</v>
      </c>
      <c r="P164" s="90">
        <f t="shared" ca="1" si="32"/>
        <v>1228949382.8989692</v>
      </c>
      <c r="Q164" s="90">
        <f t="shared" ca="1" si="32"/>
        <v>1258144435.1715829</v>
      </c>
      <c r="R164" s="90">
        <f t="shared" ca="1" si="32"/>
        <v>1287339487.4441967</v>
      </c>
      <c r="S164" s="90">
        <f t="shared" ca="1" si="32"/>
        <v>1316534539.7168105</v>
      </c>
      <c r="T164" s="90">
        <f t="shared" ca="1" si="32"/>
        <v>1345729591.9894242</v>
      </c>
      <c r="U164" s="90">
        <f t="shared" ca="1" si="32"/>
        <v>1374924644.2620382</v>
      </c>
      <c r="V164">
        <f ca="1">IF('NGPS 2030'!$A172="WT",INDIRECT("'NGPS 2030'!"&amp;'Country Selector'!$B$3&amp;ROW($A172))*10^12,0)*'Process Emissions Multipliers'!$D$40</f>
        <v>1404119696.5346518</v>
      </c>
      <c r="W164" s="90">
        <f t="shared" ca="1" si="36"/>
        <v>1451524020.6605318</v>
      </c>
      <c r="X164" s="90">
        <f t="shared" ca="1" si="36"/>
        <v>1498928344.7864122</v>
      </c>
      <c r="Y164" s="90">
        <f t="shared" ca="1" si="36"/>
        <v>1546332668.9122922</v>
      </c>
      <c r="Z164" s="90">
        <f t="shared" ca="1" si="36"/>
        <v>1593736993.0381722</v>
      </c>
      <c r="AA164" s="90">
        <f t="shared" ca="1" si="36"/>
        <v>1641141317.1640525</v>
      </c>
      <c r="AB164" s="90">
        <f t="shared" ca="1" si="36"/>
        <v>1688545641.2899325</v>
      </c>
      <c r="AC164" s="90">
        <f t="shared" ca="1" si="36"/>
        <v>1735949965.4158125</v>
      </c>
      <c r="AD164" s="90">
        <f t="shared" ca="1" si="36"/>
        <v>1783354289.5416927</v>
      </c>
      <c r="AE164" s="90">
        <f t="shared" ca="1" si="36"/>
        <v>1830758613.6675727</v>
      </c>
      <c r="AF164" s="90">
        <f t="shared" ca="1" si="36"/>
        <v>1878162937.793453</v>
      </c>
      <c r="AG164" s="90">
        <f t="shared" ca="1" si="36"/>
        <v>1925567261.919333</v>
      </c>
      <c r="AH164" s="90">
        <f t="shared" ca="1" si="36"/>
        <v>1972971586.0452132</v>
      </c>
      <c r="AI164" s="90">
        <f t="shared" ca="1" si="36"/>
        <v>2020375910.1710935</v>
      </c>
      <c r="AJ164" s="90">
        <f t="shared" ca="1" si="36"/>
        <v>2067780234.2969735</v>
      </c>
      <c r="AK164" s="90">
        <f t="shared" ca="1" si="36"/>
        <v>2115184558.4228537</v>
      </c>
      <c r="AL164" s="90">
        <f t="shared" ca="1" si="36"/>
        <v>2162588882.5487337</v>
      </c>
      <c r="AM164" s="90">
        <f t="shared" ca="1" si="35"/>
        <v>2209993206.674614</v>
      </c>
      <c r="AN164" s="90">
        <f t="shared" ca="1" si="35"/>
        <v>2257397530.8004937</v>
      </c>
      <c r="AO164" s="90">
        <f t="shared" ca="1" si="35"/>
        <v>2304801854.926374</v>
      </c>
      <c r="AP164">
        <f ca="1">V164*'Process Emissions Multipliers'!$E$40</f>
        <v>2352206179.0522542</v>
      </c>
    </row>
    <row r="165" spans="1:42">
      <c r="A165" s="74">
        <v>750</v>
      </c>
      <c r="B165">
        <f ca="1">IF('NGPS 2010'!$A173="WT",INDIRECT("'NGPS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IF('NGPS 2020'!$A173="WT",INDIRECT("'NGPS 2020'!"&amp;'Country Selector'!$B$3&amp;ROW($A173))*10^12,0)*'Process Emissions Multipliers'!$B$40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IF('NGPS 2030'!$A173="WT",INDIRECT("'NGPS 2030'!"&amp;'Country Selector'!$B$3&amp;ROW($A173))*10^12,0)*'Process Emissions Multipliers'!$D$40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Multipliers'!$E$40</f>
        <v>0</v>
      </c>
    </row>
    <row r="166" spans="1:42">
      <c r="A166" s="74">
        <v>800</v>
      </c>
      <c r="B166">
        <f ca="1">IF('NGPS 2010'!$A174="WT",INDIRECT("'NGPS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IF('NGPS 2020'!$A174="WT",INDIRECT("'NGPS 2020'!"&amp;'Country Selector'!$B$3&amp;ROW($A174))*10^12,0)*'Process Emissions Multipliers'!$B$40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IF('NGPS 2030'!$A174="WT",INDIRECT("'NGPS 2030'!"&amp;'Country Selector'!$B$3&amp;ROW($A174))*10^12,0)*'Process Emissions Multipliers'!$D$40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Multipliers'!$E$40</f>
        <v>0</v>
      </c>
    </row>
    <row r="167" spans="1:42">
      <c r="A167" s="74">
        <v>850</v>
      </c>
      <c r="B167">
        <f ca="1">IF('NGPS 2010'!$A175="WT",INDIRECT("'NGPS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IF('NGPS 2020'!$A175="WT",INDIRECT("'NGPS 2020'!"&amp;'Country Selector'!$B$3&amp;ROW($A175))*10^12,0)*'Process Emissions Multipliers'!$B$40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IF('NGPS 2030'!$A175="WT",INDIRECT("'NGPS 2030'!"&amp;'Country Selector'!$B$3&amp;ROW($A175))*10^12,0)*'Process Emissions Multipliers'!$D$40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Multipliers'!$E$40</f>
        <v>0</v>
      </c>
    </row>
    <row r="168" spans="1:42">
      <c r="A168" s="74">
        <v>900</v>
      </c>
      <c r="B168">
        <f ca="1">IF('NGPS 2010'!$A176="WT",INDIRECT("'NGPS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IF('NGPS 2020'!$A176="WT",INDIRECT("'NGPS 2020'!"&amp;'Country Selector'!$B$3&amp;ROW($A176))*10^12,0)*'Process Emissions Multipliers'!$B$40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IF('NGPS 2030'!$A176="WT",INDIRECT("'NGPS 2030'!"&amp;'Country Selector'!$B$3&amp;ROW($A176))*10^12,0)*'Process Emissions Multipliers'!$D$40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Multipliers'!$E$40</f>
        <v>0</v>
      </c>
    </row>
    <row r="169" spans="1:42">
      <c r="A169" s="74">
        <v>950</v>
      </c>
      <c r="B169">
        <f ca="1">IF('NGPS 2010'!$A177="WT",INDIRECT("'NGPS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IF('NGPS 2020'!$A177="WT",INDIRECT("'NGPS 2020'!"&amp;'Country Selector'!$B$3&amp;ROW($A177))*10^12,0)*'Process Emissions Multipliers'!$B$40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IF('NGPS 2030'!$A177="WT",INDIRECT("'NGPS 2030'!"&amp;'Country Selector'!$B$3&amp;ROW($A177))*10^12,0)*'Process Emissions Multipliers'!$D$40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Multipliers'!$E$40</f>
        <v>0</v>
      </c>
    </row>
    <row r="170" spans="1:42">
      <c r="A170" s="74">
        <v>1000</v>
      </c>
      <c r="B170">
        <f ca="1">IF('NGPS 2010'!$A178="WT",INDIRECT("'NGPS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IF('NGPS 2020'!$A178="WT",INDIRECT("'NGPS 2020'!"&amp;'Country Selector'!$B$3&amp;ROW($A178))*10^12,0)*'Process Emissions Multipliers'!$B$40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IF('NGPS 2030'!$A178="WT",INDIRECT("'NGPS 2030'!"&amp;'Country Selector'!$B$3&amp;ROW($A178))*10^12,0)*'Process Emissions Multipliers'!$D$40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Multipliers'!$E$40</f>
        <v>0</v>
      </c>
    </row>
    <row r="171" spans="1:42">
      <c r="A171" s="74">
        <v>1500</v>
      </c>
      <c r="B171">
        <f ca="1">IF('NGPS 2010'!$A179="WT",INDIRECT("'NGPS 2010'!"&amp;'Country Selector'!$B$3&amp;ROW($A179))*10^12,0)</f>
        <v>200723669125.51941</v>
      </c>
      <c r="C171" s="90">
        <f t="shared" ca="1" si="33"/>
        <v>209544502233.62698</v>
      </c>
      <c r="D171" s="90">
        <f t="shared" ca="1" si="31"/>
        <v>218365335341.73453</v>
      </c>
      <c r="E171" s="90">
        <f t="shared" ca="1" si="31"/>
        <v>227186168449.8421</v>
      </c>
      <c r="F171" s="90">
        <f t="shared" ca="1" si="31"/>
        <v>236007001557.94965</v>
      </c>
      <c r="G171" s="90">
        <f t="shared" ca="1" si="31"/>
        <v>244827834666.05722</v>
      </c>
      <c r="H171" s="90">
        <f t="shared" ca="1" si="31"/>
        <v>253648667774.16479</v>
      </c>
      <c r="I171" s="90">
        <f t="shared" ca="1" si="31"/>
        <v>262469500882.27234</v>
      </c>
      <c r="J171" s="90">
        <f t="shared" ca="1" si="31"/>
        <v>271290333990.37991</v>
      </c>
      <c r="K171" s="90">
        <f t="shared" ca="1" si="31"/>
        <v>280111167098.48749</v>
      </c>
      <c r="L171">
        <f ca="1">IF('NGPS 2020'!$A179="WT",INDIRECT("'NGPS 2020'!"&amp;'Country Selector'!$B$3&amp;ROW($A179))*10^12,0)*'Process Emissions Multipliers'!$B$40</f>
        <v>288932000206.59503</v>
      </c>
      <c r="M171" s="90">
        <f t="shared" ca="1" si="34"/>
        <v>296516624064.11115</v>
      </c>
      <c r="N171" s="90">
        <f t="shared" ca="1" si="32"/>
        <v>304101247921.6272</v>
      </c>
      <c r="O171" s="90">
        <f t="shared" ca="1" si="32"/>
        <v>311685871779.14331</v>
      </c>
      <c r="P171" s="90">
        <f t="shared" ca="1" si="32"/>
        <v>319270495636.65942</v>
      </c>
      <c r="Q171" s="90">
        <f t="shared" ca="1" si="32"/>
        <v>326855119494.17548</v>
      </c>
      <c r="R171" s="90">
        <f t="shared" ca="1" si="32"/>
        <v>334439743351.69159</v>
      </c>
      <c r="S171" s="90">
        <f t="shared" ca="1" si="32"/>
        <v>342024367209.20764</v>
      </c>
      <c r="T171" s="90">
        <f t="shared" ca="1" si="32"/>
        <v>349608991066.72375</v>
      </c>
      <c r="U171" s="90">
        <f t="shared" ca="1" si="32"/>
        <v>357193614924.23981</v>
      </c>
      <c r="V171">
        <f ca="1">IF('NGPS 2030'!$A179="WT",INDIRECT("'NGPS 2030'!"&amp;'Country Selector'!$B$3&amp;ROW($A179))*10^12,0)*'Process Emissions Multipliers'!$D$40</f>
        <v>364778238781.75592</v>
      </c>
      <c r="W171" s="90">
        <f t="shared" ca="1" si="36"/>
        <v>377093475088.14392</v>
      </c>
      <c r="X171" s="90">
        <f t="shared" ca="1" si="36"/>
        <v>389408711394.53192</v>
      </c>
      <c r="Y171" s="90">
        <f t="shared" ca="1" si="36"/>
        <v>401723947700.91998</v>
      </c>
      <c r="Z171" s="90">
        <f t="shared" ca="1" si="36"/>
        <v>414039184007.30798</v>
      </c>
      <c r="AA171" s="90">
        <f t="shared" ca="1" si="36"/>
        <v>426354420313.69598</v>
      </c>
      <c r="AB171" s="90">
        <f t="shared" ca="1" si="36"/>
        <v>438669656620.08398</v>
      </c>
      <c r="AC171" s="90">
        <f t="shared" ca="1" si="36"/>
        <v>450984892926.47198</v>
      </c>
      <c r="AD171" s="90">
        <f t="shared" ca="1" si="36"/>
        <v>463300129232.85999</v>
      </c>
      <c r="AE171" s="90">
        <f t="shared" ca="1" si="36"/>
        <v>475615365539.24799</v>
      </c>
      <c r="AF171" s="90">
        <f t="shared" ca="1" si="36"/>
        <v>487930601845.63599</v>
      </c>
      <c r="AG171" s="90">
        <f t="shared" ca="1" si="36"/>
        <v>500245838152.02405</v>
      </c>
      <c r="AH171" s="90">
        <f t="shared" ca="1" si="36"/>
        <v>512561074458.41199</v>
      </c>
      <c r="AI171" s="90">
        <f t="shared" ca="1" si="36"/>
        <v>524876310764.79999</v>
      </c>
      <c r="AJ171" s="90">
        <f t="shared" ca="1" si="36"/>
        <v>537191547071.18805</v>
      </c>
      <c r="AK171" s="90">
        <f t="shared" ca="1" si="36"/>
        <v>549506783377.57605</v>
      </c>
      <c r="AL171" s="90">
        <f t="shared" ca="1" si="36"/>
        <v>561822019683.96411</v>
      </c>
      <c r="AM171" s="90">
        <f t="shared" ca="1" si="35"/>
        <v>574137255990.35205</v>
      </c>
      <c r="AN171" s="90">
        <f t="shared" ca="1" si="35"/>
        <v>586452492296.73999</v>
      </c>
      <c r="AO171" s="90">
        <f t="shared" ca="1" si="35"/>
        <v>598767728603.12805</v>
      </c>
      <c r="AP171">
        <f ca="1">V171*'Process Emissions Multipliers'!$E$40</f>
        <v>611082964909.51611</v>
      </c>
    </row>
    <row r="172" spans="1:42">
      <c r="A172" s="74">
        <v>2000</v>
      </c>
      <c r="B172">
        <f ca="1">IF('NGPS 2010'!$A180="WT",INDIRECT("'NGPS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IF('NGPS 2020'!$A180="WT",INDIRECT("'NGPS 2020'!"&amp;'Country Selector'!$B$3&amp;ROW($A180))*10^12,0)*'Process Emissions Multipliers'!$B$40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IF('NGPS 2030'!$A180="WT",INDIRECT("'NGPS 2030'!"&amp;'Country Selector'!$B$3&amp;ROW($A180))*10^12,0)*'Process Emissions Multipliers'!$D$40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Multipliers'!$E$40</f>
        <v>0</v>
      </c>
    </row>
    <row r="173" spans="1:42">
      <c r="A173" s="74">
        <v>3000</v>
      </c>
      <c r="B173">
        <f ca="1">IF('NGPS 2010'!$A181="WT",INDIRECT("'NGPS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IF('NGPS 2020'!$A181="WT",INDIRECT("'NGPS 2020'!"&amp;'Country Selector'!$B$3&amp;ROW($A181))*10^12,0)*'Process Emissions Multipliers'!$B$40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IF('NGPS 2030'!$A181="WT",INDIRECT("'NGPS 2030'!"&amp;'Country Selector'!$B$3&amp;ROW($A181))*10^12,0)*'Process Emissions Multipliers'!$D$40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Multipliers'!$E$40</f>
        <v>0</v>
      </c>
    </row>
    <row r="174" spans="1:42">
      <c r="A174" s="74">
        <v>5000</v>
      </c>
      <c r="B174">
        <f ca="1">IF('NGPS 2010'!$A182="WT",INDIRECT("'NGPS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IF('NGPS 2020'!$A182="WT",INDIRECT("'NGPS 2020'!"&amp;'Country Selector'!$B$3&amp;ROW($A182))*10^12,0)*'Process Emissions Multipliers'!$B$40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IF('NGPS 2030'!$A182="WT",INDIRECT("'NGPS 2030'!"&amp;'Country Selector'!$B$3&amp;ROW($A182))*10^12,0)*'Process Emissions Multipliers'!$D$40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Multipliers'!$E$40</f>
        <v>0</v>
      </c>
    </row>
    <row r="175" spans="1:42">
      <c r="A175" s="74">
        <v>10000</v>
      </c>
      <c r="B175">
        <f ca="1">IF('NGPS 2010'!$A183="WT",INDIRECT("'NGPS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IF('NGPS 2020'!$A183="WT",INDIRECT("'NGPS 2020'!"&amp;'Country Selector'!$B$3&amp;ROW($A183))*10^12,0)*'Process Emissions Multipliers'!$B$40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IF('NGPS 2030'!$A183="WT",INDIRECT("'NGPS 2030'!"&amp;'Country Selector'!$B$3&amp;ROW($A183))*10^12,0)*'Process Emissions Multipliers'!$D$40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Multipliers'!$E$40</f>
        <v>0</v>
      </c>
    </row>
    <row r="176" spans="1:42">
      <c r="A176" s="74">
        <v>100000</v>
      </c>
      <c r="B176">
        <f ca="1">IF('NGPS 2010'!$A184="WT",INDIRECT("'NGPS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IF('NGPS 2020'!$A184="WT",INDIRECT("'NGPS 2020'!"&amp;'Country Selector'!$B$3&amp;ROW($A184))*10^12,0)*'Process Emissions Multipliers'!$B$40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IF('NGPS 2030'!$A184="WT",INDIRECT("'NGPS 2030'!"&amp;'Country Selector'!$B$3&amp;ROW($A184))*10^12,0)*'Process Emissions Multipliers'!$D$40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Multipliers'!$E$40</f>
        <v>0</v>
      </c>
    </row>
    <row r="177" spans="1:42">
      <c r="A177" s="74">
        <v>1000000</v>
      </c>
      <c r="B177">
        <f ca="1">IF('NGPS 2010'!$A185="WT",INDIRECT("'NGPS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IF('NGPS 2020'!$A185="WT",INDIRECT("'NGPS 2020'!"&amp;'Country Selector'!$B$3&amp;ROW($A185))*10^12,0)*'Process Emissions Multipliers'!$B$40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IF('NGPS 2030'!$A185="WT",INDIRECT("'NGPS 2030'!"&amp;'Country Selector'!$B$3&amp;ROW($A185))*10^12,0)*'Process Emissions Multipliers'!$D$40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Multipliers'!$E$40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2" max="2" width="12" bestFit="1" customWidth="1"/>
    <col min="12" max="12" width="12" bestFit="1" customWidth="1"/>
    <col min="22" max="22" width="9.140625" customWidth="1"/>
    <col min="42" max="4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IF('NGPS 2010'!$A10="MR",INDIRECT("'NGPS 2010'!"&amp;'Country Selector'!$B$3&amp;ROW($A10))*10^12,0)</f>
        <v>40988434154.55526</v>
      </c>
      <c r="C2" s="90">
        <f ca="1">$B2*($L$1-C$1)/($L$1-$B$1)+$L2*(C$1-$B$1)/($L$1-$B$1)</f>
        <v>42789677319.425369</v>
      </c>
      <c r="D2" s="90">
        <f t="shared" ref="D2:K17" ca="1" si="0">$B2*($L$1-D$1)/($L$1-$B$1)+$L2*(D$1-$B$1)/($L$1-$B$1)</f>
        <v>44590920484.295479</v>
      </c>
      <c r="E2" s="90">
        <f t="shared" ca="1" si="0"/>
        <v>46392163649.165588</v>
      </c>
      <c r="F2" s="90">
        <f t="shared" ca="1" si="0"/>
        <v>48193406814.035698</v>
      </c>
      <c r="G2" s="90">
        <f t="shared" ca="1" si="0"/>
        <v>49994649978.905807</v>
      </c>
      <c r="H2" s="90">
        <f t="shared" ca="1" si="0"/>
        <v>51795893143.775925</v>
      </c>
      <c r="I2" s="90">
        <f t="shared" ca="1" si="0"/>
        <v>53597136308.646034</v>
      </c>
      <c r="J2" s="90">
        <f t="shared" ca="1" si="0"/>
        <v>55398379473.516136</v>
      </c>
      <c r="K2" s="90">
        <f t="shared" ca="1" si="0"/>
        <v>57199622638.386253</v>
      </c>
      <c r="L2">
        <f ca="1">IF('NGPS 2020'!$A10="MR",INDIRECT("'NGPS 2020'!"&amp;'Country Selector'!$B$3&amp;ROW($A10))*10^12,0)*'Process Emissions Multipliers'!$B$40</f>
        <v>59000865803.256363</v>
      </c>
      <c r="M2" s="90">
        <f ca="1">$L2*($V$1-M$1)/($V$1-$L$1)+$V2*(M$1-$L$1)/($V$1-$L$1)</f>
        <v>60549670968.712257</v>
      </c>
      <c r="N2" s="90">
        <f t="shared" ref="N2:U17" ca="1" si="1">$L2*($V$1-N$1)/($V$1-$L$1)+$V2*(N$1-$L$1)/($V$1-$L$1)</f>
        <v>62098476134.168152</v>
      </c>
      <c r="O2" s="90">
        <f t="shared" ca="1" si="1"/>
        <v>63647281299.624054</v>
      </c>
      <c r="P2" s="90">
        <f t="shared" ca="1" si="1"/>
        <v>65196086465.079956</v>
      </c>
      <c r="Q2" s="90">
        <f t="shared" ca="1" si="1"/>
        <v>66744891630.535851</v>
      </c>
      <c r="R2" s="90">
        <f t="shared" ca="1" si="1"/>
        <v>68293696795.991745</v>
      </c>
      <c r="S2" s="90">
        <f t="shared" ca="1" si="1"/>
        <v>69842501961.447647</v>
      </c>
      <c r="T2" s="90">
        <f t="shared" ca="1" si="1"/>
        <v>71391307126.903549</v>
      </c>
      <c r="U2" s="90">
        <f t="shared" ca="1" si="1"/>
        <v>72940112292.359436</v>
      </c>
      <c r="V2">
        <f ca="1">IF('NGPS 2030'!$A10="MR",INDIRECT("'NGPS 2030'!"&amp;'Country Selector'!$B$3&amp;ROW($A10))*10^12,0)*'Process Emissions Multipliers'!$D$40</f>
        <v>74488917457.815338</v>
      </c>
      <c r="W2" s="90">
        <f ca="1">$V2*($AP$1-W$1)/($AP$1-$V$1)+$AP2*(W$1-$V$1)/($AP$1-$V$1)</f>
        <v>77003729261.731277</v>
      </c>
      <c r="X2" s="90">
        <f t="shared" ref="X2:AO16" ca="1" si="2">$V2*($AP$1-X$1)/($AP$1-$V$1)+$AP2*(X$1-$V$1)/($AP$1-$V$1)</f>
        <v>79518541065.647217</v>
      </c>
      <c r="Y2" s="90">
        <f t="shared" ca="1" si="2"/>
        <v>82033352869.563156</v>
      </c>
      <c r="Z2" s="90">
        <f t="shared" ca="1" si="2"/>
        <v>84548164673.479095</v>
      </c>
      <c r="AA2" s="90">
        <f t="shared" ca="1" si="2"/>
        <v>87062976477.39502</v>
      </c>
      <c r="AB2" s="90">
        <f t="shared" ca="1" si="2"/>
        <v>89577788281.310974</v>
      </c>
      <c r="AC2" s="90">
        <f t="shared" ca="1" si="2"/>
        <v>92092600085.226913</v>
      </c>
      <c r="AD2" s="90">
        <f t="shared" ca="1" si="2"/>
        <v>94607411889.142853</v>
      </c>
      <c r="AE2" s="90">
        <f t="shared" ca="1" si="2"/>
        <v>97122223693.058792</v>
      </c>
      <c r="AF2" s="90">
        <f t="shared" ca="1" si="2"/>
        <v>99637035496.974731</v>
      </c>
      <c r="AG2" s="90">
        <f t="shared" ca="1" si="2"/>
        <v>102151847300.89066</v>
      </c>
      <c r="AH2" s="90">
        <f t="shared" ca="1" si="2"/>
        <v>104666659104.80661</v>
      </c>
      <c r="AI2" s="90">
        <f t="shared" ca="1" si="2"/>
        <v>107181470908.72255</v>
      </c>
      <c r="AJ2" s="90">
        <f t="shared" ca="1" si="2"/>
        <v>109696282712.63849</v>
      </c>
      <c r="AK2" s="90">
        <f t="shared" ca="1" si="2"/>
        <v>112211094516.55444</v>
      </c>
      <c r="AL2" s="90">
        <f t="shared" ca="1" si="2"/>
        <v>114725906320.47037</v>
      </c>
      <c r="AM2" s="90">
        <f t="shared" ca="1" si="2"/>
        <v>117240718124.38631</v>
      </c>
      <c r="AN2" s="90">
        <f t="shared" ca="1" si="2"/>
        <v>119755529928.30225</v>
      </c>
      <c r="AO2" s="90">
        <f t="shared" ca="1" si="2"/>
        <v>122270341732.21819</v>
      </c>
      <c r="AP2">
        <f ca="1">V2*'Process Emissions Multipliers'!$E$40</f>
        <v>124785153536.13412</v>
      </c>
    </row>
    <row r="3" spans="1:42">
      <c r="A3" s="74">
        <v>-49</v>
      </c>
      <c r="B3">
        <f ca="1">IF('NGPS 2010'!$A11="MR",INDIRECT("'NGPS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IF('NGPS 2020'!$A11="MR",INDIRECT("'NGPS 2020'!"&amp;'Country Selector'!$B$3&amp;ROW($A11))*10^12,0)*'Process Emissions Multipliers'!$B$40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IF('NGPS 2030'!$A11="MR",INDIRECT("'NGPS 2030'!"&amp;'Country Selector'!$B$3&amp;ROW($A11))*10^12,0)*'Process Emissions Multipliers'!$D$40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Multipliers'!$E$40</f>
        <v>0</v>
      </c>
    </row>
    <row r="4" spans="1:42">
      <c r="A4" s="74">
        <v>-48</v>
      </c>
      <c r="B4">
        <f ca="1">IF('NGPS 2010'!$A12="MR",INDIRECT("'NGPS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IF('NGPS 2020'!$A12="MR",INDIRECT("'NGPS 2020'!"&amp;'Country Selector'!$B$3&amp;ROW($A12))*10^12,0)*'Process Emissions Multipliers'!$B$40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IF('NGPS 2030'!$A12="MR",INDIRECT("'NGPS 2030'!"&amp;'Country Selector'!$B$3&amp;ROW($A12))*10^12,0)*'Process Emissions Multipliers'!$D$40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Multipliers'!$E$40</f>
        <v>0</v>
      </c>
    </row>
    <row r="5" spans="1:42">
      <c r="A5" s="74">
        <v>-47</v>
      </c>
      <c r="B5">
        <f ca="1">IF('NGPS 2010'!$A13="MR",INDIRECT("'NGPS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IF('NGPS 2020'!$A13="MR",INDIRECT("'NGPS 2020'!"&amp;'Country Selector'!$B$3&amp;ROW($A13))*10^12,0)*'Process Emissions Multipliers'!$B$40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IF('NGPS 2030'!$A13="MR",INDIRECT("'NGPS 2030'!"&amp;'Country Selector'!$B$3&amp;ROW($A13))*10^12,0)*'Process Emissions Multipliers'!$D$40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Multipliers'!$E$40</f>
        <v>0</v>
      </c>
    </row>
    <row r="6" spans="1:42">
      <c r="A6" s="74">
        <v>-46</v>
      </c>
      <c r="B6">
        <f ca="1">IF('NGPS 2010'!$A14="MR",INDIRECT("'NGPS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IF('NGPS 2020'!$A14="MR",INDIRECT("'NGPS 2020'!"&amp;'Country Selector'!$B$3&amp;ROW($A14))*10^12,0)*'Process Emissions Multipliers'!$B$40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IF('NGPS 2030'!$A14="MR",INDIRECT("'NGPS 2030'!"&amp;'Country Selector'!$B$3&amp;ROW($A14))*10^12,0)*'Process Emissions Multipliers'!$D$40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Multipliers'!$E$40</f>
        <v>0</v>
      </c>
    </row>
    <row r="7" spans="1:42">
      <c r="A7" s="74">
        <v>-45</v>
      </c>
      <c r="B7">
        <f ca="1">IF('NGPS 2010'!$A15="MR",INDIRECT("'NGPS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IF('NGPS 2020'!$A15="MR",INDIRECT("'NGPS 2020'!"&amp;'Country Selector'!$B$3&amp;ROW($A15))*10^12,0)*'Process Emissions Multipliers'!$B$40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IF('NGPS 2030'!$A15="MR",INDIRECT("'NGPS 2030'!"&amp;'Country Selector'!$B$3&amp;ROW($A15))*10^12,0)*'Process Emissions Multipliers'!$D$40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Multipliers'!$E$40</f>
        <v>0</v>
      </c>
    </row>
    <row r="8" spans="1:42">
      <c r="A8" s="74">
        <v>-44</v>
      </c>
      <c r="B8">
        <f ca="1">IF('NGPS 2010'!$A16="MR",INDIRECT("'NGPS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IF('NGPS 2020'!$A16="MR",INDIRECT("'NGPS 2020'!"&amp;'Country Selector'!$B$3&amp;ROW($A16))*10^12,0)*'Process Emissions Multipliers'!$B$40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IF('NGPS 2030'!$A16="MR",INDIRECT("'NGPS 2030'!"&amp;'Country Selector'!$B$3&amp;ROW($A16))*10^12,0)*'Process Emissions Multipliers'!$D$40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Multipliers'!$E$40</f>
        <v>0</v>
      </c>
    </row>
    <row r="9" spans="1:42">
      <c r="A9" s="74">
        <v>-43</v>
      </c>
      <c r="B9">
        <f ca="1">IF('NGPS 2010'!$A17="MR",INDIRECT("'NGPS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IF('NGPS 2020'!$A17="MR",INDIRECT("'NGPS 2020'!"&amp;'Country Selector'!$B$3&amp;ROW($A17))*10^12,0)*'Process Emissions Multipliers'!$B$40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IF('NGPS 2030'!$A17="MR",INDIRECT("'NGPS 2030'!"&amp;'Country Selector'!$B$3&amp;ROW($A17))*10^12,0)*'Process Emissions Multipliers'!$D$40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Multipliers'!$E$40</f>
        <v>0</v>
      </c>
    </row>
    <row r="10" spans="1:42">
      <c r="A10" s="74">
        <v>-42</v>
      </c>
      <c r="B10">
        <f ca="1">IF('NGPS 2010'!$A18="MR",INDIRECT("'NGPS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IF('NGPS 2020'!$A18="MR",INDIRECT("'NGPS 2020'!"&amp;'Country Selector'!$B$3&amp;ROW($A18))*10^12,0)*'Process Emissions Multipliers'!$B$40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IF('NGPS 2030'!$A18="MR",INDIRECT("'NGPS 2030'!"&amp;'Country Selector'!$B$3&amp;ROW($A18))*10^12,0)*'Process Emissions Multipliers'!$D$40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Multipliers'!$E$40</f>
        <v>0</v>
      </c>
    </row>
    <row r="11" spans="1:42">
      <c r="A11" s="74">
        <v>-41</v>
      </c>
      <c r="B11">
        <f ca="1">IF('NGPS 2010'!$A19="MR",INDIRECT("'NGPS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IF('NGPS 2020'!$A19="MR",INDIRECT("'NGPS 2020'!"&amp;'Country Selector'!$B$3&amp;ROW($A19))*10^12,0)*'Process Emissions Multipliers'!$B$40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IF('NGPS 2030'!$A19="MR",INDIRECT("'NGPS 2030'!"&amp;'Country Selector'!$B$3&amp;ROW($A19))*10^12,0)*'Process Emissions Multipliers'!$D$40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Multipliers'!$E$40</f>
        <v>0</v>
      </c>
    </row>
    <row r="12" spans="1:42">
      <c r="A12" s="74">
        <v>-40</v>
      </c>
      <c r="B12">
        <f ca="1">IF('NGPS 2010'!$A20="MR",INDIRECT("'NGPS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IF('NGPS 2020'!$A20="MR",INDIRECT("'NGPS 2020'!"&amp;'Country Selector'!$B$3&amp;ROW($A20))*10^12,0)*'Process Emissions Multipliers'!$B$40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IF('NGPS 2030'!$A20="MR",INDIRECT("'NGPS 2030'!"&amp;'Country Selector'!$B$3&amp;ROW($A20))*10^12,0)*'Process Emissions Multipliers'!$D$40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Multipliers'!$E$40</f>
        <v>0</v>
      </c>
    </row>
    <row r="13" spans="1:42">
      <c r="A13" s="74">
        <v>-39</v>
      </c>
      <c r="B13">
        <f ca="1">IF('NGPS 2010'!$A21="MR",INDIRECT("'NGPS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IF('NGPS 2020'!$A21="MR",INDIRECT("'NGPS 2020'!"&amp;'Country Selector'!$B$3&amp;ROW($A21))*10^12,0)*'Process Emissions Multipliers'!$B$40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IF('NGPS 2030'!$A21="MR",INDIRECT("'NGPS 2030'!"&amp;'Country Selector'!$B$3&amp;ROW($A21))*10^12,0)*'Process Emissions Multipliers'!$D$40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Multipliers'!$E$40</f>
        <v>0</v>
      </c>
    </row>
    <row r="14" spans="1:42">
      <c r="A14" s="74">
        <v>-38</v>
      </c>
      <c r="B14">
        <f ca="1">IF('NGPS 2010'!$A22="MR",INDIRECT("'NGPS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IF('NGPS 2020'!$A22="MR",INDIRECT("'NGPS 2020'!"&amp;'Country Selector'!$B$3&amp;ROW($A22))*10^12,0)*'Process Emissions Multipliers'!$B$40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IF('NGPS 2030'!$A22="MR",INDIRECT("'NGPS 2030'!"&amp;'Country Selector'!$B$3&amp;ROW($A22))*10^12,0)*'Process Emissions Multipliers'!$D$40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Multipliers'!$E$40</f>
        <v>0</v>
      </c>
    </row>
    <row r="15" spans="1:42">
      <c r="A15" s="74">
        <v>-37</v>
      </c>
      <c r="B15">
        <f ca="1">IF('NGPS 2010'!$A23="MR",INDIRECT("'NGPS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IF('NGPS 2020'!$A23="MR",INDIRECT("'NGPS 2020'!"&amp;'Country Selector'!$B$3&amp;ROW($A23))*10^12,0)*'Process Emissions Multipliers'!$B$40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IF('NGPS 2030'!$A23="MR",INDIRECT("'NGPS 2030'!"&amp;'Country Selector'!$B$3&amp;ROW($A23))*10^12,0)*'Process Emissions Multipliers'!$D$40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Multipliers'!$E$40</f>
        <v>0</v>
      </c>
    </row>
    <row r="16" spans="1:42">
      <c r="A16" s="74">
        <v>-36</v>
      </c>
      <c r="B16">
        <f ca="1">IF('NGPS 2010'!$A24="MR",INDIRECT("'NGPS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IF('NGPS 2020'!$A24="MR",INDIRECT("'NGPS 2020'!"&amp;'Country Selector'!$B$3&amp;ROW($A24))*10^12,0)*'Process Emissions Multipliers'!$B$40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IF('NGPS 2030'!$A24="MR",INDIRECT("'NGPS 2030'!"&amp;'Country Selector'!$B$3&amp;ROW($A24))*10^12,0)*'Process Emissions Multipliers'!$D$40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Multipliers'!$E$40</f>
        <v>0</v>
      </c>
    </row>
    <row r="17" spans="1:42">
      <c r="A17" s="74">
        <v>-35</v>
      </c>
      <c r="B17">
        <f ca="1">IF('NGPS 2010'!$A25="MR",INDIRECT("'NGPS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IF('NGPS 2020'!$A25="MR",INDIRECT("'NGPS 2020'!"&amp;'Country Selector'!$B$3&amp;ROW($A25))*10^12,0)*'Process Emissions Multipliers'!$B$40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IF('NGPS 2030'!$A25="MR",INDIRECT("'NGPS 2030'!"&amp;'Country Selector'!$B$3&amp;ROW($A25))*10^12,0)*'Process Emissions Multipliers'!$D$40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Multipliers'!$E$40</f>
        <v>0</v>
      </c>
    </row>
    <row r="18" spans="1:42">
      <c r="A18" s="74">
        <v>-34</v>
      </c>
      <c r="B18">
        <f ca="1">IF('NGPS 2010'!$A26="MR",INDIRECT("'NGPS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IF('NGPS 2020'!$A26="MR",INDIRECT("'NGPS 2020'!"&amp;'Country Selector'!$B$3&amp;ROW($A26))*10^12,0)*'Process Emissions Multipliers'!$B$40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IF('NGPS 2030'!$A26="MR",INDIRECT("'NGPS 2030'!"&amp;'Country Selector'!$B$3&amp;ROW($A26))*10^12,0)*'Process Emissions Multipliers'!$D$40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Multipliers'!$E$40</f>
        <v>0</v>
      </c>
    </row>
    <row r="19" spans="1:42">
      <c r="A19" s="74">
        <v>-33</v>
      </c>
      <c r="B19">
        <f ca="1">IF('NGPS 2010'!$A27="MR",INDIRECT("'NGPS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IF('NGPS 2020'!$A27="MR",INDIRECT("'NGPS 2020'!"&amp;'Country Selector'!$B$3&amp;ROW($A27))*10^12,0)*'Process Emissions Multipliers'!$B$40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IF('NGPS 2030'!$A27="MR",INDIRECT("'NGPS 2030'!"&amp;'Country Selector'!$B$3&amp;ROW($A27))*10^12,0)*'Process Emissions Multipliers'!$D$40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Multipliers'!$E$40</f>
        <v>0</v>
      </c>
    </row>
    <row r="20" spans="1:42">
      <c r="A20" s="74">
        <v>-32</v>
      </c>
      <c r="B20">
        <f ca="1">IF('NGPS 2010'!$A28="MR",INDIRECT("'NGPS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IF('NGPS 2020'!$A28="MR",INDIRECT("'NGPS 2020'!"&amp;'Country Selector'!$B$3&amp;ROW($A28))*10^12,0)*'Process Emissions Multipliers'!$B$40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IF('NGPS 2030'!$A28="MR",INDIRECT("'NGPS 2030'!"&amp;'Country Selector'!$B$3&amp;ROW($A28))*10^12,0)*'Process Emissions Multipliers'!$D$40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Multipliers'!$E$40</f>
        <v>0</v>
      </c>
    </row>
    <row r="21" spans="1:42">
      <c r="A21" s="74">
        <v>-31</v>
      </c>
      <c r="B21">
        <f ca="1">IF('NGPS 2010'!$A29="MR",INDIRECT("'NGPS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IF('NGPS 2020'!$A29="MR",INDIRECT("'NGPS 2020'!"&amp;'Country Selector'!$B$3&amp;ROW($A29))*10^12,0)*'Process Emissions Multipliers'!$B$40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IF('NGPS 2030'!$A29="MR",INDIRECT("'NGPS 2030'!"&amp;'Country Selector'!$B$3&amp;ROW($A29))*10^12,0)*'Process Emissions Multipliers'!$D$40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Multipliers'!$E$40</f>
        <v>0</v>
      </c>
    </row>
    <row r="22" spans="1:42">
      <c r="A22" s="74">
        <v>-30</v>
      </c>
      <c r="B22">
        <f ca="1">IF('NGPS 2010'!$A30="MR",INDIRECT("'NGPS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IF('NGPS 2020'!$A30="MR",INDIRECT("'NGPS 2020'!"&amp;'Country Selector'!$B$3&amp;ROW($A30))*10^12,0)*'Process Emissions Multipliers'!$B$40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IF('NGPS 2030'!$A30="MR",INDIRECT("'NGPS 2030'!"&amp;'Country Selector'!$B$3&amp;ROW($A30))*10^12,0)*'Process Emissions Multipliers'!$D$40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Multipliers'!$E$40</f>
        <v>0</v>
      </c>
    </row>
    <row r="23" spans="1:42">
      <c r="A23" s="74">
        <v>-29</v>
      </c>
      <c r="B23">
        <f ca="1">IF('NGPS 2010'!$A31="MR",INDIRECT("'NGPS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IF('NGPS 2020'!$A31="MR",INDIRECT("'NGPS 2020'!"&amp;'Country Selector'!$B$3&amp;ROW($A31))*10^12,0)*'Process Emissions Multipliers'!$B$40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IF('NGPS 2030'!$A31="MR",INDIRECT("'NGPS 2030'!"&amp;'Country Selector'!$B$3&amp;ROW($A31))*10^12,0)*'Process Emissions Multipliers'!$D$40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Multipliers'!$E$40</f>
        <v>0</v>
      </c>
    </row>
    <row r="24" spans="1:42">
      <c r="A24" s="74">
        <v>-28</v>
      </c>
      <c r="B24">
        <f ca="1">IF('NGPS 2010'!$A32="MR",INDIRECT("'NGPS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IF('NGPS 2020'!$A32="MR",INDIRECT("'NGPS 2020'!"&amp;'Country Selector'!$B$3&amp;ROW($A32))*10^12,0)*'Process Emissions Multipliers'!$B$40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IF('NGPS 2030'!$A32="MR",INDIRECT("'NGPS 2030'!"&amp;'Country Selector'!$B$3&amp;ROW($A32))*10^12,0)*'Process Emissions Multipliers'!$D$40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Multipliers'!$E$40</f>
        <v>0</v>
      </c>
    </row>
    <row r="25" spans="1:42">
      <c r="A25" s="74">
        <v>-27</v>
      </c>
      <c r="B25">
        <f ca="1">IF('NGPS 2010'!$A33="MR",INDIRECT("'NGPS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IF('NGPS 2020'!$A33="MR",INDIRECT("'NGPS 2020'!"&amp;'Country Selector'!$B$3&amp;ROW($A33))*10^12,0)*'Process Emissions Multipliers'!$B$40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IF('NGPS 2030'!$A33="MR",INDIRECT("'NGPS 2030'!"&amp;'Country Selector'!$B$3&amp;ROW($A33))*10^12,0)*'Process Emissions Multipliers'!$D$40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Multipliers'!$E$40</f>
        <v>0</v>
      </c>
    </row>
    <row r="26" spans="1:42">
      <c r="A26" s="74">
        <v>-26</v>
      </c>
      <c r="B26">
        <f ca="1">IF('NGPS 2010'!$A34="MR",INDIRECT("'NGPS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IF('NGPS 2020'!$A34="MR",INDIRECT("'NGPS 2020'!"&amp;'Country Selector'!$B$3&amp;ROW($A34))*10^12,0)*'Process Emissions Multipliers'!$B$40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IF('NGPS 2030'!$A34="MR",INDIRECT("'NGPS 2030'!"&amp;'Country Selector'!$B$3&amp;ROW($A34))*10^12,0)*'Process Emissions Multipliers'!$D$40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Multipliers'!$E$40</f>
        <v>0</v>
      </c>
    </row>
    <row r="27" spans="1:42">
      <c r="A27" s="74">
        <v>-25</v>
      </c>
      <c r="B27">
        <f ca="1">IF('NGPS 2010'!$A35="MR",INDIRECT("'NGPS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IF('NGPS 2020'!$A35="MR",INDIRECT("'NGPS 2020'!"&amp;'Country Selector'!$B$3&amp;ROW($A35))*10^12,0)*'Process Emissions Multipliers'!$B$40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IF('NGPS 2030'!$A35="MR",INDIRECT("'NGPS 2030'!"&amp;'Country Selector'!$B$3&amp;ROW($A35))*10^12,0)*'Process Emissions Multipliers'!$D$40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Multipliers'!$E$40</f>
        <v>0</v>
      </c>
    </row>
    <row r="28" spans="1:42">
      <c r="A28" s="74">
        <v>-24</v>
      </c>
      <c r="B28">
        <f ca="1">IF('NGPS 2010'!$A36="MR",INDIRECT("'NGPS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IF('NGPS 2020'!$A36="MR",INDIRECT("'NGPS 2020'!"&amp;'Country Selector'!$B$3&amp;ROW($A36))*10^12,0)*'Process Emissions Multipliers'!$B$40</f>
        <v>0</v>
      </c>
      <c r="M28" s="90">
        <f t="shared" ca="1" si="4"/>
        <v>268831386442.81723</v>
      </c>
      <c r="N28" s="90">
        <f t="shared" ca="1" si="4"/>
        <v>537662772885.63446</v>
      </c>
      <c r="O28" s="90">
        <f t="shared" ca="1" si="4"/>
        <v>806494159328.45178</v>
      </c>
      <c r="P28" s="90">
        <f t="shared" ca="1" si="4"/>
        <v>1075325545771.2689</v>
      </c>
      <c r="Q28" s="90">
        <f t="shared" ca="1" si="4"/>
        <v>1344156932214.0862</v>
      </c>
      <c r="R28" s="90">
        <f t="shared" ca="1" si="4"/>
        <v>1612988318656.9036</v>
      </c>
      <c r="S28" s="90">
        <f t="shared" ca="1" si="4"/>
        <v>1881819705099.7207</v>
      </c>
      <c r="T28" s="90">
        <f t="shared" ca="1" si="4"/>
        <v>2150651091542.5378</v>
      </c>
      <c r="U28" s="90">
        <f t="shared" ca="1" si="4"/>
        <v>2419482477985.355</v>
      </c>
      <c r="V28">
        <f ca="1">IF('NGPS 2030'!$A36="MR",INDIRECT("'NGPS 2030'!"&amp;'Country Selector'!$B$3&amp;ROW($A36))*10^12,0)*'Process Emissions Multipliers'!$D$40</f>
        <v>2688313864428.1724</v>
      </c>
      <c r="W28" s="90">
        <f t="shared" ca="1" si="5"/>
        <v>2779073720654.0801</v>
      </c>
      <c r="X28" s="90">
        <f t="shared" ca="1" si="5"/>
        <v>2869833576879.9883</v>
      </c>
      <c r="Y28" s="90">
        <f t="shared" ca="1" si="5"/>
        <v>2960593433105.896</v>
      </c>
      <c r="Z28" s="90">
        <f t="shared" ca="1" si="5"/>
        <v>3051353289331.8042</v>
      </c>
      <c r="AA28" s="90">
        <f t="shared" ca="1" si="5"/>
        <v>3142113145557.7119</v>
      </c>
      <c r="AB28" s="90">
        <f t="shared" ca="1" si="5"/>
        <v>3232873001783.6201</v>
      </c>
      <c r="AC28" s="90">
        <f t="shared" ca="1" si="5"/>
        <v>3323632858009.5278</v>
      </c>
      <c r="AD28" s="90">
        <f t="shared" ca="1" si="5"/>
        <v>3414392714235.436</v>
      </c>
      <c r="AE28" s="90">
        <f t="shared" ca="1" si="5"/>
        <v>3505152570461.3438</v>
      </c>
      <c r="AF28" s="90">
        <f t="shared" ca="1" si="5"/>
        <v>3595912426687.252</v>
      </c>
      <c r="AG28" s="90">
        <f t="shared" ca="1" si="5"/>
        <v>3686672282913.1592</v>
      </c>
      <c r="AH28" s="90">
        <f t="shared" ca="1" si="5"/>
        <v>3777432139139.0674</v>
      </c>
      <c r="AI28" s="90">
        <f t="shared" ca="1" si="5"/>
        <v>3868191995364.9756</v>
      </c>
      <c r="AJ28" s="90">
        <f t="shared" ca="1" si="5"/>
        <v>3958951851590.8833</v>
      </c>
      <c r="AK28" s="90">
        <f t="shared" ca="1" si="5"/>
        <v>4049711707816.7915</v>
      </c>
      <c r="AL28" s="90">
        <f t="shared" ca="1" si="5"/>
        <v>4140471564042.6992</v>
      </c>
      <c r="AM28" s="90">
        <f t="shared" ca="1" si="6"/>
        <v>4231231420268.6074</v>
      </c>
      <c r="AN28" s="90">
        <f t="shared" ca="1" si="6"/>
        <v>4321991276494.5151</v>
      </c>
      <c r="AO28" s="90">
        <f t="shared" ca="1" si="6"/>
        <v>4412751132720.4229</v>
      </c>
      <c r="AP28">
        <f ca="1">V28*'Process Emissions Multipliers'!$E$40</f>
        <v>4503510988946.3311</v>
      </c>
    </row>
    <row r="29" spans="1:42">
      <c r="A29" s="74">
        <v>-23</v>
      </c>
      <c r="B29">
        <f ca="1">IF('NGPS 2010'!$A37="MR",INDIRECT("'NGPS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IF('NGPS 2020'!$A37="MR",INDIRECT("'NGPS 2020'!"&amp;'Country Selector'!$B$3&amp;ROW($A37))*10^12,0)*'Process Emissions Multipliers'!$B$40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IF('NGPS 2030'!$A37="MR",INDIRECT("'NGPS 2030'!"&amp;'Country Selector'!$B$3&amp;ROW($A37))*10^12,0)*'Process Emissions Multipliers'!$D$40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Multipliers'!$E$40</f>
        <v>0</v>
      </c>
    </row>
    <row r="30" spans="1:42">
      <c r="A30" s="74">
        <v>-22</v>
      </c>
      <c r="B30">
        <f ca="1">IF('NGPS 2010'!$A38="MR",INDIRECT("'NGPS 2010'!"&amp;'Country Selector'!$B$3&amp;ROW($A38))*10^12,0)</f>
        <v>0</v>
      </c>
      <c r="C30" s="90">
        <f t="shared" ca="1" si="3"/>
        <v>212934824354.2215</v>
      </c>
      <c r="D30" s="90">
        <f t="shared" ca="1" si="3"/>
        <v>425869648708.44299</v>
      </c>
      <c r="E30" s="90">
        <f t="shared" ca="1" si="3"/>
        <v>638804473062.66443</v>
      </c>
      <c r="F30" s="90">
        <f t="shared" ca="1" si="3"/>
        <v>851739297416.88599</v>
      </c>
      <c r="G30" s="90">
        <f t="shared" ca="1" si="3"/>
        <v>1064674121771.1074</v>
      </c>
      <c r="H30" s="90">
        <f t="shared" ca="1" si="3"/>
        <v>1277608946125.3289</v>
      </c>
      <c r="I30" s="90">
        <f t="shared" ca="1" si="3"/>
        <v>1490543770479.5503</v>
      </c>
      <c r="J30" s="90">
        <f t="shared" ca="1" si="3"/>
        <v>1703478594833.772</v>
      </c>
      <c r="K30" s="90">
        <f t="shared" ca="1" si="3"/>
        <v>1916413419187.9934</v>
      </c>
      <c r="L30">
        <f ca="1">IF('NGPS 2020'!$A38="MR",INDIRECT("'NGPS 2020'!"&amp;'Country Selector'!$B$3&amp;ROW($A38))*10^12,0)*'Process Emissions Multipliers'!$B$40</f>
        <v>2129348243542.2148</v>
      </c>
      <c r="M30" s="90">
        <f t="shared" ca="1" si="4"/>
        <v>1916413419187.9934</v>
      </c>
      <c r="N30" s="90">
        <f t="shared" ca="1" si="4"/>
        <v>1703478594833.772</v>
      </c>
      <c r="O30" s="90">
        <f t="shared" ca="1" si="4"/>
        <v>1490543770479.5503</v>
      </c>
      <c r="P30" s="90">
        <f t="shared" ca="1" si="4"/>
        <v>1277608946125.3289</v>
      </c>
      <c r="Q30" s="90">
        <f t="shared" ca="1" si="4"/>
        <v>1064674121771.1074</v>
      </c>
      <c r="R30" s="90">
        <f t="shared" ca="1" si="4"/>
        <v>851739297416.88599</v>
      </c>
      <c r="S30" s="90">
        <f t="shared" ca="1" si="4"/>
        <v>638804473062.66443</v>
      </c>
      <c r="T30" s="90">
        <f t="shared" ca="1" si="4"/>
        <v>425869648708.44299</v>
      </c>
      <c r="U30" s="90">
        <f t="shared" ca="1" si="4"/>
        <v>212934824354.2215</v>
      </c>
      <c r="V30">
        <f ca="1">IF('NGPS 2030'!$A38="MR",INDIRECT("'NGPS 2030'!"&amp;'Country Selector'!$B$3&amp;ROW($A38))*10^12,0)*'Process Emissions Multipliers'!$D$40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Multipliers'!$E$40</f>
        <v>0</v>
      </c>
    </row>
    <row r="31" spans="1:42">
      <c r="A31" s="74">
        <v>-21</v>
      </c>
      <c r="B31">
        <f ca="1">IF('NGPS 2010'!$A39="MR",INDIRECT("'NGPS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IF('NGPS 2020'!$A39="MR",INDIRECT("'NGPS 2020'!"&amp;'Country Selector'!$B$3&amp;ROW($A39))*10^12,0)*'Process Emissions Multipliers'!$B$40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IF('NGPS 2030'!$A39="MR",INDIRECT("'NGPS 2030'!"&amp;'Country Selector'!$B$3&amp;ROW($A39))*10^12,0)*'Process Emissions Multipliers'!$D$40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Multipliers'!$E$40</f>
        <v>0</v>
      </c>
    </row>
    <row r="32" spans="1:42">
      <c r="A32" s="74">
        <v>-20</v>
      </c>
      <c r="B32">
        <f ca="1">IF('NGPS 2010'!$A40="MR",INDIRECT("'NGPS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IF('NGPS 2020'!$A40="MR",INDIRECT("'NGPS 2020'!"&amp;'Country Selector'!$B$3&amp;ROW($A40))*10^12,0)*'Process Emissions Multipliers'!$B$40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IF('NGPS 2030'!$A40="MR",INDIRECT("'NGPS 2030'!"&amp;'Country Selector'!$B$3&amp;ROW($A40))*10^12,0)*'Process Emissions Multipliers'!$D$40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Multipliers'!$E$40</f>
        <v>0</v>
      </c>
    </row>
    <row r="33" spans="1:42">
      <c r="A33" s="74">
        <v>-19</v>
      </c>
      <c r="B33">
        <f ca="1">IF('NGPS 2010'!$A41="MR",INDIRECT("'NGPS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IF('NGPS 2020'!$A41="MR",INDIRECT("'NGPS 2020'!"&amp;'Country Selector'!$B$3&amp;ROW($A41))*10^12,0)*'Process Emissions Multipliers'!$B$40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IF('NGPS 2030'!$A41="MR",INDIRECT("'NGPS 2030'!"&amp;'Country Selector'!$B$3&amp;ROW($A41))*10^12,0)*'Process Emissions Multipliers'!$D$40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Multipliers'!$E$40</f>
        <v>0</v>
      </c>
    </row>
    <row r="34" spans="1:42">
      <c r="A34" s="74">
        <v>-18</v>
      </c>
      <c r="B34">
        <f ca="1">IF('NGPS 2010'!$A42="MR",INDIRECT("'NGPS 2010'!"&amp;'Country Selector'!$B$3&amp;ROW($A42))*10^12,0)</f>
        <v>1479277449310.4287</v>
      </c>
      <c r="C34" s="90">
        <f t="shared" ca="1" si="3"/>
        <v>1331349704379.386</v>
      </c>
      <c r="D34" s="90">
        <f t="shared" ca="1" si="3"/>
        <v>1183421959448.343</v>
      </c>
      <c r="E34" s="90">
        <f t="shared" ca="1" si="3"/>
        <v>1035494214517.3</v>
      </c>
      <c r="F34" s="90">
        <f t="shared" ca="1" si="3"/>
        <v>887566469586.2572</v>
      </c>
      <c r="G34" s="90">
        <f t="shared" ca="1" si="3"/>
        <v>739638724655.21436</v>
      </c>
      <c r="H34" s="90">
        <f t="shared" ca="1" si="3"/>
        <v>591710979724.17151</v>
      </c>
      <c r="I34" s="90">
        <f t="shared" ca="1" si="3"/>
        <v>443783234793.1286</v>
      </c>
      <c r="J34" s="90">
        <f t="shared" ca="1" si="3"/>
        <v>295855489862.08575</v>
      </c>
      <c r="K34" s="90">
        <f t="shared" ca="1" si="3"/>
        <v>147927744931.04288</v>
      </c>
      <c r="L34">
        <f ca="1">IF('NGPS 2020'!$A42="MR",INDIRECT("'NGPS 2020'!"&amp;'Country Selector'!$B$3&amp;ROW($A42))*10^12,0)*'Process Emissions Multipliers'!$B$40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IF('NGPS 2030'!$A42="MR",INDIRECT("'NGPS 2030'!"&amp;'Country Selector'!$B$3&amp;ROW($A42))*10^12,0)*'Process Emissions Multipliers'!$D$40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Multipliers'!$E$40</f>
        <v>0</v>
      </c>
    </row>
    <row r="35" spans="1:42">
      <c r="A35" s="74">
        <v>-17</v>
      </c>
      <c r="B35">
        <f ca="1">IF('NGPS 2010'!$A43="MR",INDIRECT("'NGPS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IF('NGPS 2020'!$A43="MR",INDIRECT("'NGPS 2020'!"&amp;'Country Selector'!$B$3&amp;ROW($A43))*10^12,0)*'Process Emissions Multipliers'!$B$40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IF('NGPS 2030'!$A43="MR",INDIRECT("'NGPS 2030'!"&amp;'Country Selector'!$B$3&amp;ROW($A43))*10^12,0)*'Process Emissions Multipliers'!$D$40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Multipliers'!$E$40</f>
        <v>0</v>
      </c>
    </row>
    <row r="36" spans="1:42">
      <c r="A36" s="74">
        <v>-16</v>
      </c>
      <c r="B36">
        <f ca="1">IF('NGPS 2010'!$A44="MR",INDIRECT("'NGPS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IF('NGPS 2020'!$A44="MR",INDIRECT("'NGPS 2020'!"&amp;'Country Selector'!$B$3&amp;ROW($A44))*10^12,0)*'Process Emissions Multipliers'!$B$40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IF('NGPS 2030'!$A44="MR",INDIRECT("'NGPS 2030'!"&amp;'Country Selector'!$B$3&amp;ROW($A44))*10^12,0)*'Process Emissions Multipliers'!$D$40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Multipliers'!$E$40</f>
        <v>0</v>
      </c>
    </row>
    <row r="37" spans="1:42">
      <c r="A37" s="74">
        <v>-15</v>
      </c>
      <c r="B37">
        <f ca="1">IF('NGPS 2010'!$A45="MR",INDIRECT("'NGPS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IF('NGPS 2020'!$A45="MR",INDIRECT("'NGPS 2020'!"&amp;'Country Selector'!$B$3&amp;ROW($A45))*10^12,0)*'Process Emissions Multipliers'!$B$40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IF('NGPS 2030'!$A45="MR",INDIRECT("'NGPS 2030'!"&amp;'Country Selector'!$B$3&amp;ROW($A45))*10^12,0)*'Process Emissions Multipliers'!$D$40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Multipliers'!$E$40</f>
        <v>0</v>
      </c>
    </row>
    <row r="38" spans="1:42">
      <c r="A38" s="74">
        <v>-14</v>
      </c>
      <c r="B38">
        <f ca="1">IF('NGPS 2010'!$A46="MR",INDIRECT("'NGPS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IF('NGPS 2020'!$A46="MR",INDIRECT("'NGPS 2020'!"&amp;'Country Selector'!$B$3&amp;ROW($A46))*10^12,0)*'Process Emissions Multipliers'!$B$40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IF('NGPS 2030'!$A46="MR",INDIRECT("'NGPS 2030'!"&amp;'Country Selector'!$B$3&amp;ROW($A46))*10^12,0)*'Process Emissions Multipliers'!$D$40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Multipliers'!$E$40</f>
        <v>0</v>
      </c>
    </row>
    <row r="39" spans="1:42">
      <c r="A39" s="74">
        <v>-13</v>
      </c>
      <c r="B39">
        <f ca="1">IF('NGPS 2010'!$A47="MR",INDIRECT("'NGPS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IF('NGPS 2020'!$A47="MR",INDIRECT("'NGPS 2020'!"&amp;'Country Selector'!$B$3&amp;ROW($A47))*10^12,0)*'Process Emissions Multipliers'!$B$40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IF('NGPS 2030'!$A47="MR",INDIRECT("'NGPS 2030'!"&amp;'Country Selector'!$B$3&amp;ROW($A47))*10^12,0)*'Process Emissions Multipliers'!$D$40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Multipliers'!$E$40</f>
        <v>0</v>
      </c>
    </row>
    <row r="40" spans="1:42">
      <c r="A40" s="74">
        <v>-12</v>
      </c>
      <c r="B40">
        <f ca="1">IF('NGPS 2010'!$A48="MR",INDIRECT("'NGPS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IF('NGPS 2020'!$A48="MR",INDIRECT("'NGPS 2020'!"&amp;'Country Selector'!$B$3&amp;ROW($A48))*10^12,0)*'Process Emissions Multipliers'!$B$40</f>
        <v>0</v>
      </c>
      <c r="M40" s="90">
        <f t="shared" ca="1" si="10"/>
        <v>190163710.24126443</v>
      </c>
      <c r="N40" s="90">
        <f t="shared" ca="1" si="10"/>
        <v>380327420.48252887</v>
      </c>
      <c r="O40" s="90">
        <f t="shared" ca="1" si="10"/>
        <v>570491130.72379327</v>
      </c>
      <c r="P40" s="90">
        <f t="shared" ca="1" si="10"/>
        <v>760654840.96505773</v>
      </c>
      <c r="Q40" s="90">
        <f t="shared" ca="1" si="10"/>
        <v>950818551.20632207</v>
      </c>
      <c r="R40" s="90">
        <f t="shared" ca="1" si="10"/>
        <v>1140982261.4475865</v>
      </c>
      <c r="S40" s="90">
        <f t="shared" ca="1" si="10"/>
        <v>1331145971.6888511</v>
      </c>
      <c r="T40" s="90">
        <f t="shared" ca="1" si="10"/>
        <v>1521309681.9301155</v>
      </c>
      <c r="U40" s="90">
        <f t="shared" ca="1" si="10"/>
        <v>1711473392.1713798</v>
      </c>
      <c r="V40">
        <f ca="1">IF('NGPS 2030'!$A48="MR",INDIRECT("'NGPS 2030'!"&amp;'Country Selector'!$B$3&amp;ROW($A48))*10^12,0)*'Process Emissions Multipliers'!$D$40</f>
        <v>1901637102.4126444</v>
      </c>
      <c r="W40" s="90">
        <f t="shared" ca="1" si="8"/>
        <v>1965838054.6498694</v>
      </c>
      <c r="X40" s="90">
        <f t="shared" ca="1" si="7"/>
        <v>2030039006.887095</v>
      </c>
      <c r="Y40" s="90">
        <f t="shared" ca="1" si="7"/>
        <v>2094239959.1243203</v>
      </c>
      <c r="Z40" s="90">
        <f t="shared" ca="1" si="7"/>
        <v>2158440911.3615456</v>
      </c>
      <c r="AA40" s="90">
        <f t="shared" ca="1" si="7"/>
        <v>2222641863.5987711</v>
      </c>
      <c r="AB40" s="90">
        <f t="shared" ca="1" si="7"/>
        <v>2286842815.8359966</v>
      </c>
      <c r="AC40" s="90">
        <f t="shared" ca="1" si="7"/>
        <v>2351043768.0732212</v>
      </c>
      <c r="AD40" s="90">
        <f t="shared" ca="1" si="7"/>
        <v>2415244720.3104467</v>
      </c>
      <c r="AE40" s="90">
        <f t="shared" ca="1" si="7"/>
        <v>2479445672.5476723</v>
      </c>
      <c r="AF40" s="90">
        <f t="shared" ca="1" si="7"/>
        <v>2543646624.7848973</v>
      </c>
      <c r="AG40" s="90">
        <f t="shared" ca="1" si="7"/>
        <v>2607847577.0221229</v>
      </c>
      <c r="AH40" s="90">
        <f t="shared" ca="1" si="7"/>
        <v>2672048529.2593484</v>
      </c>
      <c r="AI40" s="90">
        <f t="shared" ca="1" si="7"/>
        <v>2736249481.4965734</v>
      </c>
      <c r="AJ40" s="90">
        <f t="shared" ca="1" si="7"/>
        <v>2800450433.733799</v>
      </c>
      <c r="AK40" s="90">
        <f t="shared" ca="1" si="7"/>
        <v>2864651385.971024</v>
      </c>
      <c r="AL40" s="90">
        <f t="shared" ca="1" si="7"/>
        <v>2928852338.2082491</v>
      </c>
      <c r="AM40" s="90">
        <f t="shared" ca="1" si="7"/>
        <v>2993053290.4454746</v>
      </c>
      <c r="AN40" s="90">
        <f t="shared" ca="1" si="6"/>
        <v>3057254242.6827002</v>
      </c>
      <c r="AO40" s="90">
        <f t="shared" ca="1" si="6"/>
        <v>3121455194.9199252</v>
      </c>
      <c r="AP40">
        <f ca="1">V40*'Process Emissions Multipliers'!$E$40</f>
        <v>3185656147.1571507</v>
      </c>
    </row>
    <row r="41" spans="1:42">
      <c r="A41" s="74">
        <v>-11</v>
      </c>
      <c r="B41">
        <f ca="1">IF('NGPS 2010'!$A49="MR",INDIRECT("'NGPS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IF('NGPS 2020'!$A49="MR",INDIRECT("'NGPS 2020'!"&amp;'Country Selector'!$B$3&amp;ROW($A49))*10^12,0)*'Process Emissions Multipliers'!$B$40</f>
        <v>0</v>
      </c>
      <c r="M41" s="90">
        <f t="shared" ca="1" si="10"/>
        <v>252132615905.30231</v>
      </c>
      <c r="N41" s="90">
        <f t="shared" ca="1" si="10"/>
        <v>504265231810.60461</v>
      </c>
      <c r="O41" s="90">
        <f t="shared" ca="1" si="10"/>
        <v>756397847715.90686</v>
      </c>
      <c r="P41" s="90">
        <f t="shared" ca="1" si="10"/>
        <v>1008530463621.2092</v>
      </c>
      <c r="Q41" s="90">
        <f t="shared" ca="1" si="10"/>
        <v>1260663079526.5115</v>
      </c>
      <c r="R41" s="90">
        <f t="shared" ca="1" si="10"/>
        <v>1512795695431.8137</v>
      </c>
      <c r="S41" s="90">
        <f t="shared" ca="1" si="10"/>
        <v>1764928311337.116</v>
      </c>
      <c r="T41" s="90">
        <f t="shared" ca="1" si="10"/>
        <v>2017060927242.4185</v>
      </c>
      <c r="U41" s="90">
        <f t="shared" ca="1" si="10"/>
        <v>2269193543147.7207</v>
      </c>
      <c r="V41">
        <f ca="1">IF('NGPS 2030'!$A49="MR",INDIRECT("'NGPS 2030'!"&amp;'Country Selector'!$B$3&amp;ROW($A49))*10^12,0)*'Process Emissions Multipliers'!$D$40</f>
        <v>2521326159053.0229</v>
      </c>
      <c r="W41" s="90">
        <f t="shared" ca="1" si="8"/>
        <v>2606448362498.9175</v>
      </c>
      <c r="X41" s="90">
        <f t="shared" ca="1" si="7"/>
        <v>2691570565944.8115</v>
      </c>
      <c r="Y41" s="90">
        <f t="shared" ca="1" si="7"/>
        <v>2776692769390.7056</v>
      </c>
      <c r="Z41" s="90">
        <f t="shared" ca="1" si="7"/>
        <v>2861814972836.6001</v>
      </c>
      <c r="AA41" s="90">
        <f t="shared" ca="1" si="7"/>
        <v>2946937176282.4941</v>
      </c>
      <c r="AB41" s="90">
        <f t="shared" ca="1" si="7"/>
        <v>3032059379728.3882</v>
      </c>
      <c r="AC41" s="90">
        <f t="shared" ca="1" si="7"/>
        <v>3117181583174.2827</v>
      </c>
      <c r="AD41" s="90">
        <f t="shared" ca="1" si="7"/>
        <v>3202303786620.1768</v>
      </c>
      <c r="AE41" s="90">
        <f t="shared" ca="1" si="7"/>
        <v>3287425990066.0713</v>
      </c>
      <c r="AF41" s="90">
        <f t="shared" ca="1" si="7"/>
        <v>3372548193511.9653</v>
      </c>
      <c r="AG41" s="90">
        <f t="shared" ca="1" si="7"/>
        <v>3457670396957.8594</v>
      </c>
      <c r="AH41" s="90">
        <f t="shared" ca="1" si="7"/>
        <v>3542792600403.7539</v>
      </c>
      <c r="AI41" s="90">
        <f t="shared" ca="1" si="7"/>
        <v>3627914803849.6479</v>
      </c>
      <c r="AJ41" s="90">
        <f t="shared" ca="1" si="7"/>
        <v>3713037007295.5425</v>
      </c>
      <c r="AK41" s="90">
        <f t="shared" ca="1" si="7"/>
        <v>3798159210741.4365</v>
      </c>
      <c r="AL41" s="90">
        <f t="shared" ca="1" si="7"/>
        <v>3883281414187.3306</v>
      </c>
      <c r="AM41" s="90">
        <f t="shared" ca="1" si="7"/>
        <v>3968403617633.2256</v>
      </c>
      <c r="AN41" s="90">
        <f t="shared" ca="1" si="6"/>
        <v>4053525821079.1196</v>
      </c>
      <c r="AO41" s="90">
        <f t="shared" ca="1" si="6"/>
        <v>4138648024525.0137</v>
      </c>
      <c r="AP41">
        <f ca="1">V41*'Process Emissions Multipliers'!$E$40</f>
        <v>4223770227970.9077</v>
      </c>
    </row>
    <row r="42" spans="1:42">
      <c r="A42" s="74">
        <v>-10</v>
      </c>
      <c r="B42">
        <f ca="1">IF('NGPS 2010'!$A50="MR",INDIRECT("'NGPS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IF('NGPS 2020'!$A50="MR",INDIRECT("'NGPS 2020'!"&amp;'Country Selector'!$B$3&amp;ROW($A50))*10^12,0)*'Process Emissions Multipliers'!$B$40</f>
        <v>0</v>
      </c>
      <c r="M42" s="90">
        <f t="shared" ca="1" si="10"/>
        <v>260041519362.25391</v>
      </c>
      <c r="N42" s="90">
        <f t="shared" ca="1" si="10"/>
        <v>520083038724.50781</v>
      </c>
      <c r="O42" s="90">
        <f t="shared" ca="1" si="10"/>
        <v>780124558086.76172</v>
      </c>
      <c r="P42" s="90">
        <f t="shared" ca="1" si="10"/>
        <v>1040166077449.0156</v>
      </c>
      <c r="Q42" s="90">
        <f t="shared" ca="1" si="10"/>
        <v>1300207596811.2695</v>
      </c>
      <c r="R42" s="90">
        <f t="shared" ca="1" si="10"/>
        <v>1560249116173.5234</v>
      </c>
      <c r="S42" s="90">
        <f t="shared" ca="1" si="10"/>
        <v>1820290635535.7773</v>
      </c>
      <c r="T42" s="90">
        <f t="shared" ca="1" si="10"/>
        <v>2080332154898.0313</v>
      </c>
      <c r="U42" s="90">
        <f t="shared" ca="1" si="10"/>
        <v>2340373674260.2852</v>
      </c>
      <c r="V42">
        <f ca="1">IF('NGPS 2030'!$A50="MR",INDIRECT("'NGPS 2030'!"&amp;'Country Selector'!$B$3&amp;ROW($A50))*10^12,0)*'Process Emissions Multipliers'!$D$40</f>
        <v>2600415193622.5391</v>
      </c>
      <c r="W42" s="90">
        <f t="shared" ca="1" si="8"/>
        <v>2688207512898.8638</v>
      </c>
      <c r="X42" s="90">
        <f t="shared" ca="1" si="7"/>
        <v>2775999832175.1885</v>
      </c>
      <c r="Y42" s="90">
        <f t="shared" ca="1" si="7"/>
        <v>2863792151451.5127</v>
      </c>
      <c r="Z42" s="90">
        <f t="shared" ca="1" si="7"/>
        <v>2951584470727.8374</v>
      </c>
      <c r="AA42" s="90">
        <f t="shared" ca="1" si="7"/>
        <v>3039376790004.1621</v>
      </c>
      <c r="AB42" s="90">
        <f t="shared" ca="1" si="7"/>
        <v>3127169109280.4868</v>
      </c>
      <c r="AC42" s="90">
        <f t="shared" ca="1" si="7"/>
        <v>3214961428556.8115</v>
      </c>
      <c r="AD42" s="90">
        <f t="shared" ca="1" si="7"/>
        <v>3302753747833.1357</v>
      </c>
      <c r="AE42" s="90">
        <f t="shared" ca="1" si="7"/>
        <v>3390546067109.4604</v>
      </c>
      <c r="AF42" s="90">
        <f t="shared" ca="1" si="7"/>
        <v>3478338386385.7852</v>
      </c>
      <c r="AG42" s="90">
        <f t="shared" ca="1" si="7"/>
        <v>3566130705662.1099</v>
      </c>
      <c r="AH42" s="90">
        <f t="shared" ca="1" si="7"/>
        <v>3653923024938.4346</v>
      </c>
      <c r="AI42" s="90">
        <f t="shared" ca="1" si="7"/>
        <v>3741715344214.7588</v>
      </c>
      <c r="AJ42" s="90">
        <f t="shared" ca="1" si="7"/>
        <v>3829507663491.0835</v>
      </c>
      <c r="AK42" s="90">
        <f t="shared" ca="1" si="7"/>
        <v>3917299982767.4082</v>
      </c>
      <c r="AL42" s="90">
        <f t="shared" ca="1" si="7"/>
        <v>4005092302043.7329</v>
      </c>
      <c r="AM42" s="90">
        <f t="shared" ca="1" si="7"/>
        <v>4092884621320.0576</v>
      </c>
      <c r="AN42" s="90">
        <f t="shared" ca="1" si="6"/>
        <v>4180676940596.3818</v>
      </c>
      <c r="AO42" s="90">
        <f t="shared" ca="1" si="6"/>
        <v>4268469259872.7065</v>
      </c>
      <c r="AP42">
        <f ca="1">V42*'Process Emissions Multipliers'!$E$40</f>
        <v>4356261579149.0313</v>
      </c>
    </row>
    <row r="43" spans="1:42">
      <c r="A43" s="74">
        <v>-9</v>
      </c>
      <c r="B43">
        <f ca="1">IF('NGPS 2010'!$A51="MR",INDIRECT("'NGPS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IF('NGPS 2020'!$A51="MR",INDIRECT("'NGPS 2020'!"&amp;'Country Selector'!$B$3&amp;ROW($A51))*10^12,0)*'Process Emissions Multipliers'!$B$40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IF('NGPS 2030'!$A51="MR",INDIRECT("'NGPS 2030'!"&amp;'Country Selector'!$B$3&amp;ROW($A51))*10^12,0)*'Process Emissions Multipliers'!$D$40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Multipliers'!$E$40</f>
        <v>0</v>
      </c>
    </row>
    <row r="44" spans="1:42">
      <c r="A44" s="74">
        <v>-8</v>
      </c>
      <c r="B44">
        <f ca="1">IF('NGPS 2010'!$A52="MR",INDIRECT("'NGPS 2010'!"&amp;'Country Selector'!$B$3&amp;ROW($A52))*10^12,0)</f>
        <v>0</v>
      </c>
      <c r="C44" s="90">
        <f t="shared" ca="1" si="9"/>
        <v>205972583718.32443</v>
      </c>
      <c r="D44" s="90">
        <f t="shared" ca="1" si="9"/>
        <v>411945167436.64886</v>
      </c>
      <c r="E44" s="90">
        <f t="shared" ca="1" si="9"/>
        <v>617917751154.97339</v>
      </c>
      <c r="F44" s="90">
        <f t="shared" ca="1" si="9"/>
        <v>823890334873.29773</v>
      </c>
      <c r="G44" s="90">
        <f t="shared" ca="1" si="9"/>
        <v>1029862918591.6223</v>
      </c>
      <c r="H44" s="90">
        <f t="shared" ca="1" si="9"/>
        <v>1235835502309.9468</v>
      </c>
      <c r="I44" s="90">
        <f t="shared" ca="1" si="9"/>
        <v>1441808086028.271</v>
      </c>
      <c r="J44" s="90">
        <f t="shared" ca="1" si="9"/>
        <v>1647780669746.5955</v>
      </c>
      <c r="K44" s="90">
        <f t="shared" ca="1" si="9"/>
        <v>1853753253464.9199</v>
      </c>
      <c r="L44">
        <f ca="1">IF('NGPS 2020'!$A52="MR",INDIRECT("'NGPS 2020'!"&amp;'Country Selector'!$B$3&amp;ROW($A52))*10^12,0)*'Process Emissions Multipliers'!$B$40</f>
        <v>2059725837183.2444</v>
      </c>
      <c r="M44" s="90">
        <f t="shared" ca="1" si="10"/>
        <v>1941266028278.4143</v>
      </c>
      <c r="N44" s="90">
        <f t="shared" ca="1" si="10"/>
        <v>1822806219373.5845</v>
      </c>
      <c r="O44" s="90">
        <f t="shared" ca="1" si="10"/>
        <v>1704346410468.7544</v>
      </c>
      <c r="P44" s="90">
        <f t="shared" ca="1" si="10"/>
        <v>1585886601563.9248</v>
      </c>
      <c r="Q44" s="90">
        <f t="shared" ca="1" si="10"/>
        <v>1467426792659.0947</v>
      </c>
      <c r="R44" s="90">
        <f t="shared" ca="1" si="10"/>
        <v>1348966983754.2646</v>
      </c>
      <c r="S44" s="90">
        <f t="shared" ca="1" si="10"/>
        <v>1230507174849.4346</v>
      </c>
      <c r="T44" s="90">
        <f t="shared" ca="1" si="10"/>
        <v>1112047365944.6047</v>
      </c>
      <c r="U44" s="90">
        <f t="shared" ca="1" si="10"/>
        <v>993587557039.77466</v>
      </c>
      <c r="V44">
        <f ca="1">IF('NGPS 2030'!$A52="MR",INDIRECT("'NGPS 2030'!"&amp;'Country Selector'!$B$3&amp;ROW($A52))*10^12,0)*'Process Emissions Multipliers'!$D$40</f>
        <v>875127748134.9447</v>
      </c>
      <c r="W44" s="90">
        <f t="shared" ca="1" si="8"/>
        <v>904672835727.20947</v>
      </c>
      <c r="X44" s="90">
        <f t="shared" ca="1" si="7"/>
        <v>934217923319.47412</v>
      </c>
      <c r="Y44" s="90">
        <f t="shared" ca="1" si="7"/>
        <v>963763010911.73901</v>
      </c>
      <c r="Z44" s="90">
        <f t="shared" ca="1" si="7"/>
        <v>993308098504.00378</v>
      </c>
      <c r="AA44" s="90">
        <f t="shared" ca="1" si="7"/>
        <v>1022853186096.2686</v>
      </c>
      <c r="AB44" s="90">
        <f t="shared" ca="1" si="7"/>
        <v>1052398273688.5332</v>
      </c>
      <c r="AC44" s="90">
        <f t="shared" ca="1" si="7"/>
        <v>1081943361280.7981</v>
      </c>
      <c r="AD44" s="90">
        <f t="shared" ca="1" si="7"/>
        <v>1111488448873.0627</v>
      </c>
      <c r="AE44" s="90">
        <f t="shared" ca="1" si="7"/>
        <v>1141033536465.3276</v>
      </c>
      <c r="AF44" s="90">
        <f t="shared" ca="1" si="7"/>
        <v>1170578624057.5923</v>
      </c>
      <c r="AG44" s="90">
        <f t="shared" ca="1" si="7"/>
        <v>1200123711649.8572</v>
      </c>
      <c r="AH44" s="90">
        <f t="shared" ca="1" si="7"/>
        <v>1229668799242.1218</v>
      </c>
      <c r="AI44" s="90">
        <f t="shared" ca="1" si="7"/>
        <v>1259213886834.3867</v>
      </c>
      <c r="AJ44" s="90">
        <f t="shared" ca="1" si="7"/>
        <v>1288758974426.6514</v>
      </c>
      <c r="AK44" s="90">
        <f t="shared" ca="1" si="7"/>
        <v>1318304062018.9163</v>
      </c>
      <c r="AL44" s="90">
        <f t="shared" ca="1" si="7"/>
        <v>1347849149611.1809</v>
      </c>
      <c r="AM44" s="90">
        <f t="shared" ca="1" si="7"/>
        <v>1377394237203.4456</v>
      </c>
      <c r="AN44" s="90">
        <f t="shared" ca="1" si="6"/>
        <v>1406939324795.7104</v>
      </c>
      <c r="AO44" s="90">
        <f t="shared" ca="1" si="6"/>
        <v>1436484412387.9753</v>
      </c>
      <c r="AP44">
        <f ca="1">V44*'Process Emissions Multipliers'!$E$40</f>
        <v>1466029499980.24</v>
      </c>
    </row>
    <row r="45" spans="1:42">
      <c r="A45" s="74">
        <v>-7</v>
      </c>
      <c r="B45">
        <f ca="1">IF('NGPS 2010'!$A53="MR",INDIRECT("'NGPS 2010'!"&amp;'Country Selector'!$B$3&amp;ROW($A53))*10^12,0)</f>
        <v>0</v>
      </c>
      <c r="C45" s="90">
        <f t="shared" ca="1" si="9"/>
        <v>23365358614.862816</v>
      </c>
      <c r="D45" s="90">
        <f t="shared" ca="1" si="9"/>
        <v>46730717229.725632</v>
      </c>
      <c r="E45" s="90">
        <f t="shared" ca="1" si="9"/>
        <v>70096075844.588455</v>
      </c>
      <c r="F45" s="90">
        <f t="shared" ca="1" si="9"/>
        <v>93461434459.451263</v>
      </c>
      <c r="G45" s="90">
        <f t="shared" ca="1" si="9"/>
        <v>116826793074.31409</v>
      </c>
      <c r="H45" s="90">
        <f t="shared" ca="1" si="9"/>
        <v>140192151689.17691</v>
      </c>
      <c r="I45" s="90">
        <f t="shared" ca="1" si="9"/>
        <v>163557510304.03973</v>
      </c>
      <c r="J45" s="90">
        <f t="shared" ca="1" si="9"/>
        <v>186922868918.90253</v>
      </c>
      <c r="K45" s="90">
        <f t="shared" ca="1" si="9"/>
        <v>210288227533.76535</v>
      </c>
      <c r="L45">
        <f ca="1">IF('NGPS 2020'!$A53="MR",INDIRECT("'NGPS 2020'!"&amp;'Country Selector'!$B$3&amp;ROW($A53))*10^12,0)*'Process Emissions Multipliers'!$B$40</f>
        <v>233653586148.62817</v>
      </c>
      <c r="M45" s="90">
        <f t="shared" ca="1" si="10"/>
        <v>385296082902.32416</v>
      </c>
      <c r="N45" s="90">
        <f t="shared" ca="1" si="10"/>
        <v>536938579656.02014</v>
      </c>
      <c r="O45" s="90">
        <f t="shared" ca="1" si="10"/>
        <v>688581076409.71619</v>
      </c>
      <c r="P45" s="90">
        <f t="shared" ca="1" si="10"/>
        <v>840223573163.41211</v>
      </c>
      <c r="Q45" s="90">
        <f t="shared" ca="1" si="10"/>
        <v>991866069917.10815</v>
      </c>
      <c r="R45" s="90">
        <f t="shared" ca="1" si="10"/>
        <v>1143508566670.8042</v>
      </c>
      <c r="S45" s="90">
        <f t="shared" ca="1" si="10"/>
        <v>1295151063424.5</v>
      </c>
      <c r="T45" s="90">
        <f t="shared" ca="1" si="10"/>
        <v>1446793560178.196</v>
      </c>
      <c r="U45" s="90">
        <f t="shared" ca="1" si="10"/>
        <v>1598436056931.8921</v>
      </c>
      <c r="V45">
        <f ca="1">IF('NGPS 2030'!$A53="MR",INDIRECT("'NGPS 2030'!"&amp;'Country Selector'!$B$3&amp;ROW($A53))*10^12,0)*'Process Emissions Multipliers'!$D$40</f>
        <v>1750078553685.5881</v>
      </c>
      <c r="W45" s="90">
        <f t="shared" ca="1" si="8"/>
        <v>1809162755131.8115</v>
      </c>
      <c r="X45" s="90">
        <f t="shared" ca="1" si="7"/>
        <v>1868246956578.0344</v>
      </c>
      <c r="Y45" s="90">
        <f t="shared" ca="1" si="7"/>
        <v>1927331158024.2578</v>
      </c>
      <c r="Z45" s="90">
        <f t="shared" ca="1" si="7"/>
        <v>1986415359470.481</v>
      </c>
      <c r="AA45" s="90">
        <f t="shared" ca="1" si="7"/>
        <v>2045499560916.7039</v>
      </c>
      <c r="AB45" s="90">
        <f t="shared" ca="1" si="7"/>
        <v>2104583762362.9272</v>
      </c>
      <c r="AC45" s="90">
        <f t="shared" ca="1" si="7"/>
        <v>2163667963809.1504</v>
      </c>
      <c r="AD45" s="90">
        <f t="shared" ca="1" si="7"/>
        <v>2222752165255.3735</v>
      </c>
      <c r="AE45" s="90">
        <f t="shared" ca="1" si="7"/>
        <v>2281836366701.5967</v>
      </c>
      <c r="AF45" s="90">
        <f t="shared" ca="1" si="7"/>
        <v>2340920568147.8198</v>
      </c>
      <c r="AG45" s="90">
        <f t="shared" ca="1" si="7"/>
        <v>2400004769594.043</v>
      </c>
      <c r="AH45" s="90">
        <f t="shared" ca="1" si="7"/>
        <v>2459088971040.2661</v>
      </c>
      <c r="AI45" s="90">
        <f t="shared" ca="1" si="7"/>
        <v>2518173172486.4893</v>
      </c>
      <c r="AJ45" s="90">
        <f t="shared" ca="1" si="7"/>
        <v>2577257373932.7129</v>
      </c>
      <c r="AK45" s="90">
        <f t="shared" ca="1" si="7"/>
        <v>2636341575378.9355</v>
      </c>
      <c r="AL45" s="90">
        <f t="shared" ca="1" si="7"/>
        <v>2695425776825.1592</v>
      </c>
      <c r="AM45" s="90">
        <f t="shared" ca="1" si="7"/>
        <v>2754509978271.3823</v>
      </c>
      <c r="AN45" s="90">
        <f t="shared" ca="1" si="6"/>
        <v>2813594179717.605</v>
      </c>
      <c r="AO45" s="90">
        <f t="shared" ca="1" si="6"/>
        <v>2872678381163.8286</v>
      </c>
      <c r="AP45">
        <f ca="1">V45*'Process Emissions Multipliers'!$E$40</f>
        <v>2931762582610.0518</v>
      </c>
    </row>
    <row r="46" spans="1:42">
      <c r="A46" s="74">
        <v>-6</v>
      </c>
      <c r="B46">
        <f ca="1">IF('NGPS 2010'!$A54="MR",INDIRECT("'NGPS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IF('NGPS 2020'!$A54="MR",INDIRECT("'NGPS 2020'!"&amp;'Country Selector'!$B$3&amp;ROW($A54))*10^12,0)*'Process Emissions Multipliers'!$B$40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IF('NGPS 2030'!$A54="MR",INDIRECT("'NGPS 2030'!"&amp;'Country Selector'!$B$3&amp;ROW($A54))*10^12,0)*'Process Emissions Multipliers'!$D$40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Multipliers'!$E$40</f>
        <v>0</v>
      </c>
    </row>
    <row r="47" spans="1:42">
      <c r="A47" s="74">
        <v>-5</v>
      </c>
      <c r="B47">
        <f ca="1">IF('NGPS 2010'!$A55="MR",INDIRECT("'NGPS 2010'!"&amp;'Country Selector'!$B$3&amp;ROW($A55))*10^12,0)</f>
        <v>1877163669218.5498</v>
      </c>
      <c r="C47" s="90">
        <f t="shared" ca="1" si="9"/>
        <v>1829723058120.9377</v>
      </c>
      <c r="D47" s="90">
        <f t="shared" ca="1" si="9"/>
        <v>1782282447023.3257</v>
      </c>
      <c r="E47" s="90">
        <f t="shared" ca="1" si="9"/>
        <v>1734841835925.7136</v>
      </c>
      <c r="F47" s="90">
        <f t="shared" ca="1" si="9"/>
        <v>1687401224828.1016</v>
      </c>
      <c r="G47" s="90">
        <f t="shared" ca="1" si="9"/>
        <v>1639960613730.4897</v>
      </c>
      <c r="H47" s="90">
        <f t="shared" ca="1" si="9"/>
        <v>1592520002632.8774</v>
      </c>
      <c r="I47" s="90">
        <f t="shared" ca="1" si="9"/>
        <v>1545079391535.2654</v>
      </c>
      <c r="J47" s="90">
        <f t="shared" ca="1" si="9"/>
        <v>1497638780437.6533</v>
      </c>
      <c r="K47" s="90">
        <f t="shared" ca="1" si="9"/>
        <v>1450198169340.0413</v>
      </c>
      <c r="L47">
        <f ca="1">IF('NGPS 2020'!$A55="MR",INDIRECT("'NGPS 2020'!"&amp;'Country Selector'!$B$3&amp;ROW($A55))*10^12,0)*'Process Emissions Multipliers'!$B$40</f>
        <v>1402757558242.4292</v>
      </c>
      <c r="M47" s="90">
        <f t="shared" ca="1" si="10"/>
        <v>1280311291067.5693</v>
      </c>
      <c r="N47" s="90">
        <f t="shared" ca="1" si="10"/>
        <v>1157865023892.7097</v>
      </c>
      <c r="O47" s="90">
        <f t="shared" ca="1" si="10"/>
        <v>1035418756717.8499</v>
      </c>
      <c r="P47" s="90">
        <f t="shared" ca="1" si="10"/>
        <v>912972489542.99011</v>
      </c>
      <c r="Q47" s="90">
        <f t="shared" ca="1" si="10"/>
        <v>790526222368.13025</v>
      </c>
      <c r="R47" s="90">
        <f t="shared" ca="1" si="10"/>
        <v>668079955193.27051</v>
      </c>
      <c r="S47" s="90">
        <f t="shared" ca="1" si="10"/>
        <v>545633688018.41077</v>
      </c>
      <c r="T47" s="90">
        <f t="shared" ca="1" si="10"/>
        <v>423187420843.55096</v>
      </c>
      <c r="U47" s="90">
        <f t="shared" ca="1" si="10"/>
        <v>300741153668.69116</v>
      </c>
      <c r="V47">
        <f ca="1">IF('NGPS 2030'!$A55="MR",INDIRECT("'NGPS 2030'!"&amp;'Country Selector'!$B$3&amp;ROW($A55))*10^12,0)*'Process Emissions Multipliers'!$D$40</f>
        <v>178294886493.83139</v>
      </c>
      <c r="W47" s="90">
        <f t="shared" ca="1" si="8"/>
        <v>184314279719.49435</v>
      </c>
      <c r="X47" s="90">
        <f t="shared" ca="1" si="7"/>
        <v>190333672945.15726</v>
      </c>
      <c r="Y47" s="90">
        <f t="shared" ca="1" si="7"/>
        <v>196353066170.82022</v>
      </c>
      <c r="Z47" s="90">
        <f t="shared" ca="1" si="7"/>
        <v>202372459396.48318</v>
      </c>
      <c r="AA47" s="90">
        <f t="shared" ca="1" si="7"/>
        <v>208391852622.14612</v>
      </c>
      <c r="AB47" s="90">
        <f t="shared" ca="1" si="7"/>
        <v>214411245847.80905</v>
      </c>
      <c r="AC47" s="90">
        <f t="shared" ca="1" si="7"/>
        <v>220430639073.47198</v>
      </c>
      <c r="AD47" s="90">
        <f t="shared" ca="1" si="7"/>
        <v>226450032299.13495</v>
      </c>
      <c r="AE47" s="90">
        <f t="shared" ca="1" si="7"/>
        <v>232469425524.79791</v>
      </c>
      <c r="AF47" s="90">
        <f t="shared" ca="1" si="7"/>
        <v>238488818750.46082</v>
      </c>
      <c r="AG47" s="90">
        <f t="shared" ca="1" si="7"/>
        <v>244508211976.12378</v>
      </c>
      <c r="AH47" s="90">
        <f t="shared" ca="1" si="7"/>
        <v>250527605201.78671</v>
      </c>
      <c r="AI47" s="90">
        <f t="shared" ca="1" si="7"/>
        <v>256546998427.44965</v>
      </c>
      <c r="AJ47" s="90">
        <f t="shared" ca="1" si="7"/>
        <v>262566391653.11261</v>
      </c>
      <c r="AK47" s="90">
        <f t="shared" ca="1" si="7"/>
        <v>268585784878.77557</v>
      </c>
      <c r="AL47" s="90">
        <f t="shared" ca="1" si="7"/>
        <v>274605178104.43848</v>
      </c>
      <c r="AM47" s="90">
        <f t="shared" ref="AM47:AO77" ca="1" si="11">$V47*($AP$1-AM$1)/($AP$1-$V$1)+$AP47*(AM$1-$V$1)/($AP$1-$V$1)</f>
        <v>280624571330.10144</v>
      </c>
      <c r="AN47" s="90">
        <f t="shared" ca="1" si="11"/>
        <v>286643964555.7644</v>
      </c>
      <c r="AO47" s="90">
        <f t="shared" ca="1" si="11"/>
        <v>292663357781.42731</v>
      </c>
      <c r="AP47">
        <f ca="1">V47*'Process Emissions Multipliers'!$E$40</f>
        <v>298682751007.09027</v>
      </c>
    </row>
    <row r="48" spans="1:42">
      <c r="A48" s="74">
        <v>-4</v>
      </c>
      <c r="B48">
        <f ca="1">IF('NGPS 2010'!$A56="MR",INDIRECT("'NGPS 2010'!"&amp;'Country Selector'!$B$3&amp;ROW($A56))*10^12,0)</f>
        <v>60018336432.328568</v>
      </c>
      <c r="C48" s="90">
        <f t="shared" ca="1" si="9"/>
        <v>54016502789.095711</v>
      </c>
      <c r="D48" s="90">
        <f t="shared" ca="1" si="9"/>
        <v>48014669145.862854</v>
      </c>
      <c r="E48" s="90">
        <f t="shared" ca="1" si="9"/>
        <v>42012835502.629997</v>
      </c>
      <c r="F48" s="90">
        <f t="shared" ca="1" si="9"/>
        <v>36011001859.397141</v>
      </c>
      <c r="G48" s="90">
        <f t="shared" ca="1" si="9"/>
        <v>30009168216.164284</v>
      </c>
      <c r="H48" s="90">
        <f t="shared" ca="1" si="9"/>
        <v>24007334572.931427</v>
      </c>
      <c r="I48" s="90">
        <f t="shared" ca="1" si="9"/>
        <v>18005500929.69857</v>
      </c>
      <c r="J48" s="90">
        <f t="shared" ca="1" si="9"/>
        <v>12003667286.465714</v>
      </c>
      <c r="K48" s="90">
        <f t="shared" ca="1" si="9"/>
        <v>6001833643.2328568</v>
      </c>
      <c r="L48">
        <f ca="1">IF('NGPS 2020'!$A56="MR",INDIRECT("'NGPS 2020'!"&amp;'Country Selector'!$B$3&amp;ROW($A56))*10^12,0)*'Process Emissions Multipliers'!$B$40</f>
        <v>0</v>
      </c>
      <c r="M48" s="90">
        <f t="shared" ca="1" si="10"/>
        <v>22429213857.308399</v>
      </c>
      <c r="N48" s="90">
        <f t="shared" ca="1" si="10"/>
        <v>44858427714.616798</v>
      </c>
      <c r="O48" s="90">
        <f t="shared" ca="1" si="10"/>
        <v>67287641571.925194</v>
      </c>
      <c r="P48" s="90">
        <f t="shared" ca="1" si="10"/>
        <v>89716855429.233597</v>
      </c>
      <c r="Q48" s="90">
        <f t="shared" ca="1" si="10"/>
        <v>112146069286.54199</v>
      </c>
      <c r="R48" s="90">
        <f t="shared" ca="1" si="10"/>
        <v>134575283143.85039</v>
      </c>
      <c r="S48" s="90">
        <f t="shared" ca="1" si="10"/>
        <v>157004497001.15878</v>
      </c>
      <c r="T48" s="90">
        <f t="shared" ca="1" si="10"/>
        <v>179433710858.46719</v>
      </c>
      <c r="U48" s="90">
        <f t="shared" ca="1" si="10"/>
        <v>201862924715.77557</v>
      </c>
      <c r="V48">
        <f ca="1">IF('NGPS 2030'!$A56="MR",INDIRECT("'NGPS 2030'!"&amp;'Country Selector'!$B$3&amp;ROW($A56))*10^12,0)*'Process Emissions Multipliers'!$D$40</f>
        <v>224292138573.08398</v>
      </c>
      <c r="W48" s="90">
        <f t="shared" ca="1" si="8"/>
        <v>231864439753.70694</v>
      </c>
      <c r="X48" s="90">
        <f t="shared" ca="1" si="8"/>
        <v>239436740934.3299</v>
      </c>
      <c r="Y48" s="90">
        <f t="shared" ca="1" si="8"/>
        <v>247009042114.95288</v>
      </c>
      <c r="Z48" s="90">
        <f t="shared" ca="1" si="8"/>
        <v>254581343295.57581</v>
      </c>
      <c r="AA48" s="90">
        <f t="shared" ca="1" si="8"/>
        <v>262153644476.19879</v>
      </c>
      <c r="AB48" s="90">
        <f t="shared" ca="1" si="8"/>
        <v>269725945656.82172</v>
      </c>
      <c r="AC48" s="90">
        <f t="shared" ca="1" si="8"/>
        <v>277298246837.4447</v>
      </c>
      <c r="AD48" s="90">
        <f t="shared" ca="1" si="8"/>
        <v>284870548018.06763</v>
      </c>
      <c r="AE48" s="90">
        <f t="shared" ca="1" si="8"/>
        <v>292442849198.69061</v>
      </c>
      <c r="AF48" s="90">
        <f t="shared" ca="1" si="8"/>
        <v>300015150379.3136</v>
      </c>
      <c r="AG48" s="90">
        <f t="shared" ca="1" si="8"/>
        <v>307587451559.93652</v>
      </c>
      <c r="AH48" s="90">
        <f t="shared" ca="1" si="8"/>
        <v>315159752740.55945</v>
      </c>
      <c r="AI48" s="90">
        <f t="shared" ca="1" si="8"/>
        <v>322732053921.18243</v>
      </c>
      <c r="AJ48" s="90">
        <f t="shared" ca="1" si="8"/>
        <v>330304355101.80542</v>
      </c>
      <c r="AK48" s="90">
        <f t="shared" ca="1" si="8"/>
        <v>337876656282.42834</v>
      </c>
      <c r="AL48" s="90">
        <f t="shared" ca="1" si="8"/>
        <v>345448957463.05133</v>
      </c>
      <c r="AM48" s="90">
        <f t="shared" ca="1" si="11"/>
        <v>353021258643.67426</v>
      </c>
      <c r="AN48" s="90">
        <f t="shared" ca="1" si="11"/>
        <v>360593559824.29724</v>
      </c>
      <c r="AO48" s="90">
        <f t="shared" ca="1" si="11"/>
        <v>368165861004.92017</v>
      </c>
      <c r="AP48">
        <f ca="1">V48*'Process Emissions Multipliers'!$E$40</f>
        <v>375738162185.54315</v>
      </c>
    </row>
    <row r="49" spans="1:42">
      <c r="A49" s="74">
        <v>-3</v>
      </c>
      <c r="B49">
        <f ca="1">IF('NGPS 2010'!$A57="MR",INDIRECT("'NGPS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IF('NGPS 2020'!$A57="MR",INDIRECT("'NGPS 2020'!"&amp;'Country Selector'!$B$3&amp;ROW($A57))*10^12,0)*'Process Emissions Multipliers'!$B$40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IF('NGPS 2030'!$A57="MR",INDIRECT("'NGPS 2030'!"&amp;'Country Selector'!$B$3&amp;ROW($A57))*10^12,0)*'Process Emissions Multipliers'!$D$40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Multipliers'!$E$40</f>
        <v>0</v>
      </c>
    </row>
    <row r="50" spans="1:42">
      <c r="A50" s="74">
        <v>-2</v>
      </c>
      <c r="B50">
        <f ca="1">IF('NGPS 2010'!$A58="MR",INDIRECT("'NGPS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IF('NGPS 2020'!$A58="MR",INDIRECT("'NGPS 2020'!"&amp;'Country Selector'!$B$3&amp;ROW($A58))*10^12,0)*'Process Emissions Multipliers'!$B$40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IF('NGPS 2030'!$A58="MR",INDIRECT("'NGPS 2030'!"&amp;'Country Selector'!$B$3&amp;ROW($A58))*10^12,0)*'Process Emissions Multipliers'!$D$40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Multipliers'!$E$40</f>
        <v>0</v>
      </c>
    </row>
    <row r="51" spans="1:42">
      <c r="A51" s="74">
        <v>-1</v>
      </c>
      <c r="B51">
        <f ca="1">IF('NGPS 2010'!$A59="MR",INDIRECT("'NGPS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IF('NGPS 2020'!$A59="MR",INDIRECT("'NGPS 2020'!"&amp;'Country Selector'!$B$3&amp;ROW($A59))*10^12,0)*'Process Emissions Multipliers'!$B$40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IF('NGPS 2030'!$A59="MR",INDIRECT("'NGPS 2030'!"&amp;'Country Selector'!$B$3&amp;ROW($A59))*10^12,0)*'Process Emissions Multipliers'!$D$40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Multipliers'!$E$40</f>
        <v>0</v>
      </c>
    </row>
    <row r="52" spans="1:42">
      <c r="A52" s="74">
        <v>0</v>
      </c>
      <c r="B52">
        <f ca="1">IF('NGPS 2010'!$A60="MR",INDIRECT("'NGPS 2010'!"&amp;'Country Selector'!$B$3&amp;ROW($A60))*10^12,0)</f>
        <v>5698653755.9771118</v>
      </c>
      <c r="C52" s="90">
        <f t="shared" ca="1" si="9"/>
        <v>23484037092.549393</v>
      </c>
      <c r="D52" s="90">
        <f t="shared" ca="1" si="9"/>
        <v>41269420429.121674</v>
      </c>
      <c r="E52" s="90">
        <f t="shared" ca="1" si="9"/>
        <v>59054803765.693939</v>
      </c>
      <c r="F52" s="90">
        <f t="shared" ca="1" si="9"/>
        <v>76840187102.266235</v>
      </c>
      <c r="G52" s="90">
        <f t="shared" ca="1" si="9"/>
        <v>94625570438.838501</v>
      </c>
      <c r="H52" s="90">
        <f t="shared" ca="1" si="9"/>
        <v>112410953775.41077</v>
      </c>
      <c r="I52" s="90">
        <f t="shared" ca="1" si="9"/>
        <v>130196337111.98305</v>
      </c>
      <c r="J52" s="90">
        <f t="shared" ca="1" si="9"/>
        <v>147981720448.55536</v>
      </c>
      <c r="K52" s="90">
        <f t="shared" ca="1" si="9"/>
        <v>165767103785.12762</v>
      </c>
      <c r="L52">
        <f ca="1">IF('NGPS 2020'!$A60="MR",INDIRECT("'NGPS 2020'!"&amp;'Country Selector'!$B$3&amp;ROW($A60))*10^12,0)*'Process Emissions Multipliers'!$B$40</f>
        <v>183552487121.69989</v>
      </c>
      <c r="M52" s="90">
        <f t="shared" ca="1" si="10"/>
        <v>165197238409.52991</v>
      </c>
      <c r="N52" s="90">
        <f t="shared" ca="1" si="10"/>
        <v>146841989697.35992</v>
      </c>
      <c r="O52" s="90">
        <f t="shared" ca="1" si="10"/>
        <v>128486740985.18991</v>
      </c>
      <c r="P52" s="90">
        <f t="shared" ca="1" si="10"/>
        <v>110131492273.01993</v>
      </c>
      <c r="Q52" s="90">
        <f t="shared" ca="1" si="10"/>
        <v>91776243560.849945</v>
      </c>
      <c r="R52" s="90">
        <f t="shared" ca="1" si="10"/>
        <v>73420994848.679962</v>
      </c>
      <c r="S52" s="90">
        <f t="shared" ca="1" si="10"/>
        <v>55065746136.509964</v>
      </c>
      <c r="T52" s="90">
        <f t="shared" ca="1" si="10"/>
        <v>36710497424.339981</v>
      </c>
      <c r="U52" s="90">
        <f t="shared" ca="1" si="10"/>
        <v>18355248712.169991</v>
      </c>
      <c r="V52">
        <f ca="1">IF('NGPS 2030'!$A60="MR",INDIRECT("'NGPS 2030'!"&amp;'Country Selector'!$B$3&amp;ROW($A60))*10^12,0)*'Process Emissions Multipliers'!$D$40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Multipliers'!$E$40</f>
        <v>0</v>
      </c>
    </row>
    <row r="53" spans="1:42">
      <c r="A53" s="74">
        <v>1</v>
      </c>
      <c r="B53">
        <f ca="1">IF('NGPS 2010'!$A61="MR",INDIRECT("'NGPS 2010'!"&amp;'Country Selector'!$B$3&amp;ROW($A61))*10^12,0)</f>
        <v>257789598256.85898</v>
      </c>
      <c r="C53" s="90">
        <f t="shared" ca="1" si="9"/>
        <v>250311492684.43384</v>
      </c>
      <c r="D53" s="90">
        <f t="shared" ca="1" si="9"/>
        <v>242833387112.00864</v>
      </c>
      <c r="E53" s="90">
        <f t="shared" ca="1" si="9"/>
        <v>235355281539.5835</v>
      </c>
      <c r="F53" s="90">
        <f t="shared" ca="1" si="9"/>
        <v>227877175967.15829</v>
      </c>
      <c r="G53" s="90">
        <f t="shared" ca="1" si="9"/>
        <v>220399070394.73312</v>
      </c>
      <c r="H53" s="90">
        <f t="shared" ca="1" si="9"/>
        <v>212920964822.30795</v>
      </c>
      <c r="I53" s="90">
        <f t="shared" ca="1" si="9"/>
        <v>205442859249.88281</v>
      </c>
      <c r="J53" s="90">
        <f t="shared" ca="1" si="9"/>
        <v>197964753677.45761</v>
      </c>
      <c r="K53" s="90">
        <f t="shared" ca="1" si="9"/>
        <v>190486648105.03241</v>
      </c>
      <c r="L53">
        <f ca="1">IF('NGPS 2020'!$A61="MR",INDIRECT("'NGPS 2020'!"&amp;'Country Selector'!$B$3&amp;ROW($A61))*10^12,0)*'Process Emissions Multipliers'!$B$40</f>
        <v>183008542532.60727</v>
      </c>
      <c r="M53" s="90">
        <f t="shared" ca="1" si="10"/>
        <v>187626453519.32663</v>
      </c>
      <c r="N53" s="90">
        <f t="shared" ca="1" si="10"/>
        <v>192244364506.04602</v>
      </c>
      <c r="O53" s="90">
        <f t="shared" ca="1" si="10"/>
        <v>196862275492.76544</v>
      </c>
      <c r="P53" s="90">
        <f t="shared" ca="1" si="10"/>
        <v>201480186479.4848</v>
      </c>
      <c r="Q53" s="90">
        <f t="shared" ca="1" si="10"/>
        <v>206098097466.20419</v>
      </c>
      <c r="R53" s="90">
        <f t="shared" ca="1" si="10"/>
        <v>210716008452.92358</v>
      </c>
      <c r="S53" s="90">
        <f t="shared" ca="1" si="10"/>
        <v>215333919439.64294</v>
      </c>
      <c r="T53" s="90">
        <f t="shared" ca="1" si="10"/>
        <v>219951830426.36234</v>
      </c>
      <c r="U53" s="90">
        <f t="shared" ca="1" si="10"/>
        <v>224569741413.08173</v>
      </c>
      <c r="V53">
        <f ca="1">IF('NGPS 2030'!$A61="MR",INDIRECT("'NGPS 2030'!"&amp;'Country Selector'!$B$3&amp;ROW($A61))*10^12,0)*'Process Emissions Multipliers'!$D$40</f>
        <v>229187652399.80112</v>
      </c>
      <c r="W53" s="90">
        <f t="shared" ca="1" si="8"/>
        <v>236925230461.57401</v>
      </c>
      <c r="X53" s="90">
        <f t="shared" ca="1" si="8"/>
        <v>244662808523.34686</v>
      </c>
      <c r="Y53" s="90">
        <f t="shared" ca="1" si="8"/>
        <v>252400386585.11978</v>
      </c>
      <c r="Z53" s="90">
        <f t="shared" ca="1" si="8"/>
        <v>260137964646.89264</v>
      </c>
      <c r="AA53" s="90">
        <f t="shared" ca="1" si="8"/>
        <v>267875542708.66553</v>
      </c>
      <c r="AB53" s="90">
        <f t="shared" ca="1" si="8"/>
        <v>275613120770.43842</v>
      </c>
      <c r="AC53" s="90">
        <f t="shared" ca="1" si="8"/>
        <v>283350698832.2113</v>
      </c>
      <c r="AD53" s="90">
        <f t="shared" ca="1" si="8"/>
        <v>291088276893.98419</v>
      </c>
      <c r="AE53" s="90">
        <f t="shared" ca="1" si="8"/>
        <v>298825854955.75708</v>
      </c>
      <c r="AF53" s="90">
        <f t="shared" ca="1" si="8"/>
        <v>306563433017.52997</v>
      </c>
      <c r="AG53" s="90">
        <f t="shared" ca="1" si="8"/>
        <v>314301011079.30286</v>
      </c>
      <c r="AH53" s="90">
        <f t="shared" ca="1" si="8"/>
        <v>322038589141.07568</v>
      </c>
      <c r="AI53" s="90">
        <f t="shared" ca="1" si="8"/>
        <v>329776167202.84863</v>
      </c>
      <c r="AJ53" s="90">
        <f t="shared" ca="1" si="8"/>
        <v>337513745264.62146</v>
      </c>
      <c r="AK53" s="90">
        <f t="shared" ca="1" si="8"/>
        <v>345251323326.39435</v>
      </c>
      <c r="AL53" s="90">
        <f t="shared" ca="1" si="8"/>
        <v>352988901388.16724</v>
      </c>
      <c r="AM53" s="90">
        <f t="shared" ca="1" si="11"/>
        <v>360726479449.94012</v>
      </c>
      <c r="AN53" s="90">
        <f t="shared" ca="1" si="11"/>
        <v>368464057511.71301</v>
      </c>
      <c r="AO53" s="90">
        <f t="shared" ca="1" si="11"/>
        <v>376201635573.4859</v>
      </c>
      <c r="AP53">
        <f ca="1">V53*'Process Emissions Multipliers'!$E$40</f>
        <v>383939213635.25879</v>
      </c>
    </row>
    <row r="54" spans="1:42">
      <c r="A54" s="74">
        <v>2</v>
      </c>
      <c r="B54">
        <f ca="1">IF('NGPS 2010'!$A62="MR",INDIRECT("'NGPS 2010'!"&amp;'Country Selector'!$B$3&amp;ROW($A62))*10^12,0)</f>
        <v>84191465330.229141</v>
      </c>
      <c r="C54" s="90">
        <f t="shared" ca="1" si="9"/>
        <v>76029420238.773117</v>
      </c>
      <c r="D54" s="90">
        <f t="shared" ca="1" si="9"/>
        <v>67867375147.317101</v>
      </c>
      <c r="E54" s="90">
        <f t="shared" ca="1" si="9"/>
        <v>59705330055.861076</v>
      </c>
      <c r="F54" s="90">
        <f t="shared" ca="1" si="9"/>
        <v>51543284964.40506</v>
      </c>
      <c r="G54" s="90">
        <f t="shared" ca="1" si="9"/>
        <v>43381239872.949036</v>
      </c>
      <c r="H54" s="90">
        <f t="shared" ca="1" si="9"/>
        <v>35219194781.493011</v>
      </c>
      <c r="I54" s="90">
        <f t="shared" ca="1" si="9"/>
        <v>27057149690.036999</v>
      </c>
      <c r="J54" s="90">
        <f t="shared" ca="1" si="9"/>
        <v>18895104598.580975</v>
      </c>
      <c r="K54" s="90">
        <f t="shared" ca="1" si="9"/>
        <v>10733059507.124952</v>
      </c>
      <c r="L54">
        <f ca="1">IF('NGPS 2020'!$A62="MR",INDIRECT("'NGPS 2020'!"&amp;'Country Selector'!$B$3&amp;ROW($A62))*10^12,0)*'Process Emissions Multipliers'!$B$40</f>
        <v>2571014415.668932</v>
      </c>
      <c r="M54" s="90">
        <f t="shared" ca="1" si="10"/>
        <v>2313912974.1020384</v>
      </c>
      <c r="N54" s="90">
        <f t="shared" ca="1" si="10"/>
        <v>2056811532.5351455</v>
      </c>
      <c r="O54" s="90">
        <f t="shared" ca="1" si="10"/>
        <v>1799710090.9682527</v>
      </c>
      <c r="P54" s="90">
        <f t="shared" ca="1" si="10"/>
        <v>1542608649.4013591</v>
      </c>
      <c r="Q54" s="90">
        <f t="shared" ca="1" si="10"/>
        <v>1285507207.834466</v>
      </c>
      <c r="R54" s="90">
        <f t="shared" ca="1" si="10"/>
        <v>1028405766.2675728</v>
      </c>
      <c r="S54" s="90">
        <f t="shared" ca="1" si="10"/>
        <v>771304324.70067954</v>
      </c>
      <c r="T54" s="90">
        <f t="shared" ca="1" si="10"/>
        <v>514202883.13378638</v>
      </c>
      <c r="U54" s="90">
        <f t="shared" ca="1" si="10"/>
        <v>257101441.56689319</v>
      </c>
      <c r="V54">
        <f ca="1">IF('NGPS 2030'!$A62="MR",INDIRECT("'NGPS 2030'!"&amp;'Country Selector'!$B$3&amp;ROW($A62))*10^12,0)*'Process Emissions Multipliers'!$D$40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Multipliers'!$E$40</f>
        <v>0</v>
      </c>
    </row>
    <row r="55" spans="1:42">
      <c r="A55" s="74">
        <v>3</v>
      </c>
      <c r="B55">
        <f ca="1">IF('NGPS 2010'!$A63="MR",INDIRECT("'NGPS 2010'!"&amp;'Country Selector'!$B$3&amp;ROW($A63))*10^12,0)</f>
        <v>127496567160.7422</v>
      </c>
      <c r="C55" s="90">
        <f t="shared" ca="1" si="9"/>
        <v>114746910444.668</v>
      </c>
      <c r="D55" s="90">
        <f t="shared" ca="1" si="9"/>
        <v>101997253728.59377</v>
      </c>
      <c r="E55" s="90">
        <f t="shared" ca="1" si="9"/>
        <v>89247597012.519547</v>
      </c>
      <c r="F55" s="90">
        <f t="shared" ca="1" si="9"/>
        <v>76497940296.445328</v>
      </c>
      <c r="G55" s="90">
        <f t="shared" ca="1" si="9"/>
        <v>63748283580.371109</v>
      </c>
      <c r="H55" s="90">
        <f t="shared" ca="1" si="9"/>
        <v>50998626864.296883</v>
      </c>
      <c r="I55" s="90">
        <f t="shared" ca="1" si="9"/>
        <v>38248970148.222664</v>
      </c>
      <c r="J55" s="90">
        <f t="shared" ca="1" si="9"/>
        <v>25499313432.148441</v>
      </c>
      <c r="K55" s="90">
        <f t="shared" ca="1" si="9"/>
        <v>12749656716.074221</v>
      </c>
      <c r="L55">
        <f ca="1">IF('NGPS 2020'!$A63="MR",INDIRECT("'NGPS 2020'!"&amp;'Country Selector'!$B$3&amp;ROW($A63))*10^12,0)*'Process Emissions Multipliers'!$B$40</f>
        <v>0</v>
      </c>
      <c r="M55" s="90">
        <f t="shared" ca="1" si="10"/>
        <v>4102363.6721765711</v>
      </c>
      <c r="N55" s="90">
        <f t="shared" ca="1" si="10"/>
        <v>8204727.3443531422</v>
      </c>
      <c r="O55" s="90">
        <f t="shared" ca="1" si="10"/>
        <v>12307091.016529713</v>
      </c>
      <c r="P55" s="90">
        <f t="shared" ca="1" si="10"/>
        <v>16409454.688706284</v>
      </c>
      <c r="Q55" s="90">
        <f t="shared" ca="1" si="10"/>
        <v>20511818.360882856</v>
      </c>
      <c r="R55" s="90">
        <f t="shared" ca="1" si="10"/>
        <v>24614182.033059426</v>
      </c>
      <c r="S55" s="90">
        <f t="shared" ca="1" si="10"/>
        <v>28716545.705235999</v>
      </c>
      <c r="T55" s="90">
        <f t="shared" ca="1" si="10"/>
        <v>32818909.377412569</v>
      </c>
      <c r="U55" s="90">
        <f t="shared" ca="1" si="10"/>
        <v>36921273.049589142</v>
      </c>
      <c r="V55">
        <f ca="1">IF('NGPS 2030'!$A63="MR",INDIRECT("'NGPS 2030'!"&amp;'Country Selector'!$B$3&amp;ROW($A63))*10^12,0)*'Process Emissions Multipliers'!$D$40</f>
        <v>41023636.721765712</v>
      </c>
      <c r="W55" s="90">
        <f t="shared" ca="1" si="8"/>
        <v>42408631.018747963</v>
      </c>
      <c r="X55" s="90">
        <f t="shared" ca="1" si="8"/>
        <v>43793625.315730214</v>
      </c>
      <c r="Y55" s="90">
        <f t="shared" ca="1" si="8"/>
        <v>45178619.612712465</v>
      </c>
      <c r="Z55" s="90">
        <f t="shared" ca="1" si="8"/>
        <v>46563613.909694716</v>
      </c>
      <c r="AA55" s="90">
        <f t="shared" ca="1" si="8"/>
        <v>47948608.20667696</v>
      </c>
      <c r="AB55" s="90">
        <f t="shared" ca="1" si="8"/>
        <v>49333602.503659219</v>
      </c>
      <c r="AC55" s="90">
        <f t="shared" ca="1" si="8"/>
        <v>50718596.800641462</v>
      </c>
      <c r="AD55" s="90">
        <f t="shared" ca="1" si="8"/>
        <v>52103591.097623713</v>
      </c>
      <c r="AE55" s="90">
        <f t="shared" ca="1" si="8"/>
        <v>53488585.394605964</v>
      </c>
      <c r="AF55" s="90">
        <f t="shared" ca="1" si="8"/>
        <v>54873579.691588216</v>
      </c>
      <c r="AG55" s="90">
        <f t="shared" ca="1" si="8"/>
        <v>56258573.988570467</v>
      </c>
      <c r="AH55" s="90">
        <f t="shared" ca="1" si="8"/>
        <v>57643568.285552718</v>
      </c>
      <c r="AI55" s="90">
        <f t="shared" ca="1" si="8"/>
        <v>59028562.582534969</v>
      </c>
      <c r="AJ55" s="90">
        <f t="shared" ca="1" si="8"/>
        <v>60413556.879517213</v>
      </c>
      <c r="AK55" s="90">
        <f t="shared" ca="1" si="8"/>
        <v>61798551.176499471</v>
      </c>
      <c r="AL55" s="90">
        <f t="shared" ca="1" si="8"/>
        <v>63183545.473481715</v>
      </c>
      <c r="AM55" s="90">
        <f t="shared" ca="1" si="11"/>
        <v>64568539.770463973</v>
      </c>
      <c r="AN55" s="90">
        <f t="shared" ca="1" si="11"/>
        <v>65953534.067446217</v>
      </c>
      <c r="AO55" s="90">
        <f t="shared" ca="1" si="11"/>
        <v>67338528.364428475</v>
      </c>
      <c r="AP55">
        <f ca="1">V55*'Process Emissions Multipliers'!$E$40</f>
        <v>68723522.661410719</v>
      </c>
    </row>
    <row r="56" spans="1:42">
      <c r="A56" s="74">
        <v>4</v>
      </c>
      <c r="B56">
        <f ca="1">IF('NGPS 2010'!$A64="MR",INDIRECT("'NGPS 2010'!"&amp;'Country Selector'!$B$3&amp;ROW($A64))*10^12,0)</f>
        <v>1043392197.4506433</v>
      </c>
      <c r="C56" s="90">
        <f t="shared" ca="1" si="9"/>
        <v>939052977.70557904</v>
      </c>
      <c r="D56" s="90">
        <f t="shared" ca="1" si="9"/>
        <v>834713757.96051466</v>
      </c>
      <c r="E56" s="90">
        <f t="shared" ca="1" si="9"/>
        <v>730374538.21545029</v>
      </c>
      <c r="F56" s="90">
        <f t="shared" ca="1" si="9"/>
        <v>626035318.47038591</v>
      </c>
      <c r="G56" s="90">
        <f t="shared" ca="1" si="9"/>
        <v>521696098.72532165</v>
      </c>
      <c r="H56" s="90">
        <f t="shared" ca="1" si="9"/>
        <v>417356878.98025733</v>
      </c>
      <c r="I56" s="90">
        <f t="shared" ca="1" si="9"/>
        <v>313017659.23519295</v>
      </c>
      <c r="J56" s="90">
        <f t="shared" ca="1" si="9"/>
        <v>208678439.49012867</v>
      </c>
      <c r="K56" s="90">
        <f t="shared" ca="1" si="9"/>
        <v>104339219.74506433</v>
      </c>
      <c r="L56">
        <f ca="1">IF('NGPS 2020'!$A64="MR",INDIRECT("'NGPS 2020'!"&amp;'Country Selector'!$B$3&amp;ROW($A64))*10^12,0)*'Process Emissions Multipliers'!$B$40</f>
        <v>0</v>
      </c>
      <c r="M56" s="90">
        <f t="shared" ca="1" si="10"/>
        <v>2893442844.0446262</v>
      </c>
      <c r="N56" s="90">
        <f t="shared" ca="1" si="10"/>
        <v>5786885688.0892525</v>
      </c>
      <c r="O56" s="90">
        <f t="shared" ca="1" si="10"/>
        <v>8680328532.1338787</v>
      </c>
      <c r="P56" s="90">
        <f t="shared" ca="1" si="10"/>
        <v>11573771376.178505</v>
      </c>
      <c r="Q56" s="90">
        <f t="shared" ca="1" si="10"/>
        <v>14467214220.223133</v>
      </c>
      <c r="R56" s="90">
        <f t="shared" ca="1" si="10"/>
        <v>17360657064.267757</v>
      </c>
      <c r="S56" s="90">
        <f t="shared" ca="1" si="10"/>
        <v>20254099908.312386</v>
      </c>
      <c r="T56" s="90">
        <f t="shared" ca="1" si="10"/>
        <v>23147542752.35701</v>
      </c>
      <c r="U56" s="90">
        <f t="shared" ca="1" si="10"/>
        <v>26040985596.401634</v>
      </c>
      <c r="V56">
        <f ca="1">IF('NGPS 2030'!$A64="MR",INDIRECT("'NGPS 2030'!"&amp;'Country Selector'!$B$3&amp;ROW($A64))*10^12,0)*'Process Emissions Multipliers'!$D$40</f>
        <v>28934428440.446262</v>
      </c>
      <c r="W56" s="90">
        <f t="shared" ca="1" si="8"/>
        <v>29911280362.382214</v>
      </c>
      <c r="X56" s="90">
        <f t="shared" ca="1" si="8"/>
        <v>30888132284.318161</v>
      </c>
      <c r="Y56" s="90">
        <f t="shared" ca="1" si="8"/>
        <v>31864984206.25412</v>
      </c>
      <c r="Z56" s="90">
        <f t="shared" ca="1" si="8"/>
        <v>32841836128.190067</v>
      </c>
      <c r="AA56" s="90">
        <f t="shared" ca="1" si="8"/>
        <v>33818688050.126015</v>
      </c>
      <c r="AB56" s="90">
        <f t="shared" ca="1" si="8"/>
        <v>34795539972.061966</v>
      </c>
      <c r="AC56" s="90">
        <f t="shared" ca="1" si="8"/>
        <v>35772391893.997917</v>
      </c>
      <c r="AD56" s="90">
        <f t="shared" ca="1" si="8"/>
        <v>36749243815.933868</v>
      </c>
      <c r="AE56" s="90">
        <f t="shared" ca="1" si="8"/>
        <v>37726095737.86982</v>
      </c>
      <c r="AF56" s="90">
        <f t="shared" ca="1" si="8"/>
        <v>38702947659.805771</v>
      </c>
      <c r="AG56" s="90">
        <f t="shared" ca="1" si="8"/>
        <v>39679799581.741722</v>
      </c>
      <c r="AH56" s="90">
        <f t="shared" ca="1" si="8"/>
        <v>40656651503.677673</v>
      </c>
      <c r="AI56" s="90">
        <f t="shared" ca="1" si="8"/>
        <v>41633503425.613632</v>
      </c>
      <c r="AJ56" s="90">
        <f t="shared" ca="1" si="8"/>
        <v>42610355347.549576</v>
      </c>
      <c r="AK56" s="90">
        <f t="shared" ca="1" si="8"/>
        <v>43587207269.485527</v>
      </c>
      <c r="AL56" s="90">
        <f t="shared" ca="1" si="8"/>
        <v>44564059191.421478</v>
      </c>
      <c r="AM56" s="90">
        <f t="shared" ca="1" si="11"/>
        <v>45540911113.35743</v>
      </c>
      <c r="AN56" s="90">
        <f t="shared" ca="1" si="11"/>
        <v>46517763035.293381</v>
      </c>
      <c r="AO56" s="90">
        <f t="shared" ca="1" si="11"/>
        <v>47494614957.229332</v>
      </c>
      <c r="AP56">
        <f ca="1">V56*'Process Emissions Multipliers'!$E$40</f>
        <v>48471466879.165283</v>
      </c>
    </row>
    <row r="57" spans="1:42">
      <c r="A57" s="74">
        <v>5</v>
      </c>
      <c r="B57">
        <f ca="1">IF('NGPS 2010'!$A65="MR",INDIRECT("'NGPS 2010'!"&amp;'Country Selector'!$B$3&amp;ROW($A65))*10^12,0)</f>
        <v>492993347364.80737</v>
      </c>
      <c r="C57" s="90">
        <f t="shared" ca="1" si="9"/>
        <v>514404165244.87341</v>
      </c>
      <c r="D57" s="90">
        <f t="shared" ca="1" si="9"/>
        <v>535814983124.93933</v>
      </c>
      <c r="E57" s="90">
        <f t="shared" ca="1" si="9"/>
        <v>557225801005.00537</v>
      </c>
      <c r="F57" s="90">
        <f t="shared" ca="1" si="9"/>
        <v>578636618885.07129</v>
      </c>
      <c r="G57" s="90">
        <f t="shared" ca="1" si="9"/>
        <v>600047436765.13733</v>
      </c>
      <c r="H57" s="90">
        <f t="shared" ca="1" si="9"/>
        <v>621458254645.20337</v>
      </c>
      <c r="I57" s="90">
        <f t="shared" ca="1" si="9"/>
        <v>642869072525.26929</v>
      </c>
      <c r="J57" s="90">
        <f t="shared" ca="1" si="9"/>
        <v>664279890405.33521</v>
      </c>
      <c r="K57" s="90">
        <f t="shared" ca="1" si="9"/>
        <v>685690708285.40125</v>
      </c>
      <c r="L57">
        <f ca="1">IF('NGPS 2020'!$A65="MR",INDIRECT("'NGPS 2020'!"&amp;'Country Selector'!$B$3&amp;ROW($A65))*10^12,0)*'Process Emissions Multipliers'!$B$40</f>
        <v>707101526165.46729</v>
      </c>
      <c r="M57" s="90">
        <f t="shared" ca="1" si="10"/>
        <v>762504751922.50659</v>
      </c>
      <c r="N57" s="90">
        <f t="shared" ca="1" si="10"/>
        <v>817907977679.54578</v>
      </c>
      <c r="O57" s="90">
        <f t="shared" ca="1" si="10"/>
        <v>873311203436.58521</v>
      </c>
      <c r="P57" s="90">
        <f t="shared" ca="1" si="10"/>
        <v>928714429193.62451</v>
      </c>
      <c r="Q57" s="90">
        <f t="shared" ca="1" si="10"/>
        <v>984117654950.6637</v>
      </c>
      <c r="R57" s="90">
        <f t="shared" ca="1" si="10"/>
        <v>1039520880707.7029</v>
      </c>
      <c r="S57" s="90">
        <f t="shared" ca="1" si="10"/>
        <v>1094924106464.7424</v>
      </c>
      <c r="T57" s="90">
        <f t="shared" ca="1" si="10"/>
        <v>1150327332221.7815</v>
      </c>
      <c r="U57" s="90">
        <f t="shared" ca="1" si="10"/>
        <v>1205730557978.8206</v>
      </c>
      <c r="V57">
        <f ca="1">IF('NGPS 2030'!$A65="MR",INDIRECT("'NGPS 2030'!"&amp;'Country Selector'!$B$3&amp;ROW($A65))*10^12,0)*'Process Emissions Multipliers'!$D$40</f>
        <v>1261133783735.8601</v>
      </c>
      <c r="W57" s="90">
        <f t="shared" ca="1" si="8"/>
        <v>1303710776849.6641</v>
      </c>
      <c r="X57" s="90">
        <f t="shared" ca="1" si="8"/>
        <v>1346287769963.4678</v>
      </c>
      <c r="Y57" s="90">
        <f t="shared" ca="1" si="8"/>
        <v>1388864763077.272</v>
      </c>
      <c r="Z57" s="90">
        <f t="shared" ca="1" si="8"/>
        <v>1431441756191.0757</v>
      </c>
      <c r="AA57" s="90">
        <f t="shared" ca="1" si="8"/>
        <v>1474018749304.8796</v>
      </c>
      <c r="AB57" s="90">
        <f t="shared" ca="1" si="8"/>
        <v>1516595742418.6836</v>
      </c>
      <c r="AC57" s="90">
        <f t="shared" ca="1" si="8"/>
        <v>1559172735532.4875</v>
      </c>
      <c r="AD57" s="90">
        <f t="shared" ca="1" si="8"/>
        <v>1601749728646.2915</v>
      </c>
      <c r="AE57" s="90">
        <f t="shared" ca="1" si="8"/>
        <v>1644326721760.0952</v>
      </c>
      <c r="AF57" s="90">
        <f t="shared" ca="1" si="8"/>
        <v>1686903714873.8992</v>
      </c>
      <c r="AG57" s="90">
        <f t="shared" ca="1" si="8"/>
        <v>1729480707987.7031</v>
      </c>
      <c r="AH57" s="90">
        <f t="shared" ca="1" si="8"/>
        <v>1772057701101.5071</v>
      </c>
      <c r="AI57" s="90">
        <f t="shared" ca="1" si="8"/>
        <v>1814634694215.311</v>
      </c>
      <c r="AJ57" s="90">
        <f t="shared" ca="1" si="8"/>
        <v>1857211687329.115</v>
      </c>
      <c r="AK57" s="90">
        <f t="shared" ca="1" si="8"/>
        <v>1899788680442.9189</v>
      </c>
      <c r="AL57" s="90">
        <f t="shared" ca="1" si="8"/>
        <v>1942365673556.7229</v>
      </c>
      <c r="AM57" s="90">
        <f t="shared" ca="1" si="11"/>
        <v>1984942666670.5266</v>
      </c>
      <c r="AN57" s="90">
        <f t="shared" ca="1" si="11"/>
        <v>2027519659784.3306</v>
      </c>
      <c r="AO57" s="90">
        <f t="shared" ca="1" si="11"/>
        <v>2070096652898.1343</v>
      </c>
      <c r="AP57">
        <f ca="1">V57*'Process Emissions Multipliers'!$E$40</f>
        <v>2112673646011.9385</v>
      </c>
    </row>
    <row r="58" spans="1:42">
      <c r="A58" s="74">
        <v>6</v>
      </c>
      <c r="B58">
        <f ca="1">IF('NGPS 2010'!$A66="MR",INDIRECT("'NGPS 2010'!"&amp;'Country Selector'!$B$3&amp;ROW($A66))*10^12,0)</f>
        <v>135595627911.82512</v>
      </c>
      <c r="C58" s="90">
        <f t="shared" ca="1" si="9"/>
        <v>143846224974.05423</v>
      </c>
      <c r="D58" s="90">
        <f t="shared" ca="1" si="9"/>
        <v>152096822036.28333</v>
      </c>
      <c r="E58" s="90">
        <f t="shared" ca="1" si="9"/>
        <v>160347419098.51242</v>
      </c>
      <c r="F58" s="90">
        <f t="shared" ca="1" si="9"/>
        <v>168598016160.74152</v>
      </c>
      <c r="G58" s="90">
        <f t="shared" ca="1" si="9"/>
        <v>176848613222.97061</v>
      </c>
      <c r="H58" s="90">
        <f t="shared" ca="1" si="9"/>
        <v>185099210285.19974</v>
      </c>
      <c r="I58" s="90">
        <f t="shared" ca="1" si="9"/>
        <v>193349807347.42883</v>
      </c>
      <c r="J58" s="90">
        <f t="shared" ca="1" si="9"/>
        <v>201600404409.65793</v>
      </c>
      <c r="K58" s="90">
        <f t="shared" ca="1" si="9"/>
        <v>209851001471.88705</v>
      </c>
      <c r="L58">
        <f ca="1">IF('NGPS 2020'!$A66="MR",INDIRECT("'NGPS 2020'!"&amp;'Country Selector'!$B$3&amp;ROW($A66))*10^12,0)*'Process Emissions Multipliers'!$B$40</f>
        <v>218101598534.11612</v>
      </c>
      <c r="M58" s="90">
        <f t="shared" ca="1" si="10"/>
        <v>223794890645.94806</v>
      </c>
      <c r="N58" s="90">
        <f t="shared" ca="1" si="10"/>
        <v>229488182757.78</v>
      </c>
      <c r="O58" s="90">
        <f t="shared" ca="1" si="10"/>
        <v>235181474869.61191</v>
      </c>
      <c r="P58" s="90">
        <f t="shared" ca="1" si="10"/>
        <v>240874766981.44385</v>
      </c>
      <c r="Q58" s="90">
        <f t="shared" ca="1" si="10"/>
        <v>246568059093.27576</v>
      </c>
      <c r="R58" s="90">
        <f t="shared" ca="1" si="10"/>
        <v>252261351205.1077</v>
      </c>
      <c r="S58" s="90">
        <f t="shared" ca="1" si="10"/>
        <v>257954643316.93961</v>
      </c>
      <c r="T58" s="90">
        <f t="shared" ca="1" si="10"/>
        <v>263647935428.77155</v>
      </c>
      <c r="U58" s="90">
        <f t="shared" ca="1" si="10"/>
        <v>269341227540.60352</v>
      </c>
      <c r="V58">
        <f ca="1">IF('NGPS 2030'!$A66="MR",INDIRECT("'NGPS 2030'!"&amp;'Country Selector'!$B$3&amp;ROW($A66))*10^12,0)*'Process Emissions Multipliers'!$D$40</f>
        <v>275034519652.43542</v>
      </c>
      <c r="W58" s="90">
        <f t="shared" ca="1" si="8"/>
        <v>284319928544.2749</v>
      </c>
      <c r="X58" s="90">
        <f t="shared" ca="1" si="8"/>
        <v>293605337436.11438</v>
      </c>
      <c r="Y58" s="90">
        <f t="shared" ca="1" si="8"/>
        <v>302890746327.95386</v>
      </c>
      <c r="Z58" s="90">
        <f t="shared" ca="1" si="8"/>
        <v>312176155219.79333</v>
      </c>
      <c r="AA58" s="90">
        <f t="shared" ca="1" si="8"/>
        <v>321461564111.63275</v>
      </c>
      <c r="AB58" s="90">
        <f t="shared" ca="1" si="8"/>
        <v>330746973003.47223</v>
      </c>
      <c r="AC58" s="90">
        <f t="shared" ca="1" si="8"/>
        <v>340032381895.31177</v>
      </c>
      <c r="AD58" s="90">
        <f t="shared" ca="1" si="8"/>
        <v>349317790787.15118</v>
      </c>
      <c r="AE58" s="90">
        <f t="shared" ca="1" si="8"/>
        <v>358603199678.99066</v>
      </c>
      <c r="AF58" s="90">
        <f t="shared" ca="1" si="8"/>
        <v>367888608570.83008</v>
      </c>
      <c r="AG58" s="90">
        <f t="shared" ca="1" si="8"/>
        <v>377174017462.66962</v>
      </c>
      <c r="AH58" s="90">
        <f t="shared" ca="1" si="8"/>
        <v>386459426354.50909</v>
      </c>
      <c r="AI58" s="90">
        <f t="shared" ca="1" si="8"/>
        <v>395744835246.34851</v>
      </c>
      <c r="AJ58" s="90">
        <f t="shared" ca="1" si="8"/>
        <v>405030244138.18799</v>
      </c>
      <c r="AK58" s="90">
        <f t="shared" ca="1" si="8"/>
        <v>414315653030.02747</v>
      </c>
      <c r="AL58" s="90">
        <f t="shared" ca="1" si="8"/>
        <v>423601061921.86694</v>
      </c>
      <c r="AM58" s="90">
        <f t="shared" ca="1" si="11"/>
        <v>432886470813.70642</v>
      </c>
      <c r="AN58" s="90">
        <f t="shared" ca="1" si="11"/>
        <v>442171879705.5459</v>
      </c>
      <c r="AO58" s="90">
        <f t="shared" ca="1" si="11"/>
        <v>451457288597.38538</v>
      </c>
      <c r="AP58">
        <f ca="1">V58*'Process Emissions Multipliers'!$E$40</f>
        <v>460742697489.22485</v>
      </c>
    </row>
    <row r="59" spans="1:42">
      <c r="A59" s="74">
        <v>7</v>
      </c>
      <c r="B59">
        <f ca="1">IF('NGPS 2010'!$A67="MR",INDIRECT("'NGPS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IF('NGPS 2020'!$A67="MR",INDIRECT("'NGPS 2020'!"&amp;'Country Selector'!$B$3&amp;ROW($A67))*10^12,0)*'Process Emissions Multipliers'!$B$40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IF('NGPS 2030'!$A67="MR",INDIRECT("'NGPS 2030'!"&amp;'Country Selector'!$B$3&amp;ROW($A67))*10^12,0)*'Process Emissions Multipliers'!$D$40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Multipliers'!$E$40</f>
        <v>0</v>
      </c>
    </row>
    <row r="60" spans="1:42">
      <c r="A60" s="74">
        <v>8</v>
      </c>
      <c r="B60">
        <f ca="1">IF('NGPS 2010'!$A68="MR",INDIRECT("'NGPS 2010'!"&amp;'Country Selector'!$B$3&amp;ROW($A68))*10^12,0)</f>
        <v>22573755.800614491</v>
      </c>
      <c r="C60" s="90">
        <f t="shared" ca="1" si="9"/>
        <v>2286800042.1905236</v>
      </c>
      <c r="D60" s="90">
        <f t="shared" ca="1" si="9"/>
        <v>4551026328.5804329</v>
      </c>
      <c r="E60" s="90">
        <f t="shared" ca="1" si="9"/>
        <v>6815252614.9703426</v>
      </c>
      <c r="F60" s="90">
        <f t="shared" ca="1" si="9"/>
        <v>9079478901.3602524</v>
      </c>
      <c r="G60" s="90">
        <f t="shared" ca="1" si="9"/>
        <v>11343705187.75016</v>
      </c>
      <c r="H60" s="90">
        <f t="shared" ca="1" si="9"/>
        <v>13607931474.14007</v>
      </c>
      <c r="I60" s="90">
        <f t="shared" ca="1" si="9"/>
        <v>15872157760.52998</v>
      </c>
      <c r="J60" s="90">
        <f t="shared" ca="1" si="9"/>
        <v>18136384046.919888</v>
      </c>
      <c r="K60" s="90">
        <f t="shared" ca="1" si="9"/>
        <v>20400610333.309799</v>
      </c>
      <c r="L60">
        <f ca="1">IF('NGPS 2020'!$A68="MR",INDIRECT("'NGPS 2020'!"&amp;'Country Selector'!$B$3&amp;ROW($A68))*10^12,0)*'Process Emissions Multipliers'!$B$40</f>
        <v>22664836619.699707</v>
      </c>
      <c r="M60" s="90">
        <f t="shared" ca="1" si="10"/>
        <v>20649762150.655064</v>
      </c>
      <c r="N60" s="90">
        <f t="shared" ca="1" si="10"/>
        <v>18634687681.61042</v>
      </c>
      <c r="O60" s="90">
        <f t="shared" ca="1" si="10"/>
        <v>16619613212.565779</v>
      </c>
      <c r="P60" s="90">
        <f t="shared" ca="1" si="10"/>
        <v>14604538743.521135</v>
      </c>
      <c r="Q60" s="90">
        <f t="shared" ca="1" si="10"/>
        <v>12589464274.476492</v>
      </c>
      <c r="R60" s="90">
        <f t="shared" ca="1" si="10"/>
        <v>10574389805.43185</v>
      </c>
      <c r="S60" s="90">
        <f t="shared" ca="1" si="10"/>
        <v>8559315336.387207</v>
      </c>
      <c r="T60" s="90">
        <f t="shared" ca="1" si="10"/>
        <v>6544240867.3425636</v>
      </c>
      <c r="U60" s="90">
        <f t="shared" ca="1" si="10"/>
        <v>4529166398.2979212</v>
      </c>
      <c r="V60">
        <f ca="1">IF('NGPS 2030'!$A68="MR",INDIRECT("'NGPS 2030'!"&amp;'Country Selector'!$B$3&amp;ROW($A68))*10^12,0)*'Process Emissions Multipliers'!$D$40</f>
        <v>2514091929.2532783</v>
      </c>
      <c r="W60" s="90">
        <f t="shared" ca="1" si="8"/>
        <v>2598969898.696135</v>
      </c>
      <c r="X60" s="90">
        <f t="shared" ca="1" si="8"/>
        <v>2683847868.1389923</v>
      </c>
      <c r="Y60" s="90">
        <f t="shared" ca="1" si="8"/>
        <v>2768725837.5818491</v>
      </c>
      <c r="Z60" s="90">
        <f t="shared" ca="1" si="8"/>
        <v>2853603807.0247059</v>
      </c>
      <c r="AA60" s="90">
        <f t="shared" ca="1" si="8"/>
        <v>2938481776.4675627</v>
      </c>
      <c r="AB60" s="90">
        <f t="shared" ca="1" si="8"/>
        <v>3023359745.9104199</v>
      </c>
      <c r="AC60" s="90">
        <f t="shared" ca="1" si="8"/>
        <v>3108237715.3532763</v>
      </c>
      <c r="AD60" s="90">
        <f t="shared" ca="1" si="8"/>
        <v>3193115684.7961335</v>
      </c>
      <c r="AE60" s="90">
        <f t="shared" ca="1" si="8"/>
        <v>3277993654.2389903</v>
      </c>
      <c r="AF60" s="90">
        <f t="shared" ca="1" si="8"/>
        <v>3362871623.6818476</v>
      </c>
      <c r="AG60" s="90">
        <f t="shared" ca="1" si="8"/>
        <v>3447749593.1247044</v>
      </c>
      <c r="AH60" s="90">
        <f t="shared" ca="1" si="8"/>
        <v>3532627562.5675611</v>
      </c>
      <c r="AI60" s="90">
        <f t="shared" ca="1" si="8"/>
        <v>3617505532.0104179</v>
      </c>
      <c r="AJ60" s="90">
        <f t="shared" ca="1" si="8"/>
        <v>3702383501.4532747</v>
      </c>
      <c r="AK60" s="90">
        <f t="shared" ca="1" si="8"/>
        <v>3787261470.896132</v>
      </c>
      <c r="AL60" s="90">
        <f t="shared" ca="1" si="8"/>
        <v>3872139440.3389888</v>
      </c>
      <c r="AM60" s="90">
        <f t="shared" ca="1" si="11"/>
        <v>3957017409.7818456</v>
      </c>
      <c r="AN60" s="90">
        <f t="shared" ca="1" si="11"/>
        <v>4041895379.2247024</v>
      </c>
      <c r="AO60" s="90">
        <f t="shared" ca="1" si="11"/>
        <v>4126773348.6675601</v>
      </c>
      <c r="AP60">
        <f ca="1">V60*'Process Emissions Multipliers'!$E$40</f>
        <v>4211651318.1104164</v>
      </c>
    </row>
    <row r="61" spans="1:42">
      <c r="A61" s="74">
        <v>9</v>
      </c>
      <c r="B61">
        <f ca="1">IF('NGPS 2010'!$A69="MR",INDIRECT("'NGPS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IF('NGPS 2020'!$A69="MR",INDIRECT("'NGPS 2020'!"&amp;'Country Selector'!$B$3&amp;ROW($A69))*10^12,0)*'Process Emissions Multipliers'!$B$40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IF('NGPS 2030'!$A69="MR",INDIRECT("'NGPS 2030'!"&amp;'Country Selector'!$B$3&amp;ROW($A69))*10^12,0)*'Process Emissions Multipliers'!$D$40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Multipliers'!$E$40</f>
        <v>0</v>
      </c>
    </row>
    <row r="62" spans="1:42">
      <c r="A62" s="74">
        <v>10</v>
      </c>
      <c r="B62">
        <f ca="1">IF('NGPS 2010'!$A70="MR",INDIRECT("'NGPS 2010'!"&amp;'Country Selector'!$B$3&amp;ROW($A70))*10^12,0)</f>
        <v>202746985491.00555</v>
      </c>
      <c r="C62" s="90">
        <f t="shared" ca="1" si="9"/>
        <v>182719439616.28207</v>
      </c>
      <c r="D62" s="90">
        <f t="shared" ca="1" si="9"/>
        <v>162691893741.55859</v>
      </c>
      <c r="E62" s="90">
        <f t="shared" ca="1" si="9"/>
        <v>142664347866.83508</v>
      </c>
      <c r="F62" s="90">
        <f t="shared" ca="1" si="9"/>
        <v>122636801992.11159</v>
      </c>
      <c r="G62" s="90">
        <f t="shared" ca="1" si="9"/>
        <v>102609256117.38812</v>
      </c>
      <c r="H62" s="90">
        <f t="shared" ca="1" si="9"/>
        <v>82581710242.664627</v>
      </c>
      <c r="I62" s="90">
        <f t="shared" ca="1" si="9"/>
        <v>62554164367.941139</v>
      </c>
      <c r="J62" s="90">
        <f t="shared" ca="1" si="9"/>
        <v>42526618493.217659</v>
      </c>
      <c r="K62" s="90">
        <f t="shared" ca="1" si="9"/>
        <v>22499072618.494175</v>
      </c>
      <c r="L62">
        <f ca="1">IF('NGPS 2020'!$A70="MR",INDIRECT("'NGPS 2020'!"&amp;'Country Selector'!$B$3&amp;ROW($A70))*10^12,0)*'Process Emissions Multipliers'!$B$40</f>
        <v>2471526743.7706876</v>
      </c>
      <c r="M62" s="90">
        <f t="shared" ca="1" si="10"/>
        <v>2224374069.3936186</v>
      </c>
      <c r="N62" s="90">
        <f t="shared" ca="1" si="10"/>
        <v>1977221395.0165501</v>
      </c>
      <c r="O62" s="90">
        <f t="shared" ca="1" si="10"/>
        <v>1730068720.6394813</v>
      </c>
      <c r="P62" s="90">
        <f t="shared" ca="1" si="10"/>
        <v>1482916046.2624125</v>
      </c>
      <c r="Q62" s="90">
        <f t="shared" ca="1" si="10"/>
        <v>1235763371.8853438</v>
      </c>
      <c r="R62" s="90">
        <f t="shared" ca="1" si="10"/>
        <v>988610697.50827503</v>
      </c>
      <c r="S62" s="90">
        <f t="shared" ca="1" si="10"/>
        <v>741458023.13120627</v>
      </c>
      <c r="T62" s="90">
        <f t="shared" ca="1" si="10"/>
        <v>494305348.75413752</v>
      </c>
      <c r="U62" s="90">
        <f t="shared" ca="1" si="10"/>
        <v>247152674.37706876</v>
      </c>
      <c r="V62">
        <f ca="1">IF('NGPS 2030'!$A70="MR",INDIRECT("'NGPS 2030'!"&amp;'Country Selector'!$B$3&amp;ROW($A70))*10^12,0)*'Process Emissions Multipliers'!$D$40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Multipliers'!$E$40</f>
        <v>0</v>
      </c>
    </row>
    <row r="63" spans="1:42">
      <c r="A63" s="74">
        <v>11</v>
      </c>
      <c r="B63">
        <f ca="1">IF('NGPS 2010'!$A71="MR",INDIRECT("'NGPS 2010'!"&amp;'Country Selector'!$B$3&amp;ROW($A71))*10^12,0)</f>
        <v>15745466626.000849</v>
      </c>
      <c r="C63" s="90">
        <f t="shared" ca="1" si="9"/>
        <v>17070459641.992455</v>
      </c>
      <c r="D63" s="90">
        <f t="shared" ca="1" si="9"/>
        <v>18395452657.984062</v>
      </c>
      <c r="E63" s="90">
        <f t="shared" ca="1" si="9"/>
        <v>19720445673.97567</v>
      </c>
      <c r="F63" s="90">
        <f t="shared" ref="D63:K95" ca="1" si="12">$B63*($L$1-F$1)/($L$1-$B$1)+$L63*(F$1-$B$1)/($L$1-$B$1)</f>
        <v>21045438689.967278</v>
      </c>
      <c r="G63" s="90">
        <f t="shared" ca="1" si="12"/>
        <v>22370431705.958885</v>
      </c>
      <c r="H63" s="90">
        <f t="shared" ca="1" si="12"/>
        <v>23695424721.950485</v>
      </c>
      <c r="I63" s="90">
        <f t="shared" ca="1" si="12"/>
        <v>25020417737.942093</v>
      </c>
      <c r="J63" s="90">
        <f t="shared" ca="1" si="12"/>
        <v>26345410753.933701</v>
      </c>
      <c r="K63" s="90">
        <f t="shared" ca="1" si="12"/>
        <v>27670403769.925312</v>
      </c>
      <c r="L63">
        <f ca="1">IF('NGPS 2020'!$A71="MR",INDIRECT("'NGPS 2020'!"&amp;'Country Selector'!$B$3&amp;ROW($A71))*10^12,0)*'Process Emissions Multipliers'!$B$40</f>
        <v>28995396785.916916</v>
      </c>
      <c r="M63" s="90">
        <f t="shared" ca="1" si="10"/>
        <v>26104113998.183861</v>
      </c>
      <c r="N63" s="90">
        <f t="shared" ca="1" si="10"/>
        <v>23212831210.450806</v>
      </c>
      <c r="O63" s="90">
        <f t="shared" ca="1" si="10"/>
        <v>20321548422.717747</v>
      </c>
      <c r="P63" s="90">
        <f t="shared" ref="N63:U95" ca="1" si="13">$L63*($V$1-P$1)/($V$1-$L$1)+$V63*(P$1-$L$1)/($V$1-$L$1)</f>
        <v>17430265634.984695</v>
      </c>
      <c r="Q63" s="90">
        <f t="shared" ca="1" si="13"/>
        <v>14538982847.251644</v>
      </c>
      <c r="R63" s="90">
        <f t="shared" ca="1" si="13"/>
        <v>11647700059.518587</v>
      </c>
      <c r="S63" s="90">
        <f t="shared" ca="1" si="13"/>
        <v>8756417271.785532</v>
      </c>
      <c r="T63" s="90">
        <f t="shared" ca="1" si="13"/>
        <v>5865134484.0524778</v>
      </c>
      <c r="U63" s="90">
        <f t="shared" ca="1" si="13"/>
        <v>2973851696.3194232</v>
      </c>
      <c r="V63">
        <f ca="1">IF('NGPS 2030'!$A71="MR",INDIRECT("'NGPS 2030'!"&amp;'Country Selector'!$B$3&amp;ROW($A71))*10^12,0)*'Process Emissions Multipliers'!$D$40</f>
        <v>82568908.586368546</v>
      </c>
      <c r="W63" s="90">
        <f t="shared" ref="W63:AL78" ca="1" si="14">$V63*($AP$1-W$1)/($AP$1-$V$1)+$AP63*(W$1-$V$1)/($AP$1-$V$1)</f>
        <v>85356508.044597343</v>
      </c>
      <c r="X63" s="90">
        <f t="shared" ca="1" si="14"/>
        <v>88144107.502826139</v>
      </c>
      <c r="Y63" s="90">
        <f t="shared" ca="1" si="14"/>
        <v>90931706.961054951</v>
      </c>
      <c r="Z63" s="90">
        <f t="shared" ca="1" si="14"/>
        <v>93719306.419283748</v>
      </c>
      <c r="AA63" s="90">
        <f t="shared" ca="1" si="14"/>
        <v>96506905.877512544</v>
      </c>
      <c r="AB63" s="90">
        <f t="shared" ca="1" si="14"/>
        <v>99294505.335741341</v>
      </c>
      <c r="AC63" s="90">
        <f t="shared" ca="1" si="14"/>
        <v>102082104.79397014</v>
      </c>
      <c r="AD63" s="90">
        <f t="shared" ca="1" si="14"/>
        <v>104869704.25219893</v>
      </c>
      <c r="AE63" s="90">
        <f t="shared" ca="1" si="14"/>
        <v>107657303.71042773</v>
      </c>
      <c r="AF63" s="90">
        <f t="shared" ca="1" si="14"/>
        <v>110444903.16865653</v>
      </c>
      <c r="AG63" s="90">
        <f t="shared" ca="1" si="14"/>
        <v>113232502.62688532</v>
      </c>
      <c r="AH63" s="90">
        <f t="shared" ca="1" si="14"/>
        <v>116020102.08511415</v>
      </c>
      <c r="AI63" s="90">
        <f t="shared" ca="1" si="14"/>
        <v>118807701.54334292</v>
      </c>
      <c r="AJ63" s="90">
        <f t="shared" ca="1" si="14"/>
        <v>121595301.00157174</v>
      </c>
      <c r="AK63" s="90">
        <f t="shared" ca="1" si="14"/>
        <v>124382900.45980053</v>
      </c>
      <c r="AL63" s="90">
        <f t="shared" ca="1" si="14"/>
        <v>127170499.91802934</v>
      </c>
      <c r="AM63" s="90">
        <f t="shared" ca="1" si="11"/>
        <v>129958099.37625813</v>
      </c>
      <c r="AN63" s="90">
        <f t="shared" ca="1" si="11"/>
        <v>132745698.83448693</v>
      </c>
      <c r="AO63" s="90">
        <f t="shared" ca="1" si="11"/>
        <v>135533298.2927157</v>
      </c>
      <c r="AP63">
        <f ca="1">V63*'Process Emissions Multipliers'!$E$40</f>
        <v>138320897.75094453</v>
      </c>
    </row>
    <row r="64" spans="1:42">
      <c r="A64" s="74">
        <v>12</v>
      </c>
      <c r="B64">
        <f ca="1">IF('NGPS 2010'!$A72="MR",INDIRECT("'NGPS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IF('NGPS 2020'!$A72="MR",INDIRECT("'NGPS 2020'!"&amp;'Country Selector'!$B$3&amp;ROW($A72))*10^12,0)*'Process Emissions Multipliers'!$B$40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IF('NGPS 2030'!$A72="MR",INDIRECT("'NGPS 2030'!"&amp;'Country Selector'!$B$3&amp;ROW($A72))*10^12,0)*'Process Emissions Multipliers'!$D$40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Multipliers'!$E$40</f>
        <v>0</v>
      </c>
    </row>
    <row r="65" spans="1:42">
      <c r="A65" s="74">
        <v>13</v>
      </c>
      <c r="B65">
        <f ca="1">IF('NGPS 2010'!$A73="MR",INDIRECT("'NGPS 2010'!"&amp;'Country Selector'!$B$3&amp;ROW($A73))*10^12,0)</f>
        <v>8818642979.9366188</v>
      </c>
      <c r="C65" s="90">
        <f t="shared" ca="1" si="15"/>
        <v>7943318765.033576</v>
      </c>
      <c r="D65" s="90">
        <f t="shared" ca="1" si="12"/>
        <v>7067994550.1305332</v>
      </c>
      <c r="E65" s="90">
        <f t="shared" ca="1" si="12"/>
        <v>6192670335.2274904</v>
      </c>
      <c r="F65" s="90">
        <f t="shared" ca="1" si="12"/>
        <v>5317346120.3244476</v>
      </c>
      <c r="G65" s="90">
        <f t="shared" ca="1" si="12"/>
        <v>4442021905.4214048</v>
      </c>
      <c r="H65" s="90">
        <f t="shared" ca="1" si="12"/>
        <v>3566697690.518362</v>
      </c>
      <c r="I65" s="90">
        <f t="shared" ca="1" si="12"/>
        <v>2691373475.6153193</v>
      </c>
      <c r="J65" s="90">
        <f t="shared" ca="1" si="12"/>
        <v>1816049260.7122762</v>
      </c>
      <c r="K65" s="90">
        <f t="shared" ca="1" si="12"/>
        <v>940725045.80923355</v>
      </c>
      <c r="L65">
        <f ca="1">IF('NGPS 2020'!$A73="MR",INDIRECT("'NGPS 2020'!"&amp;'Country Selector'!$B$3&amp;ROW($A73))*10^12,0)*'Process Emissions Multipliers'!$B$40</f>
        <v>65400830.906190708</v>
      </c>
      <c r="M65" s="90">
        <f t="shared" ca="1" si="16"/>
        <v>58860747.815571643</v>
      </c>
      <c r="N65" s="90">
        <f t="shared" ca="1" si="13"/>
        <v>52320664.724952564</v>
      </c>
      <c r="O65" s="90">
        <f t="shared" ca="1" si="13"/>
        <v>45780581.634333499</v>
      </c>
      <c r="P65" s="90">
        <f t="shared" ca="1" si="13"/>
        <v>39240498.543714426</v>
      </c>
      <c r="Q65" s="90">
        <f t="shared" ca="1" si="13"/>
        <v>32700415.453095354</v>
      </c>
      <c r="R65" s="90">
        <f t="shared" ca="1" si="13"/>
        <v>26160332.362476282</v>
      </c>
      <c r="S65" s="90">
        <f t="shared" ca="1" si="13"/>
        <v>19620249.271857213</v>
      </c>
      <c r="T65" s="90">
        <f t="shared" ca="1" si="13"/>
        <v>13080166.181238141</v>
      </c>
      <c r="U65" s="90">
        <f t="shared" ca="1" si="13"/>
        <v>6540083.0906190705</v>
      </c>
      <c r="V65">
        <f ca="1">IF('NGPS 2030'!$A73="MR",INDIRECT("'NGPS 2030'!"&amp;'Country Selector'!$B$3&amp;ROW($A73))*10^12,0)*'Process Emissions Multipliers'!$D$40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Multipliers'!$E$40</f>
        <v>0</v>
      </c>
    </row>
    <row r="66" spans="1:42">
      <c r="A66" s="74">
        <v>14</v>
      </c>
      <c r="B66">
        <f ca="1">IF('NGPS 2010'!$A74="MR",INDIRECT("'NGPS 2010'!"&amp;'Country Selector'!$B$3&amp;ROW($A74))*10^12,0)</f>
        <v>20143363928.045055</v>
      </c>
      <c r="C66" s="90">
        <f t="shared" ca="1" si="15"/>
        <v>18129027535.240547</v>
      </c>
      <c r="D66" s="90">
        <f t="shared" ca="1" si="12"/>
        <v>16114691142.436045</v>
      </c>
      <c r="E66" s="90">
        <f t="shared" ca="1" si="12"/>
        <v>14100354749.63154</v>
      </c>
      <c r="F66" s="90">
        <f t="shared" ca="1" si="12"/>
        <v>12086018356.827032</v>
      </c>
      <c r="G66" s="90">
        <f t="shared" ca="1" si="12"/>
        <v>10071681964.022528</v>
      </c>
      <c r="H66" s="90">
        <f t="shared" ca="1" si="12"/>
        <v>8057345571.2180223</v>
      </c>
      <c r="I66" s="90">
        <f t="shared" ca="1" si="12"/>
        <v>6043009178.413516</v>
      </c>
      <c r="J66" s="90">
        <f t="shared" ca="1" si="12"/>
        <v>4028672785.6090112</v>
      </c>
      <c r="K66" s="90">
        <f t="shared" ca="1" si="12"/>
        <v>2014336392.8045056</v>
      </c>
      <c r="L66">
        <f ca="1">IF('NGPS 2020'!$A74="MR",INDIRECT("'NGPS 2020'!"&amp;'Country Selector'!$B$3&amp;ROW($A74))*10^12,0)*'Process Emissions Multipliers'!$B$40</f>
        <v>0</v>
      </c>
      <c r="M66" s="90">
        <f t="shared" ca="1" si="16"/>
        <v>2272257.4218209153</v>
      </c>
      <c r="N66" s="90">
        <f t="shared" ca="1" si="13"/>
        <v>4544514.8436418306</v>
      </c>
      <c r="O66" s="90">
        <f t="shared" ca="1" si="13"/>
        <v>6816772.2654627468</v>
      </c>
      <c r="P66" s="90">
        <f t="shared" ca="1" si="13"/>
        <v>9089029.6872836612</v>
      </c>
      <c r="Q66" s="90">
        <f t="shared" ca="1" si="13"/>
        <v>11361287.109104577</v>
      </c>
      <c r="R66" s="90">
        <f t="shared" ca="1" si="13"/>
        <v>13633544.530925494</v>
      </c>
      <c r="S66" s="90">
        <f t="shared" ca="1" si="13"/>
        <v>15905801.95274641</v>
      </c>
      <c r="T66" s="90">
        <f t="shared" ca="1" si="13"/>
        <v>18178059.374567322</v>
      </c>
      <c r="U66" s="90">
        <f t="shared" ca="1" si="13"/>
        <v>20450316.796388239</v>
      </c>
      <c r="V66">
        <f ca="1">IF('NGPS 2030'!$A74="MR",INDIRECT("'NGPS 2030'!"&amp;'Country Selector'!$B$3&amp;ROW($A74))*10^12,0)*'Process Emissions Multipliers'!$D$40</f>
        <v>22722574.218209155</v>
      </c>
      <c r="W66" s="90">
        <f t="shared" ca="1" si="14"/>
        <v>23489708.441789053</v>
      </c>
      <c r="X66" s="90">
        <f t="shared" ca="1" si="14"/>
        <v>24256842.665368952</v>
      </c>
      <c r="Y66" s="90">
        <f t="shared" ca="1" si="14"/>
        <v>25023976.88894885</v>
      </c>
      <c r="Z66" s="90">
        <f t="shared" ca="1" si="14"/>
        <v>25791111.112528749</v>
      </c>
      <c r="AA66" s="90">
        <f t="shared" ca="1" si="14"/>
        <v>26558245.336108655</v>
      </c>
      <c r="AB66" s="90">
        <f t="shared" ca="1" si="14"/>
        <v>27325379.559688553</v>
      </c>
      <c r="AC66" s="90">
        <f t="shared" ca="1" si="14"/>
        <v>28092513.783268452</v>
      </c>
      <c r="AD66" s="90">
        <f t="shared" ca="1" si="14"/>
        <v>28859648.00684835</v>
      </c>
      <c r="AE66" s="90">
        <f t="shared" ca="1" si="14"/>
        <v>29626782.230428249</v>
      </c>
      <c r="AF66" s="90">
        <f t="shared" ca="1" si="14"/>
        <v>30393916.454008147</v>
      </c>
      <c r="AG66" s="90">
        <f t="shared" ca="1" si="14"/>
        <v>31161050.677588046</v>
      </c>
      <c r="AH66" s="90">
        <f t="shared" ca="1" si="14"/>
        <v>31928184.901167944</v>
      </c>
      <c r="AI66" s="90">
        <f t="shared" ca="1" si="14"/>
        <v>32695319.124747843</v>
      </c>
      <c r="AJ66" s="90">
        <f t="shared" ca="1" si="14"/>
        <v>33462453.348327741</v>
      </c>
      <c r="AK66" s="90">
        <f t="shared" ca="1" si="14"/>
        <v>34229587.57190764</v>
      </c>
      <c r="AL66" s="90">
        <f t="shared" ca="1" si="14"/>
        <v>34996721.795487545</v>
      </c>
      <c r="AM66" s="90">
        <f t="shared" ca="1" si="11"/>
        <v>35763856.019067444</v>
      </c>
      <c r="AN66" s="90">
        <f t="shared" ca="1" si="11"/>
        <v>36530990.242647342</v>
      </c>
      <c r="AO66" s="90">
        <f t="shared" ca="1" si="11"/>
        <v>37298124.466227233</v>
      </c>
      <c r="AP66">
        <f ca="1">V66*'Process Emissions Multipliers'!$E$40</f>
        <v>38065258.689807139</v>
      </c>
    </row>
    <row r="67" spans="1:42">
      <c r="A67" s="74">
        <v>15</v>
      </c>
      <c r="B67">
        <f ca="1">IF('NGPS 2010'!$A75="MR",INDIRECT("'NGPS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IF('NGPS 2020'!$A75="MR",INDIRECT("'NGPS 2020'!"&amp;'Country Selector'!$B$3&amp;ROW($A75))*10^12,0)*'Process Emissions Multipliers'!$B$40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IF('NGPS 2030'!$A75="MR",INDIRECT("'NGPS 2030'!"&amp;'Country Selector'!$B$3&amp;ROW($A75))*10^12,0)*'Process Emissions Multipliers'!$D$40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Multipliers'!$E$40</f>
        <v>0</v>
      </c>
    </row>
    <row r="68" spans="1:42">
      <c r="A68" s="74">
        <v>16</v>
      </c>
      <c r="B68">
        <f ca="1">IF('NGPS 2010'!$A76="MR",INDIRECT("'NGPS 2010'!"&amp;'Country Selector'!$B$3&amp;ROW($A76))*10^12,0)</f>
        <v>28504230.843218181</v>
      </c>
      <c r="C68" s="90">
        <f t="shared" ca="1" si="15"/>
        <v>27453607.780038521</v>
      </c>
      <c r="D68" s="90">
        <f t="shared" ca="1" si="12"/>
        <v>26402984.716858864</v>
      </c>
      <c r="E68" s="90">
        <f t="shared" ca="1" si="12"/>
        <v>25352361.6536792</v>
      </c>
      <c r="F68" s="90">
        <f t="shared" ca="1" si="12"/>
        <v>24301738.590499539</v>
      </c>
      <c r="G68" s="90">
        <f t="shared" ca="1" si="12"/>
        <v>23251115.527319882</v>
      </c>
      <c r="H68" s="90">
        <f t="shared" ca="1" si="12"/>
        <v>22200492.464140221</v>
      </c>
      <c r="I68" s="90">
        <f t="shared" ca="1" si="12"/>
        <v>21149869.400960557</v>
      </c>
      <c r="J68" s="90">
        <f t="shared" ca="1" si="12"/>
        <v>20099246.3377809</v>
      </c>
      <c r="K68" s="90">
        <f t="shared" ca="1" si="12"/>
        <v>19048623.27460124</v>
      </c>
      <c r="L68">
        <f ca="1">IF('NGPS 2020'!$A76="MR",INDIRECT("'NGPS 2020'!"&amp;'Country Selector'!$B$3&amp;ROW($A76))*10^12,0)*'Process Emissions Multipliers'!$B$40</f>
        <v>17998000.211421579</v>
      </c>
      <c r="M68" s="90">
        <f t="shared" ca="1" si="16"/>
        <v>18781162767.443409</v>
      </c>
      <c r="N68" s="90">
        <f t="shared" ca="1" si="13"/>
        <v>37544327534.675392</v>
      </c>
      <c r="O68" s="90">
        <f t="shared" ca="1" si="13"/>
        <v>56307492301.907379</v>
      </c>
      <c r="P68" s="90">
        <f t="shared" ca="1" si="13"/>
        <v>75070657069.139359</v>
      </c>
      <c r="Q68" s="90">
        <f t="shared" ca="1" si="13"/>
        <v>93833821836.371353</v>
      </c>
      <c r="R68" s="90">
        <f t="shared" ca="1" si="13"/>
        <v>112596986603.60333</v>
      </c>
      <c r="S68" s="90">
        <f t="shared" ca="1" si="13"/>
        <v>131360151370.83533</v>
      </c>
      <c r="T68" s="90">
        <f t="shared" ca="1" si="13"/>
        <v>150123316138.06732</v>
      </c>
      <c r="U68" s="90">
        <f t="shared" ca="1" si="13"/>
        <v>168886480905.29929</v>
      </c>
      <c r="V68">
        <f ca="1">IF('NGPS 2030'!$A76="MR",INDIRECT("'NGPS 2030'!"&amp;'Country Selector'!$B$3&amp;ROW($A76))*10^12,0)*'Process Emissions Multipliers'!$D$40</f>
        <v>187649645672.53128</v>
      </c>
      <c r="W68" s="90">
        <f t="shared" ca="1" si="14"/>
        <v>193984863850.52634</v>
      </c>
      <c r="X68" s="90">
        <f t="shared" ca="1" si="14"/>
        <v>200320082028.52139</v>
      </c>
      <c r="Y68" s="90">
        <f t="shared" ca="1" si="14"/>
        <v>206655300206.51645</v>
      </c>
      <c r="Z68" s="90">
        <f t="shared" ca="1" si="14"/>
        <v>212990518384.51154</v>
      </c>
      <c r="AA68" s="90">
        <f t="shared" ca="1" si="14"/>
        <v>219325736562.50659</v>
      </c>
      <c r="AB68" s="90">
        <f t="shared" ca="1" si="14"/>
        <v>225660954740.50165</v>
      </c>
      <c r="AC68" s="90">
        <f t="shared" ca="1" si="14"/>
        <v>231996172918.4967</v>
      </c>
      <c r="AD68" s="90">
        <f t="shared" ca="1" si="14"/>
        <v>238331391096.49176</v>
      </c>
      <c r="AE68" s="90">
        <f t="shared" ca="1" si="14"/>
        <v>244666609274.48682</v>
      </c>
      <c r="AF68" s="90">
        <f t="shared" ca="1" si="14"/>
        <v>251001827452.48187</v>
      </c>
      <c r="AG68" s="90">
        <f t="shared" ca="1" si="14"/>
        <v>257337045630.47693</v>
      </c>
      <c r="AH68" s="90">
        <f t="shared" ca="1" si="14"/>
        <v>263672263808.47202</v>
      </c>
      <c r="AI68" s="90">
        <f t="shared" ca="1" si="14"/>
        <v>270007481986.46707</v>
      </c>
      <c r="AJ68" s="90">
        <f t="shared" ca="1" si="14"/>
        <v>276342700164.4621</v>
      </c>
      <c r="AK68" s="90">
        <f t="shared" ca="1" si="14"/>
        <v>282677918342.45721</v>
      </c>
      <c r="AL68" s="90">
        <f t="shared" ca="1" si="14"/>
        <v>289013136520.45227</v>
      </c>
      <c r="AM68" s="90">
        <f t="shared" ca="1" si="11"/>
        <v>295348354698.44733</v>
      </c>
      <c r="AN68" s="90">
        <f t="shared" ca="1" si="11"/>
        <v>301683572876.44238</v>
      </c>
      <c r="AO68" s="90">
        <f t="shared" ca="1" si="11"/>
        <v>308018791054.4375</v>
      </c>
      <c r="AP68">
        <f ca="1">V68*'Process Emissions Multipliers'!$E$40</f>
        <v>314354009232.4325</v>
      </c>
    </row>
    <row r="69" spans="1:42">
      <c r="A69" s="74">
        <v>17</v>
      </c>
      <c r="B69">
        <f ca="1">IF('NGPS 2010'!$A77="MR",INDIRECT("'NGPS 2010'!"&amp;'Country Selector'!$B$3&amp;ROW($A77))*10^12,0)</f>
        <v>16930316.850682914</v>
      </c>
      <c r="C69" s="90">
        <f t="shared" ca="1" si="15"/>
        <v>19457044746.2896</v>
      </c>
      <c r="D69" s="90">
        <f t="shared" ca="1" si="12"/>
        <v>38897159175.728516</v>
      </c>
      <c r="E69" s="90">
        <f t="shared" ca="1" si="12"/>
        <v>58337273605.167442</v>
      </c>
      <c r="F69" s="90">
        <f t="shared" ca="1" si="12"/>
        <v>77777388034.606354</v>
      </c>
      <c r="G69" s="90">
        <f t="shared" ca="1" si="12"/>
        <v>97217502464.045273</v>
      </c>
      <c r="H69" s="90">
        <f t="shared" ca="1" si="12"/>
        <v>116657616893.48421</v>
      </c>
      <c r="I69" s="90">
        <f t="shared" ca="1" si="12"/>
        <v>136097731322.92313</v>
      </c>
      <c r="J69" s="90">
        <f t="shared" ca="1" si="12"/>
        <v>155537845752.36203</v>
      </c>
      <c r="K69" s="90">
        <f t="shared" ca="1" si="12"/>
        <v>174977960181.80093</v>
      </c>
      <c r="L69">
        <f ca="1">IF('NGPS 2020'!$A77="MR",INDIRECT("'NGPS 2020'!"&amp;'Country Selector'!$B$3&amp;ROW($A77))*10^12,0)*'Process Emissions Multipliers'!$B$40</f>
        <v>194418074611.23987</v>
      </c>
      <c r="M69" s="90">
        <f t="shared" ca="1" si="16"/>
        <v>174976267150.11588</v>
      </c>
      <c r="N69" s="90">
        <f t="shared" ca="1" si="13"/>
        <v>155534459688.99188</v>
      </c>
      <c r="O69" s="90">
        <f t="shared" ca="1" si="13"/>
        <v>136092652227.86792</v>
      </c>
      <c r="P69" s="90">
        <f t="shared" ca="1" si="13"/>
        <v>116650844766.74393</v>
      </c>
      <c r="Q69" s="90">
        <f t="shared" ca="1" si="13"/>
        <v>97209037305.619934</v>
      </c>
      <c r="R69" s="90">
        <f t="shared" ca="1" si="13"/>
        <v>77767229844.495941</v>
      </c>
      <c r="S69" s="90">
        <f t="shared" ca="1" si="13"/>
        <v>58325422383.371964</v>
      </c>
      <c r="T69" s="90">
        <f t="shared" ca="1" si="13"/>
        <v>38883614922.247971</v>
      </c>
      <c r="U69" s="90">
        <f t="shared" ca="1" si="13"/>
        <v>19441807461.123985</v>
      </c>
      <c r="V69">
        <f ca="1">IF('NGPS 2030'!$A77="MR",INDIRECT("'NGPS 2030'!"&amp;'Country Selector'!$B$3&amp;ROW($A77))*10^12,0)*'Process Emissions Multipliers'!$D$40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Multipliers'!$E$40</f>
        <v>0</v>
      </c>
    </row>
    <row r="70" spans="1:42">
      <c r="A70" s="74">
        <v>18</v>
      </c>
      <c r="B70">
        <f ca="1">IF('NGPS 2010'!$A78="MR",INDIRECT("'NGPS 2010'!"&amp;'Country Selector'!$B$3&amp;ROW($A78))*10^12,0)</f>
        <v>0</v>
      </c>
      <c r="C70" s="90">
        <f t="shared" ca="1" si="15"/>
        <v>14863273544.851154</v>
      </c>
      <c r="D70" s="90">
        <f t="shared" ca="1" si="12"/>
        <v>29726547089.702309</v>
      </c>
      <c r="E70" s="90">
        <f t="shared" ca="1" si="12"/>
        <v>44589820634.553459</v>
      </c>
      <c r="F70" s="90">
        <f t="shared" ca="1" si="12"/>
        <v>59453094179.404617</v>
      </c>
      <c r="G70" s="90">
        <f t="shared" ca="1" si="12"/>
        <v>74316367724.255768</v>
      </c>
      <c r="H70" s="90">
        <f t="shared" ca="1" si="12"/>
        <v>89179641269.106918</v>
      </c>
      <c r="I70" s="90">
        <f t="shared" ca="1" si="12"/>
        <v>104042914813.95808</v>
      </c>
      <c r="J70" s="90">
        <f t="shared" ca="1" si="12"/>
        <v>118906188358.80923</v>
      </c>
      <c r="K70" s="90">
        <f t="shared" ca="1" si="12"/>
        <v>133769461903.66037</v>
      </c>
      <c r="L70">
        <f ca="1">IF('NGPS 2020'!$A78="MR",INDIRECT("'NGPS 2020'!"&amp;'Country Selector'!$B$3&amp;ROW($A78))*10^12,0)*'Process Emissions Multipliers'!$B$40</f>
        <v>148632735448.51154</v>
      </c>
      <c r="M70" s="90">
        <f t="shared" ca="1" si="16"/>
        <v>155919943230.59546</v>
      </c>
      <c r="N70" s="90">
        <f t="shared" ca="1" si="13"/>
        <v>163207151012.67944</v>
      </c>
      <c r="O70" s="90">
        <f t="shared" ca="1" si="13"/>
        <v>170494358794.76337</v>
      </c>
      <c r="P70" s="90">
        <f t="shared" ca="1" si="13"/>
        <v>177781566576.84732</v>
      </c>
      <c r="Q70" s="90">
        <f t="shared" ca="1" si="13"/>
        <v>185068774358.93127</v>
      </c>
      <c r="R70" s="90">
        <f t="shared" ca="1" si="13"/>
        <v>192355982141.0152</v>
      </c>
      <c r="S70" s="90">
        <f t="shared" ca="1" si="13"/>
        <v>199643189923.09918</v>
      </c>
      <c r="T70" s="90">
        <f t="shared" ca="1" si="13"/>
        <v>206930397705.18311</v>
      </c>
      <c r="U70" s="90">
        <f t="shared" ca="1" si="13"/>
        <v>214217605487.26709</v>
      </c>
      <c r="V70">
        <f ca="1">IF('NGPS 2030'!$A78="MR",INDIRECT("'NGPS 2030'!"&amp;'Country Selector'!$B$3&amp;ROW($A78))*10^12,0)*'Process Emissions Multipliers'!$D$40</f>
        <v>221504813269.35101</v>
      </c>
      <c r="W70" s="90">
        <f t="shared" ca="1" si="14"/>
        <v>228983011879.89502</v>
      </c>
      <c r="X70" s="90">
        <f t="shared" ca="1" si="14"/>
        <v>236461210490.439</v>
      </c>
      <c r="Y70" s="90">
        <f t="shared" ca="1" si="14"/>
        <v>243939409100.98297</v>
      </c>
      <c r="Z70" s="90">
        <f t="shared" ca="1" si="14"/>
        <v>251417607711.52692</v>
      </c>
      <c r="AA70" s="90">
        <f t="shared" ca="1" si="14"/>
        <v>258895806322.07092</v>
      </c>
      <c r="AB70" s="90">
        <f t="shared" ca="1" si="14"/>
        <v>266374004932.6149</v>
      </c>
      <c r="AC70" s="90">
        <f t="shared" ca="1" si="14"/>
        <v>273852203543.15887</v>
      </c>
      <c r="AD70" s="90">
        <f t="shared" ca="1" si="14"/>
        <v>281330402153.70288</v>
      </c>
      <c r="AE70" s="90">
        <f t="shared" ca="1" si="14"/>
        <v>288808600764.24683</v>
      </c>
      <c r="AF70" s="90">
        <f t="shared" ca="1" si="14"/>
        <v>296286799374.79083</v>
      </c>
      <c r="AG70" s="90">
        <f t="shared" ca="1" si="14"/>
        <v>303764997985.33484</v>
      </c>
      <c r="AH70" s="90">
        <f t="shared" ca="1" si="14"/>
        <v>311243196595.87878</v>
      </c>
      <c r="AI70" s="90">
        <f t="shared" ca="1" si="14"/>
        <v>318721395206.42273</v>
      </c>
      <c r="AJ70" s="90">
        <f t="shared" ca="1" si="14"/>
        <v>326199593816.9668</v>
      </c>
      <c r="AK70" s="90">
        <f t="shared" ca="1" si="14"/>
        <v>333677792427.51074</v>
      </c>
      <c r="AL70" s="90">
        <f t="shared" ca="1" si="14"/>
        <v>341155991038.05469</v>
      </c>
      <c r="AM70" s="90">
        <f t="shared" ca="1" si="11"/>
        <v>348634189648.59869</v>
      </c>
      <c r="AN70" s="90">
        <f t="shared" ca="1" si="11"/>
        <v>356112388259.1427</v>
      </c>
      <c r="AO70" s="90">
        <f t="shared" ca="1" si="11"/>
        <v>363590586869.68665</v>
      </c>
      <c r="AP70">
        <f ca="1">V70*'Process Emissions Multipliers'!$E$40</f>
        <v>371068785480.23065</v>
      </c>
    </row>
    <row r="71" spans="1:42">
      <c r="A71" s="74">
        <v>19</v>
      </c>
      <c r="B71">
        <f ca="1">IF('NGPS 2010'!$A79="MR",INDIRECT("'NGPS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IF('NGPS 2020'!$A79="MR",INDIRECT("'NGPS 2020'!"&amp;'Country Selector'!$B$3&amp;ROW($A79))*10^12,0)*'Process Emissions Multipliers'!$B$40</f>
        <v>0</v>
      </c>
      <c r="M71" s="90">
        <f t="shared" ca="1" si="16"/>
        <v>82049868.130294368</v>
      </c>
      <c r="N71" s="90">
        <f t="shared" ca="1" si="13"/>
        <v>164099736.26058874</v>
      </c>
      <c r="O71" s="90">
        <f t="shared" ca="1" si="13"/>
        <v>246149604.39088312</v>
      </c>
      <c r="P71" s="90">
        <f t="shared" ca="1" si="13"/>
        <v>328199472.52117747</v>
      </c>
      <c r="Q71" s="90">
        <f t="shared" ca="1" si="13"/>
        <v>410249340.65147185</v>
      </c>
      <c r="R71" s="90">
        <f t="shared" ca="1" si="13"/>
        <v>492299208.78176624</v>
      </c>
      <c r="S71" s="90">
        <f t="shared" ca="1" si="13"/>
        <v>574349076.9120605</v>
      </c>
      <c r="T71" s="90">
        <f t="shared" ca="1" si="13"/>
        <v>656398945.04235494</v>
      </c>
      <c r="U71" s="90">
        <f t="shared" ca="1" si="13"/>
        <v>738448813.17264938</v>
      </c>
      <c r="V71">
        <f ca="1">IF('NGPS 2030'!$A79="MR",INDIRECT("'NGPS 2030'!"&amp;'Country Selector'!$B$3&amp;ROW($A79))*10^12,0)*'Process Emissions Multipliers'!$D$40</f>
        <v>820498681.30294371</v>
      </c>
      <c r="W71" s="90">
        <f t="shared" ca="1" si="14"/>
        <v>848199443.2318126</v>
      </c>
      <c r="X71" s="90">
        <f t="shared" ca="1" si="14"/>
        <v>875900205.16068149</v>
      </c>
      <c r="Y71" s="90">
        <f t="shared" ca="1" si="14"/>
        <v>903600967.08955038</v>
      </c>
      <c r="Z71" s="90">
        <f t="shared" ca="1" si="14"/>
        <v>931301729.01841903</v>
      </c>
      <c r="AA71" s="90">
        <f t="shared" ca="1" si="14"/>
        <v>959002490.94728804</v>
      </c>
      <c r="AB71" s="90">
        <f t="shared" ca="1" si="14"/>
        <v>986703252.87615681</v>
      </c>
      <c r="AC71" s="90">
        <f t="shared" ca="1" si="14"/>
        <v>1014404014.8050257</v>
      </c>
      <c r="AD71" s="90">
        <f t="shared" ca="1" si="14"/>
        <v>1042104776.7338946</v>
      </c>
      <c r="AE71" s="90">
        <f t="shared" ca="1" si="14"/>
        <v>1069805538.6627634</v>
      </c>
      <c r="AF71" s="90">
        <f t="shared" ca="1" si="14"/>
        <v>1097506300.5916324</v>
      </c>
      <c r="AG71" s="90">
        <f t="shared" ca="1" si="14"/>
        <v>1125207062.5205011</v>
      </c>
      <c r="AH71" s="90">
        <f t="shared" ca="1" si="14"/>
        <v>1152907824.4493699</v>
      </c>
      <c r="AI71" s="90">
        <f t="shared" ca="1" si="14"/>
        <v>1180608586.3782387</v>
      </c>
      <c r="AJ71" s="90">
        <f t="shared" ca="1" si="14"/>
        <v>1208309348.3071077</v>
      </c>
      <c r="AK71" s="90">
        <f t="shared" ca="1" si="14"/>
        <v>1236010110.2359765</v>
      </c>
      <c r="AL71" s="90">
        <f t="shared" ca="1" si="14"/>
        <v>1263710872.1648452</v>
      </c>
      <c r="AM71" s="90">
        <f t="shared" ca="1" si="11"/>
        <v>1291411634.0937142</v>
      </c>
      <c r="AN71" s="90">
        <f t="shared" ca="1" si="11"/>
        <v>1319112396.022583</v>
      </c>
      <c r="AO71" s="90">
        <f t="shared" ca="1" si="11"/>
        <v>1346813157.9514518</v>
      </c>
      <c r="AP71">
        <f ca="1">V71*'Process Emissions Multipliers'!$E$40</f>
        <v>1374513919.8803208</v>
      </c>
    </row>
    <row r="72" spans="1:42">
      <c r="A72" s="74">
        <v>20</v>
      </c>
      <c r="B72">
        <f ca="1">IF('NGPS 2010'!$A80="MR",INDIRECT("'NGPS 2010'!"&amp;'Country Selector'!$B$3&amp;ROW($A80))*10^12,0)</f>
        <v>98679209046.919952</v>
      </c>
      <c r="C72" s="90">
        <f t="shared" ca="1" si="15"/>
        <v>106373732262.12115</v>
      </c>
      <c r="D72" s="90">
        <f t="shared" ca="1" si="12"/>
        <v>114068255477.32236</v>
      </c>
      <c r="E72" s="90">
        <f t="shared" ca="1" si="12"/>
        <v>121762778692.52354</v>
      </c>
      <c r="F72" s="90">
        <f t="shared" ca="1" si="12"/>
        <v>129457301907.72476</v>
      </c>
      <c r="G72" s="90">
        <f t="shared" ca="1" si="12"/>
        <v>137151825122.92595</v>
      </c>
      <c r="H72" s="90">
        <f t="shared" ca="1" si="12"/>
        <v>144846348338.12714</v>
      </c>
      <c r="I72" s="90">
        <f t="shared" ca="1" si="12"/>
        <v>152540871553.32837</v>
      </c>
      <c r="J72" s="90">
        <f t="shared" ca="1" si="12"/>
        <v>160235394768.52957</v>
      </c>
      <c r="K72" s="90">
        <f t="shared" ca="1" si="12"/>
        <v>167929917983.73074</v>
      </c>
      <c r="L72">
        <f ca="1">IF('NGPS 2020'!$A80="MR",INDIRECT("'NGPS 2020'!"&amp;'Country Selector'!$B$3&amp;ROW($A80))*10^12,0)*'Process Emissions Multipliers'!$B$40</f>
        <v>175624441198.93195</v>
      </c>
      <c r="M72" s="90">
        <f t="shared" ca="1" si="16"/>
        <v>158086025661.89749</v>
      </c>
      <c r="N72" s="90">
        <f t="shared" ca="1" si="13"/>
        <v>140547610124.86301</v>
      </c>
      <c r="O72" s="90">
        <f t="shared" ca="1" si="13"/>
        <v>123009194587.82854</v>
      </c>
      <c r="P72" s="90">
        <f t="shared" ca="1" si="13"/>
        <v>105470779050.79405</v>
      </c>
      <c r="Q72" s="90">
        <f t="shared" ca="1" si="13"/>
        <v>87932363513.759583</v>
      </c>
      <c r="R72" s="90">
        <f t="shared" ca="1" si="13"/>
        <v>70393947976.725128</v>
      </c>
      <c r="S72" s="90">
        <f t="shared" ca="1" si="13"/>
        <v>52855532439.690643</v>
      </c>
      <c r="T72" s="90">
        <f t="shared" ca="1" si="13"/>
        <v>35317116902.656174</v>
      </c>
      <c r="U72" s="90">
        <f t="shared" ca="1" si="13"/>
        <v>17778701365.621704</v>
      </c>
      <c r="V72">
        <f ca="1">IF('NGPS 2030'!$A80="MR",INDIRECT("'NGPS 2030'!"&amp;'Country Selector'!$B$3&amp;ROW($A80))*10^12,0)*'Process Emissions Multipliers'!$D$40</f>
        <v>240285828.58723161</v>
      </c>
      <c r="W72" s="90">
        <f t="shared" ca="1" si="14"/>
        <v>248398090.90312716</v>
      </c>
      <c r="X72" s="90">
        <f t="shared" ca="1" si="14"/>
        <v>256510353.21902275</v>
      </c>
      <c r="Y72" s="90">
        <f t="shared" ca="1" si="14"/>
        <v>264622615.53491837</v>
      </c>
      <c r="Z72" s="90">
        <f t="shared" ca="1" si="14"/>
        <v>272734877.85081393</v>
      </c>
      <c r="AA72" s="90">
        <f t="shared" ca="1" si="14"/>
        <v>280847140.16670954</v>
      </c>
      <c r="AB72" s="90">
        <f t="shared" ca="1" si="14"/>
        <v>288959402.4826051</v>
      </c>
      <c r="AC72" s="90">
        <f t="shared" ca="1" si="14"/>
        <v>297071664.79850066</v>
      </c>
      <c r="AD72" s="90">
        <f t="shared" ca="1" si="14"/>
        <v>305183927.11439627</v>
      </c>
      <c r="AE72" s="90">
        <f t="shared" ca="1" si="14"/>
        <v>313296189.43029189</v>
      </c>
      <c r="AF72" s="90">
        <f t="shared" ca="1" si="14"/>
        <v>321408451.74618745</v>
      </c>
      <c r="AG72" s="90">
        <f t="shared" ca="1" si="14"/>
        <v>329520714.06208301</v>
      </c>
      <c r="AH72" s="90">
        <f t="shared" ca="1" si="14"/>
        <v>337632976.37797862</v>
      </c>
      <c r="AI72" s="90">
        <f t="shared" ca="1" si="14"/>
        <v>345745238.69387418</v>
      </c>
      <c r="AJ72" s="90">
        <f t="shared" ca="1" si="14"/>
        <v>353857501.0097698</v>
      </c>
      <c r="AK72" s="90">
        <f t="shared" ca="1" si="14"/>
        <v>361969763.32566535</v>
      </c>
      <c r="AL72" s="90">
        <f t="shared" ca="1" si="14"/>
        <v>370082025.64156097</v>
      </c>
      <c r="AM72" s="90">
        <f t="shared" ca="1" si="11"/>
        <v>378194287.95745659</v>
      </c>
      <c r="AN72" s="90">
        <f t="shared" ca="1" si="11"/>
        <v>386306550.27335215</v>
      </c>
      <c r="AO72" s="90">
        <f t="shared" ca="1" si="11"/>
        <v>394418812.58924776</v>
      </c>
      <c r="AP72">
        <f ca="1">V72*'Process Emissions Multipliers'!$E$40</f>
        <v>402531074.90514332</v>
      </c>
    </row>
    <row r="73" spans="1:42">
      <c r="A73" s="74">
        <v>21</v>
      </c>
      <c r="B73">
        <f ca="1">IF('NGPS 2010'!$A81="MR",INDIRECT("'NGPS 2010'!"&amp;'Country Selector'!$B$3&amp;ROW($A81))*10^12,0)</f>
        <v>139775952588.46432</v>
      </c>
      <c r="C73" s="90">
        <f t="shared" ca="1" si="15"/>
        <v>125863347041.16083</v>
      </c>
      <c r="D73" s="90">
        <f t="shared" ca="1" si="12"/>
        <v>111950741493.85733</v>
      </c>
      <c r="E73" s="90">
        <f t="shared" ca="1" si="12"/>
        <v>98038135946.553833</v>
      </c>
      <c r="F73" s="90">
        <f t="shared" ca="1" si="12"/>
        <v>84125530399.250336</v>
      </c>
      <c r="G73" s="90">
        <f t="shared" ca="1" si="12"/>
        <v>70212924851.946854</v>
      </c>
      <c r="H73" s="90">
        <f t="shared" ca="1" si="12"/>
        <v>56300319304.643364</v>
      </c>
      <c r="I73" s="90">
        <f t="shared" ca="1" si="12"/>
        <v>42387713757.339867</v>
      </c>
      <c r="J73" s="90">
        <f t="shared" ca="1" si="12"/>
        <v>28475108210.036381</v>
      </c>
      <c r="K73" s="90">
        <f t="shared" ca="1" si="12"/>
        <v>14562502662.732889</v>
      </c>
      <c r="L73">
        <f ca="1">IF('NGPS 2020'!$A81="MR",INDIRECT("'NGPS 2020'!"&amp;'Country Selector'!$B$3&amp;ROW($A81))*10^12,0)*'Process Emissions Multipliers'!$B$40</f>
        <v>649897115.42939734</v>
      </c>
      <c r="M73" s="90">
        <f t="shared" ca="1" si="16"/>
        <v>584907403.88645768</v>
      </c>
      <c r="N73" s="90">
        <f t="shared" ca="1" si="13"/>
        <v>519917692.3435179</v>
      </c>
      <c r="O73" s="90">
        <f t="shared" ca="1" si="13"/>
        <v>454927980.80057812</v>
      </c>
      <c r="P73" s="90">
        <f t="shared" ca="1" si="13"/>
        <v>389938269.25763839</v>
      </c>
      <c r="Q73" s="90">
        <f t="shared" ca="1" si="13"/>
        <v>324948557.71469867</v>
      </c>
      <c r="R73" s="90">
        <f t="shared" ca="1" si="13"/>
        <v>259958846.17175895</v>
      </c>
      <c r="S73" s="90">
        <f t="shared" ca="1" si="13"/>
        <v>194969134.6288192</v>
      </c>
      <c r="T73" s="90">
        <f t="shared" ca="1" si="13"/>
        <v>129979423.08587947</v>
      </c>
      <c r="U73" s="90">
        <f t="shared" ca="1" si="13"/>
        <v>64989711.542939737</v>
      </c>
      <c r="V73">
        <f ca="1">IF('NGPS 2030'!$A81="MR",INDIRECT("'NGPS 2030'!"&amp;'Country Selector'!$B$3&amp;ROW($A81))*10^12,0)*'Process Emissions Multipliers'!$D$40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Multipliers'!$E$40</f>
        <v>0</v>
      </c>
    </row>
    <row r="74" spans="1:42">
      <c r="A74" s="74">
        <v>22</v>
      </c>
      <c r="B74">
        <f ca="1">IF('NGPS 2010'!$A82="MR",INDIRECT("'NGPS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IF('NGPS 2020'!$A82="MR",INDIRECT("'NGPS 2020'!"&amp;'Country Selector'!$B$3&amp;ROW($A82))*10^12,0)*'Process Emissions Multipliers'!$B$40</f>
        <v>0</v>
      </c>
      <c r="M74" s="90">
        <f t="shared" ca="1" si="16"/>
        <v>1072304439.2583565</v>
      </c>
      <c r="N74" s="90">
        <f t="shared" ca="1" si="13"/>
        <v>2144608878.5167129</v>
      </c>
      <c r="O74" s="90">
        <f t="shared" ca="1" si="13"/>
        <v>3216913317.7750692</v>
      </c>
      <c r="P74" s="90">
        <f t="shared" ca="1" si="13"/>
        <v>4289217757.0334258</v>
      </c>
      <c r="Q74" s="90">
        <f t="shared" ca="1" si="13"/>
        <v>5361522196.2917824</v>
      </c>
      <c r="R74" s="90">
        <f t="shared" ca="1" si="13"/>
        <v>6433826635.5501385</v>
      </c>
      <c r="S74" s="90">
        <f t="shared" ca="1" si="13"/>
        <v>7506131074.8084965</v>
      </c>
      <c r="T74" s="90">
        <f t="shared" ca="1" si="13"/>
        <v>8578435514.0668516</v>
      </c>
      <c r="U74" s="90">
        <f t="shared" ca="1" si="13"/>
        <v>9650739953.3252068</v>
      </c>
      <c r="V74">
        <f ca="1">IF('NGPS 2030'!$A82="MR",INDIRECT("'NGPS 2030'!"&amp;'Country Selector'!$B$3&amp;ROW($A82))*10^12,0)*'Process Emissions Multipliers'!$D$40</f>
        <v>10723044392.583565</v>
      </c>
      <c r="W74" s="90">
        <f t="shared" ca="1" si="14"/>
        <v>11085063865.180351</v>
      </c>
      <c r="X74" s="90">
        <f t="shared" ca="1" si="14"/>
        <v>11447083337.777134</v>
      </c>
      <c r="Y74" s="90">
        <f t="shared" ca="1" si="14"/>
        <v>11809102810.37392</v>
      </c>
      <c r="Z74" s="90">
        <f t="shared" ca="1" si="14"/>
        <v>12171122282.970705</v>
      </c>
      <c r="AA74" s="90">
        <f t="shared" ca="1" si="14"/>
        <v>12533141755.56749</v>
      </c>
      <c r="AB74" s="90">
        <f t="shared" ca="1" si="14"/>
        <v>12895161228.164276</v>
      </c>
      <c r="AC74" s="90">
        <f t="shared" ca="1" si="14"/>
        <v>13257180700.761059</v>
      </c>
      <c r="AD74" s="90">
        <f t="shared" ca="1" si="14"/>
        <v>13619200173.357845</v>
      </c>
      <c r="AE74" s="90">
        <f t="shared" ca="1" si="14"/>
        <v>13981219645.954632</v>
      </c>
      <c r="AF74" s="90">
        <f t="shared" ca="1" si="14"/>
        <v>14343239118.551416</v>
      </c>
      <c r="AG74" s="90">
        <f t="shared" ca="1" si="14"/>
        <v>14705258591.148201</v>
      </c>
      <c r="AH74" s="90">
        <f t="shared" ca="1" si="14"/>
        <v>15067278063.744986</v>
      </c>
      <c r="AI74" s="90">
        <f t="shared" ca="1" si="14"/>
        <v>15429297536.341774</v>
      </c>
      <c r="AJ74" s="90">
        <f t="shared" ca="1" si="14"/>
        <v>15791317008.938557</v>
      </c>
      <c r="AK74" s="90">
        <f t="shared" ca="1" si="14"/>
        <v>16153336481.535343</v>
      </c>
      <c r="AL74" s="90">
        <f t="shared" ca="1" si="14"/>
        <v>16515355954.132126</v>
      </c>
      <c r="AM74" s="90">
        <f t="shared" ca="1" si="11"/>
        <v>16877375426.728914</v>
      </c>
      <c r="AN74" s="90">
        <f t="shared" ca="1" si="11"/>
        <v>17239394899.325699</v>
      </c>
      <c r="AO74" s="90">
        <f t="shared" ca="1" si="11"/>
        <v>17601414371.922482</v>
      </c>
      <c r="AP74">
        <f ca="1">V74*'Process Emissions Multipliers'!$E$40</f>
        <v>17963433844.519268</v>
      </c>
    </row>
    <row r="75" spans="1:42">
      <c r="A75" s="74">
        <v>23</v>
      </c>
      <c r="B75">
        <f ca="1">IF('NGPS 2010'!$A83="MR",INDIRECT("'NGPS 2010'!"&amp;'Country Selector'!$B$3&amp;ROW($A83))*10^12,0)</f>
        <v>121885721573.94617</v>
      </c>
      <c r="C75" s="90">
        <f t="shared" ca="1" si="15"/>
        <v>109698597055.20975</v>
      </c>
      <c r="D75" s="90">
        <f t="shared" ca="1" si="12"/>
        <v>97511472536.473358</v>
      </c>
      <c r="E75" s="90">
        <f t="shared" ca="1" si="12"/>
        <v>85324348017.736938</v>
      </c>
      <c r="F75" s="90">
        <f t="shared" ca="1" si="12"/>
        <v>73137223499.000549</v>
      </c>
      <c r="G75" s="90">
        <f t="shared" ca="1" si="12"/>
        <v>60950098980.264137</v>
      </c>
      <c r="H75" s="90">
        <f t="shared" ca="1" si="12"/>
        <v>48762974461.527733</v>
      </c>
      <c r="I75" s="90">
        <f t="shared" ca="1" si="12"/>
        <v>36575849942.791328</v>
      </c>
      <c r="J75" s="90">
        <f t="shared" ca="1" si="12"/>
        <v>24388725424.05492</v>
      </c>
      <c r="K75" s="90">
        <f t="shared" ca="1" si="12"/>
        <v>12201600905.318512</v>
      </c>
      <c r="L75">
        <f ca="1">IF('NGPS 2020'!$A83="MR",INDIRECT("'NGPS 2020'!"&amp;'Country Selector'!$B$3&amp;ROW($A83))*10^12,0)*'Process Emissions Multipliers'!$B$40</f>
        <v>14476386.582105739</v>
      </c>
      <c r="M75" s="90">
        <f t="shared" ca="1" si="16"/>
        <v>17809664.434633404</v>
      </c>
      <c r="N75" s="90">
        <f t="shared" ca="1" si="13"/>
        <v>21142942.287161075</v>
      </c>
      <c r="O75" s="90">
        <f t="shared" ca="1" si="13"/>
        <v>24476220.139688738</v>
      </c>
      <c r="P75" s="90">
        <f t="shared" ca="1" si="13"/>
        <v>27809497.992216405</v>
      </c>
      <c r="Q75" s="90">
        <f t="shared" ca="1" si="13"/>
        <v>31142775.844744071</v>
      </c>
      <c r="R75" s="90">
        <f t="shared" ca="1" si="13"/>
        <v>34476053.697271742</v>
      </c>
      <c r="S75" s="90">
        <f t="shared" ca="1" si="13"/>
        <v>37809331.549799405</v>
      </c>
      <c r="T75" s="90">
        <f t="shared" ca="1" si="13"/>
        <v>41142609.402327076</v>
      </c>
      <c r="U75" s="90">
        <f t="shared" ca="1" si="13"/>
        <v>44475887.254854746</v>
      </c>
      <c r="V75">
        <f ca="1">IF('NGPS 2030'!$A83="MR",INDIRECT("'NGPS 2030'!"&amp;'Country Selector'!$B$3&amp;ROW($A83))*10^12,0)*'Process Emissions Multipliers'!$D$40</f>
        <v>47809165.107382409</v>
      </c>
      <c r="W75" s="90">
        <f t="shared" ca="1" si="14"/>
        <v>49423244.850392513</v>
      </c>
      <c r="X75" s="90">
        <f t="shared" ca="1" si="14"/>
        <v>51037324.593402617</v>
      </c>
      <c r="Y75" s="90">
        <f t="shared" ca="1" si="14"/>
        <v>52651404.33641272</v>
      </c>
      <c r="Z75" s="90">
        <f t="shared" ca="1" si="14"/>
        <v>54265484.079422817</v>
      </c>
      <c r="AA75" s="90">
        <f t="shared" ca="1" si="14"/>
        <v>55879563.82243292</v>
      </c>
      <c r="AB75" s="90">
        <f t="shared" ca="1" si="14"/>
        <v>57493643.565443024</v>
      </c>
      <c r="AC75" s="90">
        <f t="shared" ca="1" si="14"/>
        <v>59107723.308453128</v>
      </c>
      <c r="AD75" s="90">
        <f t="shared" ca="1" si="14"/>
        <v>60721803.051463231</v>
      </c>
      <c r="AE75" s="90">
        <f t="shared" ca="1" si="14"/>
        <v>62335882.794473335</v>
      </c>
      <c r="AF75" s="90">
        <f t="shared" ca="1" si="14"/>
        <v>63949962.537483439</v>
      </c>
      <c r="AG75" s="90">
        <f t="shared" ca="1" si="14"/>
        <v>65564042.280493543</v>
      </c>
      <c r="AH75" s="90">
        <f t="shared" ca="1" si="14"/>
        <v>67178122.023503631</v>
      </c>
      <c r="AI75" s="90">
        <f t="shared" ca="1" si="14"/>
        <v>68792201.766513735</v>
      </c>
      <c r="AJ75" s="90">
        <f t="shared" ca="1" si="14"/>
        <v>70406281.509523839</v>
      </c>
      <c r="AK75" s="90">
        <f t="shared" ca="1" si="14"/>
        <v>72020361.252533957</v>
      </c>
      <c r="AL75" s="90">
        <f t="shared" ca="1" si="14"/>
        <v>73634440.995544046</v>
      </c>
      <c r="AM75" s="90">
        <f t="shared" ca="1" si="11"/>
        <v>75248520.73855415</v>
      </c>
      <c r="AN75" s="90">
        <f t="shared" ca="1" si="11"/>
        <v>76862600.481564254</v>
      </c>
      <c r="AO75" s="90">
        <f t="shared" ca="1" si="11"/>
        <v>78476680.224574357</v>
      </c>
      <c r="AP75">
        <f ca="1">V75*'Process Emissions Multipliers'!$E$40</f>
        <v>80090759.967584461</v>
      </c>
    </row>
    <row r="76" spans="1:42">
      <c r="A76" s="74">
        <v>24</v>
      </c>
      <c r="B76">
        <f ca="1">IF('NGPS 2010'!$A84="MR",INDIRECT("'NGPS 2010'!"&amp;'Country Selector'!$B$3&amp;ROW($A84))*10^12,0)</f>
        <v>451489393.59318519</v>
      </c>
      <c r="C76" s="90">
        <f t="shared" ca="1" si="15"/>
        <v>1255686806.4177196</v>
      </c>
      <c r="D76" s="90">
        <f t="shared" ca="1" si="12"/>
        <v>2059884219.242254</v>
      </c>
      <c r="E76" s="90">
        <f t="shared" ca="1" si="12"/>
        <v>2864081632.0667882</v>
      </c>
      <c r="F76" s="90">
        <f t="shared" ca="1" si="12"/>
        <v>3668279044.8913226</v>
      </c>
      <c r="G76" s="90">
        <f t="shared" ca="1" si="12"/>
        <v>4472476457.7158566</v>
      </c>
      <c r="H76" s="90">
        <f t="shared" ca="1" si="12"/>
        <v>5276673870.540391</v>
      </c>
      <c r="I76" s="90">
        <f t="shared" ca="1" si="12"/>
        <v>6080871283.3649254</v>
      </c>
      <c r="J76" s="90">
        <f t="shared" ca="1" si="12"/>
        <v>6885068696.1894608</v>
      </c>
      <c r="K76" s="90">
        <f t="shared" ca="1" si="12"/>
        <v>7689266109.0139942</v>
      </c>
      <c r="L76">
        <f ca="1">IF('NGPS 2020'!$A84="MR",INDIRECT("'NGPS 2020'!"&amp;'Country Selector'!$B$3&amp;ROW($A84))*10^12,0)*'Process Emissions Multipliers'!$B$40</f>
        <v>8493463521.8385286</v>
      </c>
      <c r="M76" s="90">
        <f t="shared" ca="1" si="16"/>
        <v>7644117169.6546755</v>
      </c>
      <c r="N76" s="90">
        <f t="shared" ca="1" si="13"/>
        <v>6794770817.4708233</v>
      </c>
      <c r="O76" s="90">
        <f t="shared" ca="1" si="13"/>
        <v>5945424465.2869701</v>
      </c>
      <c r="P76" s="90">
        <f t="shared" ca="1" si="13"/>
        <v>5096078113.103117</v>
      </c>
      <c r="Q76" s="90">
        <f t="shared" ca="1" si="13"/>
        <v>4246731760.9192643</v>
      </c>
      <c r="R76" s="90">
        <f t="shared" ca="1" si="13"/>
        <v>3397385408.7354116</v>
      </c>
      <c r="S76" s="90">
        <f t="shared" ca="1" si="13"/>
        <v>2548039056.5515585</v>
      </c>
      <c r="T76" s="90">
        <f t="shared" ca="1" si="13"/>
        <v>1698692704.3677058</v>
      </c>
      <c r="U76" s="90">
        <f t="shared" ca="1" si="13"/>
        <v>849346352.18385291</v>
      </c>
      <c r="V76">
        <f ca="1">IF('NGPS 2030'!$A84="MR",INDIRECT("'NGPS 2030'!"&amp;'Country Selector'!$B$3&amp;ROW($A84))*10^12,0)*'Process Emissions Multipliers'!$D$40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Multipliers'!$E$40</f>
        <v>0</v>
      </c>
    </row>
    <row r="77" spans="1:42">
      <c r="A77" s="74">
        <v>25</v>
      </c>
      <c r="B77">
        <f ca="1">IF('NGPS 2010'!$A85="MR",INDIRECT("'NGPS 2010'!"&amp;'Country Selector'!$B$3&amp;ROW($A85))*10^12,0)</f>
        <v>756507717.34014904</v>
      </c>
      <c r="C77" s="90">
        <f t="shared" ca="1" si="15"/>
        <v>793539415.65188432</v>
      </c>
      <c r="D77" s="90">
        <f t="shared" ca="1" si="12"/>
        <v>830571113.96361947</v>
      </c>
      <c r="E77" s="90">
        <f t="shared" ca="1" si="12"/>
        <v>867602812.27535474</v>
      </c>
      <c r="F77" s="90">
        <f t="shared" ca="1" si="12"/>
        <v>904634510.58709002</v>
      </c>
      <c r="G77" s="90">
        <f t="shared" ca="1" si="12"/>
        <v>941666208.89882517</v>
      </c>
      <c r="H77" s="90">
        <f t="shared" ca="1" si="12"/>
        <v>978697907.21056044</v>
      </c>
      <c r="I77" s="90">
        <f t="shared" ca="1" si="12"/>
        <v>1015729605.5222957</v>
      </c>
      <c r="J77" s="90">
        <f t="shared" ca="1" si="12"/>
        <v>1052761303.8340309</v>
      </c>
      <c r="K77" s="90">
        <f t="shared" ca="1" si="12"/>
        <v>1089793002.145766</v>
      </c>
      <c r="L77">
        <f ca="1">IF('NGPS 2020'!$A85="MR",INDIRECT("'NGPS 2020'!"&amp;'Country Selector'!$B$3&amp;ROW($A85))*10^12,0)*'Process Emissions Multipliers'!$B$40</f>
        <v>1126824700.4575014</v>
      </c>
      <c r="M77" s="90">
        <f t="shared" ca="1" si="16"/>
        <v>1155095010.9991765</v>
      </c>
      <c r="N77" s="90">
        <f t="shared" ca="1" si="13"/>
        <v>1183365321.5408518</v>
      </c>
      <c r="O77" s="90">
        <f t="shared" ca="1" si="13"/>
        <v>1211635632.0825272</v>
      </c>
      <c r="P77" s="90">
        <f t="shared" ca="1" si="13"/>
        <v>1239905942.6242023</v>
      </c>
      <c r="Q77" s="90">
        <f t="shared" ca="1" si="13"/>
        <v>1268176253.1658776</v>
      </c>
      <c r="R77" s="90">
        <f t="shared" ca="1" si="13"/>
        <v>1296446563.7075529</v>
      </c>
      <c r="S77" s="90">
        <f t="shared" ca="1" si="13"/>
        <v>1324716874.249228</v>
      </c>
      <c r="T77" s="90">
        <f t="shared" ca="1" si="13"/>
        <v>1352987184.7909033</v>
      </c>
      <c r="U77" s="90">
        <f t="shared" ca="1" si="13"/>
        <v>1381257495.3325787</v>
      </c>
      <c r="V77">
        <f ca="1">IF('NGPS 2030'!$A85="MR",INDIRECT("'NGPS 2030'!"&amp;'Country Selector'!$B$3&amp;ROW($A85))*10^12,0)*'Process Emissions Multipliers'!$D$40</f>
        <v>1409527805.8742537</v>
      </c>
      <c r="W77" s="90">
        <f t="shared" ca="1" si="14"/>
        <v>1457114712.5596375</v>
      </c>
      <c r="X77" s="90">
        <f t="shared" ca="1" si="14"/>
        <v>1504701619.2450213</v>
      </c>
      <c r="Y77" s="90">
        <f t="shared" ca="1" si="14"/>
        <v>1552288525.9304047</v>
      </c>
      <c r="Z77" s="90">
        <f t="shared" ca="1" si="14"/>
        <v>1599875432.6157885</v>
      </c>
      <c r="AA77" s="90">
        <f t="shared" ca="1" si="14"/>
        <v>1647462339.3011723</v>
      </c>
      <c r="AB77" s="90">
        <f t="shared" ca="1" si="14"/>
        <v>1695049245.9865558</v>
      </c>
      <c r="AC77" s="90">
        <f t="shared" ca="1" si="14"/>
        <v>1742636152.6719396</v>
      </c>
      <c r="AD77" s="90">
        <f t="shared" ca="1" si="14"/>
        <v>1790223059.3573232</v>
      </c>
      <c r="AE77" s="90">
        <f t="shared" ca="1" si="14"/>
        <v>1837809966.042707</v>
      </c>
      <c r="AF77" s="90">
        <f t="shared" ca="1" si="14"/>
        <v>1885396872.7280908</v>
      </c>
      <c r="AG77" s="90">
        <f t="shared" ca="1" si="14"/>
        <v>1932983779.4134746</v>
      </c>
      <c r="AH77" s="90">
        <f t="shared" ca="1" si="14"/>
        <v>1980570686.0988579</v>
      </c>
      <c r="AI77" s="90">
        <f t="shared" ca="1" si="14"/>
        <v>2028157592.7842417</v>
      </c>
      <c r="AJ77" s="90">
        <f t="shared" ca="1" si="14"/>
        <v>2075744499.4696255</v>
      </c>
      <c r="AK77" s="90">
        <f t="shared" ca="1" si="14"/>
        <v>2123331406.1550093</v>
      </c>
      <c r="AL77" s="90">
        <f t="shared" ca="1" si="14"/>
        <v>2170918312.8403931</v>
      </c>
      <c r="AM77" s="90">
        <f t="shared" ca="1" si="11"/>
        <v>2218505219.5257764</v>
      </c>
      <c r="AN77" s="90">
        <f t="shared" ca="1" si="11"/>
        <v>2266092126.2111602</v>
      </c>
      <c r="AO77" s="90">
        <f t="shared" ca="1" si="11"/>
        <v>2313679032.896544</v>
      </c>
      <c r="AP77">
        <f ca="1">V77*'Process Emissions Multipliers'!$E$40</f>
        <v>2361265939.5819278</v>
      </c>
    </row>
    <row r="78" spans="1:42">
      <c r="A78" s="74">
        <v>26</v>
      </c>
      <c r="B78">
        <f ca="1">IF('NGPS 2010'!$A86="MR",INDIRECT("'NGPS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IF('NGPS 2020'!$A86="MR",INDIRECT("'NGPS 2020'!"&amp;'Country Selector'!$B$3&amp;ROW($A86))*10^12,0)*'Process Emissions Multipliers'!$B$40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IF('NGPS 2030'!$A86="MR",INDIRECT("'NGPS 2030'!"&amp;'Country Selector'!$B$3&amp;ROW($A86))*10^12,0)*'Process Emissions Multipliers'!$D$40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Multipliers'!$E$40</f>
        <v>0</v>
      </c>
    </row>
    <row r="79" spans="1:42">
      <c r="A79" s="74">
        <v>27</v>
      </c>
      <c r="B79">
        <f ca="1">IF('NGPS 2010'!$A87="MR",INDIRECT("'NGPS 2010'!"&amp;'Country Selector'!$B$3&amp;ROW($A87))*10^12,0)</f>
        <v>5900485790.664156</v>
      </c>
      <c r="C79" s="90">
        <f t="shared" ca="1" si="15"/>
        <v>5313186870.2355719</v>
      </c>
      <c r="D79" s="90">
        <f t="shared" ca="1" si="12"/>
        <v>4725887949.8069887</v>
      </c>
      <c r="E79" s="90">
        <f t="shared" ca="1" si="12"/>
        <v>4138589029.378406</v>
      </c>
      <c r="F79" s="90">
        <f t="shared" ca="1" si="12"/>
        <v>3551290108.9498224</v>
      </c>
      <c r="G79" s="90">
        <f t="shared" ca="1" si="12"/>
        <v>2963991188.5212388</v>
      </c>
      <c r="H79" s="90">
        <f t="shared" ca="1" si="12"/>
        <v>2376692268.0926547</v>
      </c>
      <c r="I79" s="90">
        <f t="shared" ca="1" si="12"/>
        <v>1789393347.6640718</v>
      </c>
      <c r="J79" s="90">
        <f t="shared" ca="1" si="12"/>
        <v>1202094427.2354882</v>
      </c>
      <c r="K79" s="90">
        <f t="shared" ca="1" si="12"/>
        <v>614795506.80690467</v>
      </c>
      <c r="L79">
        <f ca="1">IF('NGPS 2020'!$A87="MR",INDIRECT("'NGPS 2020'!"&amp;'Country Selector'!$B$3&amp;ROW($A87))*10^12,0)*'Process Emissions Multipliers'!$B$40</f>
        <v>27496586.378321204</v>
      </c>
      <c r="M79" s="90">
        <f t="shared" ca="1" si="16"/>
        <v>24746927.740489084</v>
      </c>
      <c r="N79" s="90">
        <f t="shared" ca="1" si="13"/>
        <v>21997269.102656964</v>
      </c>
      <c r="O79" s="90">
        <f t="shared" ca="1" si="13"/>
        <v>19247610.464824844</v>
      </c>
      <c r="P79" s="90">
        <f t="shared" ca="1" si="13"/>
        <v>16497951.826992724</v>
      </c>
      <c r="Q79" s="90">
        <f t="shared" ca="1" si="13"/>
        <v>13748293.189160604</v>
      </c>
      <c r="R79" s="90">
        <f t="shared" ca="1" si="13"/>
        <v>10998634.551328482</v>
      </c>
      <c r="S79" s="90">
        <f t="shared" ca="1" si="13"/>
        <v>8248975.913496362</v>
      </c>
      <c r="T79" s="90">
        <f t="shared" ca="1" si="13"/>
        <v>5499317.2756642411</v>
      </c>
      <c r="U79" s="90">
        <f t="shared" ca="1" si="13"/>
        <v>2749658.6378321205</v>
      </c>
      <c r="V79">
        <f ca="1">IF('NGPS 2030'!$A87="MR",INDIRECT("'NGPS 2030'!"&amp;'Country Selector'!$B$3&amp;ROW($A87))*10^12,0)*'Process Emissions Multipliers'!$D$40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Multipliers'!$E$40</f>
        <v>0</v>
      </c>
    </row>
    <row r="80" spans="1:42">
      <c r="A80" s="74">
        <v>28</v>
      </c>
      <c r="B80">
        <f ca="1">IF('NGPS 2010'!$A88="MR",INDIRECT("'NGPS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IF('NGPS 2020'!$A88="MR",INDIRECT("'NGPS 2020'!"&amp;'Country Selector'!$B$3&amp;ROW($A88))*10^12,0)*'Process Emissions Multipliers'!$B$40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IF('NGPS 2030'!$A88="MR",INDIRECT("'NGPS 2030'!"&amp;'Country Selector'!$B$3&amp;ROW($A88))*10^12,0)*'Process Emissions Multipliers'!$D$40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Multipliers'!$E$40</f>
        <v>0</v>
      </c>
    </row>
    <row r="81" spans="1:42">
      <c r="A81" s="74">
        <v>29</v>
      </c>
      <c r="B81">
        <f ca="1">IF('NGPS 2010'!$A89="MR",INDIRECT("'NGPS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IF('NGPS 2020'!$A89="MR",INDIRECT("'NGPS 2020'!"&amp;'Country Selector'!$B$3&amp;ROW($A89))*10^12,0)*'Process Emissions Multipliers'!$B$40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IF('NGPS 2030'!$A89="MR",INDIRECT("'NGPS 2030'!"&amp;'Country Selector'!$B$3&amp;ROW($A89))*10^12,0)*'Process Emissions Multipliers'!$D$40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Multipliers'!$E$40</f>
        <v>0</v>
      </c>
    </row>
    <row r="82" spans="1:42">
      <c r="A82" s="74">
        <v>30</v>
      </c>
      <c r="B82">
        <f ca="1">IF('NGPS 2010'!$A90="MR",INDIRECT("'NGPS 2010'!"&amp;'Country Selector'!$B$3&amp;ROW($A90))*10^12,0)</f>
        <v>7049785.7711515622</v>
      </c>
      <c r="C82" s="90">
        <f t="shared" ca="1" si="15"/>
        <v>7695366.7332530599</v>
      </c>
      <c r="D82" s="90">
        <f t="shared" ca="1" si="12"/>
        <v>8340947.6953545557</v>
      </c>
      <c r="E82" s="90">
        <f t="shared" ca="1" si="12"/>
        <v>8986528.6574560516</v>
      </c>
      <c r="F82" s="90">
        <f t="shared" ca="1" si="12"/>
        <v>9632109.6195575483</v>
      </c>
      <c r="G82" s="90">
        <f t="shared" ca="1" si="12"/>
        <v>10277690.581659047</v>
      </c>
      <c r="H82" s="90">
        <f t="shared" ca="1" si="12"/>
        <v>10923271.543760542</v>
      </c>
      <c r="I82" s="90">
        <f t="shared" ca="1" si="12"/>
        <v>11568852.50586204</v>
      </c>
      <c r="J82" s="90">
        <f t="shared" ca="1" si="12"/>
        <v>12214433.467963535</v>
      </c>
      <c r="K82" s="90">
        <f t="shared" ca="1" si="12"/>
        <v>12860014.430065032</v>
      </c>
      <c r="L82">
        <f ca="1">IF('NGPS 2020'!$A90="MR",INDIRECT("'NGPS 2020'!"&amp;'Country Selector'!$B$3&amp;ROW($A90))*10^12,0)*'Process Emissions Multipliers'!$B$40</f>
        <v>13505595.392166531</v>
      </c>
      <c r="M82" s="90">
        <f t="shared" ca="1" si="16"/>
        <v>3040102876.6391916</v>
      </c>
      <c r="N82" s="90">
        <f t="shared" ca="1" si="13"/>
        <v>6066700157.8862162</v>
      </c>
      <c r="O82" s="90">
        <f t="shared" ca="1" si="13"/>
        <v>9093297439.1332417</v>
      </c>
      <c r="P82" s="90">
        <f t="shared" ca="1" si="13"/>
        <v>12119894720.380266</v>
      </c>
      <c r="Q82" s="90">
        <f t="shared" ca="1" si="13"/>
        <v>15146492001.627291</v>
      </c>
      <c r="R82" s="90">
        <f t="shared" ca="1" si="13"/>
        <v>18173089282.874317</v>
      </c>
      <c r="S82" s="90">
        <f t="shared" ca="1" si="13"/>
        <v>21199686564.121338</v>
      </c>
      <c r="T82" s="90">
        <f t="shared" ca="1" si="13"/>
        <v>24226283845.368366</v>
      </c>
      <c r="U82" s="90">
        <f t="shared" ca="1" si="13"/>
        <v>27252881126.615391</v>
      </c>
      <c r="V82">
        <f ca="1">IF('NGPS 2030'!$A90="MR",INDIRECT("'NGPS 2030'!"&amp;'Country Selector'!$B$3&amp;ROW($A90))*10^12,0)*'Process Emissions Multipliers'!$D$40</f>
        <v>30279478407.862415</v>
      </c>
      <c r="W82" s="90">
        <f t="shared" ca="1" si="18"/>
        <v>31301740407.570408</v>
      </c>
      <c r="X82" s="90">
        <f t="shared" ca="1" si="18"/>
        <v>32324002407.278412</v>
      </c>
      <c r="Y82" s="90">
        <f t="shared" ca="1" si="18"/>
        <v>33346264406.986404</v>
      </c>
      <c r="Z82" s="90">
        <f t="shared" ca="1" si="18"/>
        <v>34368526406.694405</v>
      </c>
      <c r="AA82" s="90">
        <f t="shared" ca="1" si="18"/>
        <v>35390788406.402405</v>
      </c>
      <c r="AB82" s="90">
        <f t="shared" ca="1" si="18"/>
        <v>36413050406.110397</v>
      </c>
      <c r="AC82" s="90">
        <f t="shared" ca="1" si="18"/>
        <v>37435312405.818398</v>
      </c>
      <c r="AD82" s="90">
        <f t="shared" ca="1" si="18"/>
        <v>38457574405.52639</v>
      </c>
      <c r="AE82" s="90">
        <f t="shared" ca="1" si="18"/>
        <v>39479836405.23439</v>
      </c>
      <c r="AF82" s="90">
        <f t="shared" ca="1" si="18"/>
        <v>40502098404.942383</v>
      </c>
      <c r="AG82" s="90">
        <f t="shared" ca="1" si="18"/>
        <v>41524360404.650383</v>
      </c>
      <c r="AH82" s="90">
        <f t="shared" ca="1" si="18"/>
        <v>42546622404.358383</v>
      </c>
      <c r="AI82" s="90">
        <f t="shared" ca="1" si="18"/>
        <v>43568884404.066376</v>
      </c>
      <c r="AJ82" s="90">
        <f t="shared" ca="1" si="18"/>
        <v>44591146403.774376</v>
      </c>
      <c r="AK82" s="90">
        <f t="shared" ca="1" si="18"/>
        <v>45613408403.482376</v>
      </c>
      <c r="AL82" s="90">
        <f t="shared" ca="1" si="18"/>
        <v>46635670403.190369</v>
      </c>
      <c r="AM82" s="90">
        <f t="shared" ca="1" si="17"/>
        <v>47657932402.898361</v>
      </c>
      <c r="AN82" s="90">
        <f t="shared" ca="1" si="17"/>
        <v>48680194402.606354</v>
      </c>
      <c r="AO82" s="90">
        <f t="shared" ca="1" si="17"/>
        <v>49702456402.314354</v>
      </c>
      <c r="AP82">
        <f ca="1">V82*'Process Emissions Multipliers'!$E$40</f>
        <v>50724718402.022354</v>
      </c>
    </row>
    <row r="83" spans="1:42">
      <c r="A83" s="74">
        <v>31</v>
      </c>
      <c r="B83">
        <f ca="1">IF('NGPS 2010'!$A91="MR",INDIRECT("'NGPS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IF('NGPS 2020'!$A91="MR",INDIRECT("'NGPS 2020'!"&amp;'Country Selector'!$B$3&amp;ROW($A91))*10^12,0)*'Process Emissions Multipliers'!$B$40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IF('NGPS 2030'!$A91="MR",INDIRECT("'NGPS 2030'!"&amp;'Country Selector'!$B$3&amp;ROW($A91))*10^12,0)*'Process Emissions Multipliers'!$D$40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Multipliers'!$E$40</f>
        <v>0</v>
      </c>
    </row>
    <row r="84" spans="1:42">
      <c r="A84" s="74">
        <v>32</v>
      </c>
      <c r="B84">
        <f ca="1">IF('NGPS 2010'!$A92="MR",INDIRECT("'NGPS 2010'!"&amp;'Country Selector'!$B$3&amp;ROW($A92))*10^12,0)</f>
        <v>0</v>
      </c>
      <c r="C84" s="90">
        <f t="shared" ca="1" si="15"/>
        <v>2398364083.0147009</v>
      </c>
      <c r="D84" s="90">
        <f t="shared" ca="1" si="12"/>
        <v>4796728166.0294018</v>
      </c>
      <c r="E84" s="90">
        <f t="shared" ca="1" si="12"/>
        <v>7195092249.0441027</v>
      </c>
      <c r="F84" s="90">
        <f t="shared" ca="1" si="12"/>
        <v>9593456332.0588036</v>
      </c>
      <c r="G84" s="90">
        <f t="shared" ca="1" si="12"/>
        <v>11991820415.073503</v>
      </c>
      <c r="H84" s="90">
        <f t="shared" ca="1" si="12"/>
        <v>14390184498.088205</v>
      </c>
      <c r="I84" s="90">
        <f t="shared" ca="1" si="12"/>
        <v>16788548581.102905</v>
      </c>
      <c r="J84" s="90">
        <f t="shared" ca="1" si="12"/>
        <v>19186912664.117607</v>
      </c>
      <c r="K84" s="90">
        <f t="shared" ca="1" si="12"/>
        <v>21585276747.132305</v>
      </c>
      <c r="L84">
        <f ca="1">IF('NGPS 2020'!$A92="MR",INDIRECT("'NGPS 2020'!"&amp;'Country Selector'!$B$3&amp;ROW($A92))*10^12,0)*'Process Emissions Multipliers'!$B$40</f>
        <v>23983640830.147007</v>
      </c>
      <c r="M84" s="90">
        <f t="shared" ca="1" si="16"/>
        <v>21585276747.132305</v>
      </c>
      <c r="N84" s="90">
        <f t="shared" ca="1" si="13"/>
        <v>19186912664.117607</v>
      </c>
      <c r="O84" s="90">
        <f t="shared" ca="1" si="13"/>
        <v>16788548581.102905</v>
      </c>
      <c r="P84" s="90">
        <f t="shared" ca="1" si="13"/>
        <v>14390184498.088205</v>
      </c>
      <c r="Q84" s="90">
        <f t="shared" ca="1" si="13"/>
        <v>11991820415.073503</v>
      </c>
      <c r="R84" s="90">
        <f t="shared" ca="1" si="13"/>
        <v>9593456332.0588036</v>
      </c>
      <c r="S84" s="90">
        <f t="shared" ca="1" si="13"/>
        <v>7195092249.0441027</v>
      </c>
      <c r="T84" s="90">
        <f t="shared" ca="1" si="13"/>
        <v>4796728166.0294018</v>
      </c>
      <c r="U84" s="90">
        <f t="shared" ca="1" si="13"/>
        <v>2398364083.0147009</v>
      </c>
      <c r="V84">
        <f ca="1">IF('NGPS 2030'!$A92="MR",INDIRECT("'NGPS 2030'!"&amp;'Country Selector'!$B$3&amp;ROW($A92))*10^12,0)*'Process Emissions Multipliers'!$D$40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Multipliers'!$E$40</f>
        <v>0</v>
      </c>
    </row>
    <row r="85" spans="1:42">
      <c r="A85" s="74">
        <v>33</v>
      </c>
      <c r="B85">
        <f ca="1">IF('NGPS 2010'!$A93="MR",INDIRECT("'NGPS 2010'!"&amp;'Country Selector'!$B$3&amp;ROW($A93))*10^12,0)</f>
        <v>9382459.0523539092</v>
      </c>
      <c r="C85" s="90">
        <f t="shared" ca="1" si="15"/>
        <v>8444213.1471185181</v>
      </c>
      <c r="D85" s="90">
        <f t="shared" ca="1" si="12"/>
        <v>7505967.241883127</v>
      </c>
      <c r="E85" s="90">
        <f t="shared" ca="1" si="12"/>
        <v>6567721.3366477359</v>
      </c>
      <c r="F85" s="90">
        <f t="shared" ca="1" si="12"/>
        <v>5629475.4314123448</v>
      </c>
      <c r="G85" s="90">
        <f t="shared" ca="1" si="12"/>
        <v>4691229.5261769546</v>
      </c>
      <c r="H85" s="90">
        <f t="shared" ca="1" si="12"/>
        <v>3752983.6209415635</v>
      </c>
      <c r="I85" s="90">
        <f t="shared" ca="1" si="12"/>
        <v>2814737.7157061724</v>
      </c>
      <c r="J85" s="90">
        <f t="shared" ca="1" si="12"/>
        <v>1876491.8104707818</v>
      </c>
      <c r="K85" s="90">
        <f t="shared" ca="1" si="12"/>
        <v>938245.90523539088</v>
      </c>
      <c r="L85">
        <f ca="1">IF('NGPS 2020'!$A93="MR",INDIRECT("'NGPS 2020'!"&amp;'Country Selector'!$B$3&amp;ROW($A93))*10^12,0)*'Process Emissions Multipliers'!$B$40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IF('NGPS 2030'!$A93="MR",INDIRECT("'NGPS 2030'!"&amp;'Country Selector'!$B$3&amp;ROW($A93))*10^12,0)*'Process Emissions Multipliers'!$D$40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Multipliers'!$E$40</f>
        <v>0</v>
      </c>
    </row>
    <row r="86" spans="1:42">
      <c r="A86" s="74">
        <v>34</v>
      </c>
      <c r="B86">
        <f ca="1">IF('NGPS 2010'!$A94="MR",INDIRECT("'NGPS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IF('NGPS 2020'!$A94="MR",INDIRECT("'NGPS 2020'!"&amp;'Country Selector'!$B$3&amp;ROW($A94))*10^12,0)*'Process Emissions Multipliers'!$B$40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IF('NGPS 2030'!$A94="MR",INDIRECT("'NGPS 2030'!"&amp;'Country Selector'!$B$3&amp;ROW($A94))*10^12,0)*'Process Emissions Multipliers'!$D$40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Multipliers'!$E$40</f>
        <v>0</v>
      </c>
    </row>
    <row r="87" spans="1:42">
      <c r="A87" s="74">
        <v>35</v>
      </c>
      <c r="B87">
        <f ca="1">IF('NGPS 2010'!$A95="MR",INDIRECT("'NGPS 2010'!"&amp;'Country Selector'!$B$3&amp;ROW($A95))*10^12,0)</f>
        <v>16661651817.638123</v>
      </c>
      <c r="C87" s="90">
        <f t="shared" ca="1" si="15"/>
        <v>14995486635.87431</v>
      </c>
      <c r="D87" s="90">
        <f t="shared" ca="1" si="12"/>
        <v>13329321454.110498</v>
      </c>
      <c r="E87" s="90">
        <f t="shared" ca="1" si="12"/>
        <v>11663156272.346685</v>
      </c>
      <c r="F87" s="90">
        <f t="shared" ca="1" si="12"/>
        <v>9996991090.5828743</v>
      </c>
      <c r="G87" s="90">
        <f t="shared" ca="1" si="12"/>
        <v>8330825908.8190613</v>
      </c>
      <c r="H87" s="90">
        <f t="shared" ca="1" si="12"/>
        <v>6664660727.0552492</v>
      </c>
      <c r="I87" s="90">
        <f t="shared" ca="1" si="12"/>
        <v>4998495545.2914371</v>
      </c>
      <c r="J87" s="90">
        <f t="shared" ca="1" si="12"/>
        <v>3332330363.5276246</v>
      </c>
      <c r="K87" s="90">
        <f t="shared" ca="1" si="12"/>
        <v>1666165181.7638123</v>
      </c>
      <c r="L87">
        <f ca="1">IF('NGPS 2020'!$A95="MR",INDIRECT("'NGPS 2020'!"&amp;'Country Selector'!$B$3&amp;ROW($A95))*10^12,0)*'Process Emissions Multipliers'!$B$40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IF('NGPS 2030'!$A95="MR",INDIRECT("'NGPS 2030'!"&amp;'Country Selector'!$B$3&amp;ROW($A95))*10^12,0)*'Process Emissions Multipliers'!$D$40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Multipliers'!$E$40</f>
        <v>0</v>
      </c>
    </row>
    <row r="88" spans="1:42">
      <c r="A88" s="74">
        <v>36</v>
      </c>
      <c r="B88">
        <f ca="1">IF('NGPS 2010'!$A96="MR",INDIRECT("'NGPS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IF('NGPS 2020'!$A96="MR",INDIRECT("'NGPS 2020'!"&amp;'Country Selector'!$B$3&amp;ROW($A96))*10^12,0)*'Process Emissions Multipliers'!$B$40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IF('NGPS 2030'!$A96="MR",INDIRECT("'NGPS 2030'!"&amp;'Country Selector'!$B$3&amp;ROW($A96))*10^12,0)*'Process Emissions Multipliers'!$D$40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Multipliers'!$E$40</f>
        <v>0</v>
      </c>
    </row>
    <row r="89" spans="1:42">
      <c r="A89" s="74">
        <v>37</v>
      </c>
      <c r="B89">
        <f ca="1">IF('NGPS 2010'!$A97="MR",INDIRECT("'NGPS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IF('NGPS 2020'!$A97="MR",INDIRECT("'NGPS 2020'!"&amp;'Country Selector'!$B$3&amp;ROW($A97))*10^12,0)*'Process Emissions Multipliers'!$B$40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IF('NGPS 2030'!$A97="MR",INDIRECT("'NGPS 2030'!"&amp;'Country Selector'!$B$3&amp;ROW($A97))*10^12,0)*'Process Emissions Multipliers'!$D$40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Multipliers'!$E$40</f>
        <v>0</v>
      </c>
    </row>
    <row r="90" spans="1:42">
      <c r="A90" s="74">
        <v>38</v>
      </c>
      <c r="B90">
        <f ca="1">IF('NGPS 2010'!$A98="MR",INDIRECT("'NGPS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IF('NGPS 2020'!$A98="MR",INDIRECT("'NGPS 2020'!"&amp;'Country Selector'!$B$3&amp;ROW($A98))*10^12,0)*'Process Emissions Multipliers'!$B$40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IF('NGPS 2030'!$A98="MR",INDIRECT("'NGPS 2030'!"&amp;'Country Selector'!$B$3&amp;ROW($A98))*10^12,0)*'Process Emissions Multipliers'!$D$40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Multipliers'!$E$40</f>
        <v>0</v>
      </c>
    </row>
    <row r="91" spans="1:42">
      <c r="A91" s="74">
        <v>39</v>
      </c>
      <c r="B91">
        <f ca="1">IF('NGPS 2010'!$A99="MR",INDIRECT("'NGPS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IF('NGPS 2020'!$A99="MR",INDIRECT("'NGPS 2020'!"&amp;'Country Selector'!$B$3&amp;ROW($A99))*10^12,0)*'Process Emissions Multipliers'!$B$40</f>
        <v>0</v>
      </c>
      <c r="M91" s="90">
        <f t="shared" ca="1" si="16"/>
        <v>33890063535.474964</v>
      </c>
      <c r="N91" s="90">
        <f t="shared" ca="1" si="13"/>
        <v>67780127070.949928</v>
      </c>
      <c r="O91" s="90">
        <f t="shared" ca="1" si="13"/>
        <v>101670190606.4249</v>
      </c>
      <c r="P91" s="90">
        <f t="shared" ca="1" si="13"/>
        <v>135560254141.89986</v>
      </c>
      <c r="Q91" s="90">
        <f t="shared" ca="1" si="13"/>
        <v>169450317677.37482</v>
      </c>
      <c r="R91" s="90">
        <f t="shared" ca="1" si="13"/>
        <v>203340381212.84979</v>
      </c>
      <c r="S91" s="90">
        <f t="shared" ca="1" si="13"/>
        <v>237230444748.32477</v>
      </c>
      <c r="T91" s="90">
        <f t="shared" ca="1" si="13"/>
        <v>271120508283.79971</v>
      </c>
      <c r="U91" s="90">
        <f t="shared" ca="1" si="13"/>
        <v>305010571819.27466</v>
      </c>
      <c r="V91">
        <f ca="1">IF('NGPS 2030'!$A99="MR",INDIRECT("'NGPS 2030'!"&amp;'Country Selector'!$B$3&amp;ROW($A99))*10^12,0)*'Process Emissions Multipliers'!$D$40</f>
        <v>338900635354.74963</v>
      </c>
      <c r="W91" s="90">
        <f t="shared" ca="1" si="18"/>
        <v>350342220858.08838</v>
      </c>
      <c r="X91" s="90">
        <f t="shared" ca="1" si="18"/>
        <v>361783806361.42712</v>
      </c>
      <c r="Y91" s="90">
        <f t="shared" ca="1" si="18"/>
        <v>373225391864.76587</v>
      </c>
      <c r="Z91" s="90">
        <f t="shared" ca="1" si="18"/>
        <v>384666977368.10461</v>
      </c>
      <c r="AA91" s="90">
        <f t="shared" ca="1" si="18"/>
        <v>396108562871.4433</v>
      </c>
      <c r="AB91" s="90">
        <f t="shared" ca="1" si="18"/>
        <v>407550148374.7821</v>
      </c>
      <c r="AC91" s="90">
        <f t="shared" ca="1" si="18"/>
        <v>418991733878.12079</v>
      </c>
      <c r="AD91" s="90">
        <f t="shared" ca="1" si="18"/>
        <v>430433319381.45959</v>
      </c>
      <c r="AE91" s="90">
        <f t="shared" ca="1" si="18"/>
        <v>441874904884.79828</v>
      </c>
      <c r="AF91" s="90">
        <f t="shared" ca="1" si="18"/>
        <v>453316490388.13702</v>
      </c>
      <c r="AG91" s="90">
        <f t="shared" ca="1" si="18"/>
        <v>464758075891.47577</v>
      </c>
      <c r="AH91" s="90">
        <f t="shared" ca="1" si="18"/>
        <v>476199661394.81451</v>
      </c>
      <c r="AI91" s="90">
        <f t="shared" ca="1" si="18"/>
        <v>487641246898.1532</v>
      </c>
      <c r="AJ91" s="90">
        <f t="shared" ca="1" si="18"/>
        <v>499082832401.49194</v>
      </c>
      <c r="AK91" s="90">
        <f t="shared" ca="1" si="18"/>
        <v>510524417904.83069</v>
      </c>
      <c r="AL91" s="90">
        <f t="shared" ca="1" si="18"/>
        <v>521966003408.16949</v>
      </c>
      <c r="AM91" s="90">
        <f t="shared" ca="1" si="17"/>
        <v>533407588911.50818</v>
      </c>
      <c r="AN91" s="90">
        <f t="shared" ca="1" si="17"/>
        <v>544849174414.84692</v>
      </c>
      <c r="AO91" s="90">
        <f t="shared" ca="1" si="17"/>
        <v>556290759918.18567</v>
      </c>
      <c r="AP91">
        <f ca="1">V91*'Process Emissions Multipliers'!$E$40</f>
        <v>567732345421.52441</v>
      </c>
    </row>
    <row r="92" spans="1:42">
      <c r="A92" s="74">
        <v>40</v>
      </c>
      <c r="B92">
        <f ca="1">IF('NGPS 2010'!$A100="MR",INDIRECT("'NGPS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IF('NGPS 2020'!$A100="MR",INDIRECT("'NGPS 2020'!"&amp;'Country Selector'!$B$3&amp;ROW($A100))*10^12,0)*'Process Emissions Multipliers'!$B$40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IF('NGPS 2030'!$A100="MR",INDIRECT("'NGPS 2030'!"&amp;'Country Selector'!$B$3&amp;ROW($A100))*10^12,0)*'Process Emissions Multipliers'!$D$40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Multipliers'!$E$40</f>
        <v>0</v>
      </c>
    </row>
    <row r="93" spans="1:42">
      <c r="A93" s="74">
        <v>41</v>
      </c>
      <c r="B93">
        <f ca="1">IF('NGPS 2010'!$A101="MR",INDIRECT("'NGPS 2010'!"&amp;'Country Selector'!$B$3&amp;ROW($A101))*10^12,0)</f>
        <v>0</v>
      </c>
      <c r="C93" s="90">
        <f t="shared" ca="1" si="15"/>
        <v>26843133007.390068</v>
      </c>
      <c r="D93" s="90">
        <f t="shared" ca="1" si="12"/>
        <v>53686266014.780136</v>
      </c>
      <c r="E93" s="90">
        <f t="shared" ca="1" si="12"/>
        <v>80529399022.170212</v>
      </c>
      <c r="F93" s="90">
        <f t="shared" ca="1" si="12"/>
        <v>107372532029.56027</v>
      </c>
      <c r="G93" s="90">
        <f t="shared" ca="1" si="12"/>
        <v>134215665036.95035</v>
      </c>
      <c r="H93" s="90">
        <f t="shared" ca="1" si="12"/>
        <v>161058798044.34042</v>
      </c>
      <c r="I93" s="90">
        <f t="shared" ca="1" si="12"/>
        <v>187901931051.7305</v>
      </c>
      <c r="J93" s="90">
        <f t="shared" ca="1" si="12"/>
        <v>214745064059.12054</v>
      </c>
      <c r="K93" s="90">
        <f t="shared" ca="1" si="12"/>
        <v>241588197066.51065</v>
      </c>
      <c r="L93">
        <f ca="1">IF('NGPS 2020'!$A101="MR",INDIRECT("'NGPS 2020'!"&amp;'Country Selector'!$B$3&amp;ROW($A101))*10^12,0)*'Process Emissions Multipliers'!$B$40</f>
        <v>268431330073.9007</v>
      </c>
      <c r="M93" s="90">
        <f t="shared" ca="1" si="16"/>
        <v>241588197066.51065</v>
      </c>
      <c r="N93" s="90">
        <f t="shared" ca="1" si="13"/>
        <v>214745064059.12054</v>
      </c>
      <c r="O93" s="90">
        <f t="shared" ca="1" si="13"/>
        <v>187901931051.7305</v>
      </c>
      <c r="P93" s="90">
        <f t="shared" ca="1" si="13"/>
        <v>161058798044.34042</v>
      </c>
      <c r="Q93" s="90">
        <f t="shared" ca="1" si="13"/>
        <v>134215665036.95035</v>
      </c>
      <c r="R93" s="90">
        <f t="shared" ca="1" si="13"/>
        <v>107372532029.56027</v>
      </c>
      <c r="S93" s="90">
        <f t="shared" ca="1" si="13"/>
        <v>80529399022.170212</v>
      </c>
      <c r="T93" s="90">
        <f t="shared" ca="1" si="13"/>
        <v>53686266014.780136</v>
      </c>
      <c r="U93" s="90">
        <f t="shared" ca="1" si="13"/>
        <v>26843133007.390068</v>
      </c>
      <c r="V93">
        <f ca="1">IF('NGPS 2030'!$A101="MR",INDIRECT("'NGPS 2030'!"&amp;'Country Selector'!$B$3&amp;ROW($A101))*10^12,0)*'Process Emissions Multipliers'!$D$40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Multipliers'!$E$40</f>
        <v>0</v>
      </c>
    </row>
    <row r="94" spans="1:42">
      <c r="A94" s="74">
        <v>42</v>
      </c>
      <c r="B94">
        <f ca="1">IF('NGPS 2010'!$A102="MR",INDIRECT("'NGPS 2010'!"&amp;'Country Selector'!$B$3&amp;ROW($A102))*10^12,0)</f>
        <v>0</v>
      </c>
      <c r="C94" s="90">
        <f t="shared" ca="1" si="15"/>
        <v>364776.73054637678</v>
      </c>
      <c r="D94" s="90">
        <f t="shared" ca="1" si="12"/>
        <v>729553.46109275357</v>
      </c>
      <c r="E94" s="90">
        <f t="shared" ca="1" si="12"/>
        <v>1094330.1916391305</v>
      </c>
      <c r="F94" s="90">
        <f t="shared" ca="1" si="12"/>
        <v>1459106.9221855071</v>
      </c>
      <c r="G94" s="90">
        <f t="shared" ca="1" si="12"/>
        <v>1823883.6527318838</v>
      </c>
      <c r="H94" s="90">
        <f t="shared" ca="1" si="12"/>
        <v>2188660.3832782609</v>
      </c>
      <c r="I94" s="90">
        <f t="shared" ca="1" si="12"/>
        <v>2553437.1138246376</v>
      </c>
      <c r="J94" s="90">
        <f t="shared" ca="1" si="12"/>
        <v>2918213.8443710143</v>
      </c>
      <c r="K94" s="90">
        <f t="shared" ca="1" si="12"/>
        <v>3282990.5749173914</v>
      </c>
      <c r="L94">
        <f ca="1">IF('NGPS 2020'!$A102="MR",INDIRECT("'NGPS 2020'!"&amp;'Country Selector'!$B$3&amp;ROW($A102))*10^12,0)*'Process Emissions Multipliers'!$B$40</f>
        <v>3647767.3054637681</v>
      </c>
      <c r="M94" s="90">
        <f t="shared" ca="1" si="16"/>
        <v>3282990.5749173914</v>
      </c>
      <c r="N94" s="90">
        <f t="shared" ca="1" si="13"/>
        <v>2918213.8443710143</v>
      </c>
      <c r="O94" s="90">
        <f t="shared" ca="1" si="13"/>
        <v>2553437.1138246376</v>
      </c>
      <c r="P94" s="90">
        <f t="shared" ca="1" si="13"/>
        <v>2188660.3832782609</v>
      </c>
      <c r="Q94" s="90">
        <f t="shared" ca="1" si="13"/>
        <v>1823883.6527318838</v>
      </c>
      <c r="R94" s="90">
        <f t="shared" ca="1" si="13"/>
        <v>1459106.9221855071</v>
      </c>
      <c r="S94" s="90">
        <f t="shared" ca="1" si="13"/>
        <v>1094330.1916391305</v>
      </c>
      <c r="T94" s="90">
        <f t="shared" ca="1" si="13"/>
        <v>729553.46109275357</v>
      </c>
      <c r="U94" s="90">
        <f t="shared" ca="1" si="13"/>
        <v>364776.73054637678</v>
      </c>
      <c r="V94">
        <f ca="1">IF('NGPS 2030'!$A102="MR",INDIRECT("'NGPS 2030'!"&amp;'Country Selector'!$B$3&amp;ROW($A102))*10^12,0)*'Process Emissions Multipliers'!$D$40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Multipliers'!$E$40</f>
        <v>0</v>
      </c>
    </row>
    <row r="95" spans="1:42">
      <c r="A95" s="74">
        <v>43</v>
      </c>
      <c r="B95">
        <f ca="1">IF('NGPS 2010'!$A103="MR",INDIRECT("'NGPS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IF('NGPS 2020'!$A103="MR",INDIRECT("'NGPS 2020'!"&amp;'Country Selector'!$B$3&amp;ROW($A103))*10^12,0)*'Process Emissions Multipliers'!$B$40</f>
        <v>0</v>
      </c>
      <c r="M95" s="90">
        <f t="shared" ca="1" si="16"/>
        <v>1076188.5954465626</v>
      </c>
      <c r="N95" s="90">
        <f t="shared" ca="1" si="13"/>
        <v>2152377.1908931253</v>
      </c>
      <c r="O95" s="90">
        <f t="shared" ref="N95:U126" ca="1" si="21">$L95*($V$1-O$1)/($V$1-$L$1)+$V95*(O$1-$L$1)/($V$1-$L$1)</f>
        <v>3228565.7863396876</v>
      </c>
      <c r="P95" s="90">
        <f t="shared" ca="1" si="21"/>
        <v>4304754.3817862505</v>
      </c>
      <c r="Q95" s="90">
        <f t="shared" ca="1" si="21"/>
        <v>5380942.9772328129</v>
      </c>
      <c r="R95" s="90">
        <f t="shared" ca="1" si="21"/>
        <v>6457131.5726793753</v>
      </c>
      <c r="S95" s="90">
        <f t="shared" ca="1" si="21"/>
        <v>7533320.1681259377</v>
      </c>
      <c r="T95" s="90">
        <f t="shared" ca="1" si="21"/>
        <v>8609508.763572501</v>
      </c>
      <c r="U95" s="90">
        <f t="shared" ca="1" si="21"/>
        <v>9685697.3590190634</v>
      </c>
      <c r="V95">
        <f ca="1">IF('NGPS 2030'!$A103="MR",INDIRECT("'NGPS 2030'!"&amp;'Country Selector'!$B$3&amp;ROW($A103))*10^12,0)*'Process Emissions Multipliers'!$D$40</f>
        <v>10761885.954465626</v>
      </c>
      <c r="W95" s="90">
        <f t="shared" ref="W95:AL110" ca="1" si="22">$V95*($AP$1-W$1)/($AP$1-$V$1)+$AP95*(W$1-$V$1)/($AP$1-$V$1)</f>
        <v>11125216.752580853</v>
      </c>
      <c r="X95" s="90">
        <f t="shared" ca="1" si="22"/>
        <v>11488547.550696081</v>
      </c>
      <c r="Y95" s="90">
        <f t="shared" ca="1" si="22"/>
        <v>11851878.348811306</v>
      </c>
      <c r="Z95" s="90">
        <f t="shared" ca="1" si="22"/>
        <v>12215209.146926533</v>
      </c>
      <c r="AA95" s="90">
        <f t="shared" ca="1" si="22"/>
        <v>12578539.945041761</v>
      </c>
      <c r="AB95" s="90">
        <f t="shared" ca="1" si="22"/>
        <v>12941870.743156988</v>
      </c>
      <c r="AC95" s="90">
        <f t="shared" ca="1" si="22"/>
        <v>13305201.541272214</v>
      </c>
      <c r="AD95" s="90">
        <f t="shared" ca="1" si="22"/>
        <v>13668532.339387441</v>
      </c>
      <c r="AE95" s="90">
        <f t="shared" ca="1" si="22"/>
        <v>14031863.137502667</v>
      </c>
      <c r="AF95" s="90">
        <f t="shared" ca="1" si="22"/>
        <v>14395193.935617894</v>
      </c>
      <c r="AG95" s="90">
        <f t="shared" ca="1" si="22"/>
        <v>14758524.733733121</v>
      </c>
      <c r="AH95" s="90">
        <f t="shared" ca="1" si="22"/>
        <v>15121855.531848349</v>
      </c>
      <c r="AI95" s="90">
        <f t="shared" ca="1" si="22"/>
        <v>15485186.329963576</v>
      </c>
      <c r="AJ95" s="90">
        <f t="shared" ca="1" si="22"/>
        <v>15848517.128078802</v>
      </c>
      <c r="AK95" s="90">
        <f t="shared" ca="1" si="22"/>
        <v>16211847.926194031</v>
      </c>
      <c r="AL95" s="90">
        <f t="shared" ca="1" si="22"/>
        <v>16575178.724309256</v>
      </c>
      <c r="AM95" s="90">
        <f t="shared" ca="1" si="19"/>
        <v>16938509.522424482</v>
      </c>
      <c r="AN95" s="90">
        <f t="shared" ca="1" si="19"/>
        <v>17301840.320539709</v>
      </c>
      <c r="AO95" s="90">
        <f t="shared" ca="1" si="19"/>
        <v>17665171.118654937</v>
      </c>
      <c r="AP95">
        <f ca="1">V95*'Process Emissions Multipliers'!$E$40</f>
        <v>18028501.916770164</v>
      </c>
    </row>
    <row r="96" spans="1:42">
      <c r="A96" s="74">
        <v>44</v>
      </c>
      <c r="B96">
        <f ca="1">IF('NGPS 2010'!$A104="MR",INDIRECT("'NGPS 2010'!"&amp;'Country Selector'!$B$3&amp;ROW($A104))*10^12,0)</f>
        <v>186481668496.91171</v>
      </c>
      <c r="C96" s="90">
        <f t="shared" ca="1" si="15"/>
        <v>167833501647.22052</v>
      </c>
      <c r="D96" s="90">
        <f t="shared" ca="1" si="20"/>
        <v>149185334797.52936</v>
      </c>
      <c r="E96" s="90">
        <f t="shared" ca="1" si="20"/>
        <v>130537167947.83821</v>
      </c>
      <c r="F96" s="90">
        <f t="shared" ca="1" si="20"/>
        <v>111889001098.14702</v>
      </c>
      <c r="G96" s="90">
        <f t="shared" ca="1" si="20"/>
        <v>93240834248.455856</v>
      </c>
      <c r="H96" s="90">
        <f t="shared" ca="1" si="20"/>
        <v>74592667398.764679</v>
      </c>
      <c r="I96" s="90">
        <f t="shared" ca="1" si="20"/>
        <v>55944500549.073509</v>
      </c>
      <c r="J96" s="90">
        <f t="shared" ca="1" si="20"/>
        <v>37296333699.382339</v>
      </c>
      <c r="K96" s="90">
        <f t="shared" ca="1" si="20"/>
        <v>18648166849.69117</v>
      </c>
      <c r="L96">
        <f ca="1">IF('NGPS 2020'!$A104="MR",INDIRECT("'NGPS 2020'!"&amp;'Country Selector'!$B$3&amp;ROW($A104))*10^12,0)*'Process Emissions Multipliers'!$B$40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IF('NGPS 2030'!$A104="MR",INDIRECT("'NGPS 2030'!"&amp;'Country Selector'!$B$3&amp;ROW($A104))*10^12,0)*'Process Emissions Multipliers'!$D$40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Multipliers'!$E$40</f>
        <v>0</v>
      </c>
    </row>
    <row r="97" spans="1:42">
      <c r="A97" s="74">
        <v>45</v>
      </c>
      <c r="B97">
        <f ca="1">IF('NGPS 2010'!$A105="MR",INDIRECT("'NGPS 2010'!"&amp;'Country Selector'!$B$3&amp;ROW($A105))*10^12,0)</f>
        <v>2534136.8807829665</v>
      </c>
      <c r="C97" s="90">
        <f t="shared" ca="1" si="15"/>
        <v>3133146.0908417087</v>
      </c>
      <c r="D97" s="90">
        <f t="shared" ca="1" si="20"/>
        <v>3732155.3009004518</v>
      </c>
      <c r="E97" s="90">
        <f t="shared" ca="1" si="20"/>
        <v>4331164.510959194</v>
      </c>
      <c r="F97" s="90">
        <f t="shared" ca="1" si="20"/>
        <v>4930173.7210179362</v>
      </c>
      <c r="G97" s="90">
        <f t="shared" ca="1" si="20"/>
        <v>5529182.9310766794</v>
      </c>
      <c r="H97" s="90">
        <f t="shared" ca="1" si="20"/>
        <v>6128192.1411354216</v>
      </c>
      <c r="I97" s="90">
        <f t="shared" ca="1" si="20"/>
        <v>6727201.3511941638</v>
      </c>
      <c r="J97" s="90">
        <f t="shared" ca="1" si="20"/>
        <v>7326210.5612529069</v>
      </c>
      <c r="K97" s="90">
        <f t="shared" ca="1" si="20"/>
        <v>7925219.7713116482</v>
      </c>
      <c r="L97">
        <f ca="1">IF('NGPS 2020'!$A105="MR",INDIRECT("'NGPS 2020'!"&amp;'Country Selector'!$B$3&amp;ROW($A105))*10^12,0)*'Process Emissions Multipliers'!$B$40</f>
        <v>8524228.9813703913</v>
      </c>
      <c r="M97" s="90">
        <f t="shared" ca="1" si="16"/>
        <v>7671806.0832333518</v>
      </c>
      <c r="N97" s="90">
        <f t="shared" ca="1" si="21"/>
        <v>6819383.1850963132</v>
      </c>
      <c r="O97" s="90">
        <f t="shared" ca="1" si="21"/>
        <v>5966960.2869592737</v>
      </c>
      <c r="P97" s="90">
        <f t="shared" ca="1" si="21"/>
        <v>5114537.3888222352</v>
      </c>
      <c r="Q97" s="90">
        <f t="shared" ca="1" si="21"/>
        <v>4262114.4906851957</v>
      </c>
      <c r="R97" s="90">
        <f t="shared" ca="1" si="21"/>
        <v>3409691.5925481566</v>
      </c>
      <c r="S97" s="90">
        <f t="shared" ca="1" si="21"/>
        <v>2557268.6944111176</v>
      </c>
      <c r="T97" s="90">
        <f t="shared" ca="1" si="21"/>
        <v>1704845.7962740783</v>
      </c>
      <c r="U97" s="90">
        <f t="shared" ca="1" si="21"/>
        <v>852422.89813703916</v>
      </c>
      <c r="V97">
        <f ca="1">IF('NGPS 2030'!$A105="MR",INDIRECT("'NGPS 2030'!"&amp;'Country Selector'!$B$3&amp;ROW($A105))*10^12,0)*'Process Emissions Multipliers'!$D$40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Multipliers'!$E$40</f>
        <v>0</v>
      </c>
    </row>
    <row r="98" spans="1:42">
      <c r="A98" s="74">
        <v>46</v>
      </c>
      <c r="B98">
        <f ca="1">IF('NGPS 2010'!$A106="MR",INDIRECT("'NGPS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IF('NGPS 2020'!$A106="MR",INDIRECT("'NGPS 2020'!"&amp;'Country Selector'!$B$3&amp;ROW($A106))*10^12,0)*'Process Emissions Multipliers'!$B$40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IF('NGPS 2030'!$A106="MR",INDIRECT("'NGPS 2030'!"&amp;'Country Selector'!$B$3&amp;ROW($A106))*10^12,0)*'Process Emissions Multipliers'!$D$40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Multipliers'!$E$40</f>
        <v>0</v>
      </c>
    </row>
    <row r="99" spans="1:42">
      <c r="A99" s="74">
        <v>47</v>
      </c>
      <c r="B99">
        <f ca="1">IF('NGPS 2010'!$A107="MR",INDIRECT("'NGPS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IF('NGPS 2020'!$A107="MR",INDIRECT("'NGPS 2020'!"&amp;'Country Selector'!$B$3&amp;ROW($A107))*10^12,0)*'Process Emissions Multipliers'!$B$40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IF('NGPS 2030'!$A107="MR",INDIRECT("'NGPS 2030'!"&amp;'Country Selector'!$B$3&amp;ROW($A107))*10^12,0)*'Process Emissions Multipliers'!$D$40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Multipliers'!$E$40</f>
        <v>0</v>
      </c>
    </row>
    <row r="100" spans="1:42">
      <c r="A100" s="74">
        <v>48</v>
      </c>
      <c r="B100">
        <f ca="1">IF('NGPS 2010'!$A108="MR",INDIRECT("'NGPS 2010'!"&amp;'Country Selector'!$B$3&amp;ROW($A108))*10^12,0)</f>
        <v>5921858.8335241405</v>
      </c>
      <c r="C100" s="90">
        <f t="shared" ca="1" si="15"/>
        <v>5329672.9501717258</v>
      </c>
      <c r="D100" s="90">
        <f t="shared" ca="1" si="20"/>
        <v>4737487.0668193121</v>
      </c>
      <c r="E100" s="90">
        <f t="shared" ca="1" si="20"/>
        <v>4145301.1834668987</v>
      </c>
      <c r="F100" s="90">
        <f t="shared" ca="1" si="20"/>
        <v>3553115.300114484</v>
      </c>
      <c r="G100" s="90">
        <f t="shared" ca="1" si="20"/>
        <v>2960929.4167620703</v>
      </c>
      <c r="H100" s="90">
        <f t="shared" ca="1" si="20"/>
        <v>2368743.533409656</v>
      </c>
      <c r="I100" s="90">
        <f t="shared" ca="1" si="20"/>
        <v>1776557.650057242</v>
      </c>
      <c r="J100" s="90">
        <f t="shared" ca="1" si="20"/>
        <v>1184371.766704828</v>
      </c>
      <c r="K100" s="90">
        <f t="shared" ca="1" si="20"/>
        <v>592185.88335241401</v>
      </c>
      <c r="L100">
        <f ca="1">IF('NGPS 2020'!$A108="MR",INDIRECT("'NGPS 2020'!"&amp;'Country Selector'!$B$3&amp;ROW($A108))*10^12,0)*'Process Emissions Multipliers'!$B$40</f>
        <v>0</v>
      </c>
      <c r="M100" s="90">
        <f t="shared" ca="1" si="16"/>
        <v>393287.91044572025</v>
      </c>
      <c r="N100" s="90">
        <f t="shared" ca="1" si="21"/>
        <v>786575.8208914405</v>
      </c>
      <c r="O100" s="90">
        <f t="shared" ca="1" si="21"/>
        <v>1179863.7313371606</v>
      </c>
      <c r="P100" s="90">
        <f t="shared" ca="1" si="21"/>
        <v>1573151.641782881</v>
      </c>
      <c r="Q100" s="90">
        <f t="shared" ca="1" si="21"/>
        <v>1966439.5522286012</v>
      </c>
      <c r="R100" s="90">
        <f t="shared" ca="1" si="21"/>
        <v>2359727.4626743211</v>
      </c>
      <c r="S100" s="90">
        <f t="shared" ca="1" si="21"/>
        <v>2753015.3731200416</v>
      </c>
      <c r="T100" s="90">
        <f t="shared" ca="1" si="21"/>
        <v>3146303.283565762</v>
      </c>
      <c r="U100" s="90">
        <f t="shared" ca="1" si="21"/>
        <v>3539591.1940114819</v>
      </c>
      <c r="V100">
        <f ca="1">IF('NGPS 2030'!$A108="MR",INDIRECT("'NGPS 2030'!"&amp;'Country Selector'!$B$3&amp;ROW($A108))*10^12,0)*'Process Emissions Multipliers'!$D$40</f>
        <v>3932879.1044572024</v>
      </c>
      <c r="W100" s="90">
        <f t="shared" ca="1" si="22"/>
        <v>4065656.5850920165</v>
      </c>
      <c r="X100" s="90">
        <f t="shared" ca="1" si="22"/>
        <v>4198434.0657268297</v>
      </c>
      <c r="Y100" s="90">
        <f t="shared" ca="1" si="22"/>
        <v>4331211.5463616438</v>
      </c>
      <c r="Z100" s="90">
        <f t="shared" ca="1" si="22"/>
        <v>4463989.0269964579</v>
      </c>
      <c r="AA100" s="90">
        <f t="shared" ca="1" si="22"/>
        <v>4596766.5076312721</v>
      </c>
      <c r="AB100" s="90">
        <f t="shared" ca="1" si="22"/>
        <v>4729543.9882660853</v>
      </c>
      <c r="AC100" s="90">
        <f t="shared" ca="1" si="22"/>
        <v>4862321.4689008994</v>
      </c>
      <c r="AD100" s="90">
        <f t="shared" ca="1" si="22"/>
        <v>4995098.9495357126</v>
      </c>
      <c r="AE100" s="90">
        <f t="shared" ca="1" si="22"/>
        <v>5127876.4301705267</v>
      </c>
      <c r="AF100" s="90">
        <f t="shared" ca="1" si="22"/>
        <v>5260653.9108053409</v>
      </c>
      <c r="AG100" s="90">
        <f t="shared" ca="1" si="22"/>
        <v>5393431.3914401541</v>
      </c>
      <c r="AH100" s="90">
        <f t="shared" ca="1" si="22"/>
        <v>5526208.8720749682</v>
      </c>
      <c r="AI100" s="90">
        <f t="shared" ca="1" si="22"/>
        <v>5658986.3527097814</v>
      </c>
      <c r="AJ100" s="90">
        <f t="shared" ca="1" si="22"/>
        <v>5791763.8333445964</v>
      </c>
      <c r="AK100" s="90">
        <f t="shared" ca="1" si="22"/>
        <v>5924541.3139794096</v>
      </c>
      <c r="AL100" s="90">
        <f t="shared" ca="1" si="22"/>
        <v>6057318.7946142238</v>
      </c>
      <c r="AM100" s="90">
        <f t="shared" ca="1" si="19"/>
        <v>6190096.275249036</v>
      </c>
      <c r="AN100" s="90">
        <f t="shared" ca="1" si="19"/>
        <v>6322873.7558838502</v>
      </c>
      <c r="AO100" s="90">
        <f t="shared" ca="1" si="19"/>
        <v>6455651.2365186643</v>
      </c>
      <c r="AP100">
        <f ca="1">V100*'Process Emissions Multipliers'!$E$40</f>
        <v>6588428.7171534784</v>
      </c>
    </row>
    <row r="101" spans="1:42">
      <c r="A101" s="74">
        <v>49</v>
      </c>
      <c r="B101">
        <f ca="1">IF('NGPS 2010'!$A109="MR",INDIRECT("'NGPS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IF('NGPS 2020'!$A109="MR",INDIRECT("'NGPS 2020'!"&amp;'Country Selector'!$B$3&amp;ROW($A109))*10^12,0)*'Process Emissions Multipliers'!$B$40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IF('NGPS 2030'!$A109="MR",INDIRECT("'NGPS 2030'!"&amp;'Country Selector'!$B$3&amp;ROW($A109))*10^12,0)*'Process Emissions Multipliers'!$D$40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Multipliers'!$E$40</f>
        <v>0</v>
      </c>
    </row>
    <row r="102" spans="1:42">
      <c r="A102" s="74">
        <v>50</v>
      </c>
      <c r="B102">
        <f ca="1">IF('NGPS 2010'!$A110="MR",INDIRECT("'NGPS 2010'!"&amp;'Country Selector'!$B$3&amp;ROW($A110))*10^12,0)</f>
        <v>0</v>
      </c>
      <c r="C102" s="90">
        <f t="shared" ca="1" si="15"/>
        <v>311513.81999589218</v>
      </c>
      <c r="D102" s="90">
        <f t="shared" ca="1" si="20"/>
        <v>623027.63999178435</v>
      </c>
      <c r="E102" s="90">
        <f t="shared" ca="1" si="20"/>
        <v>934541.45998767647</v>
      </c>
      <c r="F102" s="90">
        <f t="shared" ca="1" si="20"/>
        <v>1246055.2799835687</v>
      </c>
      <c r="G102" s="90">
        <f t="shared" ca="1" si="20"/>
        <v>1557569.0999794609</v>
      </c>
      <c r="H102" s="90">
        <f t="shared" ca="1" si="20"/>
        <v>1869082.9199753529</v>
      </c>
      <c r="I102" s="90">
        <f t="shared" ca="1" si="20"/>
        <v>2180596.7399712456</v>
      </c>
      <c r="J102" s="90">
        <f t="shared" ca="1" si="20"/>
        <v>2492110.5599671374</v>
      </c>
      <c r="K102" s="90">
        <f t="shared" ca="1" si="20"/>
        <v>2803624.3799630296</v>
      </c>
      <c r="L102">
        <f ca="1">IF('NGPS 2020'!$A110="MR",INDIRECT("'NGPS 2020'!"&amp;'Country Selector'!$B$3&amp;ROW($A110))*10^12,0)*'Process Emissions Multipliers'!$B$40</f>
        <v>3115138.1999589219</v>
      </c>
      <c r="M102" s="90">
        <f t="shared" ca="1" si="16"/>
        <v>2803624.3799630296</v>
      </c>
      <c r="N102" s="90">
        <f t="shared" ca="1" si="21"/>
        <v>2492110.5599671374</v>
      </c>
      <c r="O102" s="90">
        <f t="shared" ca="1" si="21"/>
        <v>2180596.7399712456</v>
      </c>
      <c r="P102" s="90">
        <f t="shared" ca="1" si="21"/>
        <v>1869082.9199753529</v>
      </c>
      <c r="Q102" s="90">
        <f t="shared" ca="1" si="21"/>
        <v>1557569.0999794609</v>
      </c>
      <c r="R102" s="90">
        <f t="shared" ca="1" si="21"/>
        <v>1246055.2799835687</v>
      </c>
      <c r="S102" s="90">
        <f t="shared" ca="1" si="21"/>
        <v>934541.45998767647</v>
      </c>
      <c r="T102" s="90">
        <f t="shared" ca="1" si="21"/>
        <v>623027.63999178435</v>
      </c>
      <c r="U102" s="90">
        <f t="shared" ca="1" si="21"/>
        <v>311513.81999589218</v>
      </c>
      <c r="V102">
        <f ca="1">IF('NGPS 2030'!$A110="MR",INDIRECT("'NGPS 2030'!"&amp;'Country Selector'!$B$3&amp;ROW($A110))*10^12,0)*'Process Emissions Multipliers'!$D$40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Multipliers'!$E$40</f>
        <v>0</v>
      </c>
    </row>
    <row r="103" spans="1:42">
      <c r="A103" s="74">
        <v>51</v>
      </c>
      <c r="B103">
        <f ca="1">IF('NGPS 2010'!$A111="MR",INDIRECT("'NGPS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IF('NGPS 2020'!$A111="MR",INDIRECT("'NGPS 2020'!"&amp;'Country Selector'!$B$3&amp;ROW($A111))*10^12,0)*'Process Emissions Multipliers'!$B$40</f>
        <v>0</v>
      </c>
      <c r="M103" s="90">
        <f t="shared" ca="1" si="16"/>
        <v>538094.29783115443</v>
      </c>
      <c r="N103" s="90">
        <f t="shared" ca="1" si="21"/>
        <v>1076188.5956623089</v>
      </c>
      <c r="O103" s="90">
        <f t="shared" ca="1" si="21"/>
        <v>1614282.8934934633</v>
      </c>
      <c r="P103" s="90">
        <f t="shared" ca="1" si="21"/>
        <v>2152377.1913246177</v>
      </c>
      <c r="Q103" s="90">
        <f t="shared" ca="1" si="21"/>
        <v>2690471.4891557721</v>
      </c>
      <c r="R103" s="90">
        <f t="shared" ca="1" si="21"/>
        <v>3228565.7869869266</v>
      </c>
      <c r="S103" s="90">
        <f t="shared" ca="1" si="21"/>
        <v>3766660.084818081</v>
      </c>
      <c r="T103" s="90">
        <f t="shared" ca="1" si="21"/>
        <v>4304754.3826492354</v>
      </c>
      <c r="U103" s="90">
        <f t="shared" ca="1" si="21"/>
        <v>4842848.6804803899</v>
      </c>
      <c r="V103">
        <f ca="1">IF('NGPS 2030'!$A111="MR",INDIRECT("'NGPS 2030'!"&amp;'Country Selector'!$B$3&amp;ROW($A111))*10^12,0)*'Process Emissions Multipliers'!$D$40</f>
        <v>5380942.9783115443</v>
      </c>
      <c r="W103" s="90">
        <f t="shared" ca="1" si="22"/>
        <v>5562608.3774055764</v>
      </c>
      <c r="X103" s="90">
        <f t="shared" ca="1" si="22"/>
        <v>5744273.7764996095</v>
      </c>
      <c r="Y103" s="90">
        <f t="shared" ca="1" si="22"/>
        <v>5925939.1755936407</v>
      </c>
      <c r="Z103" s="90">
        <f t="shared" ca="1" si="22"/>
        <v>6107604.5746876737</v>
      </c>
      <c r="AA103" s="90">
        <f t="shared" ca="1" si="22"/>
        <v>6289269.9737817068</v>
      </c>
      <c r="AB103" s="90">
        <f t="shared" ca="1" si="22"/>
        <v>6470935.3728757389</v>
      </c>
      <c r="AC103" s="90">
        <f t="shared" ca="1" si="22"/>
        <v>6652600.771969771</v>
      </c>
      <c r="AD103" s="90">
        <f t="shared" ca="1" si="22"/>
        <v>6834266.1710638031</v>
      </c>
      <c r="AE103" s="90">
        <f t="shared" ca="1" si="22"/>
        <v>7015931.5701578353</v>
      </c>
      <c r="AF103" s="90">
        <f t="shared" ca="1" si="22"/>
        <v>7197596.9692518683</v>
      </c>
      <c r="AG103" s="90">
        <f t="shared" ca="1" si="22"/>
        <v>7379262.3683459014</v>
      </c>
      <c r="AH103" s="90">
        <f t="shared" ca="1" si="22"/>
        <v>7560927.7674399335</v>
      </c>
      <c r="AI103" s="90">
        <f t="shared" ca="1" si="22"/>
        <v>7742593.1665339656</v>
      </c>
      <c r="AJ103" s="90">
        <f t="shared" ca="1" si="22"/>
        <v>7924258.5656279987</v>
      </c>
      <c r="AK103" s="90">
        <f t="shared" ca="1" si="22"/>
        <v>8105923.9647220299</v>
      </c>
      <c r="AL103" s="90">
        <f t="shared" ca="1" si="22"/>
        <v>8287589.3638160629</v>
      </c>
      <c r="AM103" s="90">
        <f t="shared" ca="1" si="19"/>
        <v>8469254.762910096</v>
      </c>
      <c r="AN103" s="90">
        <f t="shared" ca="1" si="19"/>
        <v>8650920.1620041281</v>
      </c>
      <c r="AO103" s="90">
        <f t="shared" ca="1" si="19"/>
        <v>8832585.5610981602</v>
      </c>
      <c r="AP103">
        <f ca="1">V103*'Process Emissions Multipliers'!$E$40</f>
        <v>9014250.9601921923</v>
      </c>
    </row>
    <row r="104" spans="1:42">
      <c r="A104" s="74">
        <v>52</v>
      </c>
      <c r="B104">
        <f ca="1">IF('NGPS 2010'!$A112="MR",INDIRECT("'NGPS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IF('NGPS 2020'!$A112="MR",INDIRECT("'NGPS 2020'!"&amp;'Country Selector'!$B$3&amp;ROW($A112))*10^12,0)*'Process Emissions Multipliers'!$B$40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IF('NGPS 2030'!$A112="MR",INDIRECT("'NGPS 2030'!"&amp;'Country Selector'!$B$3&amp;ROW($A112))*10^12,0)*'Process Emissions Multipliers'!$D$40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Multipliers'!$E$40</f>
        <v>0</v>
      </c>
    </row>
    <row r="105" spans="1:42">
      <c r="A105" s="74">
        <v>53</v>
      </c>
      <c r="B105">
        <f ca="1">IF('NGPS 2010'!$A113="MR",INDIRECT("'NGPS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IF('NGPS 2020'!$A113="MR",INDIRECT("'NGPS 2020'!"&amp;'Country Selector'!$B$3&amp;ROW($A113))*10^12,0)*'Process Emissions Multipliers'!$B$40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IF('NGPS 2030'!$A113="MR",INDIRECT("'NGPS 2030'!"&amp;'Country Selector'!$B$3&amp;ROW($A113))*10^12,0)*'Process Emissions Multipliers'!$D$40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Multipliers'!$E$40</f>
        <v>0</v>
      </c>
    </row>
    <row r="106" spans="1:42">
      <c r="A106" s="74">
        <v>54</v>
      </c>
      <c r="B106">
        <f ca="1">IF('NGPS 2010'!$A114="MR",INDIRECT("'NGPS 2010'!"&amp;'Country Selector'!$B$3&amp;ROW($A114))*10^12,0)</f>
        <v>2164114.6314976821</v>
      </c>
      <c r="C106" s="90">
        <f t="shared" ca="1" si="15"/>
        <v>1947703.1683479138</v>
      </c>
      <c r="D106" s="90">
        <f t="shared" ca="1" si="20"/>
        <v>1731291.7051981457</v>
      </c>
      <c r="E106" s="90">
        <f t="shared" ca="1" si="20"/>
        <v>1514880.2420483776</v>
      </c>
      <c r="F106" s="90">
        <f t="shared" ca="1" si="20"/>
        <v>1298468.7788986093</v>
      </c>
      <c r="G106" s="90">
        <f t="shared" ca="1" si="20"/>
        <v>1082057.315748841</v>
      </c>
      <c r="H106" s="90">
        <f t="shared" ca="1" si="20"/>
        <v>865645.85259907285</v>
      </c>
      <c r="I106" s="90">
        <f t="shared" ca="1" si="20"/>
        <v>649234.38944930467</v>
      </c>
      <c r="J106" s="90">
        <f t="shared" ca="1" si="20"/>
        <v>432822.92629953643</v>
      </c>
      <c r="K106" s="90">
        <f t="shared" ca="1" si="20"/>
        <v>216411.46314976821</v>
      </c>
      <c r="L106">
        <f ca="1">IF('NGPS 2020'!$A114="MR",INDIRECT("'NGPS 2020'!"&amp;'Country Selector'!$B$3&amp;ROW($A114))*10^12,0)*'Process Emissions Multipliers'!$B$40</f>
        <v>0</v>
      </c>
      <c r="M106" s="90">
        <f t="shared" ca="1" si="16"/>
        <v>18603847559.046898</v>
      </c>
      <c r="N106" s="90">
        <f t="shared" ca="1" si="21"/>
        <v>37207695118.093796</v>
      </c>
      <c r="O106" s="90">
        <f t="shared" ca="1" si="21"/>
        <v>55811542677.140686</v>
      </c>
      <c r="P106" s="90">
        <f t="shared" ca="1" si="21"/>
        <v>74415390236.187592</v>
      </c>
      <c r="Q106" s="90">
        <f t="shared" ca="1" si="21"/>
        <v>93019237795.234482</v>
      </c>
      <c r="R106" s="90">
        <f t="shared" ca="1" si="21"/>
        <v>111623085354.28137</v>
      </c>
      <c r="S106" s="90">
        <f t="shared" ca="1" si="21"/>
        <v>130226932913.32828</v>
      </c>
      <c r="T106" s="90">
        <f t="shared" ca="1" si="21"/>
        <v>148830780472.37518</v>
      </c>
      <c r="U106" s="90">
        <f t="shared" ca="1" si="21"/>
        <v>167434628031.42206</v>
      </c>
      <c r="V106">
        <f ca="1">IF('NGPS 2030'!$A114="MR",INDIRECT("'NGPS 2030'!"&amp;'Country Selector'!$B$3&amp;ROW($A114))*10^12,0)*'Process Emissions Multipliers'!$D$40</f>
        <v>186038475590.46896</v>
      </c>
      <c r="W106" s="90">
        <f t="shared" ca="1" si="22"/>
        <v>192319299240.00571</v>
      </c>
      <c r="X106" s="90">
        <f t="shared" ca="1" si="22"/>
        <v>198600122889.54248</v>
      </c>
      <c r="Y106" s="90">
        <f t="shared" ca="1" si="22"/>
        <v>204880946539.07925</v>
      </c>
      <c r="Z106" s="90">
        <f t="shared" ca="1" si="22"/>
        <v>211161770188.61603</v>
      </c>
      <c r="AA106" s="90">
        <f t="shared" ca="1" si="22"/>
        <v>217442593838.15283</v>
      </c>
      <c r="AB106" s="90">
        <f t="shared" ca="1" si="22"/>
        <v>223723417487.68958</v>
      </c>
      <c r="AC106" s="90">
        <f t="shared" ca="1" si="22"/>
        <v>230004241137.22632</v>
      </c>
      <c r="AD106" s="90">
        <f t="shared" ca="1" si="22"/>
        <v>236285064786.76309</v>
      </c>
      <c r="AE106" s="90">
        <f t="shared" ca="1" si="22"/>
        <v>242565888436.29987</v>
      </c>
      <c r="AF106" s="90">
        <f t="shared" ca="1" si="22"/>
        <v>248846712085.83661</v>
      </c>
      <c r="AG106" s="90">
        <f t="shared" ca="1" si="22"/>
        <v>255127535735.37338</v>
      </c>
      <c r="AH106" s="90">
        <f t="shared" ca="1" si="22"/>
        <v>261408359384.91016</v>
      </c>
      <c r="AI106" s="90">
        <f t="shared" ca="1" si="22"/>
        <v>267689183034.4469</v>
      </c>
      <c r="AJ106" s="90">
        <f t="shared" ca="1" si="22"/>
        <v>273970006683.98367</v>
      </c>
      <c r="AK106" s="90">
        <f t="shared" ca="1" si="22"/>
        <v>280250830333.52045</v>
      </c>
      <c r="AL106" s="90">
        <f t="shared" ca="1" si="22"/>
        <v>286531653983.05725</v>
      </c>
      <c r="AM106" s="90">
        <f t="shared" ca="1" si="19"/>
        <v>292812477632.59399</v>
      </c>
      <c r="AN106" s="90">
        <f t="shared" ca="1" si="19"/>
        <v>299093301282.13074</v>
      </c>
      <c r="AO106" s="90">
        <f t="shared" ca="1" si="19"/>
        <v>305374124931.66754</v>
      </c>
      <c r="AP106">
        <f ca="1">V106*'Process Emissions Multipliers'!$E$40</f>
        <v>311654948581.20428</v>
      </c>
    </row>
    <row r="107" spans="1:42">
      <c r="A107" s="74">
        <v>55</v>
      </c>
      <c r="B107">
        <f ca="1">IF('NGPS 2010'!$A115="MR",INDIRECT("'NGPS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IF('NGPS 2020'!$A115="MR",INDIRECT("'NGPS 2020'!"&amp;'Country Selector'!$B$3&amp;ROW($A115))*10^12,0)*'Process Emissions Multipliers'!$B$40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IF('NGPS 2030'!$A115="MR",INDIRECT("'NGPS 2030'!"&amp;'Country Selector'!$B$3&amp;ROW($A115))*10^12,0)*'Process Emissions Multipliers'!$D$40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Multipliers'!$E$40</f>
        <v>0</v>
      </c>
    </row>
    <row r="108" spans="1:42">
      <c r="A108" s="74">
        <v>56</v>
      </c>
      <c r="B108">
        <f ca="1">IF('NGPS 2010'!$A116="MR",INDIRECT("'NGPS 2010'!"&amp;'Country Selector'!$B$3&amp;ROW($A116))*10^12,0)</f>
        <v>2960929.4163179812</v>
      </c>
      <c r="C108" s="90">
        <f t="shared" ca="1" si="15"/>
        <v>14738321504.826553</v>
      </c>
      <c r="D108" s="90">
        <f t="shared" ca="1" si="20"/>
        <v>29473682080.23679</v>
      </c>
      <c r="E108" s="90">
        <f t="shared" ca="1" si="20"/>
        <v>44209042655.647026</v>
      </c>
      <c r="F108" s="90">
        <f t="shared" ca="1" si="20"/>
        <v>58944403231.057259</v>
      </c>
      <c r="G108" s="90">
        <f t="shared" ca="1" si="20"/>
        <v>73679763806.467499</v>
      </c>
      <c r="H108" s="90">
        <f t="shared" ca="1" si="20"/>
        <v>88415124381.877731</v>
      </c>
      <c r="I108" s="90">
        <f t="shared" ca="1" si="20"/>
        <v>103150484957.28796</v>
      </c>
      <c r="J108" s="90">
        <f t="shared" ca="1" si="20"/>
        <v>117885845532.69821</v>
      </c>
      <c r="K108" s="90">
        <f t="shared" ca="1" si="20"/>
        <v>132621206108.10843</v>
      </c>
      <c r="L108">
        <f ca="1">IF('NGPS 2020'!$A116="MR",INDIRECT("'NGPS 2020'!"&amp;'Country Selector'!$B$3&amp;ROW($A116))*10^12,0)*'Process Emissions Multipliers'!$B$40</f>
        <v>147356566683.51868</v>
      </c>
      <c r="M108" s="90">
        <f t="shared" ca="1" si="16"/>
        <v>132620910015.16679</v>
      </c>
      <c r="N108" s="90">
        <f t="shared" ca="1" si="21"/>
        <v>117885253346.81494</v>
      </c>
      <c r="O108" s="90">
        <f t="shared" ca="1" si="21"/>
        <v>103149596678.46307</v>
      </c>
      <c r="P108" s="90">
        <f t="shared" ca="1" si="21"/>
        <v>88413940010.111206</v>
      </c>
      <c r="Q108" s="90">
        <f t="shared" ca="1" si="21"/>
        <v>73678283341.759338</v>
      </c>
      <c r="R108" s="90">
        <f t="shared" ca="1" si="21"/>
        <v>58942626673.407471</v>
      </c>
      <c r="S108" s="90">
        <f t="shared" ca="1" si="21"/>
        <v>44206970005.055603</v>
      </c>
      <c r="T108" s="90">
        <f t="shared" ca="1" si="21"/>
        <v>29471313336.703735</v>
      </c>
      <c r="U108" s="90">
        <f t="shared" ca="1" si="21"/>
        <v>14735656668.351868</v>
      </c>
      <c r="V108">
        <f ca="1">IF('NGPS 2030'!$A116="MR",INDIRECT("'NGPS 2030'!"&amp;'Country Selector'!$B$3&amp;ROW($A116))*10^12,0)*'Process Emissions Multipliers'!$D$40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Multipliers'!$E$40</f>
        <v>0</v>
      </c>
    </row>
    <row r="109" spans="1:42">
      <c r="A109" s="74">
        <v>57</v>
      </c>
      <c r="B109">
        <f ca="1">IF('NGPS 2010'!$A117="MR",INDIRECT("'NGPS 2010'!"&amp;'Country Selector'!$B$3&amp;ROW($A117))*10^12,0)</f>
        <v>7865786.9027054515</v>
      </c>
      <c r="C109" s="90">
        <f t="shared" ca="1" si="15"/>
        <v>8211450.1413595248</v>
      </c>
      <c r="D109" s="90">
        <f t="shared" ca="1" si="20"/>
        <v>8557113.3800136</v>
      </c>
      <c r="E109" s="90">
        <f t="shared" ca="1" si="20"/>
        <v>8902776.6186676715</v>
      </c>
      <c r="F109" s="90">
        <f t="shared" ca="1" si="20"/>
        <v>9248439.8573217466</v>
      </c>
      <c r="G109" s="90">
        <f t="shared" ca="1" si="20"/>
        <v>9594103.09597582</v>
      </c>
      <c r="H109" s="90">
        <f t="shared" ca="1" si="20"/>
        <v>9939766.3346298933</v>
      </c>
      <c r="I109" s="90">
        <f t="shared" ca="1" si="20"/>
        <v>10285429.573283967</v>
      </c>
      <c r="J109" s="90">
        <f t="shared" ca="1" si="20"/>
        <v>10631092.81193804</v>
      </c>
      <c r="K109" s="90">
        <f t="shared" ca="1" si="20"/>
        <v>10976756.050592113</v>
      </c>
      <c r="L109">
        <f ca="1">IF('NGPS 2020'!$A117="MR",INDIRECT("'NGPS 2020'!"&amp;'Country Selector'!$B$3&amp;ROW($A117))*10^12,0)*'Process Emissions Multipliers'!$B$40</f>
        <v>11322419.289246187</v>
      </c>
      <c r="M109" s="90">
        <f t="shared" ca="1" si="16"/>
        <v>11619639.020428551</v>
      </c>
      <c r="N109" s="90">
        <f t="shared" ca="1" si="21"/>
        <v>11916858.751610916</v>
      </c>
      <c r="O109" s="90">
        <f t="shared" ca="1" si="21"/>
        <v>12214078.482793279</v>
      </c>
      <c r="P109" s="90">
        <f t="shared" ca="1" si="21"/>
        <v>12511298.213975642</v>
      </c>
      <c r="Q109" s="90">
        <f t="shared" ca="1" si="21"/>
        <v>12808517.945158007</v>
      </c>
      <c r="R109" s="90">
        <f t="shared" ca="1" si="21"/>
        <v>13105737.676340371</v>
      </c>
      <c r="S109" s="90">
        <f t="shared" ca="1" si="21"/>
        <v>13402957.407522734</v>
      </c>
      <c r="T109" s="90">
        <f t="shared" ca="1" si="21"/>
        <v>13700177.138705097</v>
      </c>
      <c r="U109" s="90">
        <f t="shared" ca="1" si="21"/>
        <v>13997396.869887462</v>
      </c>
      <c r="V109">
        <f ca="1">IF('NGPS 2030'!$A117="MR",INDIRECT("'NGPS 2030'!"&amp;'Country Selector'!$B$3&amp;ROW($A117))*10^12,0)*'Process Emissions Multipliers'!$D$40</f>
        <v>14294616.601069827</v>
      </c>
      <c r="W109" s="90">
        <f t="shared" ca="1" si="22"/>
        <v>14777215.513601767</v>
      </c>
      <c r="X109" s="90">
        <f t="shared" ca="1" si="22"/>
        <v>15259814.426133707</v>
      </c>
      <c r="Y109" s="90">
        <f t="shared" ca="1" si="22"/>
        <v>15742413.338665649</v>
      </c>
      <c r="Z109" s="90">
        <f t="shared" ca="1" si="22"/>
        <v>16225012.251197588</v>
      </c>
      <c r="AA109" s="90">
        <f t="shared" ca="1" si="22"/>
        <v>16707611.163729526</v>
      </c>
      <c r="AB109" s="90">
        <f t="shared" ca="1" si="22"/>
        <v>17190210.076261468</v>
      </c>
      <c r="AC109" s="90">
        <f t="shared" ca="1" si="22"/>
        <v>17672808.98879341</v>
      </c>
      <c r="AD109" s="90">
        <f t="shared" ca="1" si="22"/>
        <v>18155407.901325349</v>
      </c>
      <c r="AE109" s="90">
        <f t="shared" ca="1" si="22"/>
        <v>18638006.813857287</v>
      </c>
      <c r="AF109" s="90">
        <f t="shared" ca="1" si="22"/>
        <v>19120605.726389229</v>
      </c>
      <c r="AG109" s="90">
        <f t="shared" ca="1" si="22"/>
        <v>19603204.638921171</v>
      </c>
      <c r="AH109" s="90">
        <f t="shared" ca="1" si="22"/>
        <v>20085803.551453106</v>
      </c>
      <c r="AI109" s="90">
        <f t="shared" ca="1" si="22"/>
        <v>20568402.463985052</v>
      </c>
      <c r="AJ109" s="90">
        <f t="shared" ca="1" si="22"/>
        <v>21051001.37651699</v>
      </c>
      <c r="AK109" s="90">
        <f t="shared" ca="1" si="22"/>
        <v>21533600.289048929</v>
      </c>
      <c r="AL109" s="90">
        <f t="shared" ca="1" si="22"/>
        <v>22016199.201580871</v>
      </c>
      <c r="AM109" s="90">
        <f t="shared" ca="1" si="19"/>
        <v>22498798.114112809</v>
      </c>
      <c r="AN109" s="90">
        <f t="shared" ca="1" si="19"/>
        <v>22981397.026644751</v>
      </c>
      <c r="AO109" s="90">
        <f t="shared" ca="1" si="19"/>
        <v>23463995.93917669</v>
      </c>
      <c r="AP109">
        <f ca="1">V109*'Process Emissions Multipliers'!$E$40</f>
        <v>23946594.851708632</v>
      </c>
    </row>
    <row r="110" spans="1:42">
      <c r="A110" s="74">
        <v>58</v>
      </c>
      <c r="B110">
        <f ca="1">IF('NGPS 2010'!$A118="MR",INDIRECT("'NGPS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IF('NGPS 2020'!$A118="MR",INDIRECT("'NGPS 2020'!"&amp;'Country Selector'!$B$3&amp;ROW($A118))*10^12,0)*'Process Emissions Multipliers'!$B$40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IF('NGPS 2030'!$A118="MR",INDIRECT("'NGPS 2030'!"&amp;'Country Selector'!$B$3&amp;ROW($A118))*10^12,0)*'Process Emissions Multipliers'!$D$40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Multipliers'!$E$40</f>
        <v>0</v>
      </c>
    </row>
    <row r="111" spans="1:42">
      <c r="A111" s="74">
        <v>59</v>
      </c>
      <c r="B111">
        <f ca="1">IF('NGPS 2010'!$A119="MR",INDIRECT("'NGPS 2010'!"&amp;'Country Selector'!$B$3&amp;ROW($A119))*10^12,0)</f>
        <v>102369937263.10484</v>
      </c>
      <c r="C111" s="90">
        <f t="shared" ca="1" si="15"/>
        <v>92132943536.794357</v>
      </c>
      <c r="D111" s="90">
        <f t="shared" ca="1" si="20"/>
        <v>81895949810.483871</v>
      </c>
      <c r="E111" s="90">
        <f t="shared" ca="1" si="20"/>
        <v>71658956084.173386</v>
      </c>
      <c r="F111" s="90">
        <f t="shared" ca="1" si="20"/>
        <v>61421962357.8629</v>
      </c>
      <c r="G111" s="90">
        <f t="shared" ca="1" si="20"/>
        <v>51184968631.552422</v>
      </c>
      <c r="H111" s="90">
        <f t="shared" ca="1" si="20"/>
        <v>40947974905.241936</v>
      </c>
      <c r="I111" s="90">
        <f t="shared" ca="1" si="20"/>
        <v>30710981178.93145</v>
      </c>
      <c r="J111" s="90">
        <f t="shared" ca="1" si="20"/>
        <v>20473987452.620968</v>
      </c>
      <c r="K111" s="90">
        <f t="shared" ca="1" si="20"/>
        <v>10236993726.310484</v>
      </c>
      <c r="L111">
        <f ca="1">IF('NGPS 2020'!$A119="MR",INDIRECT("'NGPS 2020'!"&amp;'Country Selector'!$B$3&amp;ROW($A119))*10^12,0)*'Process Emissions Multipliers'!$B$40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IF('NGPS 2030'!$A119="MR",INDIRECT("'NGPS 2030'!"&amp;'Country Selector'!$B$3&amp;ROW($A119))*10^12,0)*'Process Emissions Multipliers'!$D$40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Multipliers'!$E$40</f>
        <v>0</v>
      </c>
    </row>
    <row r="112" spans="1:42">
      <c r="A112" s="74">
        <v>60</v>
      </c>
      <c r="B112">
        <f ca="1">IF('NGPS 2010'!$A120="MR",INDIRECT("'NGPS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IF('NGPS 2020'!$A120="MR",INDIRECT("'NGPS 2020'!"&amp;'Country Selector'!$B$3&amp;ROW($A120))*10^12,0)*'Process Emissions Multipliers'!$B$40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IF('NGPS 2030'!$A120="MR",INDIRECT("'NGPS 2030'!"&amp;'Country Selector'!$B$3&amp;ROW($A120))*10^12,0)*'Process Emissions Multipliers'!$D$40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Multipliers'!$E$40</f>
        <v>0</v>
      </c>
    </row>
    <row r="113" spans="1:42">
      <c r="A113" s="74">
        <v>61</v>
      </c>
      <c r="B113">
        <f ca="1">IF('NGPS 2010'!$A121="MR",INDIRECT("'NGPS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IF('NGPS 2020'!$A121="MR",INDIRECT("'NGPS 2020'!"&amp;'Country Selector'!$B$3&amp;ROW($A121))*10^12,0)*'Process Emissions Multipliers'!$B$40</f>
        <v>0</v>
      </c>
      <c r="M113" s="90">
        <f t="shared" ca="1" si="16"/>
        <v>325623.19278663129</v>
      </c>
      <c r="N113" s="90">
        <f t="shared" ca="1" si="21"/>
        <v>651246.38557326258</v>
      </c>
      <c r="O113" s="90">
        <f t="shared" ca="1" si="21"/>
        <v>976869.57835989387</v>
      </c>
      <c r="P113" s="90">
        <f t="shared" ca="1" si="21"/>
        <v>1302492.7711465252</v>
      </c>
      <c r="Q113" s="90">
        <f t="shared" ca="1" si="21"/>
        <v>1628115.9639331566</v>
      </c>
      <c r="R113" s="90">
        <f t="shared" ca="1" si="21"/>
        <v>1953739.1567197877</v>
      </c>
      <c r="S113" s="90">
        <f t="shared" ca="1" si="21"/>
        <v>2279362.3495064192</v>
      </c>
      <c r="T113" s="90">
        <f t="shared" ca="1" si="21"/>
        <v>2604985.5422930503</v>
      </c>
      <c r="U113" s="90">
        <f t="shared" ca="1" si="21"/>
        <v>2930608.735079682</v>
      </c>
      <c r="V113">
        <f ca="1">IF('NGPS 2030'!$A121="MR",INDIRECT("'NGPS 2030'!"&amp;'Country Selector'!$B$3&amp;ROW($A121))*10^12,0)*'Process Emissions Multipliers'!$D$40</f>
        <v>3256231.9278663131</v>
      </c>
      <c r="W113" s="90">
        <f t="shared" ca="1" si="24"/>
        <v>3366165.2007336984</v>
      </c>
      <c r="X113" s="90">
        <f t="shared" ca="1" si="24"/>
        <v>3476098.4736010842</v>
      </c>
      <c r="Y113" s="90">
        <f t="shared" ca="1" si="24"/>
        <v>3586031.746468469</v>
      </c>
      <c r="Z113" s="90">
        <f t="shared" ca="1" si="24"/>
        <v>3695965.0193358543</v>
      </c>
      <c r="AA113" s="90">
        <f t="shared" ca="1" si="24"/>
        <v>3805898.2922032401</v>
      </c>
      <c r="AB113" s="90">
        <f t="shared" ca="1" si="24"/>
        <v>3915831.5650706254</v>
      </c>
      <c r="AC113" s="90">
        <f t="shared" ca="1" si="24"/>
        <v>4025764.8379380107</v>
      </c>
      <c r="AD113" s="90">
        <f t="shared" ca="1" si="24"/>
        <v>4135698.110805396</v>
      </c>
      <c r="AE113" s="90">
        <f t="shared" ca="1" si="24"/>
        <v>4245631.3836727813</v>
      </c>
      <c r="AF113" s="90">
        <f t="shared" ca="1" si="24"/>
        <v>4355564.6565401666</v>
      </c>
      <c r="AG113" s="90">
        <f t="shared" ca="1" si="24"/>
        <v>4465497.9294075519</v>
      </c>
      <c r="AH113" s="90">
        <f t="shared" ca="1" si="24"/>
        <v>4575431.2022749372</v>
      </c>
      <c r="AI113" s="90">
        <f t="shared" ca="1" si="24"/>
        <v>4685364.4751423225</v>
      </c>
      <c r="AJ113" s="90">
        <f t="shared" ca="1" si="24"/>
        <v>4795297.7480097078</v>
      </c>
      <c r="AK113" s="90">
        <f t="shared" ca="1" si="24"/>
        <v>4905231.020877094</v>
      </c>
      <c r="AL113" s="90">
        <f t="shared" ca="1" si="24"/>
        <v>5015164.2937444784</v>
      </c>
      <c r="AM113" s="90">
        <f t="shared" ca="1" si="23"/>
        <v>5125097.5666118646</v>
      </c>
      <c r="AN113" s="90">
        <f t="shared" ca="1" si="23"/>
        <v>5235030.8394792499</v>
      </c>
      <c r="AO113" s="90">
        <f t="shared" ca="1" si="23"/>
        <v>5344964.1123466352</v>
      </c>
      <c r="AP113">
        <f ca="1">V113*'Process Emissions Multipliers'!$E$40</f>
        <v>5454897.3852140205</v>
      </c>
    </row>
    <row r="114" spans="1:42">
      <c r="A114" s="74">
        <v>62</v>
      </c>
      <c r="B114">
        <f ca="1">IF('NGPS 2010'!$A122="MR",INDIRECT("'NGPS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IF('NGPS 2020'!$A122="MR",INDIRECT("'NGPS 2020'!"&amp;'Country Selector'!$B$3&amp;ROW($A122))*10^12,0)*'Process Emissions Multipliers'!$B$40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IF('NGPS 2030'!$A122="MR",INDIRECT("'NGPS 2030'!"&amp;'Country Selector'!$B$3&amp;ROW($A122))*10^12,0)*'Process Emissions Multipliers'!$D$40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Multipliers'!$E$40</f>
        <v>0</v>
      </c>
    </row>
    <row r="115" spans="1:42">
      <c r="A115" s="74">
        <v>63</v>
      </c>
      <c r="B115">
        <f ca="1">IF('NGPS 2010'!$A123="MR",INDIRECT("'NGPS 2010'!"&amp;'Country Selector'!$B$3&amp;ROW($A123))*10^12,0)</f>
        <v>0</v>
      </c>
      <c r="C115" s="90">
        <f t="shared" ca="1" si="15"/>
        <v>257918.23744942542</v>
      </c>
      <c r="D115" s="90">
        <f t="shared" ca="1" si="20"/>
        <v>515836.47489885084</v>
      </c>
      <c r="E115" s="90">
        <f t="shared" ca="1" si="20"/>
        <v>773754.71234827617</v>
      </c>
      <c r="F115" s="90">
        <f t="shared" ca="1" si="20"/>
        <v>1031672.9497977017</v>
      </c>
      <c r="G115" s="90">
        <f t="shared" ca="1" si="20"/>
        <v>1289591.1872471271</v>
      </c>
      <c r="H115" s="90">
        <f t="shared" ca="1" si="20"/>
        <v>1547509.4246965523</v>
      </c>
      <c r="I115" s="90">
        <f t="shared" ca="1" si="20"/>
        <v>1805427.6621459778</v>
      </c>
      <c r="J115" s="90">
        <f t="shared" ca="1" si="20"/>
        <v>2063345.8995954033</v>
      </c>
      <c r="K115" s="90">
        <f t="shared" ca="1" si="20"/>
        <v>2321264.1370448289</v>
      </c>
      <c r="L115">
        <f ca="1">IF('NGPS 2020'!$A123="MR",INDIRECT("'NGPS 2020'!"&amp;'Country Selector'!$B$3&amp;ROW($A123))*10^12,0)*'Process Emissions Multipliers'!$B$40</f>
        <v>2579182.3744942541</v>
      </c>
      <c r="M115" s="90">
        <f t="shared" ca="1" si="16"/>
        <v>2321264.1370448289</v>
      </c>
      <c r="N115" s="90">
        <f t="shared" ca="1" si="21"/>
        <v>2063345.8995954033</v>
      </c>
      <c r="O115" s="90">
        <f t="shared" ca="1" si="21"/>
        <v>1805427.6621459778</v>
      </c>
      <c r="P115" s="90">
        <f t="shared" ca="1" si="21"/>
        <v>1547509.4246965523</v>
      </c>
      <c r="Q115" s="90">
        <f t="shared" ca="1" si="21"/>
        <v>1289591.1872471271</v>
      </c>
      <c r="R115" s="90">
        <f t="shared" ca="1" si="21"/>
        <v>1031672.9497977017</v>
      </c>
      <c r="S115" s="90">
        <f t="shared" ca="1" si="21"/>
        <v>773754.71234827617</v>
      </c>
      <c r="T115" s="90">
        <f t="shared" ca="1" si="21"/>
        <v>515836.47489885084</v>
      </c>
      <c r="U115" s="90">
        <f t="shared" ca="1" si="21"/>
        <v>257918.23744942542</v>
      </c>
      <c r="V115">
        <f ca="1">IF('NGPS 2030'!$A123="MR",INDIRECT("'NGPS 2030'!"&amp;'Country Selector'!$B$3&amp;ROW($A123))*10^12,0)*'Process Emissions Multipliers'!$D$40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Multipliers'!$E$40</f>
        <v>0</v>
      </c>
    </row>
    <row r="116" spans="1:42">
      <c r="A116" s="74">
        <v>64</v>
      </c>
      <c r="B116">
        <f ca="1">IF('NGPS 2010'!$A124="MR",INDIRECT("'NGPS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IF('NGPS 2020'!$A124="MR",INDIRECT("'NGPS 2020'!"&amp;'Country Selector'!$B$3&amp;ROW($A124))*10^12,0)*'Process Emissions Multipliers'!$B$40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IF('NGPS 2030'!$A124="MR",INDIRECT("'NGPS 2030'!"&amp;'Country Selector'!$B$3&amp;ROW($A124))*10^12,0)*'Process Emissions Multipliers'!$D$40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Multipliers'!$E$40</f>
        <v>0</v>
      </c>
    </row>
    <row r="117" spans="1:42">
      <c r="A117" s="74">
        <v>65</v>
      </c>
      <c r="B117">
        <f ca="1">IF('NGPS 2010'!$A125="MR",INDIRECT("'NGPS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IF('NGPS 2020'!$A125="MR",INDIRECT("'NGPS 2020'!"&amp;'Country Selector'!$B$3&amp;ROW($A125))*10^12,0)*'Process Emissions Multipliers'!$B$40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IF('NGPS 2030'!$A125="MR",INDIRECT("'NGPS 2030'!"&amp;'Country Selector'!$B$3&amp;ROW($A125))*10^12,0)*'Process Emissions Multipliers'!$D$40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Multipliers'!$E$40</f>
        <v>0</v>
      </c>
    </row>
    <row r="118" spans="1:42">
      <c r="A118" s="74">
        <v>66</v>
      </c>
      <c r="B118">
        <f ca="1">IF('NGPS 2010'!$A126="MR",INDIRECT("'NGPS 2010'!"&amp;'Country Selector'!$B$3&amp;ROW($A126))*10^12,0)</f>
        <v>1791781.2815682054</v>
      </c>
      <c r="C118" s="90">
        <f t="shared" ca="1" si="15"/>
        <v>1612603.1534113849</v>
      </c>
      <c r="D118" s="90">
        <f t="shared" ca="1" si="20"/>
        <v>1433425.0252545644</v>
      </c>
      <c r="E118" s="90">
        <f t="shared" ca="1" si="20"/>
        <v>1254246.8970977438</v>
      </c>
      <c r="F118" s="90">
        <f t="shared" ca="1" si="20"/>
        <v>1075068.7689409233</v>
      </c>
      <c r="G118" s="90">
        <f t="shared" ca="1" si="20"/>
        <v>895890.64078410272</v>
      </c>
      <c r="H118" s="90">
        <f t="shared" ca="1" si="20"/>
        <v>716712.51262728218</v>
      </c>
      <c r="I118" s="90">
        <f t="shared" ca="1" si="20"/>
        <v>537534.38447046163</v>
      </c>
      <c r="J118" s="90">
        <f t="shared" ca="1" si="20"/>
        <v>358356.25631364109</v>
      </c>
      <c r="K118" s="90">
        <f t="shared" ca="1" si="20"/>
        <v>179178.12815682054</v>
      </c>
      <c r="L118">
        <f ca="1">IF('NGPS 2020'!$A126="MR",INDIRECT("'NGPS 2020'!"&amp;'Country Selector'!$B$3&amp;ROW($A126))*10^12,0)*'Process Emissions Multipliers'!$B$40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IF('NGPS 2030'!$A126="MR",INDIRECT("'NGPS 2030'!"&amp;'Country Selector'!$B$3&amp;ROW($A126))*10^12,0)*'Process Emissions Multipliers'!$D$40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Multipliers'!$E$40</f>
        <v>0</v>
      </c>
    </row>
    <row r="119" spans="1:42">
      <c r="A119" s="74">
        <v>67</v>
      </c>
      <c r="B119">
        <f ca="1">IF('NGPS 2010'!$A127="MR",INDIRECT("'NGPS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IF('NGPS 2020'!$A127="MR",INDIRECT("'NGPS 2020'!"&amp;'Country Selector'!$B$3&amp;ROW($A127))*10^12,0)*'Process Emissions Multipliers'!$B$40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IF('NGPS 2030'!$A127="MR",INDIRECT("'NGPS 2030'!"&amp;'Country Selector'!$B$3&amp;ROW($A127))*10^12,0)*'Process Emissions Multipliers'!$D$40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Multipliers'!$E$40</f>
        <v>0</v>
      </c>
    </row>
    <row r="120" spans="1:42">
      <c r="A120" s="74">
        <v>68</v>
      </c>
      <c r="B120">
        <f ca="1">IF('NGPS 2010'!$A128="MR",INDIRECT("'NGPS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IF('NGPS 2020'!$A128="MR",INDIRECT("'NGPS 2020'!"&amp;'Country Selector'!$B$3&amp;ROW($A128))*10^12,0)*'Process Emissions Multipliers'!$B$40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IF('NGPS 2030'!$A128="MR",INDIRECT("'NGPS 2030'!"&amp;'Country Selector'!$B$3&amp;ROW($A128))*10^12,0)*'Process Emissions Multipliers'!$D$40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Multipliers'!$E$40</f>
        <v>0</v>
      </c>
    </row>
    <row r="121" spans="1:42">
      <c r="A121" s="74">
        <v>69</v>
      </c>
      <c r="B121">
        <f ca="1">IF('NGPS 2010'!$A129="MR",INDIRECT("'NGPS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IF('NGPS 2020'!$A129="MR",INDIRECT("'NGPS 2020'!"&amp;'Country Selector'!$B$3&amp;ROW($A129))*10^12,0)*'Process Emissions Multipliers'!$B$40</f>
        <v>0</v>
      </c>
      <c r="M121" s="90">
        <f t="shared" ca="1" si="16"/>
        <v>12402565039.364527</v>
      </c>
      <c r="N121" s="90">
        <f t="shared" ca="1" si="21"/>
        <v>24805130078.729053</v>
      </c>
      <c r="O121" s="90">
        <f t="shared" ca="1" si="21"/>
        <v>37207695118.093582</v>
      </c>
      <c r="P121" s="90">
        <f t="shared" ca="1" si="21"/>
        <v>49610260157.458107</v>
      </c>
      <c r="Q121" s="90">
        <f t="shared" ca="1" si="21"/>
        <v>62012825196.822632</v>
      </c>
      <c r="R121" s="90">
        <f t="shared" ca="1" si="21"/>
        <v>74415390236.187164</v>
      </c>
      <c r="S121" s="90">
        <f t="shared" ca="1" si="21"/>
        <v>86817955275.551682</v>
      </c>
      <c r="T121" s="90">
        <f t="shared" ca="1" si="21"/>
        <v>99220520314.916214</v>
      </c>
      <c r="U121" s="90">
        <f t="shared" ca="1" si="21"/>
        <v>111623085354.28073</v>
      </c>
      <c r="V121">
        <f ca="1">IF('NGPS 2030'!$A129="MR",INDIRECT("'NGPS 2030'!"&amp;'Country Selector'!$B$3&amp;ROW($A129))*10^12,0)*'Process Emissions Multipliers'!$D$40</f>
        <v>124025650393.64526</v>
      </c>
      <c r="W121" s="90">
        <f t="shared" ca="1" si="24"/>
        <v>128212866160.00307</v>
      </c>
      <c r="X121" s="90">
        <f t="shared" ca="1" si="24"/>
        <v>132400081926.3609</v>
      </c>
      <c r="Y121" s="90">
        <f t="shared" ca="1" si="24"/>
        <v>136587297692.71873</v>
      </c>
      <c r="Z121" s="90">
        <f t="shared" ca="1" si="24"/>
        <v>140774513459.07654</v>
      </c>
      <c r="AA121" s="90">
        <f t="shared" ca="1" si="24"/>
        <v>144961729225.43436</v>
      </c>
      <c r="AB121" s="90">
        <f t="shared" ca="1" si="24"/>
        <v>149148944991.79218</v>
      </c>
      <c r="AC121" s="90">
        <f t="shared" ca="1" si="24"/>
        <v>153336160758.14999</v>
      </c>
      <c r="AD121" s="90">
        <f t="shared" ca="1" si="24"/>
        <v>157523376524.50781</v>
      </c>
      <c r="AE121" s="90">
        <f t="shared" ca="1" si="24"/>
        <v>161710592290.86566</v>
      </c>
      <c r="AF121" s="90">
        <f t="shared" ca="1" si="24"/>
        <v>165897808057.22345</v>
      </c>
      <c r="AG121" s="90">
        <f t="shared" ca="1" si="24"/>
        <v>170085023823.5813</v>
      </c>
      <c r="AH121" s="90">
        <f t="shared" ca="1" si="24"/>
        <v>174272239589.93912</v>
      </c>
      <c r="AI121" s="90">
        <f t="shared" ca="1" si="24"/>
        <v>178459455356.29694</v>
      </c>
      <c r="AJ121" s="90">
        <f t="shared" ca="1" si="24"/>
        <v>182646671122.65472</v>
      </c>
      <c r="AK121" s="90">
        <f t="shared" ca="1" si="24"/>
        <v>186833886889.01257</v>
      </c>
      <c r="AL121" s="90">
        <f t="shared" ca="1" si="24"/>
        <v>191021102655.37039</v>
      </c>
      <c r="AM121" s="90">
        <f t="shared" ca="1" si="23"/>
        <v>195208318421.72821</v>
      </c>
      <c r="AN121" s="90">
        <f t="shared" ca="1" si="23"/>
        <v>199395534188.08603</v>
      </c>
      <c r="AO121" s="90">
        <f t="shared" ca="1" si="23"/>
        <v>203582749954.44382</v>
      </c>
      <c r="AP121">
        <f ca="1">V121*'Process Emissions Multipliers'!$E$40</f>
        <v>207769965720.80167</v>
      </c>
    </row>
    <row r="122" spans="1:42">
      <c r="A122" s="74">
        <v>70</v>
      </c>
      <c r="B122">
        <f ca="1">IF('NGPS 2010'!$A130="MR",INDIRECT("'NGPS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IF('NGPS 2020'!$A130="MR",INDIRECT("'NGPS 2020'!"&amp;'Country Selector'!$B$3&amp;ROW($A130))*10^12,0)*'Process Emissions Multipliers'!$B$40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IF('NGPS 2030'!$A130="MR",INDIRECT("'NGPS 2030'!"&amp;'Country Selector'!$B$3&amp;ROW($A130))*10^12,0)*'Process Emissions Multipliers'!$D$40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Multipliers'!$E$40</f>
        <v>0</v>
      </c>
    </row>
    <row r="123" spans="1:42">
      <c r="A123" s="74">
        <v>71</v>
      </c>
      <c r="B123">
        <f ca="1">IF('NGPS 2010'!$A131="MR",INDIRECT("'NGPS 2010'!"&amp;'Country Selector'!$B$3&amp;ROW($A131))*10^12,0)</f>
        <v>0</v>
      </c>
      <c r="C123" s="90">
        <f t="shared" ca="1" si="15"/>
        <v>9823771112.2345142</v>
      </c>
      <c r="D123" s="90">
        <f t="shared" ca="1" si="20"/>
        <v>19647542224.469028</v>
      </c>
      <c r="E123" s="90">
        <f t="shared" ca="1" si="20"/>
        <v>29471313336.703541</v>
      </c>
      <c r="F123" s="90">
        <f t="shared" ca="1" si="20"/>
        <v>39295084448.938057</v>
      </c>
      <c r="G123" s="90">
        <f t="shared" ca="1" si="20"/>
        <v>49118855561.172569</v>
      </c>
      <c r="H123" s="90">
        <f t="shared" ca="1" si="20"/>
        <v>58942626673.407082</v>
      </c>
      <c r="I123" s="90">
        <f t="shared" ca="1" si="20"/>
        <v>68766397785.641602</v>
      </c>
      <c r="J123" s="90">
        <f t="shared" ca="1" si="20"/>
        <v>78590168897.876114</v>
      </c>
      <c r="K123" s="90">
        <f t="shared" ca="1" si="20"/>
        <v>88413940010.110626</v>
      </c>
      <c r="L123">
        <f ca="1">IF('NGPS 2020'!$A131="MR",INDIRECT("'NGPS 2020'!"&amp;'Country Selector'!$B$3&amp;ROW($A131))*10^12,0)*'Process Emissions Multipliers'!$B$40</f>
        <v>98237711122.345139</v>
      </c>
      <c r="M123" s="90">
        <f t="shared" ca="1" si="16"/>
        <v>88413940010.110626</v>
      </c>
      <c r="N123" s="90">
        <f t="shared" ca="1" si="21"/>
        <v>78590168897.876114</v>
      </c>
      <c r="O123" s="90">
        <f t="shared" ca="1" si="21"/>
        <v>68766397785.641602</v>
      </c>
      <c r="P123" s="90">
        <f t="shared" ca="1" si="21"/>
        <v>58942626673.407082</v>
      </c>
      <c r="Q123" s="90">
        <f t="shared" ca="1" si="21"/>
        <v>49118855561.172569</v>
      </c>
      <c r="R123" s="90">
        <f t="shared" ca="1" si="21"/>
        <v>39295084448.938057</v>
      </c>
      <c r="S123" s="90">
        <f t="shared" ca="1" si="21"/>
        <v>29471313336.703541</v>
      </c>
      <c r="T123" s="90">
        <f t="shared" ca="1" si="21"/>
        <v>19647542224.469028</v>
      </c>
      <c r="U123" s="90">
        <f t="shared" ca="1" si="21"/>
        <v>9823771112.2345142</v>
      </c>
      <c r="V123">
        <f ca="1">IF('NGPS 2030'!$A131="MR",INDIRECT("'NGPS 2030'!"&amp;'Country Selector'!$B$3&amp;ROW($A131))*10^12,0)*'Process Emissions Multipliers'!$D$40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Multipliers'!$E$40</f>
        <v>0</v>
      </c>
    </row>
    <row r="124" spans="1:42">
      <c r="A124" s="74">
        <v>72</v>
      </c>
      <c r="B124">
        <f ca="1">IF('NGPS 2010'!$A132="MR",INDIRECT("'NGPS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IF('NGPS 2020'!$A132="MR",INDIRECT("'NGPS 2020'!"&amp;'Country Selector'!$B$3&amp;ROW($A132))*10^12,0)*'Process Emissions Multipliers'!$B$40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IF('NGPS 2030'!$A132="MR",INDIRECT("'NGPS 2030'!"&amp;'Country Selector'!$B$3&amp;ROW($A132))*10^12,0)*'Process Emissions Multipliers'!$D$40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Multipliers'!$E$40</f>
        <v>0</v>
      </c>
    </row>
    <row r="125" spans="1:42">
      <c r="A125" s="74">
        <v>73</v>
      </c>
      <c r="B125">
        <f ca="1">IF('NGPS 2010'!$A133="MR",INDIRECT("'NGPS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IF('NGPS 2020'!$A133="MR",INDIRECT("'NGPS 2020'!"&amp;'Country Selector'!$B$3&amp;ROW($A133))*10^12,0)*'Process Emissions Multipliers'!$B$40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IF('NGPS 2030'!$A133="MR",INDIRECT("'NGPS 2030'!"&amp;'Country Selector'!$B$3&amp;ROW($A133))*10^12,0)*'Process Emissions Multipliers'!$D$40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Multipliers'!$E$40</f>
        <v>0</v>
      </c>
    </row>
    <row r="126" spans="1:42">
      <c r="A126" s="74">
        <v>74</v>
      </c>
      <c r="B126">
        <f ca="1">IF('NGPS 2010'!$A134="MR",INDIRECT("'NGPS 2010'!"&amp;'Country Selector'!$B$3&amp;ROW($A134))*10^12,0)</f>
        <v>68246624842.076996</v>
      </c>
      <c r="C126" s="90">
        <f t="shared" ca="1" si="15"/>
        <v>61421962357.869301</v>
      </c>
      <c r="D126" s="90">
        <f t="shared" ca="1" si="20"/>
        <v>54597299873.661598</v>
      </c>
      <c r="E126" s="90">
        <f t="shared" ca="1" si="20"/>
        <v>47772637389.453896</v>
      </c>
      <c r="F126" s="90">
        <f t="shared" ca="1" si="20"/>
        <v>40947974905.246201</v>
      </c>
      <c r="G126" s="90">
        <f t="shared" ca="1" si="20"/>
        <v>34123312421.038502</v>
      </c>
      <c r="H126" s="90">
        <f t="shared" ca="1" si="20"/>
        <v>27298649936.830799</v>
      </c>
      <c r="I126" s="90">
        <f t="shared" ca="1" si="20"/>
        <v>20473987452.6231</v>
      </c>
      <c r="J126" s="90">
        <f t="shared" ca="1" si="20"/>
        <v>13649324968.4154</v>
      </c>
      <c r="K126" s="90">
        <f t="shared" ca="1" si="20"/>
        <v>6824662484.2076998</v>
      </c>
      <c r="L126">
        <f ca="1">IF('NGPS 2020'!$A134="MR",INDIRECT("'NGPS 2020'!"&amp;'Country Selector'!$B$3&amp;ROW($A134))*10^12,0)*'Process Emissions Multipliers'!$B$40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IF('NGPS 2030'!$A134="MR",INDIRECT("'NGPS 2030'!"&amp;'Country Selector'!$B$3&amp;ROW($A134))*10^12,0)*'Process Emissions Multipliers'!$D$40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Multipliers'!$E$40</f>
        <v>0</v>
      </c>
    </row>
    <row r="127" spans="1:42">
      <c r="A127" s="74">
        <v>75</v>
      </c>
      <c r="B127">
        <f ca="1">IF('NGPS 2010'!$A135="MR",INDIRECT("'NGPS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IF('NGPS 2020'!$A135="MR",INDIRECT("'NGPS 2020'!"&amp;'Country Selector'!$B$3&amp;ROW($A135))*10^12,0)*'Process Emissions Multipliers'!$B$40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IF('NGPS 2030'!$A135="MR",INDIRECT("'NGPS 2030'!"&amp;'Country Selector'!$B$3&amp;ROW($A135))*10^12,0)*'Process Emissions Multipliers'!$D$40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Multipliers'!$E$40</f>
        <v>0</v>
      </c>
    </row>
    <row r="128" spans="1:42">
      <c r="A128" s="74">
        <v>76</v>
      </c>
      <c r="B128">
        <f ca="1">IF('NGPS 2010'!$A136="MR",INDIRECT("'NGPS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IF('NGPS 2020'!$A136="MR",INDIRECT("'NGPS 2020'!"&amp;'Country Selector'!$B$3&amp;ROW($A136))*10^12,0)*'Process Emissions Multipliers'!$B$40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IF('NGPS 2030'!$A136="MR",INDIRECT("'NGPS 2030'!"&amp;'Country Selector'!$B$3&amp;ROW($A136))*10^12,0)*'Process Emissions Multipliers'!$D$40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Multipliers'!$E$40</f>
        <v>0</v>
      </c>
    </row>
    <row r="129" spans="1:42">
      <c r="A129" s="74">
        <v>77</v>
      </c>
      <c r="B129">
        <f ca="1">IF('NGPS 2010'!$A137="MR",INDIRECT("'NGPS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IF('NGPS 2020'!$A137="MR",INDIRECT("'NGPS 2020'!"&amp;'Country Selector'!$B$3&amp;ROW($A137))*10^12,0)*'Process Emissions Multipliers'!$B$40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IF('NGPS 2030'!$A137="MR",INDIRECT("'NGPS 2030'!"&amp;'Country Selector'!$B$3&amp;ROW($A137))*10^12,0)*'Process Emissions Multipliers'!$D$40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Multipliers'!$E$40</f>
        <v>0</v>
      </c>
    </row>
    <row r="130" spans="1:42">
      <c r="A130" s="74">
        <v>78</v>
      </c>
      <c r="B130">
        <f ca="1">IF('NGPS 2010'!$A138="MR",INDIRECT("'NGPS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IF('NGPS 2020'!$A138="MR",INDIRECT("'NGPS 2020'!"&amp;'Country Selector'!$B$3&amp;ROW($A138))*10^12,0)*'Process Emissions Multipliers'!$B$40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IF('NGPS 2030'!$A138="MR",INDIRECT("'NGPS 2030'!"&amp;'Country Selector'!$B$3&amp;ROW($A138))*10^12,0)*'Process Emissions Multipliers'!$D$40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Multipliers'!$E$40</f>
        <v>0</v>
      </c>
    </row>
    <row r="131" spans="1:42">
      <c r="A131" s="74">
        <v>79</v>
      </c>
      <c r="B131">
        <f ca="1">IF('NGPS 2010'!$A139="MR",INDIRECT("'NGPS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IF('NGPS 2020'!$A139="MR",INDIRECT("'NGPS 2020'!"&amp;'Country Selector'!$B$3&amp;ROW($A139))*10^12,0)*'Process Emissions Multipliers'!$B$40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IF('NGPS 2030'!$A139="MR",INDIRECT("'NGPS 2030'!"&amp;'Country Selector'!$B$3&amp;ROW($A139))*10^12,0)*'Process Emissions Multipliers'!$D$40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Multipliers'!$E$40</f>
        <v>0</v>
      </c>
    </row>
    <row r="132" spans="1:42">
      <c r="A132" s="74">
        <v>80</v>
      </c>
      <c r="B132">
        <f ca="1">IF('NGPS 2010'!$A140="MR",INDIRECT("'NGPS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IF('NGPS 2020'!$A140="MR",INDIRECT("'NGPS 2020'!"&amp;'Country Selector'!$B$3&amp;ROW($A140))*10^12,0)*'Process Emissions Multipliers'!$B$40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IF('NGPS 2030'!$A140="MR",INDIRECT("'NGPS 2030'!"&amp;'Country Selector'!$B$3&amp;ROW($A140))*10^12,0)*'Process Emissions Multipliers'!$D$40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Multipliers'!$E$40</f>
        <v>0</v>
      </c>
    </row>
    <row r="133" spans="1:42">
      <c r="A133" s="74">
        <v>81</v>
      </c>
      <c r="B133">
        <f ca="1">IF('NGPS 2010'!$A141="MR",INDIRECT("'NGPS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IF('NGPS 2020'!$A141="MR",INDIRECT("'NGPS 2020'!"&amp;'Country Selector'!$B$3&amp;ROW($A141))*10^12,0)*'Process Emissions Multipliers'!$B$40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IF('NGPS 2030'!$A141="MR",INDIRECT("'NGPS 2030'!"&amp;'Country Selector'!$B$3&amp;ROW($A141))*10^12,0)*'Process Emissions Multipliers'!$D$40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Multipliers'!$E$40</f>
        <v>0</v>
      </c>
    </row>
    <row r="134" spans="1:42">
      <c r="A134" s="74">
        <v>82</v>
      </c>
      <c r="B134">
        <f ca="1">IF('NGPS 2010'!$A142="MR",INDIRECT("'NGPS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IF('NGPS 2020'!$A142="MR",INDIRECT("'NGPS 2020'!"&amp;'Country Selector'!$B$3&amp;ROW($A142))*10^12,0)*'Process Emissions Multipliers'!$B$40</f>
        <v>0</v>
      </c>
      <c r="M134" s="90">
        <f t="shared" ca="1" si="28"/>
        <v>2067094173.2275288</v>
      </c>
      <c r="N134" s="90">
        <f t="shared" ca="1" si="28"/>
        <v>4134188346.4550576</v>
      </c>
      <c r="O134" s="90">
        <f t="shared" ca="1" si="28"/>
        <v>6201282519.6825867</v>
      </c>
      <c r="P134" s="90">
        <f t="shared" ca="1" si="28"/>
        <v>8268376692.9101152</v>
      </c>
      <c r="Q134" s="90">
        <f t="shared" ca="1" si="28"/>
        <v>10335470866.137644</v>
      </c>
      <c r="R134" s="90">
        <f t="shared" ca="1" si="28"/>
        <v>12402565039.365173</v>
      </c>
      <c r="S134" s="90">
        <f t="shared" ca="1" si="28"/>
        <v>14469659212.592701</v>
      </c>
      <c r="T134" s="90">
        <f t="shared" ca="1" si="28"/>
        <v>16536753385.82023</v>
      </c>
      <c r="U134" s="90">
        <f t="shared" ca="1" si="28"/>
        <v>18603847559.04776</v>
      </c>
      <c r="V134">
        <f ca="1">IF('NGPS 2030'!$A142="MR",INDIRECT("'NGPS 2030'!"&amp;'Country Selector'!$B$3&amp;ROW($A142))*10^12,0)*'Process Emissions Multipliers'!$D$40</f>
        <v>20670941732.275288</v>
      </c>
      <c r="W134" s="90">
        <f t="shared" ca="1" si="26"/>
        <v>21368811026.668293</v>
      </c>
      <c r="X134" s="90">
        <f t="shared" ca="1" si="26"/>
        <v>22066680321.061302</v>
      </c>
      <c r="Y134" s="90">
        <f t="shared" ca="1" si="26"/>
        <v>22764549615.454308</v>
      </c>
      <c r="Z134" s="90">
        <f t="shared" ca="1" si="26"/>
        <v>23462418909.847313</v>
      </c>
      <c r="AA134" s="90">
        <f t="shared" ca="1" si="26"/>
        <v>24160288204.240318</v>
      </c>
      <c r="AB134" s="90">
        <f t="shared" ca="1" si="26"/>
        <v>24858157498.633324</v>
      </c>
      <c r="AC134" s="90">
        <f t="shared" ca="1" si="26"/>
        <v>25556026793.026333</v>
      </c>
      <c r="AD134" s="90">
        <f t="shared" ca="1" si="26"/>
        <v>26253896087.419338</v>
      </c>
      <c r="AE134" s="90">
        <f t="shared" ca="1" si="26"/>
        <v>26951765381.812347</v>
      </c>
      <c r="AF134" s="90">
        <f t="shared" ca="1" si="26"/>
        <v>27649634676.205353</v>
      </c>
      <c r="AG134" s="90">
        <f t="shared" ca="1" si="26"/>
        <v>28347503970.598358</v>
      </c>
      <c r="AH134" s="90">
        <f t="shared" ca="1" si="26"/>
        <v>29045373264.991364</v>
      </c>
      <c r="AI134" s="90">
        <f t="shared" ca="1" si="26"/>
        <v>29743242559.384369</v>
      </c>
      <c r="AJ134" s="90">
        <f t="shared" ca="1" si="26"/>
        <v>30441111853.777378</v>
      </c>
      <c r="AK134" s="90">
        <f t="shared" ca="1" si="26"/>
        <v>31138981148.17038</v>
      </c>
      <c r="AL134" s="90">
        <f t="shared" ca="1" si="26"/>
        <v>31836850442.563389</v>
      </c>
      <c r="AM134" s="90">
        <f t="shared" ca="1" si="25"/>
        <v>32534719736.956394</v>
      </c>
      <c r="AN134" s="90">
        <f t="shared" ca="1" si="25"/>
        <v>33232589031.349403</v>
      </c>
      <c r="AO134" s="90">
        <f t="shared" ca="1" si="25"/>
        <v>33930458325.742409</v>
      </c>
      <c r="AP134">
        <f ca="1">V134*'Process Emissions Multipliers'!$E$40</f>
        <v>34628327620.135414</v>
      </c>
    </row>
    <row r="135" spans="1:42">
      <c r="A135" s="74">
        <v>83</v>
      </c>
      <c r="B135">
        <f ca="1">IF('NGPS 2010'!$A143="MR",INDIRECT("'NGPS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IF('NGPS 2020'!$A143="MR",INDIRECT("'NGPS 2020'!"&amp;'Country Selector'!$B$3&amp;ROW($A143))*10^12,0)*'Process Emissions Multipliers'!$B$40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IF('NGPS 2030'!$A143="MR",INDIRECT("'NGPS 2030'!"&amp;'Country Selector'!$B$3&amp;ROW($A143))*10^12,0)*'Process Emissions Multipliers'!$D$40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Multipliers'!$E$40</f>
        <v>0</v>
      </c>
    </row>
    <row r="136" spans="1:42">
      <c r="A136" s="74">
        <v>84</v>
      </c>
      <c r="B136">
        <f ca="1">IF('NGPS 2010'!$A144="MR",INDIRECT("'NGPS 2010'!"&amp;'Country Selector'!$B$3&amp;ROW($A144))*10^12,0)</f>
        <v>0</v>
      </c>
      <c r="C136" s="90">
        <f t="shared" ca="1" si="27"/>
        <v>1637295185.3724513</v>
      </c>
      <c r="D136" s="90">
        <f t="shared" ca="1" si="27"/>
        <v>3274590370.7449026</v>
      </c>
      <c r="E136" s="90">
        <f t="shared" ca="1" si="27"/>
        <v>4911885556.1173534</v>
      </c>
      <c r="F136" s="90">
        <f t="shared" ca="1" si="27"/>
        <v>6549180741.4898052</v>
      </c>
      <c r="G136" s="90">
        <f t="shared" ca="1" si="27"/>
        <v>8186475926.862257</v>
      </c>
      <c r="H136" s="90">
        <f t="shared" ca="1" si="27"/>
        <v>9823771112.2347069</v>
      </c>
      <c r="I136" s="90">
        <f t="shared" ca="1" si="27"/>
        <v>11461066297.607159</v>
      </c>
      <c r="J136" s="90">
        <f t="shared" ca="1" si="27"/>
        <v>13098361482.97961</v>
      </c>
      <c r="K136" s="90">
        <f t="shared" ca="1" si="27"/>
        <v>14735656668.352062</v>
      </c>
      <c r="L136">
        <f ca="1">IF('NGPS 2020'!$A144="MR",INDIRECT("'NGPS 2020'!"&amp;'Country Selector'!$B$3&amp;ROW($A144))*10^12,0)*'Process Emissions Multipliers'!$B$40</f>
        <v>16372951853.724514</v>
      </c>
      <c r="M136" s="90">
        <f t="shared" ca="1" si="28"/>
        <v>14736270711.855965</v>
      </c>
      <c r="N136" s="90">
        <f t="shared" ca="1" si="28"/>
        <v>13099589569.987413</v>
      </c>
      <c r="O136" s="90">
        <f t="shared" ca="1" si="28"/>
        <v>11462908428.118864</v>
      </c>
      <c r="P136" s="90">
        <f t="shared" ca="1" si="28"/>
        <v>9826227286.2503128</v>
      </c>
      <c r="Q136" s="90">
        <f t="shared" ca="1" si="28"/>
        <v>8189546144.3817654</v>
      </c>
      <c r="R136" s="90">
        <f t="shared" ca="1" si="28"/>
        <v>6552865002.5132151</v>
      </c>
      <c r="S136" s="90">
        <f t="shared" ca="1" si="28"/>
        <v>4916183860.6446648</v>
      </c>
      <c r="T136" s="90">
        <f t="shared" ca="1" si="28"/>
        <v>3279502718.7761154</v>
      </c>
      <c r="U136" s="90">
        <f t="shared" ca="1" si="28"/>
        <v>1642821576.9075658</v>
      </c>
      <c r="V136">
        <f ca="1">IF('NGPS 2030'!$A144="MR",INDIRECT("'NGPS 2030'!"&amp;'Country Selector'!$B$3&amp;ROW($A144))*10^12,0)*'Process Emissions Multipliers'!$D$40</f>
        <v>6140435.039016014</v>
      </c>
      <c r="W136" s="90">
        <f t="shared" ca="1" si="26"/>
        <v>6347741.5625138441</v>
      </c>
      <c r="X136" s="90">
        <f t="shared" ca="1" si="26"/>
        <v>6555048.0860116743</v>
      </c>
      <c r="Y136" s="90">
        <f t="shared" ca="1" si="26"/>
        <v>6762354.6095095035</v>
      </c>
      <c r="Z136" s="90">
        <f t="shared" ca="1" si="26"/>
        <v>6969661.1330073336</v>
      </c>
      <c r="AA136" s="90">
        <f t="shared" ca="1" si="26"/>
        <v>7176967.6565051638</v>
      </c>
      <c r="AB136" s="90">
        <f t="shared" ca="1" si="26"/>
        <v>7384274.180002993</v>
      </c>
      <c r="AC136" s="90">
        <f t="shared" ca="1" si="26"/>
        <v>7591580.7035008231</v>
      </c>
      <c r="AD136" s="90">
        <f t="shared" ca="1" si="26"/>
        <v>7798887.2269986523</v>
      </c>
      <c r="AE136" s="90">
        <f t="shared" ca="1" si="26"/>
        <v>8006193.7504964825</v>
      </c>
      <c r="AF136" s="90">
        <f t="shared" ca="1" si="26"/>
        <v>8213500.2739943126</v>
      </c>
      <c r="AG136" s="90">
        <f t="shared" ca="1" si="26"/>
        <v>8420806.7974921428</v>
      </c>
      <c r="AH136" s="90">
        <f t="shared" ca="1" si="26"/>
        <v>8628113.320989972</v>
      </c>
      <c r="AI136" s="90">
        <f t="shared" ca="1" si="26"/>
        <v>8835419.8444878012</v>
      </c>
      <c r="AJ136" s="90">
        <f t="shared" ca="1" si="26"/>
        <v>9042726.3679856323</v>
      </c>
      <c r="AK136" s="90">
        <f t="shared" ca="1" si="26"/>
        <v>9250032.8914834615</v>
      </c>
      <c r="AL136" s="90">
        <f t="shared" ca="1" si="26"/>
        <v>9457339.4149812926</v>
      </c>
      <c r="AM136" s="90">
        <f t="shared" ca="1" si="25"/>
        <v>9664645.9384791218</v>
      </c>
      <c r="AN136" s="90">
        <f t="shared" ca="1" si="25"/>
        <v>9871952.461976951</v>
      </c>
      <c r="AO136" s="90">
        <f t="shared" ca="1" si="25"/>
        <v>10079258.985474782</v>
      </c>
      <c r="AP136">
        <f ca="1">V136*'Process Emissions Multipliers'!$E$40</f>
        <v>10286565.508972611</v>
      </c>
    </row>
    <row r="137" spans="1:42">
      <c r="A137" s="74">
        <v>85</v>
      </c>
      <c r="B137">
        <f ca="1">IF('NGPS 2010'!$A145="MR",INDIRECT("'NGPS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IF('NGPS 2020'!$A145="MR",INDIRECT("'NGPS 2020'!"&amp;'Country Selector'!$B$3&amp;ROW($A145))*10^12,0)*'Process Emissions Multipliers'!$B$40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IF('NGPS 2030'!$A145="MR",INDIRECT("'NGPS 2030'!"&amp;'Country Selector'!$B$3&amp;ROW($A145))*10^12,0)*'Process Emissions Multipliers'!$D$40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Multipliers'!$E$40</f>
        <v>0</v>
      </c>
    </row>
    <row r="138" spans="1:42">
      <c r="A138" s="74">
        <v>86</v>
      </c>
      <c r="B138">
        <f ca="1">IF('NGPS 2010'!$A146="MR",INDIRECT("'NGPS 2010'!"&amp;'Country Selector'!$B$3&amp;ROW($A146))*10^12,0)</f>
        <v>0</v>
      </c>
      <c r="C138" s="90">
        <f t="shared" ca="1" si="27"/>
        <v>486368.9741926968</v>
      </c>
      <c r="D138" s="90">
        <f t="shared" ca="1" si="27"/>
        <v>972737.9483853936</v>
      </c>
      <c r="E138" s="90">
        <f t="shared" ca="1" si="27"/>
        <v>1459106.9225780903</v>
      </c>
      <c r="F138" s="90">
        <f t="shared" ca="1" si="27"/>
        <v>1945475.8967707872</v>
      </c>
      <c r="G138" s="90">
        <f t="shared" ca="1" si="27"/>
        <v>2431844.870963484</v>
      </c>
      <c r="H138" s="90">
        <f t="shared" ca="1" si="27"/>
        <v>2918213.8451561807</v>
      </c>
      <c r="I138" s="90">
        <f t="shared" ca="1" si="27"/>
        <v>3404582.8193488778</v>
      </c>
      <c r="J138" s="90">
        <f t="shared" ca="1" si="27"/>
        <v>3890951.7935415744</v>
      </c>
      <c r="K138" s="90">
        <f t="shared" ca="1" si="27"/>
        <v>4377320.7677342715</v>
      </c>
      <c r="L138">
        <f ca="1">IF('NGPS 2020'!$A146="MR",INDIRECT("'NGPS 2020'!"&amp;'Country Selector'!$B$3&amp;ROW($A146))*10^12,0)*'Process Emissions Multipliers'!$B$40</f>
        <v>4863689.7419269681</v>
      </c>
      <c r="M138" s="90">
        <f t="shared" ca="1" si="28"/>
        <v>4377320.7677342715</v>
      </c>
      <c r="N138" s="90">
        <f t="shared" ca="1" si="28"/>
        <v>3890951.7935415744</v>
      </c>
      <c r="O138" s="90">
        <f t="shared" ca="1" si="28"/>
        <v>3404582.8193488778</v>
      </c>
      <c r="P138" s="90">
        <f t="shared" ca="1" si="28"/>
        <v>2918213.8451561807</v>
      </c>
      <c r="Q138" s="90">
        <f t="shared" ca="1" si="28"/>
        <v>2431844.870963484</v>
      </c>
      <c r="R138" s="90">
        <f t="shared" ca="1" si="28"/>
        <v>1945475.8967707872</v>
      </c>
      <c r="S138" s="90">
        <f t="shared" ca="1" si="28"/>
        <v>1459106.9225780903</v>
      </c>
      <c r="T138" s="90">
        <f t="shared" ca="1" si="28"/>
        <v>972737.9483853936</v>
      </c>
      <c r="U138" s="90">
        <f t="shared" ca="1" si="28"/>
        <v>486368.9741926968</v>
      </c>
      <c r="V138">
        <f ca="1">IF('NGPS 2030'!$A146="MR",INDIRECT("'NGPS 2030'!"&amp;'Country Selector'!$B$3&amp;ROW($A146))*10^12,0)*'Process Emissions Multipliers'!$D$40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Multipliers'!$E$40</f>
        <v>0</v>
      </c>
    </row>
    <row r="139" spans="1:42">
      <c r="A139" s="74">
        <v>87</v>
      </c>
      <c r="B139">
        <f ca="1">IF('NGPS 2010'!$A147="MR",INDIRECT("'NGPS 2010'!"&amp;'Country Selector'!$B$3&amp;ROW($A147))*10^12,0)</f>
        <v>11374437473.678612</v>
      </c>
      <c r="C139" s="90">
        <f t="shared" ca="1" si="27"/>
        <v>10236993726.310751</v>
      </c>
      <c r="D139" s="90">
        <f t="shared" ca="1" si="27"/>
        <v>9099549978.9428902</v>
      </c>
      <c r="E139" s="90">
        <f t="shared" ca="1" si="27"/>
        <v>7962106231.5750275</v>
      </c>
      <c r="F139" s="90">
        <f t="shared" ca="1" si="27"/>
        <v>6824662484.2071667</v>
      </c>
      <c r="G139" s="90">
        <f t="shared" ca="1" si="27"/>
        <v>5687218736.8393059</v>
      </c>
      <c r="H139" s="90">
        <f t="shared" ca="1" si="27"/>
        <v>4549774989.4714451</v>
      </c>
      <c r="I139" s="90">
        <f t="shared" ca="1" si="27"/>
        <v>3412331242.1035833</v>
      </c>
      <c r="J139" s="90">
        <f t="shared" ca="1" si="27"/>
        <v>2274887494.7357225</v>
      </c>
      <c r="K139" s="90">
        <f t="shared" ca="1" si="27"/>
        <v>1137443747.3678613</v>
      </c>
      <c r="L139">
        <f ca="1">IF('NGPS 2020'!$A147="MR",INDIRECT("'NGPS 2020'!"&amp;'Country Selector'!$B$3&amp;ROW($A147))*10^12,0)*'Process Emissions Multipliers'!$B$40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IF('NGPS 2030'!$A147="MR",INDIRECT("'NGPS 2030'!"&amp;'Country Selector'!$B$3&amp;ROW($A147))*10^12,0)*'Process Emissions Multipliers'!$D$40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Multipliers'!$E$40</f>
        <v>0</v>
      </c>
    </row>
    <row r="140" spans="1:42">
      <c r="A140" s="74">
        <v>88</v>
      </c>
      <c r="B140">
        <f ca="1">IF('NGPS 2010'!$A148="MR",INDIRECT("'NGPS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IF('NGPS 2020'!$A148="MR",INDIRECT("'NGPS 2020'!"&amp;'Country Selector'!$B$3&amp;ROW($A148))*10^12,0)*'Process Emissions Multipliers'!$B$40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IF('NGPS 2030'!$A148="MR",INDIRECT("'NGPS 2030'!"&amp;'Country Selector'!$B$3&amp;ROW($A148))*10^12,0)*'Process Emissions Multipliers'!$D$40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Multipliers'!$E$40</f>
        <v>0</v>
      </c>
    </row>
    <row r="141" spans="1:42">
      <c r="A141" s="74">
        <v>89</v>
      </c>
      <c r="B141">
        <f ca="1">IF('NGPS 2010'!$A149="MR",INDIRECT("'NGPS 2010'!"&amp;'Country Selector'!$B$3&amp;ROW($A149))*10^12,0)</f>
        <v>3378849.1737851701</v>
      </c>
      <c r="C141" s="90">
        <f t="shared" ca="1" si="27"/>
        <v>3040964.2564066527</v>
      </c>
      <c r="D141" s="90">
        <f t="shared" ca="1" si="27"/>
        <v>2703079.3390281359</v>
      </c>
      <c r="E141" s="90">
        <f t="shared" ca="1" si="27"/>
        <v>2365194.421649619</v>
      </c>
      <c r="F141" s="90">
        <f t="shared" ca="1" si="27"/>
        <v>2027309.5042711019</v>
      </c>
      <c r="G141" s="90">
        <f t="shared" ca="1" si="27"/>
        <v>1689424.586892585</v>
      </c>
      <c r="H141" s="90">
        <f t="shared" ca="1" si="27"/>
        <v>1351539.6695140679</v>
      </c>
      <c r="I141" s="90">
        <f t="shared" ca="1" si="27"/>
        <v>1013654.752135551</v>
      </c>
      <c r="J141" s="90">
        <f t="shared" ca="1" si="27"/>
        <v>675769.83475703397</v>
      </c>
      <c r="K141" s="90">
        <f t="shared" ca="1" si="27"/>
        <v>337884.91737851698</v>
      </c>
      <c r="L141">
        <f ca="1">IF('NGPS 2020'!$A149="MR",INDIRECT("'NGPS 2020'!"&amp;'Country Selector'!$B$3&amp;ROW($A149))*10^12,0)*'Process Emissions Multipliers'!$B$40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IF('NGPS 2030'!$A149="MR",INDIRECT("'NGPS 2030'!"&amp;'Country Selector'!$B$3&amp;ROW($A149))*10^12,0)*'Process Emissions Multipliers'!$D$40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Multipliers'!$E$40</f>
        <v>0</v>
      </c>
    </row>
    <row r="142" spans="1:42">
      <c r="A142" s="74">
        <v>90</v>
      </c>
      <c r="B142">
        <f ca="1">IF('NGPS 2010'!$A150="MR",INDIRECT("'NGPS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IF('NGPS 2020'!$A150="MR",INDIRECT("'NGPS 2020'!"&amp;'Country Selector'!$B$3&amp;ROW($A150))*10^12,0)*'Process Emissions Multipliers'!$B$40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IF('NGPS 2030'!$A150="MR",INDIRECT("'NGPS 2030'!"&amp;'Country Selector'!$B$3&amp;ROW($A150))*10^12,0)*'Process Emissions Multipliers'!$D$40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Multipliers'!$E$40</f>
        <v>0</v>
      </c>
    </row>
    <row r="143" spans="1:42">
      <c r="A143" s="74">
        <v>91</v>
      </c>
      <c r="B143">
        <f ca="1">IF('NGPS 2010'!$A151="MR",INDIRECT("'NGPS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IF('NGPS 2020'!$A151="MR",INDIRECT("'NGPS 2020'!"&amp;'Country Selector'!$B$3&amp;ROW($A151))*10^12,0)*'Process Emissions Multipliers'!$B$40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IF('NGPS 2030'!$A151="MR",INDIRECT("'NGPS 2030'!"&amp;'Country Selector'!$B$3&amp;ROW($A151))*10^12,0)*'Process Emissions Multipliers'!$D$40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Multipliers'!$E$40</f>
        <v>0</v>
      </c>
    </row>
    <row r="144" spans="1:42">
      <c r="A144" s="74">
        <v>92</v>
      </c>
      <c r="B144">
        <f ca="1">IF('NGPS 2010'!$A152="MR",INDIRECT("'NGPS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IF('NGPS 2020'!$A152="MR",INDIRECT("'NGPS 2020'!"&amp;'Country Selector'!$B$3&amp;ROW($A152))*10^12,0)*'Process Emissions Multipliers'!$B$40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IF('NGPS 2030'!$A152="MR",INDIRECT("'NGPS 2030'!"&amp;'Country Selector'!$B$3&amp;ROW($A152))*10^12,0)*'Process Emissions Multipliers'!$D$40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Multipliers'!$E$40</f>
        <v>0</v>
      </c>
    </row>
    <row r="145" spans="1:42">
      <c r="A145" s="74">
        <v>93</v>
      </c>
      <c r="B145">
        <f ca="1">IF('NGPS 2010'!$A153="MR",INDIRECT("'NGPS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IF('NGPS 2020'!$A153="MR",INDIRECT("'NGPS 2020'!"&amp;'Country Selector'!$B$3&amp;ROW($A153))*10^12,0)*'Process Emissions Multipliers'!$B$40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IF('NGPS 2030'!$A153="MR",INDIRECT("'NGPS 2030'!"&amp;'Country Selector'!$B$3&amp;ROW($A153))*10^12,0)*'Process Emissions Multipliers'!$D$40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Multipliers'!$E$40</f>
        <v>0</v>
      </c>
    </row>
    <row r="146" spans="1:42">
      <c r="A146" s="74">
        <v>94</v>
      </c>
      <c r="B146">
        <f ca="1">IF('NGPS 2010'!$A154="MR",INDIRECT("'NGPS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IF('NGPS 2020'!$A154="MR",INDIRECT("'NGPS 2020'!"&amp;'Country Selector'!$B$3&amp;ROW($A154))*10^12,0)*'Process Emissions Multipliers'!$B$40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IF('NGPS 2030'!$A154="MR",INDIRECT("'NGPS 2030'!"&amp;'Country Selector'!$B$3&amp;ROW($A154))*10^12,0)*'Process Emissions Multipliers'!$D$40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Multipliers'!$E$40</f>
        <v>0</v>
      </c>
    </row>
    <row r="147" spans="1:42">
      <c r="A147" s="74">
        <v>95</v>
      </c>
      <c r="B147">
        <f ca="1">IF('NGPS 2010'!$A155="MR",INDIRECT("'NGPS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IF('NGPS 2020'!$A155="MR",INDIRECT("'NGPS 2020'!"&amp;'Country Selector'!$B$3&amp;ROW($A155))*10^12,0)*'Process Emissions Multipliers'!$B$40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IF('NGPS 2030'!$A155="MR",INDIRECT("'NGPS 2030'!"&amp;'Country Selector'!$B$3&amp;ROW($A155))*10^12,0)*'Process Emissions Multipliers'!$D$40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Multipliers'!$E$40</f>
        <v>0</v>
      </c>
    </row>
    <row r="148" spans="1:42">
      <c r="A148" s="74">
        <v>96</v>
      </c>
      <c r="B148">
        <f ca="1">IF('NGPS 2010'!$A156="MR",INDIRECT("'NGPS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IF('NGPS 2020'!$A156="MR",INDIRECT("'NGPS 2020'!"&amp;'Country Selector'!$B$3&amp;ROW($A156))*10^12,0)*'Process Emissions Multipliers'!$B$40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IF('NGPS 2030'!$A156="MR",INDIRECT("'NGPS 2030'!"&amp;'Country Selector'!$B$3&amp;ROW($A156))*10^12,0)*'Process Emissions Multipliers'!$D$40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Multipliers'!$E$40</f>
        <v>0</v>
      </c>
    </row>
    <row r="149" spans="1:42">
      <c r="A149" s="74">
        <v>97</v>
      </c>
      <c r="B149">
        <f ca="1">IF('NGPS 2010'!$A157="MR",INDIRECT("'NGPS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IF('NGPS 2020'!$A157="MR",INDIRECT("'NGPS 2020'!"&amp;'Country Selector'!$B$3&amp;ROW($A157))*10^12,0)*'Process Emissions Multipliers'!$B$40</f>
        <v>0</v>
      </c>
      <c r="M149" s="90">
        <f t="shared" ca="1" si="28"/>
        <v>9496512.5150344204</v>
      </c>
      <c r="N149" s="90">
        <f t="shared" ca="1" si="28"/>
        <v>18993025.030068841</v>
      </c>
      <c r="O149" s="90">
        <f t="shared" ca="1" si="28"/>
        <v>28489537.545103263</v>
      </c>
      <c r="P149" s="90">
        <f t="shared" ca="1" si="28"/>
        <v>37986050.060137682</v>
      </c>
      <c r="Q149" s="90">
        <f t="shared" ca="1" si="28"/>
        <v>47482562.575172104</v>
      </c>
      <c r="R149" s="90">
        <f t="shared" ca="1" si="28"/>
        <v>56979075.090206526</v>
      </c>
      <c r="S149" s="90">
        <f t="shared" ca="1" si="28"/>
        <v>66475587.605240941</v>
      </c>
      <c r="T149" s="90">
        <f t="shared" ca="1" si="28"/>
        <v>75972100.120275363</v>
      </c>
      <c r="U149" s="90">
        <f t="shared" ca="1" si="28"/>
        <v>85468612.635309786</v>
      </c>
      <c r="V149">
        <f ca="1">IF('NGPS 2030'!$A157="MR",INDIRECT("'NGPS 2030'!"&amp;'Country Selector'!$B$3&amp;ROW($A157))*10^12,0)*'Process Emissions Multipliers'!$D$40</f>
        <v>94965125.150344208</v>
      </c>
      <c r="W149" s="90">
        <f t="shared" ca="1" si="30"/>
        <v>98171231.855058894</v>
      </c>
      <c r="X149" s="90">
        <f t="shared" ca="1" si="30"/>
        <v>101377338.55977356</v>
      </c>
      <c r="Y149" s="90">
        <f t="shared" ca="1" si="30"/>
        <v>104583445.26448824</v>
      </c>
      <c r="Z149" s="90">
        <f t="shared" ca="1" si="30"/>
        <v>107789551.96920292</v>
      </c>
      <c r="AA149" s="90">
        <f t="shared" ca="1" si="30"/>
        <v>110995658.67391761</v>
      </c>
      <c r="AB149" s="90">
        <f t="shared" ca="1" si="30"/>
        <v>114201765.37863228</v>
      </c>
      <c r="AC149" s="90">
        <f t="shared" ca="1" si="30"/>
        <v>117407872.08334696</v>
      </c>
      <c r="AD149" s="90">
        <f t="shared" ca="1" si="30"/>
        <v>120613978.78806165</v>
      </c>
      <c r="AE149" s="90">
        <f t="shared" ca="1" si="30"/>
        <v>123820085.49277632</v>
      </c>
      <c r="AF149" s="90">
        <f t="shared" ca="1" si="30"/>
        <v>127026192.19749099</v>
      </c>
      <c r="AG149" s="90">
        <f t="shared" ca="1" si="30"/>
        <v>130232298.90220568</v>
      </c>
      <c r="AH149" s="90">
        <f t="shared" ca="1" si="30"/>
        <v>133438405.60692036</v>
      </c>
      <c r="AI149" s="90">
        <f t="shared" ca="1" si="30"/>
        <v>136644512.31163502</v>
      </c>
      <c r="AJ149" s="90">
        <f t="shared" ca="1" si="30"/>
        <v>139850619.0163497</v>
      </c>
      <c r="AK149" s="90">
        <f t="shared" ca="1" si="30"/>
        <v>143056725.72106439</v>
      </c>
      <c r="AL149" s="90">
        <f t="shared" ca="1" si="30"/>
        <v>146262832.42577907</v>
      </c>
      <c r="AM149" s="90">
        <f t="shared" ca="1" si="29"/>
        <v>149468939.13049376</v>
      </c>
      <c r="AN149" s="90">
        <f t="shared" ca="1" si="29"/>
        <v>152675045.83520842</v>
      </c>
      <c r="AO149" s="90">
        <f t="shared" ca="1" si="29"/>
        <v>155881152.53992313</v>
      </c>
      <c r="AP149">
        <f ca="1">V149*'Process Emissions Multipliers'!$E$40</f>
        <v>159087259.24463779</v>
      </c>
    </row>
    <row r="150" spans="1:42">
      <c r="A150" s="74">
        <v>98</v>
      </c>
      <c r="B150">
        <f ca="1">IF('NGPS 2010'!$A158="MR",INDIRECT("'NGPS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IF('NGPS 2020'!$A158="MR",INDIRECT("'NGPS 2020'!"&amp;'Country Selector'!$B$3&amp;ROW($A158))*10^12,0)*'Process Emissions Multipliers'!$B$40</f>
        <v>0</v>
      </c>
      <c r="M150" s="90">
        <f t="shared" ca="1" si="28"/>
        <v>307021.75184292748</v>
      </c>
      <c r="N150" s="90">
        <f t="shared" ca="1" si="28"/>
        <v>614043.50368585496</v>
      </c>
      <c r="O150" s="90">
        <f t="shared" ca="1" si="28"/>
        <v>921065.25552878226</v>
      </c>
      <c r="P150" s="90">
        <f t="shared" ca="1" si="28"/>
        <v>1228087.0073717099</v>
      </c>
      <c r="Q150" s="90">
        <f t="shared" ca="1" si="28"/>
        <v>1535108.7592146373</v>
      </c>
      <c r="R150" s="90">
        <f t="shared" ca="1" si="28"/>
        <v>1842130.5110575645</v>
      </c>
      <c r="S150" s="90">
        <f t="shared" ca="1" si="28"/>
        <v>2149152.2629004922</v>
      </c>
      <c r="T150" s="90">
        <f t="shared" ca="1" si="28"/>
        <v>2456174.0147434198</v>
      </c>
      <c r="U150" s="90">
        <f t="shared" ca="1" si="28"/>
        <v>2763195.7665863475</v>
      </c>
      <c r="V150">
        <f ca="1">IF('NGPS 2030'!$A158="MR",INDIRECT("'NGPS 2030'!"&amp;'Country Selector'!$B$3&amp;ROW($A158))*10^12,0)*'Process Emissions Multipliers'!$D$40</f>
        <v>3070217.5184292747</v>
      </c>
      <c r="W150" s="90">
        <f t="shared" ca="1" si="30"/>
        <v>3173870.7801417708</v>
      </c>
      <c r="X150" s="90">
        <f t="shared" ca="1" si="30"/>
        <v>3277524.041854267</v>
      </c>
      <c r="Y150" s="90">
        <f t="shared" ca="1" si="30"/>
        <v>3381177.3035667622</v>
      </c>
      <c r="Z150" s="90">
        <f t="shared" ca="1" si="30"/>
        <v>3484830.5652792584</v>
      </c>
      <c r="AA150" s="90">
        <f t="shared" ca="1" si="30"/>
        <v>3588483.8269917546</v>
      </c>
      <c r="AB150" s="90">
        <f t="shared" ca="1" si="30"/>
        <v>3692137.0887042503</v>
      </c>
      <c r="AC150" s="90">
        <f t="shared" ca="1" si="30"/>
        <v>3795790.3504167469</v>
      </c>
      <c r="AD150" s="90">
        <f t="shared" ca="1" si="30"/>
        <v>3899443.6121292422</v>
      </c>
      <c r="AE150" s="90">
        <f t="shared" ca="1" si="30"/>
        <v>4003096.8738417383</v>
      </c>
      <c r="AF150" s="90">
        <f t="shared" ca="1" si="30"/>
        <v>4106750.1355542345</v>
      </c>
      <c r="AG150" s="90">
        <f t="shared" ca="1" si="30"/>
        <v>4210403.3972667307</v>
      </c>
      <c r="AH150" s="90">
        <f t="shared" ca="1" si="30"/>
        <v>4314056.6589792259</v>
      </c>
      <c r="AI150" s="90">
        <f t="shared" ca="1" si="30"/>
        <v>4417709.920691723</v>
      </c>
      <c r="AJ150" s="90">
        <f t="shared" ca="1" si="30"/>
        <v>4521363.1824042182</v>
      </c>
      <c r="AK150" s="90">
        <f t="shared" ca="1" si="30"/>
        <v>4625016.4441167144</v>
      </c>
      <c r="AL150" s="90">
        <f t="shared" ca="1" si="30"/>
        <v>4728669.7058292106</v>
      </c>
      <c r="AM150" s="90">
        <f t="shared" ca="1" si="29"/>
        <v>4832322.9675417058</v>
      </c>
      <c r="AN150" s="90">
        <f t="shared" ca="1" si="29"/>
        <v>4935976.229254202</v>
      </c>
      <c r="AO150" s="90">
        <f t="shared" ca="1" si="29"/>
        <v>5039629.4909666982</v>
      </c>
      <c r="AP150">
        <f ca="1">V150*'Process Emissions Multipliers'!$E$40</f>
        <v>5143282.7526791943</v>
      </c>
    </row>
    <row r="151" spans="1:42">
      <c r="A151" s="74">
        <v>99</v>
      </c>
      <c r="B151">
        <f ca="1">IF('NGPS 2010'!$A159="MR",INDIRECT("'NGPS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IF('NGPS 2020'!$A159="MR",INDIRECT("'NGPS 2020'!"&amp;'Country Selector'!$B$3&amp;ROW($A159))*10^12,0)*'Process Emissions Multipliers'!$B$40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IF('NGPS 2030'!$A159="MR",INDIRECT("'NGPS 2030'!"&amp;'Country Selector'!$B$3&amp;ROW($A159))*10^12,0)*'Process Emissions Multipliers'!$D$40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Multipliers'!$E$40</f>
        <v>0</v>
      </c>
    </row>
    <row r="152" spans="1:42">
      <c r="A152" s="74">
        <v>100</v>
      </c>
      <c r="B152">
        <f ca="1">IF('NGPS 2010'!$A160="MR",INDIRECT("'NGPS 2010'!"&amp;'Country Selector'!$B$3&amp;ROW($A160))*10^12,0)</f>
        <v>0</v>
      </c>
      <c r="C152" s="90">
        <f t="shared" ca="1" si="27"/>
        <v>7765141.8415987175</v>
      </c>
      <c r="D152" s="90">
        <f t="shared" ca="1" si="27"/>
        <v>15530283.683197435</v>
      </c>
      <c r="E152" s="90">
        <f t="shared" ca="1" si="27"/>
        <v>23295425.524796151</v>
      </c>
      <c r="F152" s="90">
        <f t="shared" ca="1" si="27"/>
        <v>31060567.36639487</v>
      </c>
      <c r="G152" s="90">
        <f t="shared" ca="1" si="27"/>
        <v>38825709.207993589</v>
      </c>
      <c r="H152" s="90">
        <f t="shared" ca="1" si="27"/>
        <v>46590851.049592301</v>
      </c>
      <c r="I152" s="90">
        <f t="shared" ca="1" si="27"/>
        <v>54355992.891191028</v>
      </c>
      <c r="J152" s="90">
        <f t="shared" ca="1" si="27"/>
        <v>62121134.73278974</v>
      </c>
      <c r="K152" s="90">
        <f t="shared" ca="1" si="27"/>
        <v>69886276.574388459</v>
      </c>
      <c r="L152">
        <f ca="1">IF('NGPS 2020'!$A160="MR",INDIRECT("'NGPS 2020'!"&amp;'Country Selector'!$B$3&amp;ROW($A160))*10^12,0)*'Process Emissions Multipliers'!$B$40</f>
        <v>77651418.415987179</v>
      </c>
      <c r="M152" s="90">
        <f t="shared" ca="1" si="28"/>
        <v>70410660.454910845</v>
      </c>
      <c r="N152" s="90">
        <f t="shared" ca="1" si="28"/>
        <v>63169902.493834496</v>
      </c>
      <c r="O152" s="90">
        <f t="shared" ca="1" si="28"/>
        <v>55929144.532758161</v>
      </c>
      <c r="P152" s="90">
        <f t="shared" ca="1" si="28"/>
        <v>48688386.571681812</v>
      </c>
      <c r="Q152" s="90">
        <f t="shared" ca="1" si="28"/>
        <v>41447628.610605478</v>
      </c>
      <c r="R152" s="90">
        <f t="shared" ca="1" si="28"/>
        <v>34206870.649529137</v>
      </c>
      <c r="S152" s="90">
        <f t="shared" ca="1" si="28"/>
        <v>26966112.688452799</v>
      </c>
      <c r="T152" s="90">
        <f t="shared" ca="1" si="28"/>
        <v>19725354.727376461</v>
      </c>
      <c r="U152" s="90">
        <f t="shared" ca="1" si="28"/>
        <v>12484596.766300119</v>
      </c>
      <c r="V152">
        <f ca="1">IF('NGPS 2030'!$A160="MR",INDIRECT("'NGPS 2030'!"&amp;'Country Selector'!$B$3&amp;ROW($A160))*10^12,0)*'Process Emissions Multipliers'!$D$40</f>
        <v>5243838.8052237816</v>
      </c>
      <c r="W152" s="90">
        <f t="shared" ca="1" si="30"/>
        <v>5420875.4460459212</v>
      </c>
      <c r="X152" s="90">
        <f t="shared" ca="1" si="30"/>
        <v>5597912.0868680589</v>
      </c>
      <c r="Y152" s="90">
        <f t="shared" ca="1" si="30"/>
        <v>5774948.7276901985</v>
      </c>
      <c r="Z152" s="90">
        <f t="shared" ca="1" si="30"/>
        <v>5951985.368512338</v>
      </c>
      <c r="AA152" s="90">
        <f t="shared" ca="1" si="30"/>
        <v>6129022.0093344767</v>
      </c>
      <c r="AB152" s="90">
        <f t="shared" ca="1" si="30"/>
        <v>6306058.6501566162</v>
      </c>
      <c r="AC152" s="90">
        <f t="shared" ca="1" si="30"/>
        <v>6483095.2909787558</v>
      </c>
      <c r="AD152" s="90">
        <f t="shared" ca="1" si="30"/>
        <v>6660131.9318008944</v>
      </c>
      <c r="AE152" s="90">
        <f t="shared" ca="1" si="30"/>
        <v>6837168.572623034</v>
      </c>
      <c r="AF152" s="90">
        <f t="shared" ca="1" si="30"/>
        <v>7014205.2134451726</v>
      </c>
      <c r="AG152" s="90">
        <f t="shared" ca="1" si="30"/>
        <v>7191241.8542673122</v>
      </c>
      <c r="AH152" s="90">
        <f t="shared" ca="1" si="30"/>
        <v>7368278.4950894509</v>
      </c>
      <c r="AI152" s="90">
        <f t="shared" ca="1" si="30"/>
        <v>7545315.1359115895</v>
      </c>
      <c r="AJ152" s="90">
        <f t="shared" ca="1" si="30"/>
        <v>7722351.7767337291</v>
      </c>
      <c r="AK152" s="90">
        <f t="shared" ca="1" si="30"/>
        <v>7899388.4175558677</v>
      </c>
      <c r="AL152" s="90">
        <f t="shared" ca="1" si="30"/>
        <v>8076425.0583780073</v>
      </c>
      <c r="AM152" s="90">
        <f t="shared" ca="1" si="29"/>
        <v>8253461.6992001459</v>
      </c>
      <c r="AN152" s="90">
        <f t="shared" ca="1" si="29"/>
        <v>8430498.3400222864</v>
      </c>
      <c r="AO152" s="90">
        <f t="shared" ca="1" si="29"/>
        <v>8607534.980844425</v>
      </c>
      <c r="AP152">
        <f ca="1">V152*'Process Emissions Multipliers'!$E$40</f>
        <v>8784571.6216665637</v>
      </c>
    </row>
    <row r="153" spans="1:42">
      <c r="A153" s="74">
        <v>150</v>
      </c>
      <c r="B153">
        <f ca="1">IF('NGPS 2010'!$A161="MR",INDIRECT("'NGPS 2010'!"&amp;'Country Selector'!$B$3&amp;ROW($A161))*10^12,0)</f>
        <v>53889764001.992188</v>
      </c>
      <c r="C153" s="90">
        <f t="shared" ca="1" si="27"/>
        <v>56250192987.767502</v>
      </c>
      <c r="D153" s="90">
        <f t="shared" ca="1" si="27"/>
        <v>58610621973.542816</v>
      </c>
      <c r="E153" s="90">
        <f t="shared" ca="1" si="27"/>
        <v>60971050959.31813</v>
      </c>
      <c r="F153" s="90">
        <f t="shared" ca="1" si="27"/>
        <v>63331479945.093445</v>
      </c>
      <c r="G153" s="90">
        <f t="shared" ca="1" si="27"/>
        <v>65691908930.868759</v>
      </c>
      <c r="H153" s="90">
        <f t="shared" ca="1" si="27"/>
        <v>68052337916.644073</v>
      </c>
      <c r="I153" s="90">
        <f t="shared" ca="1" si="27"/>
        <v>70412766902.419388</v>
      </c>
      <c r="J153" s="90">
        <f t="shared" ca="1" si="27"/>
        <v>72773195888.194702</v>
      </c>
      <c r="K153" s="90">
        <f t="shared" ca="1" si="27"/>
        <v>75133624873.970016</v>
      </c>
      <c r="L153">
        <f ca="1">IF('NGPS 2020'!$A161="MR",INDIRECT("'NGPS 2020'!"&amp;'Country Selector'!$B$3&amp;ROW($A161))*10^12,0)*'Process Emissions Multipliers'!$B$40</f>
        <v>77494053859.745331</v>
      </c>
      <c r="M153" s="90">
        <f t="shared" ca="1" si="28"/>
        <v>80704370133.119034</v>
      </c>
      <c r="N153" s="90">
        <f t="shared" ca="1" si="28"/>
        <v>83914686406.492737</v>
      </c>
      <c r="O153" s="90">
        <f t="shared" ca="1" si="28"/>
        <v>87125002679.866455</v>
      </c>
      <c r="P153" s="90">
        <f t="shared" ca="1" si="28"/>
        <v>90335318953.240158</v>
      </c>
      <c r="Q153" s="90">
        <f t="shared" ca="1" si="28"/>
        <v>93545635226.613861</v>
      </c>
      <c r="R153" s="90">
        <f t="shared" ca="1" si="28"/>
        <v>96755951499.987564</v>
      </c>
      <c r="S153" s="90">
        <f t="shared" ca="1" si="28"/>
        <v>99966267773.361267</v>
      </c>
      <c r="T153" s="90">
        <f t="shared" ca="1" si="28"/>
        <v>103176584046.73499</v>
      </c>
      <c r="U153" s="90">
        <f t="shared" ca="1" si="28"/>
        <v>106386900320.10869</v>
      </c>
      <c r="V153">
        <f ca="1">IF('NGPS 2030'!$A161="MR",INDIRECT("'NGPS 2030'!"&amp;'Country Selector'!$B$3&amp;ROW($A161))*10^12,0)*'Process Emissions Multipliers'!$D$40</f>
        <v>109597216593.48239</v>
      </c>
      <c r="W153" s="90">
        <f t="shared" ca="1" si="30"/>
        <v>113297315660.18864</v>
      </c>
      <c r="X153" s="90">
        <f t="shared" ca="1" si="30"/>
        <v>116997414726.8949</v>
      </c>
      <c r="Y153" s="90">
        <f t="shared" ca="1" si="30"/>
        <v>120697513793.60114</v>
      </c>
      <c r="Z153" s="90">
        <f t="shared" ca="1" si="30"/>
        <v>124397612860.3074</v>
      </c>
      <c r="AA153" s="90">
        <f t="shared" ca="1" si="30"/>
        <v>128097711927.01364</v>
      </c>
      <c r="AB153" s="90">
        <f t="shared" ca="1" si="30"/>
        <v>131797810993.71988</v>
      </c>
      <c r="AC153" s="90">
        <f t="shared" ca="1" si="30"/>
        <v>135497910060.42613</v>
      </c>
      <c r="AD153" s="90">
        <f t="shared" ca="1" si="30"/>
        <v>139198009127.13239</v>
      </c>
      <c r="AE153" s="90">
        <f t="shared" ca="1" si="30"/>
        <v>142898108193.83865</v>
      </c>
      <c r="AF153" s="90">
        <f t="shared" ca="1" si="30"/>
        <v>146598207260.54489</v>
      </c>
      <c r="AG153" s="90">
        <f t="shared" ca="1" si="30"/>
        <v>150298306327.25116</v>
      </c>
      <c r="AH153" s="90">
        <f t="shared" ca="1" si="30"/>
        <v>153998405393.9574</v>
      </c>
      <c r="AI153" s="90">
        <f t="shared" ca="1" si="30"/>
        <v>157698504460.66364</v>
      </c>
      <c r="AJ153" s="90">
        <f t="shared" ca="1" si="30"/>
        <v>161398603527.36987</v>
      </c>
      <c r="AK153" s="90">
        <f t="shared" ca="1" si="30"/>
        <v>165098702594.07614</v>
      </c>
      <c r="AL153" s="90">
        <f t="shared" ca="1" si="30"/>
        <v>168798801660.78238</v>
      </c>
      <c r="AM153" s="90">
        <f t="shared" ca="1" si="29"/>
        <v>172498900727.48865</v>
      </c>
      <c r="AN153" s="90">
        <f t="shared" ca="1" si="29"/>
        <v>176198999794.19489</v>
      </c>
      <c r="AO153" s="90">
        <f t="shared" ca="1" si="29"/>
        <v>179899098860.90115</v>
      </c>
      <c r="AP153">
        <f ca="1">V153*'Process Emissions Multipliers'!$E$40</f>
        <v>183599197927.60739</v>
      </c>
    </row>
    <row r="154" spans="1:42">
      <c r="A154" s="74">
        <v>200</v>
      </c>
      <c r="B154">
        <f ca="1">IF('NGPS 2010'!$A162="MR",INDIRECT("'NGPS 2010'!"&amp;'Country Selector'!$B$3&amp;ROW($A162))*10^12,0)</f>
        <v>397645499697.8891</v>
      </c>
      <c r="C154" s="90">
        <f t="shared" ca="1" si="27"/>
        <v>415120093522.85468</v>
      </c>
      <c r="D154" s="90">
        <f t="shared" ca="1" si="27"/>
        <v>432594687347.82019</v>
      </c>
      <c r="E154" s="90">
        <f t="shared" ca="1" si="27"/>
        <v>450069281172.78564</v>
      </c>
      <c r="F154" s="90">
        <f t="shared" ca="1" si="27"/>
        <v>467543874997.75122</v>
      </c>
      <c r="G154" s="90">
        <f t="shared" ca="1" si="27"/>
        <v>485018468822.7168</v>
      </c>
      <c r="H154" s="90">
        <f t="shared" ca="1" si="27"/>
        <v>502493062647.68231</v>
      </c>
      <c r="I154" s="90">
        <f t="shared" ca="1" si="27"/>
        <v>519967656472.64783</v>
      </c>
      <c r="J154" s="90">
        <f t="shared" ca="1" si="27"/>
        <v>537442250297.61334</v>
      </c>
      <c r="K154" s="90">
        <f t="shared" ca="1" si="27"/>
        <v>554916844122.57898</v>
      </c>
      <c r="L154">
        <f ca="1">IF('NGPS 2020'!$A162="MR",INDIRECT("'NGPS 2020'!"&amp;'Country Selector'!$B$3&amp;ROW($A162))*10^12,0)*'Process Emissions Multipliers'!$B$40</f>
        <v>572391437947.54443</v>
      </c>
      <c r="M154" s="90">
        <f t="shared" ca="1" si="28"/>
        <v>586240448751.15479</v>
      </c>
      <c r="N154" s="90">
        <f t="shared" ca="1" si="28"/>
        <v>600089459554.76501</v>
      </c>
      <c r="O154" s="90">
        <f t="shared" ca="1" si="28"/>
        <v>613938470358.37549</v>
      </c>
      <c r="P154" s="90">
        <f t="shared" ca="1" si="28"/>
        <v>627787481161.98572</v>
      </c>
      <c r="Q154" s="90">
        <f t="shared" ca="1" si="28"/>
        <v>641636491965.59595</v>
      </c>
      <c r="R154" s="90">
        <f t="shared" ca="1" si="28"/>
        <v>655485502769.2063</v>
      </c>
      <c r="S154" s="90">
        <f t="shared" ca="1" si="28"/>
        <v>669334513572.81665</v>
      </c>
      <c r="T154" s="90">
        <f t="shared" ca="1" si="28"/>
        <v>683183524376.427</v>
      </c>
      <c r="U154" s="90">
        <f t="shared" ca="1" si="28"/>
        <v>697032535180.03723</v>
      </c>
      <c r="V154">
        <f ca="1">IF('NGPS 2030'!$A162="MR",INDIRECT("'NGPS 2030'!"&amp;'Country Selector'!$B$3&amp;ROW($A162))*10^12,0)*'Process Emissions Multipliers'!$D$40</f>
        <v>710881545983.64758</v>
      </c>
      <c r="W154" s="90">
        <f t="shared" ca="1" si="30"/>
        <v>734881536371.99121</v>
      </c>
      <c r="X154" s="90">
        <f t="shared" ca="1" si="30"/>
        <v>758881526760.33484</v>
      </c>
      <c r="Y154" s="90">
        <f t="shared" ca="1" si="30"/>
        <v>782881517148.67847</v>
      </c>
      <c r="Z154" s="90">
        <f t="shared" ca="1" si="30"/>
        <v>806881507537.02197</v>
      </c>
      <c r="AA154" s="90">
        <f t="shared" ca="1" si="30"/>
        <v>830881497925.3656</v>
      </c>
      <c r="AB154" s="90">
        <f t="shared" ca="1" si="30"/>
        <v>854881488313.70923</v>
      </c>
      <c r="AC154" s="90">
        <f t="shared" ca="1" si="30"/>
        <v>878881478702.05286</v>
      </c>
      <c r="AD154" s="90">
        <f t="shared" ca="1" si="30"/>
        <v>902881469090.39648</v>
      </c>
      <c r="AE154" s="90">
        <f t="shared" ca="1" si="30"/>
        <v>926881459478.73999</v>
      </c>
      <c r="AF154" s="90">
        <f t="shared" ca="1" si="30"/>
        <v>950881449867.08374</v>
      </c>
      <c r="AG154" s="90">
        <f t="shared" ca="1" si="30"/>
        <v>974881440255.42725</v>
      </c>
      <c r="AH154" s="90">
        <f t="shared" ca="1" si="30"/>
        <v>998881430643.771</v>
      </c>
      <c r="AI154" s="90">
        <f t="shared" ca="1" si="30"/>
        <v>1022881421032.1145</v>
      </c>
      <c r="AJ154" s="90">
        <f t="shared" ca="1" si="30"/>
        <v>1046881411420.4583</v>
      </c>
      <c r="AK154" s="90">
        <f t="shared" ca="1" si="30"/>
        <v>1070881401808.8018</v>
      </c>
      <c r="AL154" s="90">
        <f t="shared" ca="1" si="30"/>
        <v>1094881392197.1453</v>
      </c>
      <c r="AM154" s="90">
        <f t="shared" ca="1" si="29"/>
        <v>1118881382585.489</v>
      </c>
      <c r="AN154" s="90">
        <f t="shared" ca="1" si="29"/>
        <v>1142881372973.8325</v>
      </c>
      <c r="AO154" s="90">
        <f t="shared" ca="1" si="29"/>
        <v>1166881363362.176</v>
      </c>
      <c r="AP154">
        <f ca="1">V154*'Process Emissions Multipliers'!$E$40</f>
        <v>1190881353750.5198</v>
      </c>
    </row>
    <row r="155" spans="1:42">
      <c r="A155" s="74">
        <v>250</v>
      </c>
      <c r="B155">
        <f ca="1">IF('NGPS 2010'!$A163="MR",INDIRECT("'NGPS 2010'!"&amp;'Country Selector'!$B$3&amp;ROW($A163))*10^12,0)</f>
        <v>25186876015.572678</v>
      </c>
      <c r="C155" s="90">
        <f t="shared" ca="1" si="27"/>
        <v>26293717230.74086</v>
      </c>
      <c r="D155" s="90">
        <f t="shared" ca="1" si="27"/>
        <v>27400558445.909042</v>
      </c>
      <c r="E155" s="90">
        <f t="shared" ca="1" si="27"/>
        <v>28507399661.077221</v>
      </c>
      <c r="F155" s="90">
        <f t="shared" ca="1" si="27"/>
        <v>29614240876.245407</v>
      </c>
      <c r="G155" s="90">
        <f t="shared" ca="1" si="27"/>
        <v>30721082091.413589</v>
      </c>
      <c r="H155" s="90">
        <f t="shared" ca="1" si="27"/>
        <v>31827923306.581772</v>
      </c>
      <c r="I155" s="90">
        <f t="shared" ca="1" si="27"/>
        <v>32934764521.74995</v>
      </c>
      <c r="J155" s="90">
        <f t="shared" ca="1" si="27"/>
        <v>34041605736.918137</v>
      </c>
      <c r="K155" s="90">
        <f t="shared" ca="1" si="27"/>
        <v>35148446952.086319</v>
      </c>
      <c r="L155">
        <f ca="1">IF('NGPS 2020'!$A163="MR",INDIRECT("'NGPS 2020'!"&amp;'Country Selector'!$B$3&amp;ROW($A163))*10^12,0)*'Process Emissions Multipliers'!$B$40</f>
        <v>36255288167.254501</v>
      </c>
      <c r="M155" s="90">
        <f t="shared" ca="1" si="28"/>
        <v>37207009414.460976</v>
      </c>
      <c r="N155" s="90">
        <f t="shared" ca="1" si="28"/>
        <v>38158730661.66745</v>
      </c>
      <c r="O155" s="90">
        <f t="shared" ca="1" si="28"/>
        <v>39110451908.873917</v>
      </c>
      <c r="P155" s="90">
        <f t="shared" ca="1" si="28"/>
        <v>40062173156.080399</v>
      </c>
      <c r="Q155" s="90">
        <f t="shared" ca="1" si="28"/>
        <v>41013894403.286873</v>
      </c>
      <c r="R155" s="90">
        <f t="shared" ca="1" si="28"/>
        <v>41965615650.493347</v>
      </c>
      <c r="S155" s="90">
        <f t="shared" ca="1" si="28"/>
        <v>42917336897.699829</v>
      </c>
      <c r="T155" s="90">
        <f t="shared" ca="1" si="28"/>
        <v>43869058144.906296</v>
      </c>
      <c r="U155" s="90">
        <f t="shared" ca="1" si="28"/>
        <v>44820779392.112762</v>
      </c>
      <c r="V155">
        <f ca="1">IF('NGPS 2030'!$A163="MR",INDIRECT("'NGPS 2030'!"&amp;'Country Selector'!$B$3&amp;ROW($A163))*10^12,0)*'Process Emissions Multipliers'!$D$40</f>
        <v>45772500639.319244</v>
      </c>
      <c r="W155" s="90">
        <f t="shared" ca="1" si="30"/>
        <v>47317820786.678062</v>
      </c>
      <c r="X155" s="90">
        <f t="shared" ca="1" si="30"/>
        <v>48863140934.036873</v>
      </c>
      <c r="Y155" s="90">
        <f t="shared" ca="1" si="30"/>
        <v>50408461081.395691</v>
      </c>
      <c r="Z155" s="90">
        <f t="shared" ca="1" si="30"/>
        <v>51953781228.754517</v>
      </c>
      <c r="AA155" s="90">
        <f t="shared" ca="1" si="30"/>
        <v>53499101376.113327</v>
      </c>
      <c r="AB155" s="90">
        <f t="shared" ca="1" si="30"/>
        <v>55044421523.472153</v>
      </c>
      <c r="AC155" s="90">
        <f t="shared" ca="1" si="30"/>
        <v>56589741670.830956</v>
      </c>
      <c r="AD155" s="90">
        <f t="shared" ca="1" si="30"/>
        <v>58135061818.189774</v>
      </c>
      <c r="AE155" s="90">
        <f t="shared" ca="1" si="30"/>
        <v>59680381965.548599</v>
      </c>
      <c r="AF155" s="90">
        <f t="shared" ca="1" si="30"/>
        <v>61225702112.90741</v>
      </c>
      <c r="AG155" s="90">
        <f t="shared" ca="1" si="30"/>
        <v>62771022260.26622</v>
      </c>
      <c r="AH155" s="90">
        <f t="shared" ca="1" si="30"/>
        <v>64316342407.625046</v>
      </c>
      <c r="AI155" s="90">
        <f t="shared" ca="1" si="30"/>
        <v>65861662554.983856</v>
      </c>
      <c r="AJ155" s="90">
        <f t="shared" ca="1" si="30"/>
        <v>67406982702.342667</v>
      </c>
      <c r="AK155" s="90">
        <f t="shared" ca="1" si="30"/>
        <v>68952302849.701492</v>
      </c>
      <c r="AL155" s="90">
        <f t="shared" ca="1" si="30"/>
        <v>70497622997.060303</v>
      </c>
      <c r="AM155" s="90">
        <f t="shared" ca="1" si="29"/>
        <v>72042943144.419128</v>
      </c>
      <c r="AN155" s="90">
        <f t="shared" ca="1" si="29"/>
        <v>73588263291.777954</v>
      </c>
      <c r="AO155" s="90">
        <f t="shared" ca="1" si="29"/>
        <v>75133583439.136765</v>
      </c>
      <c r="AP155">
        <f ca="1">V155*'Process Emissions Multipliers'!$E$40</f>
        <v>76678903586.495575</v>
      </c>
    </row>
    <row r="156" spans="1:42">
      <c r="A156" s="74">
        <v>300</v>
      </c>
      <c r="B156">
        <f ca="1">IF('NGPS 2010'!$A164="MR",INDIRECT("'NGPS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IF('NGPS 2020'!$A164="MR",INDIRECT("'NGPS 2020'!"&amp;'Country Selector'!$B$3&amp;ROW($A164))*10^12,0)*'Process Emissions Multipliers'!$B$40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IF('NGPS 2030'!$A164="MR",INDIRECT("'NGPS 2030'!"&amp;'Country Selector'!$B$3&amp;ROW($A164))*10^12,0)*'Process Emissions Multipliers'!$D$40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Multipliers'!$E$40</f>
        <v>0</v>
      </c>
    </row>
    <row r="157" spans="1:42">
      <c r="A157" s="74">
        <v>350</v>
      </c>
      <c r="B157">
        <f ca="1">IF('NGPS 2010'!$A165="MR",INDIRECT("'NGPS 2010'!"&amp;'Country Selector'!$B$3&amp;ROW($A165))*10^12,0)</f>
        <v>203300912765.22211</v>
      </c>
      <c r="C157" s="90">
        <f t="shared" ref="C157:C177" ca="1" si="33">$B157*($L$1-C$1)/($L$1-$B$1)+$L157*(C$1-$B$1)/($L$1-$B$1)</f>
        <v>212235003249.12302</v>
      </c>
      <c r="D157" s="90">
        <f t="shared" ca="1" si="31"/>
        <v>221169093733.02393</v>
      </c>
      <c r="E157" s="90">
        <f t="shared" ca="1" si="31"/>
        <v>230103184216.92484</v>
      </c>
      <c r="F157" s="90">
        <f t="shared" ca="1" si="31"/>
        <v>239037274700.82574</v>
      </c>
      <c r="G157" s="90">
        <f t="shared" ca="1" si="31"/>
        <v>247971365184.72668</v>
      </c>
      <c r="H157" s="90">
        <f t="shared" ca="1" si="31"/>
        <v>256905455668.62759</v>
      </c>
      <c r="I157" s="90">
        <f t="shared" ca="1" si="31"/>
        <v>265839546152.5285</v>
      </c>
      <c r="J157" s="90">
        <f t="shared" ca="1" si="31"/>
        <v>274773636636.42944</v>
      </c>
      <c r="K157" s="90">
        <f t="shared" ca="1" si="31"/>
        <v>283707727120.33038</v>
      </c>
      <c r="L157">
        <f ca="1">IF('NGPS 2020'!$A165="MR",INDIRECT("'NGPS 2020'!"&amp;'Country Selector'!$B$3&amp;ROW($A165))*10^12,0)*'Process Emissions Multipliers'!$B$40</f>
        <v>292641817604.23126</v>
      </c>
      <c r="M157" s="90">
        <f t="shared" ref="M157:M177" ca="1" si="34">$L157*($V$1-M$1)/($V$1-$L$1)+$V157*(M$1-$L$1)/($V$1-$L$1)</f>
        <v>300323826208.05798</v>
      </c>
      <c r="N157" s="90">
        <f t="shared" ca="1" si="32"/>
        <v>308005834811.88458</v>
      </c>
      <c r="O157" s="90">
        <f t="shared" ca="1" si="32"/>
        <v>315687843415.71124</v>
      </c>
      <c r="P157" s="90">
        <f t="shared" ca="1" si="32"/>
        <v>323369852019.5379</v>
      </c>
      <c r="Q157" s="90">
        <f t="shared" ca="1" si="32"/>
        <v>331051860623.36456</v>
      </c>
      <c r="R157" s="90">
        <f t="shared" ca="1" si="32"/>
        <v>338733869227.19122</v>
      </c>
      <c r="S157" s="90">
        <f t="shared" ca="1" si="32"/>
        <v>346415877831.01782</v>
      </c>
      <c r="T157" s="90">
        <f t="shared" ca="1" si="32"/>
        <v>354097886434.84454</v>
      </c>
      <c r="U157" s="90">
        <f t="shared" ca="1" si="32"/>
        <v>361779895038.67126</v>
      </c>
      <c r="V157">
        <f ca="1">IF('NGPS 2030'!$A165="MR",INDIRECT("'NGPS 2030'!"&amp;'Country Selector'!$B$3&amp;ROW($A165))*10^12,0)*'Process Emissions Multipliers'!$D$40</f>
        <v>369461903642.49786</v>
      </c>
      <c r="W157" s="90">
        <f t="shared" ca="1" si="30"/>
        <v>381935264621.37891</v>
      </c>
      <c r="X157" s="90">
        <f t="shared" ca="1" si="30"/>
        <v>394408625600.26007</v>
      </c>
      <c r="Y157" s="90">
        <f t="shared" ca="1" si="30"/>
        <v>406881986579.14111</v>
      </c>
      <c r="Z157" s="90">
        <f t="shared" ca="1" si="30"/>
        <v>419355347558.02216</v>
      </c>
      <c r="AA157" s="90">
        <f t="shared" ca="1" si="30"/>
        <v>431828708536.90326</v>
      </c>
      <c r="AB157" s="90">
        <f t="shared" ca="1" si="30"/>
        <v>444302069515.7843</v>
      </c>
      <c r="AC157" s="90">
        <f t="shared" ca="1" si="30"/>
        <v>456775430494.66541</v>
      </c>
      <c r="AD157" s="90">
        <f t="shared" ca="1" si="30"/>
        <v>469248791473.54651</v>
      </c>
      <c r="AE157" s="90">
        <f t="shared" ca="1" si="30"/>
        <v>481722152452.42755</v>
      </c>
      <c r="AF157" s="90">
        <f t="shared" ca="1" si="30"/>
        <v>494195513431.30859</v>
      </c>
      <c r="AG157" s="90">
        <f t="shared" ca="1" si="30"/>
        <v>506668874410.1897</v>
      </c>
      <c r="AH157" s="90">
        <f t="shared" ca="1" si="30"/>
        <v>519142235389.0708</v>
      </c>
      <c r="AI157" s="90">
        <f t="shared" ca="1" si="30"/>
        <v>531615596367.95178</v>
      </c>
      <c r="AJ157" s="90">
        <f t="shared" ca="1" si="30"/>
        <v>544088957346.83301</v>
      </c>
      <c r="AK157" s="90">
        <f t="shared" ca="1" si="30"/>
        <v>556562318325.71399</v>
      </c>
      <c r="AL157" s="90">
        <f t="shared" ca="1" si="30"/>
        <v>569035679304.59509</v>
      </c>
      <c r="AM157" s="90">
        <f t="shared" ca="1" si="29"/>
        <v>581509040283.47607</v>
      </c>
      <c r="AN157" s="90">
        <f t="shared" ca="1" si="29"/>
        <v>593982401262.35718</v>
      </c>
      <c r="AO157" s="90">
        <f t="shared" ca="1" si="29"/>
        <v>606455762241.23828</v>
      </c>
      <c r="AP157">
        <f ca="1">V157*'Process Emissions Multipliers'!$E$40</f>
        <v>618929123220.11938</v>
      </c>
    </row>
    <row r="158" spans="1:42">
      <c r="A158" s="74">
        <v>400</v>
      </c>
      <c r="B158">
        <f ca="1">IF('NGPS 2010'!$A166="MR",INDIRECT("'NGPS 2010'!"&amp;'Country Selector'!$B$3&amp;ROW($A166))*10^12,0)</f>
        <v>135533941843.48199</v>
      </c>
      <c r="C158" s="90">
        <f t="shared" ca="1" si="33"/>
        <v>141490002166.08267</v>
      </c>
      <c r="D158" s="90">
        <f t="shared" ca="1" si="31"/>
        <v>147446062488.68338</v>
      </c>
      <c r="E158" s="90">
        <f t="shared" ca="1" si="31"/>
        <v>153402122811.28406</v>
      </c>
      <c r="F158" s="90">
        <f t="shared" ca="1" si="31"/>
        <v>159358183133.88477</v>
      </c>
      <c r="G158" s="90">
        <f t="shared" ca="1" si="31"/>
        <v>165314243456.48541</v>
      </c>
      <c r="H158" s="90">
        <f t="shared" ca="1" si="31"/>
        <v>171270303779.08612</v>
      </c>
      <c r="I158" s="90">
        <f t="shared" ca="1" si="31"/>
        <v>177226364101.68683</v>
      </c>
      <c r="J158" s="90">
        <f t="shared" ca="1" si="31"/>
        <v>183182424424.28751</v>
      </c>
      <c r="K158" s="90">
        <f t="shared" ca="1" si="31"/>
        <v>189138484746.88818</v>
      </c>
      <c r="L158">
        <f ca="1">IF('NGPS 2020'!$A166="MR",INDIRECT("'NGPS 2020'!"&amp;'Country Selector'!$B$3&amp;ROW($A166))*10^12,0)*'Process Emissions Multipliers'!$B$40</f>
        <v>195094545069.48886</v>
      </c>
      <c r="M158" s="90">
        <f t="shared" ca="1" si="34"/>
        <v>200215884138.70657</v>
      </c>
      <c r="N158" s="90">
        <f t="shared" ca="1" si="32"/>
        <v>205337223207.92429</v>
      </c>
      <c r="O158" s="90">
        <f t="shared" ca="1" si="32"/>
        <v>210458562277.142</v>
      </c>
      <c r="P158" s="90">
        <f t="shared" ca="1" si="32"/>
        <v>215579901346.35968</v>
      </c>
      <c r="Q158" s="90">
        <f t="shared" ca="1" si="32"/>
        <v>220701240415.57739</v>
      </c>
      <c r="R158" s="90">
        <f t="shared" ca="1" si="32"/>
        <v>225822579484.7951</v>
      </c>
      <c r="S158" s="90">
        <f t="shared" ca="1" si="32"/>
        <v>230943918554.01282</v>
      </c>
      <c r="T158" s="90">
        <f t="shared" ca="1" si="32"/>
        <v>236065257623.23053</v>
      </c>
      <c r="U158" s="90">
        <f t="shared" ca="1" si="32"/>
        <v>241186596692.44824</v>
      </c>
      <c r="V158">
        <f ca="1">IF('NGPS 2030'!$A166="MR",INDIRECT("'NGPS 2030'!"&amp;'Country Selector'!$B$3&amp;ROW($A166))*10^12,0)*'Process Emissions Multipliers'!$D$40</f>
        <v>246307935761.66595</v>
      </c>
      <c r="W158" s="90">
        <f t="shared" ca="1" si="30"/>
        <v>254623509747.5867</v>
      </c>
      <c r="X158" s="90">
        <f t="shared" ca="1" si="30"/>
        <v>262939083733.50745</v>
      </c>
      <c r="Y158" s="90">
        <f t="shared" ca="1" si="30"/>
        <v>271254657719.42819</v>
      </c>
      <c r="Z158" s="90">
        <f t="shared" ca="1" si="30"/>
        <v>279570231705.34888</v>
      </c>
      <c r="AA158" s="90">
        <f t="shared" ca="1" si="30"/>
        <v>287885805691.26965</v>
      </c>
      <c r="AB158" s="90">
        <f t="shared" ca="1" si="30"/>
        <v>296201379677.19037</v>
      </c>
      <c r="AC158" s="90">
        <f t="shared" ca="1" si="30"/>
        <v>304516953663.11108</v>
      </c>
      <c r="AD158" s="90">
        <f t="shared" ca="1" si="30"/>
        <v>312832527649.03186</v>
      </c>
      <c r="AE158" s="90">
        <f t="shared" ca="1" si="30"/>
        <v>321148101634.95264</v>
      </c>
      <c r="AF158" s="90">
        <f t="shared" ca="1" si="30"/>
        <v>329463675620.87335</v>
      </c>
      <c r="AG158" s="90">
        <f t="shared" ca="1" si="30"/>
        <v>337779249606.79413</v>
      </c>
      <c r="AH158" s="90">
        <f t="shared" ca="1" si="30"/>
        <v>346094823592.71484</v>
      </c>
      <c r="AI158" s="90">
        <f t="shared" ca="1" si="30"/>
        <v>354410397578.63556</v>
      </c>
      <c r="AJ158" s="90">
        <f t="shared" ca="1" si="30"/>
        <v>362725971564.55627</v>
      </c>
      <c r="AK158" s="90">
        <f t="shared" ca="1" si="30"/>
        <v>371041545550.47705</v>
      </c>
      <c r="AL158" s="90">
        <f t="shared" ref="AL158:AO173" ca="1" si="35">$V158*($AP$1-AL$1)/($AP$1-$V$1)+$AP158*(AL$1-$V$1)/($AP$1-$V$1)</f>
        <v>379357119536.39777</v>
      </c>
      <c r="AM158" s="90">
        <f t="shared" ca="1" si="35"/>
        <v>387672693522.31854</v>
      </c>
      <c r="AN158" s="90">
        <f t="shared" ca="1" si="35"/>
        <v>395988267508.23926</v>
      </c>
      <c r="AO158" s="90">
        <f t="shared" ca="1" si="35"/>
        <v>404303841494.16003</v>
      </c>
      <c r="AP158">
        <f ca="1">V158*'Process Emissions Multipliers'!$E$40</f>
        <v>412619415480.08075</v>
      </c>
    </row>
    <row r="159" spans="1:42">
      <c r="A159" s="74">
        <v>450</v>
      </c>
      <c r="B159">
        <f ca="1">IF('NGPS 2010'!$A167="MR",INDIRECT("'NGPS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IF('NGPS 2020'!$A167="MR",INDIRECT("'NGPS 2020'!"&amp;'Country Selector'!$B$3&amp;ROW($A167))*10^12,0)*'Process Emissions Multipliers'!$B$40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IF('NGPS 2030'!$A167="MR",INDIRECT("'NGPS 2030'!"&amp;'Country Selector'!$B$3&amp;ROW($A167))*10^12,0)*'Process Emissions Multipliers'!$D$40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Multipliers'!$E$40</f>
        <v>0</v>
      </c>
    </row>
    <row r="160" spans="1:42">
      <c r="A160" s="74">
        <v>500</v>
      </c>
      <c r="B160">
        <f ca="1">IF('NGPS 2010'!$A168="MR",INDIRECT("'NGPS 2010'!"&amp;'Country Selector'!$B$3&amp;ROW($A168))*10^12,0)</f>
        <v>29543072291.437157</v>
      </c>
      <c r="C160" s="90">
        <f t="shared" ca="1" si="33"/>
        <v>30841347234.889824</v>
      </c>
      <c r="D160" s="90">
        <f t="shared" ca="1" si="31"/>
        <v>32139622178.342491</v>
      </c>
      <c r="E160" s="90">
        <f t="shared" ca="1" si="31"/>
        <v>33437897121.795158</v>
      </c>
      <c r="F160" s="90">
        <f t="shared" ca="1" si="31"/>
        <v>34736172065.247826</v>
      </c>
      <c r="G160" s="90">
        <f t="shared" ca="1" si="31"/>
        <v>36034447008.700493</v>
      </c>
      <c r="H160" s="90">
        <f t="shared" ca="1" si="31"/>
        <v>37332721952.15316</v>
      </c>
      <c r="I160" s="90">
        <f t="shared" ca="1" si="31"/>
        <v>38630996895.605827</v>
      </c>
      <c r="J160" s="90">
        <f t="shared" ca="1" si="31"/>
        <v>39929271839.058495</v>
      </c>
      <c r="K160" s="90">
        <f t="shared" ca="1" si="31"/>
        <v>41227546782.511162</v>
      </c>
      <c r="L160">
        <f ca="1">IF('NGPS 2020'!$A168="MR",INDIRECT("'NGPS 2020'!"&amp;'Country Selector'!$B$3&amp;ROW($A168))*10^12,0)*'Process Emissions Multipliers'!$B$40</f>
        <v>42525821725.963829</v>
      </c>
      <c r="M160" s="90">
        <f t="shared" ca="1" si="34"/>
        <v>43642147926.566505</v>
      </c>
      <c r="N160" s="90">
        <f t="shared" ca="1" si="32"/>
        <v>44758474127.169174</v>
      </c>
      <c r="O160" s="90">
        <f t="shared" ca="1" si="32"/>
        <v>45874800327.771851</v>
      </c>
      <c r="P160" s="90">
        <f t="shared" ca="1" si="32"/>
        <v>46991126528.374527</v>
      </c>
      <c r="Q160" s="90">
        <f t="shared" ca="1" si="32"/>
        <v>48107452728.977203</v>
      </c>
      <c r="R160" s="90">
        <f t="shared" ca="1" si="32"/>
        <v>49223778929.57988</v>
      </c>
      <c r="S160" s="90">
        <f t="shared" ca="1" si="32"/>
        <v>50340105130.182541</v>
      </c>
      <c r="T160" s="90">
        <f t="shared" ca="1" si="32"/>
        <v>51456431330.785217</v>
      </c>
      <c r="U160" s="90">
        <f t="shared" ca="1" si="32"/>
        <v>52572757531.387901</v>
      </c>
      <c r="V160">
        <f ca="1">IF('NGPS 2030'!$A168="MR",INDIRECT("'NGPS 2030'!"&amp;'Country Selector'!$B$3&amp;ROW($A168))*10^12,0)*'Process Emissions Multipliers'!$D$40</f>
        <v>53689083731.99057</v>
      </c>
      <c r="W160" s="90">
        <f t="shared" ca="1" si="36"/>
        <v>55501674733.693665</v>
      </c>
      <c r="X160" s="90">
        <f t="shared" ca="1" si="36"/>
        <v>57314265735.396774</v>
      </c>
      <c r="Y160" s="90">
        <f t="shared" ca="1" si="36"/>
        <v>59126856737.099876</v>
      </c>
      <c r="Z160" s="90">
        <f t="shared" ca="1" si="36"/>
        <v>60939447738.802971</v>
      </c>
      <c r="AA160" s="90">
        <f t="shared" ca="1" si="36"/>
        <v>62752038740.506073</v>
      </c>
      <c r="AB160" s="90">
        <f t="shared" ca="1" si="36"/>
        <v>64564629742.209167</v>
      </c>
      <c r="AC160" s="90">
        <f t="shared" ca="1" si="36"/>
        <v>66377220743.912277</v>
      </c>
      <c r="AD160" s="90">
        <f t="shared" ca="1" si="36"/>
        <v>68189811745.615379</v>
      </c>
      <c r="AE160" s="90">
        <f t="shared" ca="1" si="36"/>
        <v>70002402747.318481</v>
      </c>
      <c r="AF160" s="90">
        <f t="shared" ca="1" si="36"/>
        <v>71814993749.021576</v>
      </c>
      <c r="AG160" s="90">
        <f t="shared" ca="1" si="36"/>
        <v>73627584750.724701</v>
      </c>
      <c r="AH160" s="90">
        <f t="shared" ca="1" si="36"/>
        <v>75440175752.42778</v>
      </c>
      <c r="AI160" s="90">
        <f t="shared" ca="1" si="36"/>
        <v>77252766754.13089</v>
      </c>
      <c r="AJ160" s="90">
        <f t="shared" ca="1" si="36"/>
        <v>79065357755.833984</v>
      </c>
      <c r="AK160" s="90">
        <f t="shared" ca="1" si="36"/>
        <v>80877948757.537094</v>
      </c>
      <c r="AL160" s="90">
        <f t="shared" ca="1" si="36"/>
        <v>82690539759.240189</v>
      </c>
      <c r="AM160" s="90">
        <f t="shared" ca="1" si="35"/>
        <v>84503130760.943283</v>
      </c>
      <c r="AN160" s="90">
        <f t="shared" ca="1" si="35"/>
        <v>86315721762.646393</v>
      </c>
      <c r="AO160" s="90">
        <f t="shared" ca="1" si="35"/>
        <v>88128312764.349503</v>
      </c>
      <c r="AP160">
        <f ca="1">V160*'Process Emissions Multipliers'!$E$40</f>
        <v>89940903766.052597</v>
      </c>
    </row>
    <row r="161" spans="1:42">
      <c r="A161" s="74">
        <v>550</v>
      </c>
      <c r="B161">
        <f ca="1">IF('NGPS 2010'!$A169="MR",INDIRECT("'NGPS 2010'!"&amp;'Country Selector'!$B$3&amp;ROW($A169))*10^12,0)</f>
        <v>227669295453.17715</v>
      </c>
      <c r="C161" s="90">
        <f t="shared" ca="1" si="33"/>
        <v>237674258334.64539</v>
      </c>
      <c r="D161" s="90">
        <f t="shared" ca="1" si="31"/>
        <v>247679221216.11365</v>
      </c>
      <c r="E161" s="90">
        <f t="shared" ca="1" si="31"/>
        <v>257684184097.58188</v>
      </c>
      <c r="F161" s="90">
        <f t="shared" ca="1" si="31"/>
        <v>267689146979.05014</v>
      </c>
      <c r="G161" s="90">
        <f t="shared" ca="1" si="31"/>
        <v>277694109860.51837</v>
      </c>
      <c r="H161" s="90">
        <f t="shared" ca="1" si="31"/>
        <v>287699072741.98663</v>
      </c>
      <c r="I161" s="90">
        <f t="shared" ca="1" si="31"/>
        <v>297704035623.4549</v>
      </c>
      <c r="J161" s="90">
        <f t="shared" ca="1" si="31"/>
        <v>307708998504.9231</v>
      </c>
      <c r="K161" s="90">
        <f t="shared" ca="1" si="31"/>
        <v>317713961386.3913</v>
      </c>
      <c r="L161">
        <f ca="1">IF('NGPS 2020'!$A169="MR",INDIRECT("'NGPS 2020'!"&amp;'Country Selector'!$B$3&amp;ROW($A169))*10^12,0)*'Process Emissions Multipliers'!$B$40</f>
        <v>327718924267.85962</v>
      </c>
      <c r="M161" s="90">
        <f t="shared" ca="1" si="34"/>
        <v>336321726206.66925</v>
      </c>
      <c r="N161" s="90">
        <f t="shared" ca="1" si="32"/>
        <v>344924528145.47894</v>
      </c>
      <c r="O161" s="90">
        <f t="shared" ca="1" si="32"/>
        <v>353527330084.2887</v>
      </c>
      <c r="P161" s="90">
        <f t="shared" ca="1" si="32"/>
        <v>362130132023.09827</v>
      </c>
      <c r="Q161" s="90">
        <f t="shared" ca="1" si="32"/>
        <v>370732933961.90796</v>
      </c>
      <c r="R161" s="90">
        <f t="shared" ca="1" si="32"/>
        <v>379335735900.71765</v>
      </c>
      <c r="S161" s="90">
        <f t="shared" ca="1" si="32"/>
        <v>387938537839.52734</v>
      </c>
      <c r="T161" s="90">
        <f t="shared" ca="1" si="32"/>
        <v>396541339778.33698</v>
      </c>
      <c r="U161" s="90">
        <f t="shared" ca="1" si="32"/>
        <v>405144141717.14667</v>
      </c>
      <c r="V161">
        <f ca="1">IF('NGPS 2030'!$A169="MR",INDIRECT("'NGPS 2030'!"&amp;'Country Selector'!$B$3&amp;ROW($A169))*10^12,0)*'Process Emissions Multipliers'!$D$40</f>
        <v>413746943655.95636</v>
      </c>
      <c r="W161" s="90">
        <f t="shared" ca="1" si="36"/>
        <v>427715406794.50848</v>
      </c>
      <c r="X161" s="90">
        <f t="shared" ca="1" si="36"/>
        <v>441683869933.06055</v>
      </c>
      <c r="Y161" s="90">
        <f t="shared" ca="1" si="36"/>
        <v>455652333071.61255</v>
      </c>
      <c r="Z161" s="90">
        <f t="shared" ca="1" si="36"/>
        <v>469620796210.16467</v>
      </c>
      <c r="AA161" s="90">
        <f t="shared" ca="1" si="36"/>
        <v>483589259348.7168</v>
      </c>
      <c r="AB161" s="90">
        <f t="shared" ca="1" si="36"/>
        <v>497557722487.26886</v>
      </c>
      <c r="AC161" s="90">
        <f t="shared" ca="1" si="36"/>
        <v>511526185625.82092</v>
      </c>
      <c r="AD161" s="90">
        <f t="shared" ca="1" si="36"/>
        <v>525494648764.37305</v>
      </c>
      <c r="AE161" s="90">
        <f t="shared" ca="1" si="36"/>
        <v>539463111902.92505</v>
      </c>
      <c r="AF161" s="90">
        <f t="shared" ca="1" si="36"/>
        <v>553431575041.47717</v>
      </c>
      <c r="AG161" s="90">
        <f t="shared" ca="1" si="36"/>
        <v>567400038180.0293</v>
      </c>
      <c r="AH161" s="90">
        <f t="shared" ca="1" si="36"/>
        <v>581368501318.58142</v>
      </c>
      <c r="AI161" s="90">
        <f t="shared" ca="1" si="36"/>
        <v>595336964457.13342</v>
      </c>
      <c r="AJ161" s="90">
        <f t="shared" ca="1" si="36"/>
        <v>609305427595.68555</v>
      </c>
      <c r="AK161" s="90">
        <f t="shared" ca="1" si="36"/>
        <v>623273890734.23767</v>
      </c>
      <c r="AL161" s="90">
        <f t="shared" ca="1" si="36"/>
        <v>637242353872.78967</v>
      </c>
      <c r="AM161" s="90">
        <f t="shared" ca="1" si="35"/>
        <v>651210817011.3418</v>
      </c>
      <c r="AN161" s="90">
        <f t="shared" ca="1" si="35"/>
        <v>665179280149.8938</v>
      </c>
      <c r="AO161" s="90">
        <f t="shared" ca="1" si="35"/>
        <v>679147743288.44604</v>
      </c>
      <c r="AP161">
        <f ca="1">V161*'Process Emissions Multipliers'!$E$40</f>
        <v>693116206426.99805</v>
      </c>
    </row>
    <row r="162" spans="1:42">
      <c r="A162" s="74">
        <v>600</v>
      </c>
      <c r="B162">
        <f ca="1">IF('NGPS 2010'!$A170="MR",INDIRECT("'NGPS 2010'!"&amp;'Country Selector'!$B$3&amp;ROW($A170))*10^12,0)</f>
        <v>4635803796.643856</v>
      </c>
      <c r="C162" s="90">
        <f t="shared" ca="1" si="33"/>
        <v>4839524921.2641869</v>
      </c>
      <c r="D162" s="90">
        <f t="shared" ca="1" si="31"/>
        <v>5043246045.8845167</v>
      </c>
      <c r="E162" s="90">
        <f t="shared" ca="1" si="31"/>
        <v>5246967170.5048466</v>
      </c>
      <c r="F162" s="90">
        <f t="shared" ca="1" si="31"/>
        <v>5450688295.1251774</v>
      </c>
      <c r="G162" s="90">
        <f t="shared" ca="1" si="31"/>
        <v>5654409419.7455082</v>
      </c>
      <c r="H162" s="90">
        <f t="shared" ca="1" si="31"/>
        <v>5858130544.3658381</v>
      </c>
      <c r="I162" s="90">
        <f t="shared" ca="1" si="31"/>
        <v>6061851668.9861679</v>
      </c>
      <c r="J162" s="90">
        <f t="shared" ca="1" si="31"/>
        <v>6265572793.6064987</v>
      </c>
      <c r="K162" s="90">
        <f t="shared" ca="1" si="31"/>
        <v>6469293918.2268295</v>
      </c>
      <c r="L162">
        <f ca="1">IF('NGPS 2020'!$A170="MR",INDIRECT("'NGPS 2020'!"&amp;'Country Selector'!$B$3&amp;ROW($A170))*10^12,0)*'Process Emissions Multipliers'!$B$40</f>
        <v>6673015042.8471594</v>
      </c>
      <c r="M162" s="90">
        <f t="shared" ca="1" si="34"/>
        <v>6848185356.4825878</v>
      </c>
      <c r="N162" s="90">
        <f t="shared" ca="1" si="32"/>
        <v>7023355670.1180153</v>
      </c>
      <c r="O162" s="90">
        <f t="shared" ca="1" si="32"/>
        <v>7198525983.7534428</v>
      </c>
      <c r="P162" s="90">
        <f t="shared" ca="1" si="32"/>
        <v>7373696297.3888702</v>
      </c>
      <c r="Q162" s="90">
        <f t="shared" ca="1" si="32"/>
        <v>7548866611.0242977</v>
      </c>
      <c r="R162" s="90">
        <f t="shared" ca="1" si="32"/>
        <v>7724036924.6597261</v>
      </c>
      <c r="S162" s="90">
        <f t="shared" ca="1" si="32"/>
        <v>7899207238.2951546</v>
      </c>
      <c r="T162" s="90">
        <f t="shared" ca="1" si="32"/>
        <v>8074377551.930582</v>
      </c>
      <c r="U162" s="90">
        <f t="shared" ca="1" si="32"/>
        <v>8249547865.5660095</v>
      </c>
      <c r="V162">
        <f ca="1">IF('NGPS 2030'!$A170="MR",INDIRECT("'NGPS 2030'!"&amp;'Country Selector'!$B$3&amp;ROW($A170))*10^12,0)*'Process Emissions Multipliers'!$D$40</f>
        <v>8424718179.201438</v>
      </c>
      <c r="W162" s="90">
        <f t="shared" ca="1" si="36"/>
        <v>8709144123.956501</v>
      </c>
      <c r="X162" s="90">
        <f t="shared" ca="1" si="36"/>
        <v>8993570068.7115631</v>
      </c>
      <c r="Y162" s="90">
        <f t="shared" ca="1" si="36"/>
        <v>9277996013.4666252</v>
      </c>
      <c r="Z162" s="90">
        <f t="shared" ca="1" si="36"/>
        <v>9562421958.2216873</v>
      </c>
      <c r="AA162" s="90">
        <f t="shared" ca="1" si="36"/>
        <v>9846847902.9767494</v>
      </c>
      <c r="AB162" s="90">
        <f t="shared" ca="1" si="36"/>
        <v>10131273847.731812</v>
      </c>
      <c r="AC162" s="90">
        <f t="shared" ca="1" si="36"/>
        <v>10415699792.486874</v>
      </c>
      <c r="AD162" s="90">
        <f t="shared" ca="1" si="36"/>
        <v>10700125737.241936</v>
      </c>
      <c r="AE162" s="90">
        <f t="shared" ca="1" si="36"/>
        <v>10984551681.996998</v>
      </c>
      <c r="AF162" s="90">
        <f t="shared" ca="1" si="36"/>
        <v>11268977626.75206</v>
      </c>
      <c r="AG162" s="90">
        <f t="shared" ca="1" si="36"/>
        <v>11553403571.507122</v>
      </c>
      <c r="AH162" s="90">
        <f t="shared" ca="1" si="36"/>
        <v>11837829516.262184</v>
      </c>
      <c r="AI162" s="90">
        <f t="shared" ca="1" si="36"/>
        <v>12122255461.017246</v>
      </c>
      <c r="AJ162" s="90">
        <f t="shared" ca="1" si="36"/>
        <v>12406681405.772308</v>
      </c>
      <c r="AK162" s="90">
        <f t="shared" ca="1" si="36"/>
        <v>12691107350.527372</v>
      </c>
      <c r="AL162" s="90">
        <f t="shared" ca="1" si="36"/>
        <v>12975533295.282434</v>
      </c>
      <c r="AM162" s="90">
        <f t="shared" ca="1" si="35"/>
        <v>13259959240.037495</v>
      </c>
      <c r="AN162" s="90">
        <f t="shared" ca="1" si="35"/>
        <v>13544385184.792559</v>
      </c>
      <c r="AO162" s="90">
        <f t="shared" ca="1" si="35"/>
        <v>13828811129.547621</v>
      </c>
      <c r="AP162">
        <f ca="1">V162*'Process Emissions Multipliers'!$E$40</f>
        <v>14113237074.302683</v>
      </c>
    </row>
    <row r="163" spans="1:42">
      <c r="A163" s="74">
        <v>650</v>
      </c>
      <c r="B163">
        <f ca="1">IF('NGPS 2010'!$A171="MR",INDIRECT("'NGPS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IF('NGPS 2020'!$A171="MR",INDIRECT("'NGPS 2020'!"&amp;'Country Selector'!$B$3&amp;ROW($A171))*10^12,0)*'Process Emissions Multipliers'!$B$40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IF('NGPS 2030'!$A171="MR",INDIRECT("'NGPS 2030'!"&amp;'Country Selector'!$B$3&amp;ROW($A171))*10^12,0)*'Process Emissions Multipliers'!$D$40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Multipliers'!$E$40</f>
        <v>0</v>
      </c>
    </row>
    <row r="164" spans="1:42">
      <c r="A164" s="74">
        <v>700</v>
      </c>
      <c r="B164">
        <f ca="1">IF('NGPS 2010'!$A172="MR",INDIRECT("'NGPS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IF('NGPS 2020'!$A172="MR",INDIRECT("'NGPS 2020'!"&amp;'Country Selector'!$B$3&amp;ROW($A172))*10^12,0)*'Process Emissions Multipliers'!$B$40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IF('NGPS 2030'!$A172="MR",INDIRECT("'NGPS 2030'!"&amp;'Country Selector'!$B$3&amp;ROW($A172))*10^12,0)*'Process Emissions Multipliers'!$D$40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Multipliers'!$E$40</f>
        <v>0</v>
      </c>
    </row>
    <row r="165" spans="1:42">
      <c r="A165" s="74">
        <v>750</v>
      </c>
      <c r="B165">
        <f ca="1">IF('NGPS 2010'!$A173="MR",INDIRECT("'NGPS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IF('NGPS 2020'!$A173="MR",INDIRECT("'NGPS 2020'!"&amp;'Country Selector'!$B$3&amp;ROW($A173))*10^12,0)*'Process Emissions Multipliers'!$B$40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IF('NGPS 2030'!$A173="MR",INDIRECT("'NGPS 2030'!"&amp;'Country Selector'!$B$3&amp;ROW($A173))*10^12,0)*'Process Emissions Multipliers'!$D$40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Multipliers'!$E$40</f>
        <v>0</v>
      </c>
    </row>
    <row r="166" spans="1:42">
      <c r="A166" s="74">
        <v>800</v>
      </c>
      <c r="B166">
        <f ca="1">IF('NGPS 2010'!$A174="MR",INDIRECT("'NGPS 2010'!"&amp;'Country Selector'!$B$3&amp;ROW($A174))*10^12,0)</f>
        <v>412219.59889981011</v>
      </c>
      <c r="C166" s="90">
        <f t="shared" ca="1" si="33"/>
        <v>430334.65382757591</v>
      </c>
      <c r="D166" s="90">
        <f t="shared" ca="1" si="31"/>
        <v>448449.70875534177</v>
      </c>
      <c r="E166" s="90">
        <f t="shared" ca="1" si="31"/>
        <v>466564.76368310762</v>
      </c>
      <c r="F166" s="90">
        <f t="shared" ca="1" si="31"/>
        <v>484679.81861087342</v>
      </c>
      <c r="G166" s="90">
        <f t="shared" ca="1" si="31"/>
        <v>502794.87353863928</v>
      </c>
      <c r="H166" s="90">
        <f t="shared" ca="1" si="31"/>
        <v>520909.92846640508</v>
      </c>
      <c r="I166" s="90">
        <f t="shared" ca="1" si="31"/>
        <v>539024.98339417099</v>
      </c>
      <c r="J166" s="90">
        <f t="shared" ca="1" si="31"/>
        <v>557140.03832193674</v>
      </c>
      <c r="K166" s="90">
        <f t="shared" ca="1" si="31"/>
        <v>575255.09324970259</v>
      </c>
      <c r="L166">
        <f ca="1">IF('NGPS 2020'!$A174="MR",INDIRECT("'NGPS 2020'!"&amp;'Country Selector'!$B$3&amp;ROW($A174))*10^12,0)*'Process Emissions Multipliers'!$B$40</f>
        <v>593370.14817746845</v>
      </c>
      <c r="M166" s="90">
        <f t="shared" ca="1" si="34"/>
        <v>608946.44078954728</v>
      </c>
      <c r="N166" s="90">
        <f t="shared" ca="1" si="32"/>
        <v>624522.733401626</v>
      </c>
      <c r="O166" s="90">
        <f t="shared" ca="1" si="32"/>
        <v>640099.02601370483</v>
      </c>
      <c r="P166" s="90">
        <f t="shared" ca="1" si="32"/>
        <v>655675.31862578355</v>
      </c>
      <c r="Q166" s="90">
        <f t="shared" ca="1" si="32"/>
        <v>671251.61123786238</v>
      </c>
      <c r="R166" s="90">
        <f t="shared" ca="1" si="32"/>
        <v>686827.90384994121</v>
      </c>
      <c r="S166" s="90">
        <f t="shared" ca="1" si="32"/>
        <v>702404.19646202005</v>
      </c>
      <c r="T166" s="90">
        <f t="shared" ca="1" si="32"/>
        <v>717980.48907409864</v>
      </c>
      <c r="U166" s="90">
        <f t="shared" ca="1" si="32"/>
        <v>733556.78168617748</v>
      </c>
      <c r="V166">
        <f ca="1">IF('NGPS 2030'!$A174="MR",INDIRECT("'NGPS 2030'!"&amp;'Country Selector'!$B$3&amp;ROW($A174))*10^12,0)*'Process Emissions Multipliers'!$D$40</f>
        <v>749133.07429825631</v>
      </c>
      <c r="W166" s="90">
        <f t="shared" ca="1" si="36"/>
        <v>774424.47014940425</v>
      </c>
      <c r="X166" s="90">
        <f t="shared" ca="1" si="36"/>
        <v>799715.8660005522</v>
      </c>
      <c r="Y166" s="90">
        <f t="shared" ca="1" si="36"/>
        <v>825007.26185170026</v>
      </c>
      <c r="Z166" s="90">
        <f t="shared" ca="1" si="36"/>
        <v>850298.65770284797</v>
      </c>
      <c r="AA166" s="90">
        <f t="shared" ca="1" si="36"/>
        <v>875590.05355399591</v>
      </c>
      <c r="AB166" s="90">
        <f t="shared" ca="1" si="36"/>
        <v>900881.44940514397</v>
      </c>
      <c r="AC166" s="90">
        <f t="shared" ca="1" si="36"/>
        <v>926172.8452562918</v>
      </c>
      <c r="AD166" s="90">
        <f t="shared" ca="1" si="36"/>
        <v>951464.24110743986</v>
      </c>
      <c r="AE166" s="90">
        <f t="shared" ca="1" si="36"/>
        <v>976755.63695858768</v>
      </c>
      <c r="AF166" s="90">
        <f t="shared" ca="1" si="36"/>
        <v>1002047.0328097356</v>
      </c>
      <c r="AG166" s="90">
        <f t="shared" ca="1" si="36"/>
        <v>1027338.4286608836</v>
      </c>
      <c r="AH166" s="90">
        <f t="shared" ca="1" si="36"/>
        <v>1052629.8245120314</v>
      </c>
      <c r="AI166" s="90">
        <f t="shared" ca="1" si="36"/>
        <v>1077921.2203631795</v>
      </c>
      <c r="AJ166" s="90">
        <f t="shared" ca="1" si="36"/>
        <v>1103212.6162143273</v>
      </c>
      <c r="AK166" s="90">
        <f t="shared" ca="1" si="36"/>
        <v>1128504.0120654753</v>
      </c>
      <c r="AL166" s="90">
        <f t="shared" ca="1" si="36"/>
        <v>1153795.4079166232</v>
      </c>
      <c r="AM166" s="90">
        <f t="shared" ca="1" si="35"/>
        <v>1179086.803767771</v>
      </c>
      <c r="AN166" s="90">
        <f t="shared" ca="1" si="35"/>
        <v>1204378.1996189191</v>
      </c>
      <c r="AO166" s="90">
        <f t="shared" ca="1" si="35"/>
        <v>1229669.5954700669</v>
      </c>
      <c r="AP166">
        <f ca="1">V166*'Process Emissions Multipliers'!$E$40</f>
        <v>1254960.9913212149</v>
      </c>
    </row>
    <row r="167" spans="1:42">
      <c r="A167" s="74">
        <v>850</v>
      </c>
      <c r="B167">
        <f ca="1">IF('NGPS 2010'!$A175="MR",INDIRECT("'NGPS 2010'!"&amp;'Country Selector'!$B$3&amp;ROW($A175))*10^12,0)</f>
        <v>158815.17967386573</v>
      </c>
      <c r="C167" s="90">
        <f t="shared" ca="1" si="33"/>
        <v>165794.33764449763</v>
      </c>
      <c r="D167" s="90">
        <f t="shared" ca="1" si="31"/>
        <v>172773.49561512953</v>
      </c>
      <c r="E167" s="90">
        <f t="shared" ca="1" si="31"/>
        <v>179752.65358576144</v>
      </c>
      <c r="F167" s="90">
        <f t="shared" ca="1" si="31"/>
        <v>186731.81155639334</v>
      </c>
      <c r="G167" s="90">
        <f t="shared" ca="1" si="31"/>
        <v>193710.96952702524</v>
      </c>
      <c r="H167" s="90">
        <f t="shared" ca="1" si="31"/>
        <v>200690.12749765711</v>
      </c>
      <c r="I167" s="90">
        <f t="shared" ca="1" si="31"/>
        <v>207669.28546828905</v>
      </c>
      <c r="J167" s="90">
        <f t="shared" ca="1" si="31"/>
        <v>214648.44343892095</v>
      </c>
      <c r="K167" s="90">
        <f t="shared" ca="1" si="31"/>
        <v>221627.60140955285</v>
      </c>
      <c r="L167">
        <f ca="1">IF('NGPS 2020'!$A175="MR",INDIRECT("'NGPS 2020'!"&amp;'Country Selector'!$B$3&amp;ROW($A175))*10^12,0)*'Process Emissions Multipliers'!$B$40</f>
        <v>228606.75938018473</v>
      </c>
      <c r="M167" s="90">
        <f t="shared" ca="1" si="34"/>
        <v>234607.81241702064</v>
      </c>
      <c r="N167" s="90">
        <f t="shared" ca="1" si="32"/>
        <v>240608.86545385656</v>
      </c>
      <c r="O167" s="90">
        <f t="shared" ca="1" si="32"/>
        <v>246609.91849069245</v>
      </c>
      <c r="P167" s="90">
        <f t="shared" ca="1" si="32"/>
        <v>252610.97152752837</v>
      </c>
      <c r="Q167" s="90">
        <f t="shared" ca="1" si="32"/>
        <v>258612.02456436428</v>
      </c>
      <c r="R167" s="90">
        <f t="shared" ca="1" si="32"/>
        <v>264613.0776012002</v>
      </c>
      <c r="S167" s="90">
        <f t="shared" ca="1" si="32"/>
        <v>270614.13063803606</v>
      </c>
      <c r="T167" s="90">
        <f t="shared" ca="1" si="32"/>
        <v>276615.18367487198</v>
      </c>
      <c r="U167" s="90">
        <f t="shared" ca="1" si="32"/>
        <v>282616.2367117079</v>
      </c>
      <c r="V167">
        <f ca="1">IF('NGPS 2030'!$A175="MR",INDIRECT("'NGPS 2030'!"&amp;'Country Selector'!$B$3&amp;ROW($A175))*10^12,0)*'Process Emissions Multipliers'!$D$40</f>
        <v>288617.28974854382</v>
      </c>
      <c r="W167" s="90">
        <f t="shared" ca="1" si="36"/>
        <v>298361.26498465746</v>
      </c>
      <c r="X167" s="90">
        <f t="shared" ca="1" si="36"/>
        <v>308105.24022077105</v>
      </c>
      <c r="Y167" s="90">
        <f t="shared" ca="1" si="36"/>
        <v>317849.2154568847</v>
      </c>
      <c r="Z167" s="90">
        <f t="shared" ca="1" si="36"/>
        <v>327593.19069299835</v>
      </c>
      <c r="AA167" s="90">
        <f t="shared" ca="1" si="36"/>
        <v>337337.16592911194</v>
      </c>
      <c r="AB167" s="90">
        <f t="shared" ca="1" si="36"/>
        <v>347081.14116522559</v>
      </c>
      <c r="AC167" s="90">
        <f t="shared" ca="1" si="36"/>
        <v>356825.11640133918</v>
      </c>
      <c r="AD167" s="90">
        <f t="shared" ca="1" si="36"/>
        <v>366569.09163745283</v>
      </c>
      <c r="AE167" s="90">
        <f t="shared" ca="1" si="36"/>
        <v>376313.06687356648</v>
      </c>
      <c r="AF167" s="90">
        <f t="shared" ca="1" si="36"/>
        <v>386057.04210968013</v>
      </c>
      <c r="AG167" s="90">
        <f t="shared" ca="1" si="36"/>
        <v>395801.01734579372</v>
      </c>
      <c r="AH167" s="90">
        <f t="shared" ca="1" si="36"/>
        <v>405544.99258190737</v>
      </c>
      <c r="AI167" s="90">
        <f t="shared" ca="1" si="36"/>
        <v>415288.96781802096</v>
      </c>
      <c r="AJ167" s="90">
        <f t="shared" ca="1" si="36"/>
        <v>425032.94305413461</v>
      </c>
      <c r="AK167" s="90">
        <f t="shared" ca="1" si="36"/>
        <v>434776.91829024826</v>
      </c>
      <c r="AL167" s="90">
        <f t="shared" ca="1" si="36"/>
        <v>444520.89352636185</v>
      </c>
      <c r="AM167" s="90">
        <f t="shared" ca="1" si="35"/>
        <v>454264.8687624755</v>
      </c>
      <c r="AN167" s="90">
        <f t="shared" ca="1" si="35"/>
        <v>464008.8439985892</v>
      </c>
      <c r="AO167" s="90">
        <f t="shared" ca="1" si="35"/>
        <v>473752.81923470274</v>
      </c>
      <c r="AP167">
        <f ca="1">V167*'Process Emissions Multipliers'!$E$40</f>
        <v>483496.79447081639</v>
      </c>
    </row>
    <row r="168" spans="1:42">
      <c r="A168" s="74">
        <v>900</v>
      </c>
      <c r="B168">
        <f ca="1">IF('NGPS 2010'!$A176="MR",INDIRECT("'NGPS 2010'!"&amp;'Country Selector'!$B$3&amp;ROW($A176))*10^12,0)</f>
        <v>206109.79944990505</v>
      </c>
      <c r="C168" s="90">
        <f t="shared" ca="1" si="33"/>
        <v>215167.32701193381</v>
      </c>
      <c r="D168" s="90">
        <f t="shared" ca="1" si="31"/>
        <v>224224.85457396257</v>
      </c>
      <c r="E168" s="90">
        <f t="shared" ca="1" si="31"/>
        <v>233282.38213599136</v>
      </c>
      <c r="F168" s="90">
        <f t="shared" ca="1" si="31"/>
        <v>242339.90969802008</v>
      </c>
      <c r="G168" s="90">
        <f t="shared" ca="1" si="31"/>
        <v>251397.43726004884</v>
      </c>
      <c r="H168" s="90">
        <f t="shared" ca="1" si="31"/>
        <v>260454.9648220776</v>
      </c>
      <c r="I168" s="90">
        <f t="shared" ca="1" si="31"/>
        <v>269512.49238410639</v>
      </c>
      <c r="J168" s="90">
        <f t="shared" ca="1" si="31"/>
        <v>278570.01994613511</v>
      </c>
      <c r="K168" s="90">
        <f t="shared" ca="1" si="31"/>
        <v>287627.54750816384</v>
      </c>
      <c r="L168">
        <f ca="1">IF('NGPS 2020'!$A176="MR",INDIRECT("'NGPS 2020'!"&amp;'Country Selector'!$B$3&amp;ROW($A176))*10^12,0)*'Process Emissions Multipliers'!$B$40</f>
        <v>296685.07507019263</v>
      </c>
      <c r="M168" s="90">
        <f t="shared" ca="1" si="34"/>
        <v>304473.22138595936</v>
      </c>
      <c r="N168" s="90">
        <f t="shared" ca="1" si="32"/>
        <v>312261.36770172615</v>
      </c>
      <c r="O168" s="90">
        <f t="shared" ca="1" si="32"/>
        <v>320049.51401749288</v>
      </c>
      <c r="P168" s="90">
        <f t="shared" ca="1" si="32"/>
        <v>327837.66033325967</v>
      </c>
      <c r="Q168" s="90">
        <f t="shared" ca="1" si="32"/>
        <v>335625.80664902646</v>
      </c>
      <c r="R168" s="90">
        <f t="shared" ca="1" si="32"/>
        <v>343413.95296479319</v>
      </c>
      <c r="S168" s="90">
        <f t="shared" ca="1" si="32"/>
        <v>351202.09928055998</v>
      </c>
      <c r="T168" s="90">
        <f t="shared" ca="1" si="32"/>
        <v>358990.24559632671</v>
      </c>
      <c r="U168" s="90">
        <f t="shared" ca="1" si="32"/>
        <v>366778.3919120935</v>
      </c>
      <c r="V168">
        <f ca="1">IF('NGPS 2030'!$A176="MR",INDIRECT("'NGPS 2030'!"&amp;'Country Selector'!$B$3&amp;ROW($A176))*10^12,0)*'Process Emissions Multipliers'!$D$40</f>
        <v>374566.53822786023</v>
      </c>
      <c r="W168" s="90">
        <f t="shared" ca="1" si="36"/>
        <v>387212.23618985311</v>
      </c>
      <c r="X168" s="90">
        <f t="shared" ca="1" si="36"/>
        <v>399857.9341518461</v>
      </c>
      <c r="Y168" s="90">
        <f t="shared" ca="1" si="36"/>
        <v>412503.63211383898</v>
      </c>
      <c r="Z168" s="90">
        <f t="shared" ca="1" si="36"/>
        <v>425149.33007583185</v>
      </c>
      <c r="AA168" s="90">
        <f t="shared" ca="1" si="36"/>
        <v>437795.02803782484</v>
      </c>
      <c r="AB168" s="90">
        <f t="shared" ca="1" si="36"/>
        <v>450440.72599981772</v>
      </c>
      <c r="AC168" s="90">
        <f t="shared" ca="1" si="36"/>
        <v>463086.42396181065</v>
      </c>
      <c r="AD168" s="90">
        <f t="shared" ca="1" si="36"/>
        <v>475732.12192380353</v>
      </c>
      <c r="AE168" s="90">
        <f t="shared" ca="1" si="36"/>
        <v>488377.81988579652</v>
      </c>
      <c r="AF168" s="90">
        <f t="shared" ca="1" si="36"/>
        <v>501023.51784778939</v>
      </c>
      <c r="AG168" s="90">
        <f t="shared" ca="1" si="36"/>
        <v>513669.21580978227</v>
      </c>
      <c r="AH168" s="90">
        <f t="shared" ca="1" si="36"/>
        <v>526314.9137717752</v>
      </c>
      <c r="AI168" s="90">
        <f t="shared" ca="1" si="36"/>
        <v>538960.61173376814</v>
      </c>
      <c r="AJ168" s="90">
        <f t="shared" ca="1" si="36"/>
        <v>551606.30969576095</v>
      </c>
      <c r="AK168" s="90">
        <f t="shared" ca="1" si="36"/>
        <v>564252.007657754</v>
      </c>
      <c r="AL168" s="90">
        <f t="shared" ca="1" si="36"/>
        <v>576897.70561974682</v>
      </c>
      <c r="AM168" s="90">
        <f t="shared" ca="1" si="35"/>
        <v>589543.40358173987</v>
      </c>
      <c r="AN168" s="90">
        <f t="shared" ca="1" si="35"/>
        <v>602189.1015437328</v>
      </c>
      <c r="AO168" s="90">
        <f t="shared" ca="1" si="35"/>
        <v>614834.79950572562</v>
      </c>
      <c r="AP168">
        <f ca="1">V168*'Process Emissions Multipliers'!$E$40</f>
        <v>627480.49746771855</v>
      </c>
    </row>
    <row r="169" spans="1:42">
      <c r="A169" s="74">
        <v>950</v>
      </c>
      <c r="B169">
        <f ca="1">IF('NGPS 2010'!$A177="MR",INDIRECT("'NGPS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IF('NGPS 2020'!$A177="MR",INDIRECT("'NGPS 2020'!"&amp;'Country Selector'!$B$3&amp;ROW($A177))*10^12,0)*'Process Emissions Multipliers'!$B$40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IF('NGPS 2030'!$A177="MR",INDIRECT("'NGPS 2030'!"&amp;'Country Selector'!$B$3&amp;ROW($A177))*10^12,0)*'Process Emissions Multipliers'!$D$40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Multipliers'!$E$40</f>
        <v>0</v>
      </c>
    </row>
    <row r="170" spans="1:42">
      <c r="A170" s="74">
        <v>1000</v>
      </c>
      <c r="B170">
        <f ca="1">IF('NGPS 2010'!$A178="MR",INDIRECT("'NGPS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IF('NGPS 2020'!$A178="MR",INDIRECT("'NGPS 2020'!"&amp;'Country Selector'!$B$3&amp;ROW($A178))*10^12,0)*'Process Emissions Multipliers'!$B$40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IF('NGPS 2030'!$A178="MR",INDIRECT("'NGPS 2030'!"&amp;'Country Selector'!$B$3&amp;ROW($A178))*10^12,0)*'Process Emissions Multipliers'!$D$40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Multipliers'!$E$40</f>
        <v>0</v>
      </c>
    </row>
    <row r="171" spans="1:42">
      <c r="A171" s="74">
        <v>1500</v>
      </c>
      <c r="B171">
        <f ca="1">IF('NGPS 2010'!$A179="MR",INDIRECT("'NGPS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IF('NGPS 2020'!$A179="MR",INDIRECT("'NGPS 2020'!"&amp;'Country Selector'!$B$3&amp;ROW($A179))*10^12,0)*'Process Emissions Multipliers'!$B$40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IF('NGPS 2030'!$A179="MR",INDIRECT("'NGPS 2030'!"&amp;'Country Selector'!$B$3&amp;ROW($A179))*10^12,0)*'Process Emissions Multipliers'!$D$40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Multipliers'!$E$40</f>
        <v>0</v>
      </c>
    </row>
    <row r="172" spans="1:42">
      <c r="A172" s="74">
        <v>2000</v>
      </c>
      <c r="B172">
        <f ca="1">IF('NGPS 2010'!$A180="MR",INDIRECT("'NGPS 2010'!"&amp;'Country Selector'!$B$3&amp;ROW($A180))*10^12,0)</f>
        <v>120382307246.11765</v>
      </c>
      <c r="C172" s="90">
        <f t="shared" ca="1" si="33"/>
        <v>125672526610.94431</v>
      </c>
      <c r="D172" s="90">
        <f t="shared" ca="1" si="31"/>
        <v>130962745975.77095</v>
      </c>
      <c r="E172" s="90">
        <f t="shared" ca="1" si="31"/>
        <v>136252965340.5976</v>
      </c>
      <c r="F172" s="90">
        <f t="shared" ca="1" si="31"/>
        <v>141543184705.42426</v>
      </c>
      <c r="G172" s="90">
        <f t="shared" ca="1" si="31"/>
        <v>146833404070.25092</v>
      </c>
      <c r="H172" s="90">
        <f t="shared" ca="1" si="31"/>
        <v>152123623435.07755</v>
      </c>
      <c r="I172" s="90">
        <f t="shared" ca="1" si="31"/>
        <v>157413842799.90417</v>
      </c>
      <c r="J172" s="90">
        <f t="shared" ca="1" si="31"/>
        <v>162704062164.73087</v>
      </c>
      <c r="K172" s="90">
        <f t="shared" ca="1" si="31"/>
        <v>167994281529.5575</v>
      </c>
      <c r="L172">
        <f ca="1">IF('NGPS 2020'!$A180="MR",INDIRECT("'NGPS 2020'!"&amp;'Country Selector'!$B$3&amp;ROW($A180))*10^12,0)*'Process Emissions Multipliers'!$B$40</f>
        <v>173284500894.38416</v>
      </c>
      <c r="M172" s="90">
        <f t="shared" ca="1" si="34"/>
        <v>177833314313.04849</v>
      </c>
      <c r="N172" s="90">
        <f t="shared" ca="1" si="32"/>
        <v>182382127731.71283</v>
      </c>
      <c r="O172" s="90">
        <f t="shared" ca="1" si="32"/>
        <v>186930941150.3772</v>
      </c>
      <c r="P172" s="90">
        <f t="shared" ca="1" si="32"/>
        <v>191479754569.04153</v>
      </c>
      <c r="Q172" s="90">
        <f t="shared" ca="1" si="32"/>
        <v>196028567987.70587</v>
      </c>
      <c r="R172" s="90">
        <f t="shared" ca="1" si="32"/>
        <v>200577381406.37024</v>
      </c>
      <c r="S172" s="90">
        <f t="shared" ca="1" si="32"/>
        <v>205126194825.03458</v>
      </c>
      <c r="T172" s="90">
        <f t="shared" ca="1" si="32"/>
        <v>209675008243.69891</v>
      </c>
      <c r="U172" s="90">
        <f t="shared" ca="1" si="32"/>
        <v>214223821662.36328</v>
      </c>
      <c r="V172">
        <f ca="1">IF('NGPS 2030'!$A180="MR",INDIRECT("'NGPS 2030'!"&amp;'Country Selector'!$B$3&amp;ROW($A180))*10^12,0)*'Process Emissions Multipliers'!$D$40</f>
        <v>218772635081.02762</v>
      </c>
      <c r="W172" s="90">
        <f t="shared" ca="1" si="36"/>
        <v>226158592936.93469</v>
      </c>
      <c r="X172" s="90">
        <f t="shared" ca="1" si="36"/>
        <v>233544550792.84174</v>
      </c>
      <c r="Y172" s="90">
        <f t="shared" ca="1" si="36"/>
        <v>240930508648.74875</v>
      </c>
      <c r="Z172" s="90">
        <f t="shared" ca="1" si="36"/>
        <v>248316466504.65579</v>
      </c>
      <c r="AA172" s="90">
        <f t="shared" ca="1" si="36"/>
        <v>255702424360.56281</v>
      </c>
      <c r="AB172" s="90">
        <f t="shared" ca="1" si="36"/>
        <v>263088382216.46991</v>
      </c>
      <c r="AC172" s="90">
        <f t="shared" ca="1" si="36"/>
        <v>270474340072.37692</v>
      </c>
      <c r="AD172" s="90">
        <f t="shared" ca="1" si="36"/>
        <v>277860297928.284</v>
      </c>
      <c r="AE172" s="90">
        <f t="shared" ca="1" si="36"/>
        <v>285246255784.19104</v>
      </c>
      <c r="AF172" s="90">
        <f t="shared" ca="1" si="36"/>
        <v>292632213640.09808</v>
      </c>
      <c r="AG172" s="90">
        <f t="shared" ca="1" si="36"/>
        <v>300018171496.00513</v>
      </c>
      <c r="AH172" s="90">
        <f t="shared" ca="1" si="36"/>
        <v>307404129351.91217</v>
      </c>
      <c r="AI172" s="90">
        <f t="shared" ca="1" si="36"/>
        <v>314790087207.81921</v>
      </c>
      <c r="AJ172" s="90">
        <f t="shared" ca="1" si="36"/>
        <v>322176045063.72626</v>
      </c>
      <c r="AK172" s="90">
        <f t="shared" ca="1" si="36"/>
        <v>329562002919.6333</v>
      </c>
      <c r="AL172" s="90">
        <f t="shared" ca="1" si="36"/>
        <v>336947960775.54034</v>
      </c>
      <c r="AM172" s="90">
        <f t="shared" ca="1" si="35"/>
        <v>344333918631.44739</v>
      </c>
      <c r="AN172" s="90">
        <f t="shared" ca="1" si="35"/>
        <v>351719876487.35443</v>
      </c>
      <c r="AO172" s="90">
        <f t="shared" ca="1" si="35"/>
        <v>359105834343.26147</v>
      </c>
      <c r="AP172">
        <f ca="1">V172*'Process Emissions Multipliers'!$E$40</f>
        <v>366491792199.16852</v>
      </c>
    </row>
    <row r="173" spans="1:42">
      <c r="A173" s="74">
        <v>3000</v>
      </c>
      <c r="B173">
        <f ca="1">IF('NGPS 2010'!$A181="MR",INDIRECT("'NGPS 2010'!"&amp;'Country Selector'!$B$3&amp;ROW($A181))*10^12,0)</f>
        <v>129267326.8107336</v>
      </c>
      <c r="C173" s="90">
        <f t="shared" ca="1" si="33"/>
        <v>134947999.75315672</v>
      </c>
      <c r="D173" s="90">
        <f t="shared" ca="1" si="31"/>
        <v>140628672.69557983</v>
      </c>
      <c r="E173" s="90">
        <f t="shared" ca="1" si="31"/>
        <v>146309345.63800293</v>
      </c>
      <c r="F173" s="90">
        <f t="shared" ca="1" si="31"/>
        <v>151990018.58042604</v>
      </c>
      <c r="G173" s="90">
        <f t="shared" ca="1" si="31"/>
        <v>157670691.52284914</v>
      </c>
      <c r="H173" s="90">
        <f t="shared" ca="1" si="31"/>
        <v>163351364.46527225</v>
      </c>
      <c r="I173" s="90">
        <f t="shared" ca="1" si="31"/>
        <v>169032037.40769535</v>
      </c>
      <c r="J173" s="90">
        <f t="shared" ca="1" si="31"/>
        <v>174712710.35011846</v>
      </c>
      <c r="K173" s="90">
        <f t="shared" ca="1" si="31"/>
        <v>180393383.29254156</v>
      </c>
      <c r="L173">
        <f ca="1">IF('NGPS 2020'!$A181="MR",INDIRECT("'NGPS 2020'!"&amp;'Country Selector'!$B$3&amp;ROW($A181))*10^12,0)*'Process Emissions Multipliers'!$B$40</f>
        <v>186074056.23496467</v>
      </c>
      <c r="M173" s="90">
        <f t="shared" ca="1" si="34"/>
        <v>190958602.51297444</v>
      </c>
      <c r="N173" s="90">
        <f t="shared" ca="1" si="32"/>
        <v>195843148.79098418</v>
      </c>
      <c r="O173" s="90">
        <f t="shared" ca="1" si="32"/>
        <v>200727695.06899399</v>
      </c>
      <c r="P173" s="90">
        <f t="shared" ca="1" si="32"/>
        <v>205612241.34700376</v>
      </c>
      <c r="Q173" s="90">
        <f t="shared" ca="1" si="32"/>
        <v>210496787.6250135</v>
      </c>
      <c r="R173" s="90">
        <f t="shared" ca="1" si="32"/>
        <v>215381333.90302327</v>
      </c>
      <c r="S173" s="90">
        <f t="shared" ca="1" si="32"/>
        <v>220265880.18103302</v>
      </c>
      <c r="T173" s="90">
        <f t="shared" ca="1" si="32"/>
        <v>225150426.45904279</v>
      </c>
      <c r="U173" s="90">
        <f t="shared" ca="1" si="32"/>
        <v>230034972.73705256</v>
      </c>
      <c r="V173">
        <f ca="1">IF('NGPS 2030'!$A181="MR",INDIRECT("'NGPS 2030'!"&amp;'Country Selector'!$B$3&amp;ROW($A181))*10^12,0)*'Process Emissions Multipliers'!$D$40</f>
        <v>234919519.01506233</v>
      </c>
      <c r="W173" s="90">
        <f t="shared" ca="1" si="36"/>
        <v>242850609.96861127</v>
      </c>
      <c r="X173" s="90">
        <f t="shared" ca="1" si="36"/>
        <v>250781700.92216021</v>
      </c>
      <c r="Y173" s="90">
        <f t="shared" ca="1" si="36"/>
        <v>258712791.87570918</v>
      </c>
      <c r="Z173" s="90">
        <f t="shared" ca="1" si="36"/>
        <v>266643882.82925814</v>
      </c>
      <c r="AA173" s="90">
        <f t="shared" ca="1" si="36"/>
        <v>274574973.78280711</v>
      </c>
      <c r="AB173" s="90">
        <f t="shared" ca="1" si="36"/>
        <v>282506064.73635602</v>
      </c>
      <c r="AC173" s="90">
        <f t="shared" ca="1" si="36"/>
        <v>290437155.68990493</v>
      </c>
      <c r="AD173" s="90">
        <f t="shared" ca="1" si="36"/>
        <v>298368246.64345396</v>
      </c>
      <c r="AE173" s="90">
        <f t="shared" ca="1" si="36"/>
        <v>306299337.59700286</v>
      </c>
      <c r="AF173" s="90">
        <f t="shared" ca="1" si="36"/>
        <v>314230428.55055183</v>
      </c>
      <c r="AG173" s="90">
        <f t="shared" ca="1" si="36"/>
        <v>322161519.5041008</v>
      </c>
      <c r="AH173" s="90">
        <f t="shared" ca="1" si="36"/>
        <v>330092610.45764971</v>
      </c>
      <c r="AI173" s="90">
        <f t="shared" ca="1" si="36"/>
        <v>338023701.41119868</v>
      </c>
      <c r="AJ173" s="90">
        <f t="shared" ca="1" si="36"/>
        <v>345954792.36474764</v>
      </c>
      <c r="AK173" s="90">
        <f t="shared" ca="1" si="36"/>
        <v>353885883.31829655</v>
      </c>
      <c r="AL173" s="90">
        <f t="shared" ca="1" si="36"/>
        <v>361816974.27184558</v>
      </c>
      <c r="AM173" s="90">
        <f t="shared" ca="1" si="35"/>
        <v>369748065.22539449</v>
      </c>
      <c r="AN173" s="90">
        <f t="shared" ca="1" si="35"/>
        <v>377679156.17894346</v>
      </c>
      <c r="AO173" s="90">
        <f t="shared" ca="1" si="35"/>
        <v>385610247.13249236</v>
      </c>
      <c r="AP173">
        <f ca="1">V173*'Process Emissions Multipliers'!$E$40</f>
        <v>393541338.08604133</v>
      </c>
    </row>
    <row r="174" spans="1:42">
      <c r="A174" s="74">
        <v>5000</v>
      </c>
      <c r="B174">
        <f ca="1">IF('NGPS 2010'!$A182="MR",INDIRECT("'NGPS 2010'!"&amp;'Country Selector'!$B$3&amp;ROW($A182))*10^12,0)</f>
        <v>2256446603.4005194</v>
      </c>
      <c r="C174" s="90">
        <f t="shared" ca="1" si="33"/>
        <v>2355606503.1407824</v>
      </c>
      <c r="D174" s="90">
        <f t="shared" ca="1" si="31"/>
        <v>2454766402.8810449</v>
      </c>
      <c r="E174" s="90">
        <f t="shared" ca="1" si="31"/>
        <v>2553926302.6213074</v>
      </c>
      <c r="F174" s="90">
        <f t="shared" ca="1" si="31"/>
        <v>2653086202.3615704</v>
      </c>
      <c r="G174" s="90">
        <f t="shared" ca="1" si="31"/>
        <v>2752246102.1018333</v>
      </c>
      <c r="H174" s="90">
        <f t="shared" ca="1" si="31"/>
        <v>2851406001.8420963</v>
      </c>
      <c r="I174" s="90">
        <f t="shared" ca="1" si="31"/>
        <v>2950565901.5823588</v>
      </c>
      <c r="J174" s="90">
        <f t="shared" ca="1" si="31"/>
        <v>3049725801.3226213</v>
      </c>
      <c r="K174" s="90">
        <f t="shared" ca="1" si="31"/>
        <v>3148885701.0628843</v>
      </c>
      <c r="L174">
        <f ca="1">IF('NGPS 2020'!$A182="MR",INDIRECT("'NGPS 2020'!"&amp;'Country Selector'!$B$3&amp;ROW($A182))*10^12,0)*'Process Emissions Multipliers'!$B$40</f>
        <v>3248045600.8031468</v>
      </c>
      <c r="M174" s="90">
        <f t="shared" ca="1" si="34"/>
        <v>3333308583.5693107</v>
      </c>
      <c r="N174" s="90">
        <f t="shared" ca="1" si="32"/>
        <v>3418571566.335474</v>
      </c>
      <c r="O174" s="90">
        <f t="shared" ca="1" si="32"/>
        <v>3503834549.1016378</v>
      </c>
      <c r="P174" s="90">
        <f t="shared" ca="1" si="32"/>
        <v>3589097531.8678017</v>
      </c>
      <c r="Q174" s="90">
        <f t="shared" ca="1" si="32"/>
        <v>3674360514.6339655</v>
      </c>
      <c r="R174" s="90">
        <f t="shared" ca="1" si="32"/>
        <v>3759623497.4001284</v>
      </c>
      <c r="S174" s="90">
        <f t="shared" ca="1" si="32"/>
        <v>3844886480.1662922</v>
      </c>
      <c r="T174" s="90">
        <f t="shared" ca="1" si="32"/>
        <v>3930149462.932456</v>
      </c>
      <c r="U174" s="90">
        <f t="shared" ca="1" si="32"/>
        <v>4015412445.6986198</v>
      </c>
      <c r="V174">
        <f ca="1">IF('NGPS 2030'!$A182="MR",INDIRECT("'NGPS 2030'!"&amp;'Country Selector'!$B$3&amp;ROW($A182))*10^12,0)*'Process Emissions Multipliers'!$D$40</f>
        <v>4100675428.4647832</v>
      </c>
      <c r="W174" s="90">
        <f t="shared" ca="1" si="36"/>
        <v>4239117861.5605717</v>
      </c>
      <c r="X174" s="90">
        <f t="shared" ca="1" si="36"/>
        <v>4377560294.6563597</v>
      </c>
      <c r="Y174" s="90">
        <f t="shared" ca="1" si="36"/>
        <v>4516002727.7521477</v>
      </c>
      <c r="Z174" s="90">
        <f t="shared" ca="1" si="36"/>
        <v>4654445160.8479366</v>
      </c>
      <c r="AA174" s="90">
        <f t="shared" ca="1" si="36"/>
        <v>4792887593.9437246</v>
      </c>
      <c r="AB174" s="90">
        <f t="shared" ca="1" si="36"/>
        <v>4931330027.0395126</v>
      </c>
      <c r="AC174" s="90">
        <f t="shared" ca="1" si="36"/>
        <v>5069772460.1353006</v>
      </c>
      <c r="AD174" s="90">
        <f t="shared" ca="1" si="36"/>
        <v>5208214893.2310886</v>
      </c>
      <c r="AE174" s="90">
        <f t="shared" ca="1" si="36"/>
        <v>5346657326.3268776</v>
      </c>
      <c r="AF174" s="90">
        <f t="shared" ca="1" si="36"/>
        <v>5485099759.4226656</v>
      </c>
      <c r="AG174" s="90">
        <f t="shared" ca="1" si="36"/>
        <v>5623542192.5184536</v>
      </c>
      <c r="AH174" s="90">
        <f t="shared" ca="1" si="36"/>
        <v>5761984625.6142426</v>
      </c>
      <c r="AI174" s="90">
        <f t="shared" ca="1" si="36"/>
        <v>5900427058.7100296</v>
      </c>
      <c r="AJ174" s="90">
        <f t="shared" ca="1" si="36"/>
        <v>6038869491.8058186</v>
      </c>
      <c r="AK174" s="90">
        <f t="shared" ca="1" si="36"/>
        <v>6177311924.9016056</v>
      </c>
      <c r="AL174" s="90">
        <f t="shared" ref="AL174:AO177" ca="1" si="37">$V174*($AP$1-AL$1)/($AP$1-$V$1)+$AP174*(AL$1-$V$1)/($AP$1-$V$1)</f>
        <v>6315754357.9973946</v>
      </c>
      <c r="AM174" s="90">
        <f t="shared" ca="1" si="37"/>
        <v>6454196791.0931826</v>
      </c>
      <c r="AN174" s="90">
        <f t="shared" ca="1" si="37"/>
        <v>6592639224.1889715</v>
      </c>
      <c r="AO174" s="90">
        <f t="shared" ca="1" si="37"/>
        <v>6731081657.2847595</v>
      </c>
      <c r="AP174">
        <f ca="1">V174*'Process Emissions Multipliers'!$E$40</f>
        <v>6869524090.3805475</v>
      </c>
    </row>
    <row r="175" spans="1:42">
      <c r="A175" s="74">
        <v>10000</v>
      </c>
      <c r="B175">
        <f ca="1">IF('NGPS 2010'!$A183="MR",INDIRECT("'NGPS 2010'!"&amp;'Country Selector'!$B$3&amp;ROW($A183))*10^12,0)</f>
        <v>3574057360.1792393</v>
      </c>
      <c r="C175" s="90">
        <f t="shared" ca="1" si="33"/>
        <v>3731119871.1939073</v>
      </c>
      <c r="D175" s="90">
        <f t="shared" ca="1" si="31"/>
        <v>3888182382.2085762</v>
      </c>
      <c r="E175" s="90">
        <f t="shared" ca="1" si="31"/>
        <v>4045244893.2232447</v>
      </c>
      <c r="F175" s="90">
        <f t="shared" ca="1" si="31"/>
        <v>4202307404.2379122</v>
      </c>
      <c r="G175" s="90">
        <f t="shared" ca="1" si="31"/>
        <v>4359369915.2525806</v>
      </c>
      <c r="H175" s="90">
        <f t="shared" ca="1" si="31"/>
        <v>4516432426.2672491</v>
      </c>
      <c r="I175" s="90">
        <f t="shared" ca="1" si="31"/>
        <v>4673494937.2819176</v>
      </c>
      <c r="J175" s="90">
        <f t="shared" ca="1" si="31"/>
        <v>4830557448.2965851</v>
      </c>
      <c r="K175" s="90">
        <f t="shared" ca="1" si="31"/>
        <v>4987619959.3112535</v>
      </c>
      <c r="L175">
        <f ca="1">IF('NGPS 2020'!$A183="MR",INDIRECT("'NGPS 2020'!"&amp;'Country Selector'!$B$3&amp;ROW($A183))*10^12,0)*'Process Emissions Multipliers'!$B$40</f>
        <v>5144682470.325922</v>
      </c>
      <c r="M175" s="90">
        <f t="shared" ca="1" si="34"/>
        <v>5279733213.6700735</v>
      </c>
      <c r="N175" s="90">
        <f t="shared" ca="1" si="32"/>
        <v>5414783957.0142269</v>
      </c>
      <c r="O175" s="90">
        <f t="shared" ca="1" si="32"/>
        <v>5549834700.3583794</v>
      </c>
      <c r="P175" s="90">
        <f t="shared" ca="1" si="32"/>
        <v>5684885443.7025318</v>
      </c>
      <c r="Q175" s="90">
        <f t="shared" ca="1" si="32"/>
        <v>5819936187.0466843</v>
      </c>
      <c r="R175" s="90">
        <f t="shared" ca="1" si="32"/>
        <v>5954986930.3908367</v>
      </c>
      <c r="S175" s="90">
        <f t="shared" ca="1" si="32"/>
        <v>6090037673.7349882</v>
      </c>
      <c r="T175" s="90">
        <f t="shared" ca="1" si="32"/>
        <v>6225088417.0791407</v>
      </c>
      <c r="U175" s="90">
        <f t="shared" ca="1" si="32"/>
        <v>6360139160.4232931</v>
      </c>
      <c r="V175">
        <f ca="1">IF('NGPS 2030'!$A183="MR",INDIRECT("'NGPS 2030'!"&amp;'Country Selector'!$B$3&amp;ROW($A183))*10^12,0)*'Process Emissions Multipliers'!$D$40</f>
        <v>6495189903.7674456</v>
      </c>
      <c r="W175" s="90">
        <f t="shared" ref="W175:AL177" ca="1" si="38">$V175*($AP$1-W$1)/($AP$1-$V$1)+$AP175*(W$1-$V$1)/($AP$1-$V$1)</f>
        <v>6714473265.5899658</v>
      </c>
      <c r="X175" s="90">
        <f t="shared" ca="1" si="38"/>
        <v>6933756627.412487</v>
      </c>
      <c r="Y175" s="90">
        <f t="shared" ca="1" si="38"/>
        <v>7153039989.2350082</v>
      </c>
      <c r="Z175" s="90">
        <f t="shared" ca="1" si="38"/>
        <v>7372323351.0575285</v>
      </c>
      <c r="AA175" s="90">
        <f t="shared" ca="1" si="38"/>
        <v>7591606712.8800497</v>
      </c>
      <c r="AB175" s="90">
        <f t="shared" ca="1" si="38"/>
        <v>7810890074.70257</v>
      </c>
      <c r="AC175" s="90">
        <f t="shared" ca="1" si="38"/>
        <v>8030173436.5250912</v>
      </c>
      <c r="AD175" s="90">
        <f t="shared" ca="1" si="38"/>
        <v>8249456798.3476124</v>
      </c>
      <c r="AE175" s="90">
        <f t="shared" ca="1" si="38"/>
        <v>8468740160.1701326</v>
      </c>
      <c r="AF175" s="90">
        <f t="shared" ca="1" si="38"/>
        <v>8688023521.9926529</v>
      </c>
      <c r="AG175" s="90">
        <f t="shared" ca="1" si="38"/>
        <v>8907306883.8151741</v>
      </c>
      <c r="AH175" s="90">
        <f t="shared" ca="1" si="38"/>
        <v>9126590245.6376953</v>
      </c>
      <c r="AI175" s="90">
        <f t="shared" ca="1" si="38"/>
        <v>9345873607.4602146</v>
      </c>
      <c r="AJ175" s="90">
        <f t="shared" ca="1" si="38"/>
        <v>9565156969.2827358</v>
      </c>
      <c r="AK175" s="90">
        <f t="shared" ca="1" si="38"/>
        <v>9784440331.105257</v>
      </c>
      <c r="AL175" s="90">
        <f t="shared" ca="1" si="38"/>
        <v>10003723692.927778</v>
      </c>
      <c r="AM175" s="90">
        <f t="shared" ca="1" si="37"/>
        <v>10223007054.750299</v>
      </c>
      <c r="AN175" s="90">
        <f t="shared" ca="1" si="37"/>
        <v>10442290416.572821</v>
      </c>
      <c r="AO175" s="90">
        <f t="shared" ca="1" si="37"/>
        <v>10661573778.39534</v>
      </c>
      <c r="AP175">
        <f ca="1">V175*'Process Emissions Multipliers'!$E$40</f>
        <v>10880857140.217861</v>
      </c>
    </row>
    <row r="176" spans="1:42">
      <c r="A176" s="74">
        <v>100000</v>
      </c>
      <c r="B176">
        <f ca="1">IF('NGPS 2010'!$A184="MR",INDIRECT("'NGPS 2010'!"&amp;'Country Selector'!$B$3&amp;ROW($A184))*10^12,0)</f>
        <v>236769482721.11887</v>
      </c>
      <c r="C176" s="90">
        <f t="shared" ca="1" si="33"/>
        <v>247174354758.75562</v>
      </c>
      <c r="D176" s="90">
        <f t="shared" ca="1" si="31"/>
        <v>257579226796.3923</v>
      </c>
      <c r="E176" s="90">
        <f t="shared" ca="1" si="31"/>
        <v>267984098834.02905</v>
      </c>
      <c r="F176" s="90">
        <f t="shared" ca="1" si="31"/>
        <v>278388970871.66577</v>
      </c>
      <c r="G176" s="90">
        <f t="shared" ca="1" si="31"/>
        <v>288793842909.30249</v>
      </c>
      <c r="H176" s="90">
        <f t="shared" ca="1" si="31"/>
        <v>299198714946.93921</v>
      </c>
      <c r="I176" s="90">
        <f t="shared" ca="1" si="31"/>
        <v>309603586984.57593</v>
      </c>
      <c r="J176" s="90">
        <f t="shared" ca="1" si="31"/>
        <v>320008459022.21271</v>
      </c>
      <c r="K176" s="90">
        <f t="shared" ca="1" si="31"/>
        <v>330413331059.84943</v>
      </c>
      <c r="L176">
        <f ca="1">IF('NGPS 2020'!$A184="MR",INDIRECT("'NGPS 2020'!"&amp;'Country Selector'!$B$3&amp;ROW($A184))*10^12,0)*'Process Emissions Multipliers'!$B$40</f>
        <v>340818203097.48615</v>
      </c>
      <c r="M176" s="90">
        <f t="shared" ca="1" si="34"/>
        <v>349764868307.43433</v>
      </c>
      <c r="N176" s="90">
        <f t="shared" ca="1" si="32"/>
        <v>358711533517.38245</v>
      </c>
      <c r="O176" s="90">
        <f t="shared" ca="1" si="32"/>
        <v>367658198727.33063</v>
      </c>
      <c r="P176" s="90">
        <f t="shared" ca="1" si="32"/>
        <v>376604863937.27881</v>
      </c>
      <c r="Q176" s="90">
        <f t="shared" ca="1" si="32"/>
        <v>385551529147.22693</v>
      </c>
      <c r="R176" s="90">
        <f t="shared" ca="1" si="32"/>
        <v>394498194357.17511</v>
      </c>
      <c r="S176" s="90">
        <f t="shared" ca="1" si="32"/>
        <v>403444859567.12329</v>
      </c>
      <c r="T176" s="90">
        <f t="shared" ca="1" si="32"/>
        <v>412391524777.07147</v>
      </c>
      <c r="U176" s="90">
        <f t="shared" ca="1" si="32"/>
        <v>421338189987.01959</v>
      </c>
      <c r="V176">
        <f ca="1">IF('NGPS 2030'!$A184="MR",INDIRECT("'NGPS 2030'!"&amp;'Country Selector'!$B$3&amp;ROW($A184))*10^12,0)*'Process Emissions Multipliers'!$D$40</f>
        <v>430284855196.96777</v>
      </c>
      <c r="W176" s="90">
        <f t="shared" ca="1" si="38"/>
        <v>444811652871.37891</v>
      </c>
      <c r="X176" s="90">
        <f t="shared" ca="1" si="38"/>
        <v>459338450545.79004</v>
      </c>
      <c r="Y176" s="90">
        <f t="shared" ca="1" si="38"/>
        <v>473865248220.20117</v>
      </c>
      <c r="Z176" s="90">
        <f t="shared" ca="1" si="38"/>
        <v>488392045894.6123</v>
      </c>
      <c r="AA176" s="90">
        <f t="shared" ca="1" si="38"/>
        <v>502918843569.02344</v>
      </c>
      <c r="AB176" s="90">
        <f t="shared" ca="1" si="38"/>
        <v>517445641243.43463</v>
      </c>
      <c r="AC176" s="90">
        <f t="shared" ca="1" si="38"/>
        <v>531972438917.84576</v>
      </c>
      <c r="AD176" s="90">
        <f t="shared" ca="1" si="38"/>
        <v>546499236592.2569</v>
      </c>
      <c r="AE176" s="90">
        <f t="shared" ca="1" si="38"/>
        <v>561026034266.66797</v>
      </c>
      <c r="AF176" s="90">
        <f t="shared" ca="1" si="38"/>
        <v>575552831941.0791</v>
      </c>
      <c r="AG176" s="90">
        <f t="shared" ca="1" si="38"/>
        <v>590079629615.49023</v>
      </c>
      <c r="AH176" s="90">
        <f t="shared" ca="1" si="38"/>
        <v>604606427289.90149</v>
      </c>
      <c r="AI176" s="90">
        <f t="shared" ca="1" si="38"/>
        <v>619133224964.3125</v>
      </c>
      <c r="AJ176" s="90">
        <f t="shared" ca="1" si="38"/>
        <v>633660022638.72375</v>
      </c>
      <c r="AK176" s="90">
        <f t="shared" ca="1" si="38"/>
        <v>648186820313.13477</v>
      </c>
      <c r="AL176" s="90">
        <f t="shared" ca="1" si="38"/>
        <v>662713617987.54602</v>
      </c>
      <c r="AM176" s="90">
        <f t="shared" ca="1" si="37"/>
        <v>677240415661.95715</v>
      </c>
      <c r="AN176" s="90">
        <f t="shared" ca="1" si="37"/>
        <v>691767213336.36829</v>
      </c>
      <c r="AO176" s="90">
        <f t="shared" ca="1" si="37"/>
        <v>706294011010.77942</v>
      </c>
      <c r="AP176">
        <f ca="1">V176*'Process Emissions Multipliers'!$E$40</f>
        <v>720820808685.19055</v>
      </c>
    </row>
    <row r="177" spans="1:42">
      <c r="A177" s="74">
        <v>1000000</v>
      </c>
      <c r="B177">
        <f ca="1">IF('NGPS 2010'!$A185="MR",INDIRECT("'NGPS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IF('NGPS 2020'!$A185="MR",INDIRECT("'NGPS 2020'!"&amp;'Country Selector'!$B$3&amp;ROW($A185))*10^12,0)*'Process Emissions Multipliers'!$B$40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IF('NGPS 2030'!$A185="MR",INDIRECT("'NGPS 2030'!"&amp;'Country Selector'!$B$3&amp;ROW($A185))*10^12,0)*'Process Emissions Multipliers'!$D$40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Multipliers'!$E$40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12" max="12" width="12" bestFit="1" customWidth="1"/>
    <col min="22" max="22" width="10.57031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IF('Waste 2010'!$A10="MR",INDIRECT("'Waste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IF('Waste 2020'!$A10="MR",INDIRECT("'Waste 2020'!"&amp;'Country Selector'!$B$3&amp;ROW($A10))*10^12,0)*'Process Emissions Multipliers'!$B$37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IF('Waste 2030'!$A10="MR",INDIRECT("'Waste 2030'!"&amp;'Country Selector'!$B$3&amp;ROW($A10))*10^12,0)*'Process Emissions Multipliers'!$D$37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Multipliers'!$E$37</f>
        <v>0</v>
      </c>
    </row>
    <row r="3" spans="1:42">
      <c r="A3" s="74">
        <v>-49</v>
      </c>
      <c r="B3">
        <f ca="1">IF('Waste 2010'!$A11="MR",INDIRECT("'Waste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IF('Waste 2020'!$A11="MR",INDIRECT("'Waste 2020'!"&amp;'Country Selector'!$B$3&amp;ROW($A11))*10^12,0)*'Process Emissions Multipliers'!$B$37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IF('Waste 2030'!$A11="MR",INDIRECT("'Waste 2030'!"&amp;'Country Selector'!$B$3&amp;ROW($A11))*10^12,0)*'Process Emissions Multipliers'!$D$37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Multipliers'!$E$37</f>
        <v>0</v>
      </c>
    </row>
    <row r="4" spans="1:42">
      <c r="A4" s="74">
        <v>-48</v>
      </c>
      <c r="B4">
        <f ca="1">IF('Waste 2010'!$A12="MR",INDIRECT("'Waste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IF('Waste 2020'!$A12="MR",INDIRECT("'Waste 2020'!"&amp;'Country Selector'!$B$3&amp;ROW($A12))*10^12,0)*'Process Emissions Multipliers'!$B$37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IF('Waste 2030'!$A12="MR",INDIRECT("'Waste 2030'!"&amp;'Country Selector'!$B$3&amp;ROW($A12))*10^12,0)*'Process Emissions Multipliers'!$D$37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Multipliers'!$E$37</f>
        <v>0</v>
      </c>
    </row>
    <row r="5" spans="1:42">
      <c r="A5" s="74">
        <v>-47</v>
      </c>
      <c r="B5">
        <f ca="1">IF('Waste 2010'!$A13="MR",INDIRECT("'Waste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IF('Waste 2020'!$A13="MR",INDIRECT("'Waste 2020'!"&amp;'Country Selector'!$B$3&amp;ROW($A13))*10^12,0)*'Process Emissions Multipliers'!$B$37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IF('Waste 2030'!$A13="MR",INDIRECT("'Waste 2030'!"&amp;'Country Selector'!$B$3&amp;ROW($A13))*10^12,0)*'Process Emissions Multipliers'!$D$37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Multipliers'!$E$37</f>
        <v>0</v>
      </c>
    </row>
    <row r="6" spans="1:42">
      <c r="A6" s="74">
        <v>-46</v>
      </c>
      <c r="B6">
        <f ca="1">IF('Waste 2010'!$A14="MR",INDIRECT("'Waste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IF('Waste 2020'!$A14="MR",INDIRECT("'Waste 2020'!"&amp;'Country Selector'!$B$3&amp;ROW($A14))*10^12,0)*'Process Emissions Multipliers'!$B$37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IF('Waste 2030'!$A14="MR",INDIRECT("'Waste 2030'!"&amp;'Country Selector'!$B$3&amp;ROW($A14))*10^12,0)*'Process Emissions Multipliers'!$D$37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Multipliers'!$E$37</f>
        <v>0</v>
      </c>
    </row>
    <row r="7" spans="1:42">
      <c r="A7" s="74">
        <v>-45</v>
      </c>
      <c r="B7">
        <f ca="1">IF('Waste 2010'!$A15="MR",INDIRECT("'Waste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IF('Waste 2020'!$A15="MR",INDIRECT("'Waste 2020'!"&amp;'Country Selector'!$B$3&amp;ROW($A15))*10^12,0)*'Process Emissions Multipliers'!$B$37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IF('Waste 2030'!$A15="MR",INDIRECT("'Waste 2030'!"&amp;'Country Selector'!$B$3&amp;ROW($A15))*10^12,0)*'Process Emissions Multipliers'!$D$37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Multipliers'!$E$37</f>
        <v>0</v>
      </c>
    </row>
    <row r="8" spans="1:42">
      <c r="A8" s="74">
        <v>-44</v>
      </c>
      <c r="B8">
        <f ca="1">IF('Waste 2010'!$A16="MR",INDIRECT("'Waste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IF('Waste 2020'!$A16="MR",INDIRECT("'Waste 2020'!"&amp;'Country Selector'!$B$3&amp;ROW($A16))*10^12,0)*'Process Emissions Multipliers'!$B$37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IF('Waste 2030'!$A16="MR",INDIRECT("'Waste 2030'!"&amp;'Country Selector'!$B$3&amp;ROW($A16))*10^12,0)*'Process Emissions Multipliers'!$D$37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Multipliers'!$E$37</f>
        <v>0</v>
      </c>
    </row>
    <row r="9" spans="1:42">
      <c r="A9" s="74">
        <v>-43</v>
      </c>
      <c r="B9">
        <f ca="1">IF('Waste 2010'!$A17="MR",INDIRECT("'Waste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IF('Waste 2020'!$A17="MR",INDIRECT("'Waste 2020'!"&amp;'Country Selector'!$B$3&amp;ROW($A17))*10^12,0)*'Process Emissions Multipliers'!$B$37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IF('Waste 2030'!$A17="MR",INDIRECT("'Waste 2030'!"&amp;'Country Selector'!$B$3&amp;ROW($A17))*10^12,0)*'Process Emissions Multipliers'!$D$37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Multipliers'!$E$37</f>
        <v>0</v>
      </c>
    </row>
    <row r="10" spans="1:42">
      <c r="A10" s="74">
        <v>-42</v>
      </c>
      <c r="B10">
        <f ca="1">IF('Waste 2010'!$A18="MR",INDIRECT("'Waste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IF('Waste 2020'!$A18="MR",INDIRECT("'Waste 2020'!"&amp;'Country Selector'!$B$3&amp;ROW($A18))*10^12,0)*'Process Emissions Multipliers'!$B$37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IF('Waste 2030'!$A18="MR",INDIRECT("'Waste 2030'!"&amp;'Country Selector'!$B$3&amp;ROW($A18))*10^12,0)*'Process Emissions Multipliers'!$D$37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Multipliers'!$E$37</f>
        <v>0</v>
      </c>
    </row>
    <row r="11" spans="1:42">
      <c r="A11" s="74">
        <v>-41</v>
      </c>
      <c r="B11">
        <f ca="1">IF('Waste 2010'!$A19="MR",INDIRECT("'Waste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IF('Waste 2020'!$A19="MR",INDIRECT("'Waste 2020'!"&amp;'Country Selector'!$B$3&amp;ROW($A19))*10^12,0)*'Process Emissions Multipliers'!$B$37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IF('Waste 2030'!$A19="MR",INDIRECT("'Waste 2030'!"&amp;'Country Selector'!$B$3&amp;ROW($A19))*10^12,0)*'Process Emissions Multipliers'!$D$37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Multipliers'!$E$37</f>
        <v>0</v>
      </c>
    </row>
    <row r="12" spans="1:42">
      <c r="A12" s="74">
        <v>-40</v>
      </c>
      <c r="B12">
        <f ca="1">IF('Waste 2010'!$A20="MR",INDIRECT("'Waste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IF('Waste 2020'!$A20="MR",INDIRECT("'Waste 2020'!"&amp;'Country Selector'!$B$3&amp;ROW($A20))*10^12,0)*'Process Emissions Multipliers'!$B$37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IF('Waste 2030'!$A20="MR",INDIRECT("'Waste 2030'!"&amp;'Country Selector'!$B$3&amp;ROW($A20))*10^12,0)*'Process Emissions Multipliers'!$D$37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Multipliers'!$E$37</f>
        <v>0</v>
      </c>
    </row>
    <row r="13" spans="1:42">
      <c r="A13" s="74">
        <v>-39</v>
      </c>
      <c r="B13">
        <f ca="1">IF('Waste 2010'!$A21="MR",INDIRECT("'Waste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IF('Waste 2020'!$A21="MR",INDIRECT("'Waste 2020'!"&amp;'Country Selector'!$B$3&amp;ROW($A21))*10^12,0)*'Process Emissions Multipliers'!$B$37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IF('Waste 2030'!$A21="MR",INDIRECT("'Waste 2030'!"&amp;'Country Selector'!$B$3&amp;ROW($A21))*10^12,0)*'Process Emissions Multipliers'!$D$37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Multipliers'!$E$37</f>
        <v>0</v>
      </c>
    </row>
    <row r="14" spans="1:42">
      <c r="A14" s="74">
        <v>-38</v>
      </c>
      <c r="B14">
        <f ca="1">IF('Waste 2010'!$A22="MR",INDIRECT("'Waste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IF('Waste 2020'!$A22="MR",INDIRECT("'Waste 2020'!"&amp;'Country Selector'!$B$3&amp;ROW($A22))*10^12,0)*'Process Emissions Multipliers'!$B$37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IF('Waste 2030'!$A22="MR",INDIRECT("'Waste 2030'!"&amp;'Country Selector'!$B$3&amp;ROW($A22))*10^12,0)*'Process Emissions Multipliers'!$D$37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Multipliers'!$E$37</f>
        <v>0</v>
      </c>
    </row>
    <row r="15" spans="1:42">
      <c r="A15" s="74">
        <v>-37</v>
      </c>
      <c r="B15">
        <f ca="1">IF('Waste 2010'!$A23="MR",INDIRECT("'Waste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IF('Waste 2020'!$A23="MR",INDIRECT("'Waste 2020'!"&amp;'Country Selector'!$B$3&amp;ROW($A23))*10^12,0)*'Process Emissions Multipliers'!$B$37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IF('Waste 2030'!$A23="MR",INDIRECT("'Waste 2030'!"&amp;'Country Selector'!$B$3&amp;ROW($A23))*10^12,0)*'Process Emissions Multipliers'!$D$37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Multipliers'!$E$37</f>
        <v>0</v>
      </c>
    </row>
    <row r="16" spans="1:42">
      <c r="A16" s="74">
        <v>-36</v>
      </c>
      <c r="B16">
        <f ca="1">IF('Waste 2010'!$A24="MR",INDIRECT("'Waste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IF('Waste 2020'!$A24="MR",INDIRECT("'Waste 2020'!"&amp;'Country Selector'!$B$3&amp;ROW($A24))*10^12,0)*'Process Emissions Multipliers'!$B$37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IF('Waste 2030'!$A24="MR",INDIRECT("'Waste 2030'!"&amp;'Country Selector'!$B$3&amp;ROW($A24))*10^12,0)*'Process Emissions Multipliers'!$D$37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Multipliers'!$E$37</f>
        <v>0</v>
      </c>
    </row>
    <row r="17" spans="1:42">
      <c r="A17" s="74">
        <v>-35</v>
      </c>
      <c r="B17">
        <f ca="1">IF('Waste 2010'!$A25="MR",INDIRECT("'Waste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IF('Waste 2020'!$A25="MR",INDIRECT("'Waste 2020'!"&amp;'Country Selector'!$B$3&amp;ROW($A25))*10^12,0)*'Process Emissions Multipliers'!$B$37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IF('Waste 2030'!$A25="MR",INDIRECT("'Waste 2030'!"&amp;'Country Selector'!$B$3&amp;ROW($A25))*10^12,0)*'Process Emissions Multipliers'!$D$37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Multipliers'!$E$37</f>
        <v>0</v>
      </c>
    </row>
    <row r="18" spans="1:42">
      <c r="A18" s="74">
        <v>-34</v>
      </c>
      <c r="B18">
        <f ca="1">IF('Waste 2010'!$A26="MR",INDIRECT("'Waste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IF('Waste 2020'!$A26="MR",INDIRECT("'Waste 2020'!"&amp;'Country Selector'!$B$3&amp;ROW($A26))*10^12,0)*'Process Emissions Multipliers'!$B$37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IF('Waste 2030'!$A26="MR",INDIRECT("'Waste 2030'!"&amp;'Country Selector'!$B$3&amp;ROW($A26))*10^12,0)*'Process Emissions Multipliers'!$D$37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Multipliers'!$E$37</f>
        <v>0</v>
      </c>
    </row>
    <row r="19" spans="1:42">
      <c r="A19" s="74">
        <v>-33</v>
      </c>
      <c r="B19">
        <f ca="1">IF('Waste 2010'!$A27="MR",INDIRECT("'Waste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IF('Waste 2020'!$A27="MR",INDIRECT("'Waste 2020'!"&amp;'Country Selector'!$B$3&amp;ROW($A27))*10^12,0)*'Process Emissions Multipliers'!$B$37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IF('Waste 2030'!$A27="MR",INDIRECT("'Waste 2030'!"&amp;'Country Selector'!$B$3&amp;ROW($A27))*10^12,0)*'Process Emissions Multipliers'!$D$37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Multipliers'!$E$37</f>
        <v>0</v>
      </c>
    </row>
    <row r="20" spans="1:42">
      <c r="A20" s="74">
        <v>-32</v>
      </c>
      <c r="B20">
        <f ca="1">IF('Waste 2010'!$A28="MR",INDIRECT("'Waste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IF('Waste 2020'!$A28="MR",INDIRECT("'Waste 2020'!"&amp;'Country Selector'!$B$3&amp;ROW($A28))*10^12,0)*'Process Emissions Multipliers'!$B$37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IF('Waste 2030'!$A28="MR",INDIRECT("'Waste 2030'!"&amp;'Country Selector'!$B$3&amp;ROW($A28))*10^12,0)*'Process Emissions Multipliers'!$D$37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Multipliers'!$E$37</f>
        <v>0</v>
      </c>
    </row>
    <row r="21" spans="1:42">
      <c r="A21" s="74">
        <v>-31</v>
      </c>
      <c r="B21">
        <f ca="1">IF('Waste 2010'!$A29="MR",INDIRECT("'Waste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IF('Waste 2020'!$A29="MR",INDIRECT("'Waste 2020'!"&amp;'Country Selector'!$B$3&amp;ROW($A29))*10^12,0)*'Process Emissions Multipliers'!$B$37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IF('Waste 2030'!$A29="MR",INDIRECT("'Waste 2030'!"&amp;'Country Selector'!$B$3&amp;ROW($A29))*10^12,0)*'Process Emissions Multipliers'!$D$37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Multipliers'!$E$37</f>
        <v>0</v>
      </c>
    </row>
    <row r="22" spans="1:42">
      <c r="A22" s="74">
        <v>-30</v>
      </c>
      <c r="B22">
        <f ca="1">IF('Waste 2010'!$A30="MR",INDIRECT("'Waste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IF('Waste 2020'!$A30="MR",INDIRECT("'Waste 2020'!"&amp;'Country Selector'!$B$3&amp;ROW($A30))*10^12,0)*'Process Emissions Multipliers'!$B$37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IF('Waste 2030'!$A30="MR",INDIRECT("'Waste 2030'!"&amp;'Country Selector'!$B$3&amp;ROW($A30))*10^12,0)*'Process Emissions Multipliers'!$D$37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Multipliers'!$E$37</f>
        <v>0</v>
      </c>
    </row>
    <row r="23" spans="1:42">
      <c r="A23" s="74">
        <v>-29</v>
      </c>
      <c r="B23">
        <f ca="1">IF('Waste 2010'!$A31="MR",INDIRECT("'Waste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IF('Waste 2020'!$A31="MR",INDIRECT("'Waste 2020'!"&amp;'Country Selector'!$B$3&amp;ROW($A31))*10^12,0)*'Process Emissions Multipliers'!$B$37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IF('Waste 2030'!$A31="MR",INDIRECT("'Waste 2030'!"&amp;'Country Selector'!$B$3&amp;ROW($A31))*10^12,0)*'Process Emissions Multipliers'!$D$37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Multipliers'!$E$37</f>
        <v>0</v>
      </c>
    </row>
    <row r="24" spans="1:42">
      <c r="A24" s="74">
        <v>-28</v>
      </c>
      <c r="B24">
        <f ca="1">IF('Waste 2010'!$A32="MR",INDIRECT("'Waste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IF('Waste 2020'!$A32="MR",INDIRECT("'Waste 2020'!"&amp;'Country Selector'!$B$3&amp;ROW($A32))*10^12,0)*'Process Emissions Multipliers'!$B$37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IF('Waste 2030'!$A32="MR",INDIRECT("'Waste 2030'!"&amp;'Country Selector'!$B$3&amp;ROW($A32))*10^12,0)*'Process Emissions Multipliers'!$D$37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Multipliers'!$E$37</f>
        <v>0</v>
      </c>
    </row>
    <row r="25" spans="1:42">
      <c r="A25" s="74">
        <v>-27</v>
      </c>
      <c r="B25">
        <f ca="1">IF('Waste 2010'!$A33="MR",INDIRECT("'Waste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IF('Waste 2020'!$A33="MR",INDIRECT("'Waste 2020'!"&amp;'Country Selector'!$B$3&amp;ROW($A33))*10^12,0)*'Process Emissions Multipliers'!$B$37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IF('Waste 2030'!$A33="MR",INDIRECT("'Waste 2030'!"&amp;'Country Selector'!$B$3&amp;ROW($A33))*10^12,0)*'Process Emissions Multipliers'!$D$37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Multipliers'!$E$37</f>
        <v>0</v>
      </c>
    </row>
    <row r="26" spans="1:42">
      <c r="A26" s="74">
        <v>-26</v>
      </c>
      <c r="B26">
        <f ca="1">IF('Waste 2010'!$A34="MR",INDIRECT("'Waste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IF('Waste 2020'!$A34="MR",INDIRECT("'Waste 2020'!"&amp;'Country Selector'!$B$3&amp;ROW($A34))*10^12,0)*'Process Emissions Multipliers'!$B$37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IF('Waste 2030'!$A34="MR",INDIRECT("'Waste 2030'!"&amp;'Country Selector'!$B$3&amp;ROW($A34))*10^12,0)*'Process Emissions Multipliers'!$D$37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Multipliers'!$E$37</f>
        <v>0</v>
      </c>
    </row>
    <row r="27" spans="1:42">
      <c r="A27" s="74">
        <v>-25</v>
      </c>
      <c r="B27">
        <f ca="1">IF('Waste 2010'!$A35="MR",INDIRECT("'Waste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IF('Waste 2020'!$A35="MR",INDIRECT("'Waste 2020'!"&amp;'Country Selector'!$B$3&amp;ROW($A35))*10^12,0)*'Process Emissions Multipliers'!$B$37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IF('Waste 2030'!$A35="MR",INDIRECT("'Waste 2030'!"&amp;'Country Selector'!$B$3&amp;ROW($A35))*10^12,0)*'Process Emissions Multipliers'!$D$37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Multipliers'!$E$37</f>
        <v>0</v>
      </c>
    </row>
    <row r="28" spans="1:42">
      <c r="A28" s="74">
        <v>-24</v>
      </c>
      <c r="B28">
        <f ca="1">IF('Waste 2010'!$A36="MR",INDIRECT("'Waste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IF('Waste 2020'!$A36="MR",INDIRECT("'Waste 2020'!"&amp;'Country Selector'!$B$3&amp;ROW($A36))*10^12,0)*'Process Emissions Multipliers'!$B$37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IF('Waste 2030'!$A36="MR",INDIRECT("'Waste 2030'!"&amp;'Country Selector'!$B$3&amp;ROW($A36))*10^12,0)*'Process Emissions Multipliers'!$D$37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Multipliers'!$E$37</f>
        <v>0</v>
      </c>
    </row>
    <row r="29" spans="1:42">
      <c r="A29" s="74">
        <v>-23</v>
      </c>
      <c r="B29">
        <f ca="1">IF('Waste 2010'!$A37="MR",INDIRECT("'Waste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IF('Waste 2020'!$A37="MR",INDIRECT("'Waste 2020'!"&amp;'Country Selector'!$B$3&amp;ROW($A37))*10^12,0)*'Process Emissions Multipliers'!$B$37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IF('Waste 2030'!$A37="MR",INDIRECT("'Waste 2030'!"&amp;'Country Selector'!$B$3&amp;ROW($A37))*10^12,0)*'Process Emissions Multipliers'!$D$37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Multipliers'!$E$37</f>
        <v>0</v>
      </c>
    </row>
    <row r="30" spans="1:42">
      <c r="A30" s="74">
        <v>-22</v>
      </c>
      <c r="B30">
        <f ca="1">IF('Waste 2010'!$A38="MR",INDIRECT("'Waste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IF('Waste 2020'!$A38="MR",INDIRECT("'Waste 2020'!"&amp;'Country Selector'!$B$3&amp;ROW($A38))*10^12,0)*'Process Emissions Multipliers'!$B$37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IF('Waste 2030'!$A38="MR",INDIRECT("'Waste 2030'!"&amp;'Country Selector'!$B$3&amp;ROW($A38))*10^12,0)*'Process Emissions Multipliers'!$D$37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Multipliers'!$E$37</f>
        <v>0</v>
      </c>
    </row>
    <row r="31" spans="1:42">
      <c r="A31" s="74">
        <v>-21</v>
      </c>
      <c r="B31">
        <f ca="1">IF('Waste 2010'!$A39="MR",INDIRECT("'Waste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IF('Waste 2020'!$A39="MR",INDIRECT("'Waste 2020'!"&amp;'Country Selector'!$B$3&amp;ROW($A39))*10^12,0)*'Process Emissions Multipliers'!$B$37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IF('Waste 2030'!$A39="MR",INDIRECT("'Waste 2030'!"&amp;'Country Selector'!$B$3&amp;ROW($A39))*10^12,0)*'Process Emissions Multipliers'!$D$37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Multipliers'!$E$37</f>
        <v>0</v>
      </c>
    </row>
    <row r="32" spans="1:42">
      <c r="A32" s="74">
        <v>-20</v>
      </c>
      <c r="B32">
        <f ca="1">IF('Waste 2010'!$A40="MR",INDIRECT("'Waste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IF('Waste 2020'!$A40="MR",INDIRECT("'Waste 2020'!"&amp;'Country Selector'!$B$3&amp;ROW($A40))*10^12,0)*'Process Emissions Multipliers'!$B$37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IF('Waste 2030'!$A40="MR",INDIRECT("'Waste 2030'!"&amp;'Country Selector'!$B$3&amp;ROW($A40))*10^12,0)*'Process Emissions Multipliers'!$D$37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Multipliers'!$E$37</f>
        <v>0</v>
      </c>
    </row>
    <row r="33" spans="1:42">
      <c r="A33" s="74">
        <v>-19</v>
      </c>
      <c r="B33">
        <f ca="1">IF('Waste 2010'!$A41="MR",INDIRECT("'Waste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IF('Waste 2020'!$A41="MR",INDIRECT("'Waste 2020'!"&amp;'Country Selector'!$B$3&amp;ROW($A41))*10^12,0)*'Process Emissions Multipliers'!$B$37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IF('Waste 2030'!$A41="MR",INDIRECT("'Waste 2030'!"&amp;'Country Selector'!$B$3&amp;ROW($A41))*10^12,0)*'Process Emissions Multipliers'!$D$37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Multipliers'!$E$37</f>
        <v>0</v>
      </c>
    </row>
    <row r="34" spans="1:42">
      <c r="A34" s="74">
        <v>-18</v>
      </c>
      <c r="B34">
        <f ca="1">IF('Waste 2010'!$A42="MR",INDIRECT("'Waste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IF('Waste 2020'!$A42="MR",INDIRECT("'Waste 2020'!"&amp;'Country Selector'!$B$3&amp;ROW($A42))*10^12,0)*'Process Emissions Multipliers'!$B$37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IF('Waste 2030'!$A42="MR",INDIRECT("'Waste 2030'!"&amp;'Country Selector'!$B$3&amp;ROW($A42))*10^12,0)*'Process Emissions Multipliers'!$D$37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Multipliers'!$E$37</f>
        <v>0</v>
      </c>
    </row>
    <row r="35" spans="1:42">
      <c r="A35" s="74">
        <v>-17</v>
      </c>
      <c r="B35">
        <f ca="1">IF('Waste 2010'!$A43="MR",INDIRECT("'Waste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IF('Waste 2020'!$A43="MR",INDIRECT("'Waste 2020'!"&amp;'Country Selector'!$B$3&amp;ROW($A43))*10^12,0)*'Process Emissions Multipliers'!$B$37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IF('Waste 2030'!$A43="MR",INDIRECT("'Waste 2030'!"&amp;'Country Selector'!$B$3&amp;ROW($A43))*10^12,0)*'Process Emissions Multipliers'!$D$37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Multipliers'!$E$37</f>
        <v>0</v>
      </c>
    </row>
    <row r="36" spans="1:42">
      <c r="A36" s="74">
        <v>-16</v>
      </c>
      <c r="B36">
        <f ca="1">IF('Waste 2010'!$A44="MR",INDIRECT("'Waste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IF('Waste 2020'!$A44="MR",INDIRECT("'Waste 2020'!"&amp;'Country Selector'!$B$3&amp;ROW($A44))*10^12,0)*'Process Emissions Multipliers'!$B$37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IF('Waste 2030'!$A44="MR",INDIRECT("'Waste 2030'!"&amp;'Country Selector'!$B$3&amp;ROW($A44))*10^12,0)*'Process Emissions Multipliers'!$D$37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Multipliers'!$E$37</f>
        <v>0</v>
      </c>
    </row>
    <row r="37" spans="1:42">
      <c r="A37" s="74">
        <v>-15</v>
      </c>
      <c r="B37">
        <f ca="1">IF('Waste 2010'!$A45="MR",INDIRECT("'Waste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IF('Waste 2020'!$A45="MR",INDIRECT("'Waste 2020'!"&amp;'Country Selector'!$B$3&amp;ROW($A45))*10^12,0)*'Process Emissions Multipliers'!$B$37</f>
        <v>0</v>
      </c>
      <c r="M37" s="90">
        <f t="shared" ca="1" si="10"/>
        <v>114248738889.02786</v>
      </c>
      <c r="N37" s="90">
        <f t="shared" ca="1" si="10"/>
        <v>228497477778.05573</v>
      </c>
      <c r="O37" s="90">
        <f t="shared" ca="1" si="10"/>
        <v>342746216667.08362</v>
      </c>
      <c r="P37" s="90">
        <f t="shared" ca="1" si="10"/>
        <v>456994955556.11145</v>
      </c>
      <c r="Q37" s="90">
        <f t="shared" ca="1" si="10"/>
        <v>571243694445.13928</v>
      </c>
      <c r="R37" s="90">
        <f t="shared" ca="1" si="10"/>
        <v>685492433334.16724</v>
      </c>
      <c r="S37" s="90">
        <f t="shared" ca="1" si="10"/>
        <v>799741172223.19507</v>
      </c>
      <c r="T37" s="90">
        <f t="shared" ca="1" si="10"/>
        <v>913989911112.2229</v>
      </c>
      <c r="U37" s="90">
        <f t="shared" ca="1" si="10"/>
        <v>1028238650001.2507</v>
      </c>
      <c r="V37">
        <f ca="1">IF('Waste 2030'!$A45="MR",INDIRECT("'Waste 2030'!"&amp;'Country Selector'!$B$3&amp;ROW($A45))*10^12,0)*'Process Emissions Multipliers'!$D$37</f>
        <v>1142487388890.2786</v>
      </c>
      <c r="W37" s="90">
        <f t="shared" ca="1" si="8"/>
        <v>1170620553055.7192</v>
      </c>
      <c r="X37" s="90">
        <f t="shared" ca="1" si="7"/>
        <v>1198753717221.1597</v>
      </c>
      <c r="Y37" s="90">
        <f t="shared" ca="1" si="7"/>
        <v>1226886881386.6003</v>
      </c>
      <c r="Z37" s="90">
        <f t="shared" ca="1" si="7"/>
        <v>1255020045552.041</v>
      </c>
      <c r="AA37" s="90">
        <f t="shared" ca="1" si="7"/>
        <v>1283153209717.4814</v>
      </c>
      <c r="AB37" s="90">
        <f t="shared" ca="1" si="7"/>
        <v>1311286373882.9224</v>
      </c>
      <c r="AC37" s="90">
        <f t="shared" ca="1" si="7"/>
        <v>1339419538048.3628</v>
      </c>
      <c r="AD37" s="90">
        <f t="shared" ca="1" si="7"/>
        <v>1367552702213.8035</v>
      </c>
      <c r="AE37" s="90">
        <f t="shared" ca="1" si="7"/>
        <v>1395685866379.2439</v>
      </c>
      <c r="AF37" s="90">
        <f t="shared" ca="1" si="7"/>
        <v>1423819030544.6846</v>
      </c>
      <c r="AG37" s="90">
        <f t="shared" ca="1" si="7"/>
        <v>1451952194710.125</v>
      </c>
      <c r="AH37" s="90">
        <f t="shared" ca="1" si="7"/>
        <v>1480085358875.5659</v>
      </c>
      <c r="AI37" s="90">
        <f t="shared" ca="1" si="7"/>
        <v>1508218523041.0063</v>
      </c>
      <c r="AJ37" s="90">
        <f t="shared" ca="1" si="7"/>
        <v>1536351687206.4473</v>
      </c>
      <c r="AK37" s="90">
        <f t="shared" ca="1" si="7"/>
        <v>1564484851371.8875</v>
      </c>
      <c r="AL37" s="90">
        <f t="shared" ca="1" si="7"/>
        <v>1592618015537.3281</v>
      </c>
      <c r="AM37" s="90">
        <f t="shared" ca="1" si="7"/>
        <v>1620751179702.7688</v>
      </c>
      <c r="AN37" s="90">
        <f t="shared" ca="1" si="6"/>
        <v>1648884343868.2092</v>
      </c>
      <c r="AO37" s="90">
        <f t="shared" ca="1" si="6"/>
        <v>1677017508033.6501</v>
      </c>
      <c r="AP37">
        <f ca="1">V37*'Process Emissions Multipliers'!$E$37</f>
        <v>1705150672199.0906</v>
      </c>
    </row>
    <row r="38" spans="1:42">
      <c r="A38" s="74">
        <v>-14</v>
      </c>
      <c r="B38">
        <f ca="1">IF('Waste 2010'!$A46="MR",INDIRECT("'Waste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IF('Waste 2020'!$A46="MR",INDIRECT("'Waste 2020'!"&amp;'Country Selector'!$B$3&amp;ROW($A46))*10^12,0)*'Process Emissions Multipliers'!$B$37</f>
        <v>0</v>
      </c>
      <c r="M38" s="90">
        <f t="shared" ca="1" si="10"/>
        <v>107108192708.46457</v>
      </c>
      <c r="N38" s="90">
        <f t="shared" ca="1" si="10"/>
        <v>214216385416.92914</v>
      </c>
      <c r="O38" s="90">
        <f t="shared" ca="1" si="10"/>
        <v>321324578125.39374</v>
      </c>
      <c r="P38" s="90">
        <f t="shared" ca="1" si="10"/>
        <v>428432770833.85828</v>
      </c>
      <c r="Q38" s="90">
        <f t="shared" ca="1" si="10"/>
        <v>535540963542.32288</v>
      </c>
      <c r="R38" s="90">
        <f t="shared" ca="1" si="10"/>
        <v>642649156250.78748</v>
      </c>
      <c r="S38" s="90">
        <f t="shared" ca="1" si="10"/>
        <v>749757348959.25208</v>
      </c>
      <c r="T38" s="90">
        <f t="shared" ca="1" si="10"/>
        <v>856865541667.71655</v>
      </c>
      <c r="U38" s="90">
        <f t="shared" ca="1" si="10"/>
        <v>963973734376.18127</v>
      </c>
      <c r="V38">
        <f ca="1">IF('Waste 2030'!$A46="MR",INDIRECT("'Waste 2030'!"&amp;'Country Selector'!$B$3&amp;ROW($A46))*10^12,0)*'Process Emissions Multipliers'!$D$37</f>
        <v>1071081927084.6458</v>
      </c>
      <c r="W38" s="90">
        <f t="shared" ca="1" si="8"/>
        <v>1097456768489.7466</v>
      </c>
      <c r="X38" s="90">
        <f t="shared" ca="1" si="7"/>
        <v>1123831609894.8474</v>
      </c>
      <c r="Y38" s="90">
        <f t="shared" ca="1" si="7"/>
        <v>1150206451299.948</v>
      </c>
      <c r="Z38" s="90">
        <f t="shared" ca="1" si="7"/>
        <v>1176581292705.0488</v>
      </c>
      <c r="AA38" s="90">
        <f t="shared" ca="1" si="7"/>
        <v>1202956134110.1497</v>
      </c>
      <c r="AB38" s="90">
        <f t="shared" ca="1" si="7"/>
        <v>1229330975515.2505</v>
      </c>
      <c r="AC38" s="90">
        <f t="shared" ca="1" si="7"/>
        <v>1255705816920.3513</v>
      </c>
      <c r="AD38" s="90">
        <f t="shared" ca="1" si="7"/>
        <v>1282080658325.4521</v>
      </c>
      <c r="AE38" s="90">
        <f t="shared" ca="1" si="7"/>
        <v>1308455499730.553</v>
      </c>
      <c r="AF38" s="90">
        <f t="shared" ca="1" si="7"/>
        <v>1334830341135.6538</v>
      </c>
      <c r="AG38" s="90">
        <f t="shared" ca="1" si="7"/>
        <v>1361205182540.7544</v>
      </c>
      <c r="AH38" s="90">
        <f t="shared" ca="1" si="7"/>
        <v>1387580023945.855</v>
      </c>
      <c r="AI38" s="90">
        <f t="shared" ca="1" si="7"/>
        <v>1413954865350.9561</v>
      </c>
      <c r="AJ38" s="90">
        <f t="shared" ca="1" si="7"/>
        <v>1440329706756.0569</v>
      </c>
      <c r="AK38" s="90">
        <f t="shared" ca="1" si="7"/>
        <v>1466704548161.1577</v>
      </c>
      <c r="AL38" s="90">
        <f t="shared" ca="1" si="7"/>
        <v>1493079389566.2585</v>
      </c>
      <c r="AM38" s="90">
        <f t="shared" ca="1" si="7"/>
        <v>1519454230971.3591</v>
      </c>
      <c r="AN38" s="90">
        <f t="shared" ca="1" si="6"/>
        <v>1545829072376.4602</v>
      </c>
      <c r="AO38" s="90">
        <f t="shared" ca="1" si="6"/>
        <v>1572203913781.5608</v>
      </c>
      <c r="AP38">
        <f ca="1">V38*'Process Emissions Multipliers'!$E$37</f>
        <v>1598578755186.6616</v>
      </c>
    </row>
    <row r="39" spans="1:42">
      <c r="A39" s="74">
        <v>-13</v>
      </c>
      <c r="B39">
        <f ca="1">IF('Waste 2010'!$A47="MR",INDIRECT("'Waste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IF('Waste 2020'!$A47="MR",INDIRECT("'Waste 2020'!"&amp;'Country Selector'!$B$3&amp;ROW($A47))*10^12,0)*'Process Emissions Multipliers'!$B$37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IF('Waste 2030'!$A47="MR",INDIRECT("'Waste 2030'!"&amp;'Country Selector'!$B$3&amp;ROW($A47))*10^12,0)*'Process Emissions Multipliers'!$D$37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Multipliers'!$E$37</f>
        <v>0</v>
      </c>
    </row>
    <row r="40" spans="1:42">
      <c r="A40" s="74">
        <v>-12</v>
      </c>
      <c r="B40">
        <f ca="1">IF('Waste 2010'!$A48="MR",INDIRECT("'Waste 2010'!"&amp;'Country Selector'!$B$3&amp;ROW($A48))*10^12,0)</f>
        <v>0</v>
      </c>
      <c r="C40" s="90">
        <f t="shared" ca="1" si="9"/>
        <v>60423814038.602585</v>
      </c>
      <c r="D40" s="90">
        <f t="shared" ca="1" si="9"/>
        <v>120847628077.20517</v>
      </c>
      <c r="E40" s="90">
        <f t="shared" ca="1" si="9"/>
        <v>181271442115.80777</v>
      </c>
      <c r="F40" s="90">
        <f t="shared" ca="1" si="9"/>
        <v>241695256154.41034</v>
      </c>
      <c r="G40" s="90">
        <f t="shared" ca="1" si="9"/>
        <v>302119070193.01294</v>
      </c>
      <c r="H40" s="90">
        <f t="shared" ca="1" si="9"/>
        <v>362542884231.61554</v>
      </c>
      <c r="I40" s="90">
        <f t="shared" ca="1" si="9"/>
        <v>422966698270.21814</v>
      </c>
      <c r="J40" s="90">
        <f t="shared" ca="1" si="9"/>
        <v>483390512308.82068</v>
      </c>
      <c r="K40" s="90">
        <f t="shared" ca="1" si="9"/>
        <v>543814326347.42322</v>
      </c>
      <c r="L40">
        <f ca="1">IF('Waste 2020'!$A48="MR",INDIRECT("'Waste 2020'!"&amp;'Country Selector'!$B$3&amp;ROW($A48))*10^12,0)*'Process Emissions Multipliers'!$B$37</f>
        <v>604238140386.02588</v>
      </c>
      <c r="M40" s="90">
        <f t="shared" ca="1" si="10"/>
        <v>543814326347.42322</v>
      </c>
      <c r="N40" s="90">
        <f t="shared" ca="1" si="10"/>
        <v>483390512308.82068</v>
      </c>
      <c r="O40" s="90">
        <f t="shared" ca="1" si="10"/>
        <v>422966698270.21814</v>
      </c>
      <c r="P40" s="90">
        <f t="shared" ca="1" si="10"/>
        <v>362542884231.61554</v>
      </c>
      <c r="Q40" s="90">
        <f t="shared" ca="1" si="10"/>
        <v>302119070193.01294</v>
      </c>
      <c r="R40" s="90">
        <f t="shared" ca="1" si="10"/>
        <v>241695256154.41034</v>
      </c>
      <c r="S40" s="90">
        <f t="shared" ca="1" si="10"/>
        <v>181271442115.80777</v>
      </c>
      <c r="T40" s="90">
        <f t="shared" ca="1" si="10"/>
        <v>120847628077.20517</v>
      </c>
      <c r="U40" s="90">
        <f t="shared" ca="1" si="10"/>
        <v>60423814038.602585</v>
      </c>
      <c r="V40">
        <f ca="1">IF('Waste 2030'!$A48="MR",INDIRECT("'Waste 2030'!"&amp;'Country Selector'!$B$3&amp;ROW($A48))*10^12,0)*'Process Emissions Multipliers'!$D$37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Multipliers'!$E$37</f>
        <v>0</v>
      </c>
    </row>
    <row r="41" spans="1:42">
      <c r="A41" s="74">
        <v>-11</v>
      </c>
      <c r="B41">
        <f ca="1">IF('Waste 2010'!$A49="MR",INDIRECT("'Waste 2010'!"&amp;'Country Selector'!$B$3&amp;ROW($A49))*10^12,0)</f>
        <v>183958039582.69235</v>
      </c>
      <c r="C41" s="90">
        <f t="shared" ca="1" si="9"/>
        <v>165562235624.42313</v>
      </c>
      <c r="D41" s="90">
        <f t="shared" ca="1" si="9"/>
        <v>147166431666.15387</v>
      </c>
      <c r="E41" s="90">
        <f t="shared" ca="1" si="9"/>
        <v>128770627707.88464</v>
      </c>
      <c r="F41" s="90">
        <f t="shared" ca="1" si="9"/>
        <v>110374823749.6154</v>
      </c>
      <c r="G41" s="90">
        <f t="shared" ca="1" si="9"/>
        <v>91979019791.346176</v>
      </c>
      <c r="H41" s="90">
        <f t="shared" ca="1" si="9"/>
        <v>73583215833.076935</v>
      </c>
      <c r="I41" s="90">
        <f t="shared" ca="1" si="9"/>
        <v>55187411874.807701</v>
      </c>
      <c r="J41" s="90">
        <f t="shared" ca="1" si="9"/>
        <v>36791607916.538467</v>
      </c>
      <c r="K41" s="90">
        <f t="shared" ca="1" si="9"/>
        <v>18395803958.269234</v>
      </c>
      <c r="L41">
        <f ca="1">IF('Waste 2020'!$A49="MR",INDIRECT("'Waste 2020'!"&amp;'Country Selector'!$B$3&amp;ROW($A49))*10^12,0)*'Process Emissions Multipliers'!$B$37</f>
        <v>0</v>
      </c>
      <c r="M41" s="90">
        <f t="shared" ca="1" si="10"/>
        <v>128693981737.06589</v>
      </c>
      <c r="N41" s="90">
        <f t="shared" ca="1" si="10"/>
        <v>257387963474.13177</v>
      </c>
      <c r="O41" s="90">
        <f t="shared" ca="1" si="10"/>
        <v>386081945211.19763</v>
      </c>
      <c r="P41" s="90">
        <f t="shared" ca="1" si="10"/>
        <v>514775926948.26355</v>
      </c>
      <c r="Q41" s="90">
        <f t="shared" ca="1" si="10"/>
        <v>643469908685.32947</v>
      </c>
      <c r="R41" s="90">
        <f t="shared" ca="1" si="10"/>
        <v>772163890422.39526</v>
      </c>
      <c r="S41" s="90">
        <f t="shared" ca="1" si="10"/>
        <v>900857872159.4613</v>
      </c>
      <c r="T41" s="90">
        <f t="shared" ca="1" si="10"/>
        <v>1029551853896.5271</v>
      </c>
      <c r="U41" s="90">
        <f t="shared" ca="1" si="10"/>
        <v>1158245835633.593</v>
      </c>
      <c r="V41">
        <f ca="1">IF('Waste 2030'!$A49="MR",INDIRECT("'Waste 2030'!"&amp;'Country Selector'!$B$3&amp;ROW($A49))*10^12,0)*'Process Emissions Multipliers'!$D$37</f>
        <v>1286939817370.6589</v>
      </c>
      <c r="W41" s="90">
        <f t="shared" ca="1" si="8"/>
        <v>1318630048269.6609</v>
      </c>
      <c r="X41" s="90">
        <f t="shared" ca="1" si="7"/>
        <v>1350320279168.6631</v>
      </c>
      <c r="Y41" s="90">
        <f t="shared" ca="1" si="7"/>
        <v>1382010510067.6653</v>
      </c>
      <c r="Z41" s="90">
        <f t="shared" ca="1" si="7"/>
        <v>1413700740966.667</v>
      </c>
      <c r="AA41" s="90">
        <f t="shared" ca="1" si="7"/>
        <v>1445390971865.6692</v>
      </c>
      <c r="AB41" s="90">
        <f t="shared" ca="1" si="7"/>
        <v>1477081202764.6714</v>
      </c>
      <c r="AC41" s="90">
        <f t="shared" ca="1" si="7"/>
        <v>1508771433663.6733</v>
      </c>
      <c r="AD41" s="90">
        <f t="shared" ca="1" si="7"/>
        <v>1540461664562.6753</v>
      </c>
      <c r="AE41" s="90">
        <f t="shared" ca="1" si="7"/>
        <v>1572151895461.6775</v>
      </c>
      <c r="AF41" s="90">
        <f t="shared" ca="1" si="7"/>
        <v>1603842126360.6794</v>
      </c>
      <c r="AG41" s="90">
        <f t="shared" ca="1" si="7"/>
        <v>1635532357259.6816</v>
      </c>
      <c r="AH41" s="90">
        <f t="shared" ca="1" si="7"/>
        <v>1667222588158.6836</v>
      </c>
      <c r="AI41" s="90">
        <f t="shared" ca="1" si="7"/>
        <v>1698912819057.6858</v>
      </c>
      <c r="AJ41" s="90">
        <f t="shared" ca="1" si="7"/>
        <v>1730603049956.688</v>
      </c>
      <c r="AK41" s="90">
        <f t="shared" ca="1" si="7"/>
        <v>1762293280855.6899</v>
      </c>
      <c r="AL41" s="90">
        <f t="shared" ca="1" si="7"/>
        <v>1793983511754.6919</v>
      </c>
      <c r="AM41" s="90">
        <f t="shared" ca="1" si="7"/>
        <v>1825673742653.6941</v>
      </c>
      <c r="AN41" s="90">
        <f t="shared" ca="1" si="6"/>
        <v>1857363973552.696</v>
      </c>
      <c r="AO41" s="90">
        <f t="shared" ca="1" si="6"/>
        <v>1889054204451.6982</v>
      </c>
      <c r="AP41">
        <f ca="1">V41*'Process Emissions Multipliers'!$E$37</f>
        <v>1920744435350.7002</v>
      </c>
    </row>
    <row r="42" spans="1:42">
      <c r="A42" s="74">
        <v>-10</v>
      </c>
      <c r="B42">
        <f ca="1">IF('Waste 2010'!$A50="MR",INDIRECT("'Waste 2010'!"&amp;'Country Selector'!$B$3&amp;ROW($A50))*10^12,0)</f>
        <v>413905589061.06519</v>
      </c>
      <c r="C42" s="90">
        <f t="shared" ca="1" si="9"/>
        <v>463150751212.86255</v>
      </c>
      <c r="D42" s="90">
        <f t="shared" ca="1" si="9"/>
        <v>512395913364.65991</v>
      </c>
      <c r="E42" s="90">
        <f t="shared" ca="1" si="9"/>
        <v>561641075516.45728</v>
      </c>
      <c r="F42" s="90">
        <f t="shared" ca="1" si="9"/>
        <v>610886237668.25464</v>
      </c>
      <c r="G42" s="90">
        <f t="shared" ca="1" si="9"/>
        <v>660131399820.052</v>
      </c>
      <c r="H42" s="90">
        <f t="shared" ca="1" si="9"/>
        <v>709376561971.84937</v>
      </c>
      <c r="I42" s="90">
        <f t="shared" ca="1" si="9"/>
        <v>758621724123.64673</v>
      </c>
      <c r="J42" s="90">
        <f t="shared" ca="1" si="9"/>
        <v>807866886275.44409</v>
      </c>
      <c r="K42" s="90">
        <f t="shared" ca="1" si="9"/>
        <v>857112048427.24158</v>
      </c>
      <c r="L42">
        <f ca="1">IF('Waste 2020'!$A50="MR",INDIRECT("'Waste 2020'!"&amp;'Country Selector'!$B$3&amp;ROW($A50))*10^12,0)*'Process Emissions Multipliers'!$B$37</f>
        <v>906357210579.03882</v>
      </c>
      <c r="M42" s="90">
        <f t="shared" ca="1" si="10"/>
        <v>936372097399.63538</v>
      </c>
      <c r="N42" s="90">
        <f t="shared" ca="1" si="10"/>
        <v>966386984220.23169</v>
      </c>
      <c r="O42" s="90">
        <f t="shared" ca="1" si="10"/>
        <v>996401871040.82813</v>
      </c>
      <c r="P42" s="90">
        <f t="shared" ca="1" si="10"/>
        <v>1026416757861.4246</v>
      </c>
      <c r="Q42" s="90">
        <f t="shared" ca="1" si="10"/>
        <v>1056431644682.0211</v>
      </c>
      <c r="R42" s="90">
        <f t="shared" ca="1" si="10"/>
        <v>1086446531502.6177</v>
      </c>
      <c r="S42" s="90">
        <f t="shared" ca="1" si="10"/>
        <v>1116461418323.2139</v>
      </c>
      <c r="T42" s="90">
        <f t="shared" ca="1" si="10"/>
        <v>1146476305143.8105</v>
      </c>
      <c r="U42" s="90">
        <f t="shared" ca="1" si="10"/>
        <v>1176491191964.407</v>
      </c>
      <c r="V42">
        <f ca="1">IF('Waste 2030'!$A50="MR",INDIRECT("'Waste 2030'!"&amp;'Country Selector'!$B$3&amp;ROW($A50))*10^12,0)*'Process Emissions Multipliers'!$D$37</f>
        <v>1206506078785.0034</v>
      </c>
      <c r="W42" s="90">
        <f t="shared" ca="1" si="8"/>
        <v>1236215670252.8184</v>
      </c>
      <c r="X42" s="90">
        <f t="shared" ca="1" si="7"/>
        <v>1265925261720.6328</v>
      </c>
      <c r="Y42" s="90">
        <f t="shared" ca="1" si="7"/>
        <v>1295634853188.4475</v>
      </c>
      <c r="Z42" s="90">
        <f t="shared" ca="1" si="7"/>
        <v>1325344444656.2622</v>
      </c>
      <c r="AA42" s="90">
        <f t="shared" ca="1" si="7"/>
        <v>1355054036124.0769</v>
      </c>
      <c r="AB42" s="90">
        <f t="shared" ca="1" si="7"/>
        <v>1384763627591.8916</v>
      </c>
      <c r="AC42" s="90">
        <f t="shared" ca="1" si="7"/>
        <v>1414473219059.7063</v>
      </c>
      <c r="AD42" s="90">
        <f t="shared" ca="1" si="7"/>
        <v>1444182810527.521</v>
      </c>
      <c r="AE42" s="90">
        <f t="shared" ca="1" si="7"/>
        <v>1473892401995.3354</v>
      </c>
      <c r="AF42" s="90">
        <f t="shared" ca="1" si="7"/>
        <v>1503601993463.1504</v>
      </c>
      <c r="AG42" s="90">
        <f t="shared" ca="1" si="7"/>
        <v>1533311584930.9651</v>
      </c>
      <c r="AH42" s="90">
        <f t="shared" ca="1" si="7"/>
        <v>1563021176398.7798</v>
      </c>
      <c r="AI42" s="90">
        <f t="shared" ca="1" si="7"/>
        <v>1592730767866.5945</v>
      </c>
      <c r="AJ42" s="90">
        <f t="shared" ca="1" si="7"/>
        <v>1622440359334.4092</v>
      </c>
      <c r="AK42" s="90">
        <f t="shared" ca="1" si="7"/>
        <v>1652149950802.2241</v>
      </c>
      <c r="AL42" s="90">
        <f t="shared" ca="1" si="7"/>
        <v>1681859542270.0386</v>
      </c>
      <c r="AM42" s="90">
        <f t="shared" ca="1" si="7"/>
        <v>1711569133737.8533</v>
      </c>
      <c r="AN42" s="90">
        <f t="shared" ca="1" si="6"/>
        <v>1741278725205.6677</v>
      </c>
      <c r="AO42" s="90">
        <f t="shared" ca="1" si="6"/>
        <v>1770988316673.4827</v>
      </c>
      <c r="AP42">
        <f ca="1">V42*'Process Emissions Multipliers'!$E$37</f>
        <v>1800697908141.2974</v>
      </c>
    </row>
    <row r="43" spans="1:42">
      <c r="A43" s="74">
        <v>-9</v>
      </c>
      <c r="B43">
        <f ca="1">IF('Waste 2010'!$A51="MR",INDIRECT("'Waste 2010'!"&amp;'Country Selector'!$B$3&amp;ROW($A51))*10^12,0)</f>
        <v>0</v>
      </c>
      <c r="C43" s="90">
        <f t="shared" ca="1" si="9"/>
        <v>68063606618.196007</v>
      </c>
      <c r="D43" s="90">
        <f t="shared" ca="1" si="9"/>
        <v>136127213236.39201</v>
      </c>
      <c r="E43" s="90">
        <f t="shared" ca="1" si="9"/>
        <v>204190819854.58804</v>
      </c>
      <c r="F43" s="90">
        <f t="shared" ca="1" si="9"/>
        <v>272254426472.78403</v>
      </c>
      <c r="G43" s="90">
        <f t="shared" ca="1" si="9"/>
        <v>340318033090.98004</v>
      </c>
      <c r="H43" s="90">
        <f t="shared" ca="1" si="9"/>
        <v>408381639709.17609</v>
      </c>
      <c r="I43" s="90">
        <f t="shared" ca="1" si="9"/>
        <v>476445246327.37207</v>
      </c>
      <c r="J43" s="90">
        <f t="shared" ca="1" si="9"/>
        <v>544508852945.56805</v>
      </c>
      <c r="K43" s="90">
        <f t="shared" ca="1" si="9"/>
        <v>612572459563.76404</v>
      </c>
      <c r="L43">
        <f ca="1">IF('Waste 2020'!$A51="MR",INDIRECT("'Waste 2020'!"&amp;'Country Selector'!$B$3&amp;ROW($A51))*10^12,0)*'Process Emissions Multipliers'!$B$37</f>
        <v>680636066181.96008</v>
      </c>
      <c r="M43" s="90">
        <f t="shared" ca="1" si="10"/>
        <v>741266441300.82996</v>
      </c>
      <c r="N43" s="90">
        <f t="shared" ca="1" si="10"/>
        <v>801896816419.69983</v>
      </c>
      <c r="O43" s="90">
        <f t="shared" ca="1" si="10"/>
        <v>862527191538.5697</v>
      </c>
      <c r="P43" s="90">
        <f t="shared" ca="1" si="10"/>
        <v>923157566657.4397</v>
      </c>
      <c r="Q43" s="90">
        <f t="shared" ca="1" si="10"/>
        <v>983787941776.30957</v>
      </c>
      <c r="R43" s="90">
        <f t="shared" ca="1" si="10"/>
        <v>1044418316895.1793</v>
      </c>
      <c r="S43" s="90">
        <f t="shared" ca="1" si="10"/>
        <v>1105048692014.0493</v>
      </c>
      <c r="T43" s="90">
        <f t="shared" ca="1" si="10"/>
        <v>1165679067132.9192</v>
      </c>
      <c r="U43" s="90">
        <f t="shared" ca="1" si="10"/>
        <v>1226309442251.7891</v>
      </c>
      <c r="V43">
        <f ca="1">IF('Waste 2030'!$A51="MR",INDIRECT("'Waste 2030'!"&amp;'Country Selector'!$B$3&amp;ROW($A51))*10^12,0)*'Process Emissions Multipliers'!$D$37</f>
        <v>1286939817370.6589</v>
      </c>
      <c r="W43" s="90">
        <f t="shared" ca="1" si="8"/>
        <v>1318630048269.6609</v>
      </c>
      <c r="X43" s="90">
        <f t="shared" ca="1" si="7"/>
        <v>1350320279168.6631</v>
      </c>
      <c r="Y43" s="90">
        <f t="shared" ca="1" si="7"/>
        <v>1382010510067.6653</v>
      </c>
      <c r="Z43" s="90">
        <f t="shared" ca="1" si="7"/>
        <v>1413700740966.667</v>
      </c>
      <c r="AA43" s="90">
        <f t="shared" ca="1" si="7"/>
        <v>1445390971865.6692</v>
      </c>
      <c r="AB43" s="90">
        <f t="shared" ca="1" si="7"/>
        <v>1477081202764.6714</v>
      </c>
      <c r="AC43" s="90">
        <f t="shared" ca="1" si="7"/>
        <v>1508771433663.6733</v>
      </c>
      <c r="AD43" s="90">
        <f t="shared" ca="1" si="7"/>
        <v>1540461664562.6753</v>
      </c>
      <c r="AE43" s="90">
        <f t="shared" ca="1" si="7"/>
        <v>1572151895461.6775</v>
      </c>
      <c r="AF43" s="90">
        <f t="shared" ca="1" si="7"/>
        <v>1603842126360.6794</v>
      </c>
      <c r="AG43" s="90">
        <f t="shared" ca="1" si="7"/>
        <v>1635532357259.6816</v>
      </c>
      <c r="AH43" s="90">
        <f t="shared" ca="1" si="7"/>
        <v>1667222588158.6836</v>
      </c>
      <c r="AI43" s="90">
        <f t="shared" ca="1" si="7"/>
        <v>1698912819057.6858</v>
      </c>
      <c r="AJ43" s="90">
        <f t="shared" ca="1" si="7"/>
        <v>1730603049956.688</v>
      </c>
      <c r="AK43" s="90">
        <f t="shared" ca="1" si="7"/>
        <v>1762293280855.6899</v>
      </c>
      <c r="AL43" s="90">
        <f t="shared" ca="1" si="7"/>
        <v>1793983511754.6919</v>
      </c>
      <c r="AM43" s="90">
        <f t="shared" ca="1" si="7"/>
        <v>1825673742653.6941</v>
      </c>
      <c r="AN43" s="90">
        <f t="shared" ca="1" si="6"/>
        <v>1857363973552.696</v>
      </c>
      <c r="AO43" s="90">
        <f t="shared" ca="1" si="6"/>
        <v>1889054204451.6982</v>
      </c>
      <c r="AP43">
        <f ca="1">V43*'Process Emissions Multipliers'!$E$37</f>
        <v>1920744435350.7002</v>
      </c>
    </row>
    <row r="44" spans="1:42">
      <c r="A44" s="74">
        <v>-8</v>
      </c>
      <c r="B44">
        <f ca="1">IF('Waste 2010'!$A52="MR",INDIRECT("'Waste 2010'!"&amp;'Country Selector'!$B$3&amp;ROW($A52))*10^12,0)</f>
        <v>367916079165.38458</v>
      </c>
      <c r="C44" s="90">
        <f t="shared" ca="1" si="9"/>
        <v>433219881176.14014</v>
      </c>
      <c r="D44" s="90">
        <f t="shared" ca="1" si="9"/>
        <v>498523683186.89575</v>
      </c>
      <c r="E44" s="90">
        <f t="shared" ca="1" si="9"/>
        <v>563827485197.65125</v>
      </c>
      <c r="F44" s="90">
        <f t="shared" ca="1" si="9"/>
        <v>629131287208.40686</v>
      </c>
      <c r="G44" s="90">
        <f t="shared" ca="1" si="9"/>
        <v>694435089219.16235</v>
      </c>
      <c r="H44" s="90">
        <f t="shared" ca="1" si="9"/>
        <v>759738891229.91785</v>
      </c>
      <c r="I44" s="90">
        <f t="shared" ca="1" si="9"/>
        <v>825042693240.67346</v>
      </c>
      <c r="J44" s="90">
        <f t="shared" ca="1" si="9"/>
        <v>890346495251.42908</v>
      </c>
      <c r="K44" s="90">
        <f t="shared" ca="1" si="9"/>
        <v>955650297262.18457</v>
      </c>
      <c r="L44">
        <f ca="1">IF('Waste 2020'!$A52="MR",INDIRECT("'Waste 2020'!"&amp;'Country Selector'!$B$3&amp;ROW($A52))*10^12,0)*'Process Emissions Multipliers'!$B$37</f>
        <v>1020954099272.9402</v>
      </c>
      <c r="M44" s="90">
        <f t="shared" ca="1" si="10"/>
        <v>1047552671082.7118</v>
      </c>
      <c r="N44" s="90">
        <f t="shared" ca="1" si="10"/>
        <v>1074151242892.4836</v>
      </c>
      <c r="O44" s="90">
        <f t="shared" ca="1" si="10"/>
        <v>1100749814702.2551</v>
      </c>
      <c r="P44" s="90">
        <f t="shared" ca="1" si="10"/>
        <v>1127348386512.0269</v>
      </c>
      <c r="Q44" s="90">
        <f t="shared" ca="1" si="10"/>
        <v>1153946958321.7986</v>
      </c>
      <c r="R44" s="90">
        <f t="shared" ca="1" si="10"/>
        <v>1180545530131.5703</v>
      </c>
      <c r="S44" s="90">
        <f t="shared" ca="1" si="10"/>
        <v>1207144101941.342</v>
      </c>
      <c r="T44" s="90">
        <f t="shared" ca="1" si="10"/>
        <v>1233742673751.1138</v>
      </c>
      <c r="U44" s="90">
        <f t="shared" ca="1" si="10"/>
        <v>1260341245560.8853</v>
      </c>
      <c r="V44">
        <f ca="1">IF('Waste 2030'!$A52="MR",INDIRECT("'Waste 2030'!"&amp;'Country Selector'!$B$3&amp;ROW($A52))*10^12,0)*'Process Emissions Multipliers'!$D$37</f>
        <v>1286939817370.657</v>
      </c>
      <c r="W44" s="90">
        <f t="shared" ca="1" si="8"/>
        <v>1318630048269.6592</v>
      </c>
      <c r="X44" s="90">
        <f t="shared" ca="1" si="7"/>
        <v>1350320279168.6611</v>
      </c>
      <c r="Y44" s="90">
        <f t="shared" ca="1" si="7"/>
        <v>1382010510067.6631</v>
      </c>
      <c r="Z44" s="90">
        <f t="shared" ca="1" si="7"/>
        <v>1413700740966.665</v>
      </c>
      <c r="AA44" s="90">
        <f t="shared" ca="1" si="7"/>
        <v>1445390971865.667</v>
      </c>
      <c r="AB44" s="90">
        <f t="shared" ca="1" si="7"/>
        <v>1477081202764.6692</v>
      </c>
      <c r="AC44" s="90">
        <f t="shared" ca="1" si="7"/>
        <v>1508771433663.6709</v>
      </c>
      <c r="AD44" s="90">
        <f t="shared" ca="1" si="7"/>
        <v>1540461664562.6731</v>
      </c>
      <c r="AE44" s="90">
        <f t="shared" ca="1" si="7"/>
        <v>1572151895461.675</v>
      </c>
      <c r="AF44" s="90">
        <f t="shared" ca="1" si="7"/>
        <v>1603842126360.6772</v>
      </c>
      <c r="AG44" s="90">
        <f t="shared" ca="1" si="7"/>
        <v>1635532357259.6792</v>
      </c>
      <c r="AH44" s="90">
        <f t="shared" ca="1" si="7"/>
        <v>1667222588158.6812</v>
      </c>
      <c r="AI44" s="90">
        <f t="shared" ca="1" si="7"/>
        <v>1698912819057.6831</v>
      </c>
      <c r="AJ44" s="90">
        <f t="shared" ca="1" si="7"/>
        <v>1730603049956.6851</v>
      </c>
      <c r="AK44" s="90">
        <f t="shared" ca="1" si="7"/>
        <v>1762293280855.6873</v>
      </c>
      <c r="AL44" s="90">
        <f t="shared" ca="1" si="7"/>
        <v>1793983511754.6892</v>
      </c>
      <c r="AM44" s="90">
        <f t="shared" ca="1" si="7"/>
        <v>1825673742653.6912</v>
      </c>
      <c r="AN44" s="90">
        <f t="shared" ca="1" si="6"/>
        <v>1857363973552.6931</v>
      </c>
      <c r="AO44" s="90">
        <f t="shared" ca="1" si="6"/>
        <v>1889054204451.6956</v>
      </c>
      <c r="AP44">
        <f ca="1">V44*'Process Emissions Multipliers'!$E$37</f>
        <v>1920744435350.6973</v>
      </c>
    </row>
    <row r="45" spans="1:42">
      <c r="A45" s="74">
        <v>-7</v>
      </c>
      <c r="B45">
        <f ca="1">IF('Waste 2010'!$A53="MR",INDIRECT("'Waste 2010'!"&amp;'Country Selector'!$B$3&amp;ROW($A53))*10^12,0)</f>
        <v>597863628643.75757</v>
      </c>
      <c r="C45" s="90">
        <f t="shared" ca="1" si="9"/>
        <v>606140872397.57788</v>
      </c>
      <c r="D45" s="90">
        <f t="shared" ca="1" si="9"/>
        <v>614418116151.39807</v>
      </c>
      <c r="E45" s="90">
        <f t="shared" ca="1" si="9"/>
        <v>622695359905.21826</v>
      </c>
      <c r="F45" s="90">
        <f t="shared" ca="1" si="9"/>
        <v>630972603659.03857</v>
      </c>
      <c r="G45" s="90">
        <f t="shared" ca="1" si="9"/>
        <v>639249847412.85889</v>
      </c>
      <c r="H45" s="90">
        <f t="shared" ca="1" si="9"/>
        <v>647527091166.67908</v>
      </c>
      <c r="I45" s="90">
        <f t="shared" ca="1" si="9"/>
        <v>655804334920.49927</v>
      </c>
      <c r="J45" s="90">
        <f t="shared" ca="1" si="9"/>
        <v>664081578674.31958</v>
      </c>
      <c r="K45" s="90">
        <f t="shared" ca="1" si="9"/>
        <v>672358822428.13977</v>
      </c>
      <c r="L45">
        <f ca="1">IF('Waste 2020'!$A53="MR",INDIRECT("'Waste 2020'!"&amp;'Country Selector'!$B$3&amp;ROW($A53))*10^12,0)*'Process Emissions Multipliers'!$B$37</f>
        <v>680636066181.96008</v>
      </c>
      <c r="M45" s="90">
        <f t="shared" ca="1" si="10"/>
        <v>982567657057.83032</v>
      </c>
      <c r="N45" s="90">
        <f t="shared" ca="1" si="10"/>
        <v>1284499247933.7007</v>
      </c>
      <c r="O45" s="90">
        <f t="shared" ca="1" si="10"/>
        <v>1586430838809.571</v>
      </c>
      <c r="P45" s="90">
        <f t="shared" ca="1" si="10"/>
        <v>1888362429685.4414</v>
      </c>
      <c r="Q45" s="90">
        <f t="shared" ca="1" si="10"/>
        <v>2190294020561.3115</v>
      </c>
      <c r="R45" s="90">
        <f t="shared" ca="1" si="10"/>
        <v>2492225611437.1821</v>
      </c>
      <c r="S45" s="90">
        <f t="shared" ca="1" si="10"/>
        <v>2794157202313.0522</v>
      </c>
      <c r="T45" s="90">
        <f t="shared" ca="1" si="10"/>
        <v>3096088793188.9229</v>
      </c>
      <c r="U45" s="90">
        <f t="shared" ca="1" si="10"/>
        <v>3398020384064.793</v>
      </c>
      <c r="V45">
        <f ca="1">IF('Waste 2030'!$A53="MR",INDIRECT("'Waste 2030'!"&amp;'Country Selector'!$B$3&amp;ROW($A53))*10^12,0)*'Process Emissions Multipliers'!$D$37</f>
        <v>3699951974940.6636</v>
      </c>
      <c r="W45" s="90">
        <f t="shared" ca="1" si="8"/>
        <v>3791061388775.2949</v>
      </c>
      <c r="X45" s="90">
        <f t="shared" ca="1" si="7"/>
        <v>3882170802609.9263</v>
      </c>
      <c r="Y45" s="90">
        <f t="shared" ca="1" si="7"/>
        <v>3973280216444.5576</v>
      </c>
      <c r="Z45" s="90">
        <f t="shared" ca="1" si="7"/>
        <v>4064389630279.189</v>
      </c>
      <c r="AA45" s="90">
        <f t="shared" ca="1" si="7"/>
        <v>4155499044113.8203</v>
      </c>
      <c r="AB45" s="90">
        <f t="shared" ca="1" si="7"/>
        <v>4246608457948.4517</v>
      </c>
      <c r="AC45" s="90">
        <f t="shared" ca="1" si="7"/>
        <v>4337717871783.083</v>
      </c>
      <c r="AD45" s="90">
        <f t="shared" ca="1" si="7"/>
        <v>4428827285617.7148</v>
      </c>
      <c r="AE45" s="90">
        <f t="shared" ca="1" si="7"/>
        <v>4519936699452.3457</v>
      </c>
      <c r="AF45" s="90">
        <f t="shared" ca="1" si="7"/>
        <v>4611046113286.9766</v>
      </c>
      <c r="AG45" s="90">
        <f t="shared" ca="1" si="7"/>
        <v>4702155527121.6084</v>
      </c>
      <c r="AH45" s="90">
        <f t="shared" ca="1" si="7"/>
        <v>4793264940956.2402</v>
      </c>
      <c r="AI45" s="90">
        <f t="shared" ca="1" si="7"/>
        <v>4884374354790.8711</v>
      </c>
      <c r="AJ45" s="90">
        <f t="shared" ca="1" si="7"/>
        <v>4975483768625.5029</v>
      </c>
      <c r="AK45" s="90">
        <f t="shared" ca="1" si="7"/>
        <v>5066593182460.1338</v>
      </c>
      <c r="AL45" s="90">
        <f t="shared" ca="1" si="7"/>
        <v>5157702596294.7656</v>
      </c>
      <c r="AM45" s="90">
        <f t="shared" ca="1" si="7"/>
        <v>5248812010129.3975</v>
      </c>
      <c r="AN45" s="90">
        <f t="shared" ca="1" si="6"/>
        <v>5339921423964.0283</v>
      </c>
      <c r="AO45" s="90">
        <f t="shared" ca="1" si="6"/>
        <v>5431030837798.6602</v>
      </c>
      <c r="AP45">
        <f ca="1">V45*'Process Emissions Multipliers'!$E$37</f>
        <v>5522140251633.291</v>
      </c>
    </row>
    <row r="46" spans="1:42">
      <c r="A46" s="74">
        <v>-6</v>
      </c>
      <c r="B46">
        <f ca="1">IF('Waste 2010'!$A54="MR",INDIRECT("'Waste 2010'!"&amp;'Country Selector'!$B$3&amp;ROW($A54))*10^12,0)</f>
        <v>991120866323.09192</v>
      </c>
      <c r="C46" s="90">
        <f t="shared" ca="1" si="9"/>
        <v>1130231402854.4688</v>
      </c>
      <c r="D46" s="90">
        <f t="shared" ca="1" si="9"/>
        <v>1269341939385.8457</v>
      </c>
      <c r="E46" s="90">
        <f t="shared" ca="1" si="9"/>
        <v>1408452475917.2224</v>
      </c>
      <c r="F46" s="90">
        <f t="shared" ca="1" si="9"/>
        <v>1547563012448.5994</v>
      </c>
      <c r="G46" s="90">
        <f t="shared" ca="1" si="9"/>
        <v>1686673548979.9761</v>
      </c>
      <c r="H46" s="90">
        <f t="shared" ca="1" si="9"/>
        <v>1825784085511.353</v>
      </c>
      <c r="I46" s="90">
        <f t="shared" ca="1" si="9"/>
        <v>1964894622042.73</v>
      </c>
      <c r="J46" s="90">
        <f t="shared" ca="1" si="9"/>
        <v>2104005158574.1067</v>
      </c>
      <c r="K46" s="90">
        <f t="shared" ca="1" si="9"/>
        <v>2243115695105.4834</v>
      </c>
      <c r="L46">
        <f ca="1">IF('Waste 2020'!$A54="MR",INDIRECT("'Waste 2020'!"&amp;'Country Selector'!$B$3&amp;ROW($A54))*10^12,0)*'Process Emissions Multipliers'!$B$37</f>
        <v>2382226231636.8604</v>
      </c>
      <c r="M46" s="90">
        <f t="shared" ca="1" si="10"/>
        <v>2264654216351.6748</v>
      </c>
      <c r="N46" s="90">
        <f t="shared" ca="1" si="10"/>
        <v>2147082201066.4888</v>
      </c>
      <c r="O46" s="90">
        <f t="shared" ca="1" si="10"/>
        <v>2029510185781.303</v>
      </c>
      <c r="P46" s="90">
        <f t="shared" ca="1" si="10"/>
        <v>1911938170496.1172</v>
      </c>
      <c r="Q46" s="90">
        <f t="shared" ca="1" si="10"/>
        <v>1794366155210.9316</v>
      </c>
      <c r="R46" s="90">
        <f t="shared" ca="1" si="10"/>
        <v>1676794139925.7456</v>
      </c>
      <c r="S46" s="90">
        <f t="shared" ca="1" si="10"/>
        <v>1559222124640.5601</v>
      </c>
      <c r="T46" s="90">
        <f t="shared" ca="1" si="10"/>
        <v>1441650109355.3743</v>
      </c>
      <c r="U46" s="90">
        <f t="shared" ca="1" si="10"/>
        <v>1324078094070.1885</v>
      </c>
      <c r="V46">
        <f ca="1">IF('Waste 2030'!$A54="MR",INDIRECT("'Waste 2030'!"&amp;'Country Selector'!$B$3&amp;ROW($A54))*10^12,0)*'Process Emissions Multipliers'!$D$37</f>
        <v>1206506078785.0027</v>
      </c>
      <c r="W46" s="90">
        <f t="shared" ca="1" si="8"/>
        <v>1236215670252.8171</v>
      </c>
      <c r="X46" s="90">
        <f t="shared" ca="1" si="7"/>
        <v>1265925261720.6318</v>
      </c>
      <c r="Y46" s="90">
        <f t="shared" ca="1" si="7"/>
        <v>1295634853188.4468</v>
      </c>
      <c r="Z46" s="90">
        <f t="shared" ca="1" si="7"/>
        <v>1325344444656.2615</v>
      </c>
      <c r="AA46" s="90">
        <f t="shared" ca="1" si="7"/>
        <v>1355054036124.0759</v>
      </c>
      <c r="AB46" s="90">
        <f t="shared" ca="1" si="7"/>
        <v>1384763627591.8906</v>
      </c>
      <c r="AC46" s="90">
        <f t="shared" ca="1" si="7"/>
        <v>1414473219059.7053</v>
      </c>
      <c r="AD46" s="90">
        <f t="shared" ca="1" si="7"/>
        <v>1444182810527.52</v>
      </c>
      <c r="AE46" s="90">
        <f t="shared" ca="1" si="7"/>
        <v>1473892401995.3347</v>
      </c>
      <c r="AF46" s="90">
        <f t="shared" ca="1" si="7"/>
        <v>1503601993463.1494</v>
      </c>
      <c r="AG46" s="90">
        <f t="shared" ca="1" si="7"/>
        <v>1533311584930.9641</v>
      </c>
      <c r="AH46" s="90">
        <f t="shared" ca="1" si="7"/>
        <v>1563021176398.7788</v>
      </c>
      <c r="AI46" s="90">
        <f t="shared" ca="1" si="7"/>
        <v>1592730767866.5935</v>
      </c>
      <c r="AJ46" s="90">
        <f t="shared" ca="1" si="7"/>
        <v>1622440359334.408</v>
      </c>
      <c r="AK46" s="90">
        <f t="shared" ca="1" si="7"/>
        <v>1652149950802.2229</v>
      </c>
      <c r="AL46" s="90">
        <f t="shared" ca="1" si="7"/>
        <v>1681859542270.0374</v>
      </c>
      <c r="AM46" s="90">
        <f t="shared" ca="1" si="7"/>
        <v>1711569133737.8523</v>
      </c>
      <c r="AN46" s="90">
        <f t="shared" ca="1" si="6"/>
        <v>1741278725205.6667</v>
      </c>
      <c r="AO46" s="90">
        <f t="shared" ca="1" si="6"/>
        <v>1770988316673.4814</v>
      </c>
      <c r="AP46">
        <f ca="1">V46*'Process Emissions Multipliers'!$E$37</f>
        <v>1800697908141.2961</v>
      </c>
    </row>
    <row r="47" spans="1:42">
      <c r="A47" s="74">
        <v>-5</v>
      </c>
      <c r="B47">
        <f ca="1">IF('Waste 2010'!$A55="MR",INDIRECT("'Waste 2010'!"&amp;'Country Selector'!$B$3&amp;ROW($A55))*10^12,0)</f>
        <v>367446798452.17035</v>
      </c>
      <c r="C47" s="90">
        <f t="shared" ca="1" si="9"/>
        <v>432797528534.24725</v>
      </c>
      <c r="D47" s="90">
        <f t="shared" ca="1" si="9"/>
        <v>498148258616.32422</v>
      </c>
      <c r="E47" s="90">
        <f t="shared" ca="1" si="9"/>
        <v>563498988698.40112</v>
      </c>
      <c r="F47" s="90">
        <f t="shared" ca="1" si="9"/>
        <v>628849718780.47803</v>
      </c>
      <c r="G47" s="90">
        <f t="shared" ca="1" si="9"/>
        <v>694200448862.55505</v>
      </c>
      <c r="H47" s="90">
        <f t="shared" ca="1" si="9"/>
        <v>759551178944.63196</v>
      </c>
      <c r="I47" s="90">
        <f t="shared" ca="1" si="9"/>
        <v>824901909026.70886</v>
      </c>
      <c r="J47" s="90">
        <f t="shared" ca="1" si="9"/>
        <v>890252639108.78577</v>
      </c>
      <c r="K47" s="90">
        <f t="shared" ca="1" si="9"/>
        <v>955603369190.86279</v>
      </c>
      <c r="L47">
        <f ca="1">IF('Waste 2020'!$A55="MR",INDIRECT("'Waste 2020'!"&amp;'Country Selector'!$B$3&amp;ROW($A55))*10^12,0)*'Process Emissions Multipliers'!$B$37</f>
        <v>1020954099272.9396</v>
      </c>
      <c r="M47" s="90">
        <f t="shared" ca="1" si="10"/>
        <v>918858689345.64575</v>
      </c>
      <c r="N47" s="90">
        <f t="shared" ca="1" si="10"/>
        <v>816763279418.35168</v>
      </c>
      <c r="O47" s="90">
        <f t="shared" ca="1" si="10"/>
        <v>714667869491.05774</v>
      </c>
      <c r="P47" s="90">
        <f t="shared" ca="1" si="10"/>
        <v>612572459563.76379</v>
      </c>
      <c r="Q47" s="90">
        <f t="shared" ca="1" si="10"/>
        <v>510477049636.46985</v>
      </c>
      <c r="R47" s="90">
        <f t="shared" ca="1" si="10"/>
        <v>408381639709.17584</v>
      </c>
      <c r="S47" s="90">
        <f t="shared" ca="1" si="10"/>
        <v>306286229781.8819</v>
      </c>
      <c r="T47" s="90">
        <f t="shared" ca="1" si="10"/>
        <v>204190819854.58792</v>
      </c>
      <c r="U47" s="90">
        <f t="shared" ca="1" si="10"/>
        <v>102095409927.29396</v>
      </c>
      <c r="V47">
        <f ca="1">IF('Waste 2030'!$A55="MR",INDIRECT("'Waste 2030'!"&amp;'Country Selector'!$B$3&amp;ROW($A55))*10^12,0)*'Process Emissions Multipliers'!$D$37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Multipliers'!$E$37</f>
        <v>0</v>
      </c>
    </row>
    <row r="48" spans="1:42">
      <c r="A48" s="74">
        <v>-4</v>
      </c>
      <c r="B48">
        <f ca="1">IF('Waste 2010'!$A56="MR",INDIRECT("'Waste 2010'!"&amp;'Country Selector'!$B$3&amp;ROW($A56))*10^12,0)</f>
        <v>0</v>
      </c>
      <c r="C48" s="90">
        <f t="shared" ca="1" si="9"/>
        <v>102095409927.29407</v>
      </c>
      <c r="D48" s="90">
        <f t="shared" ca="1" si="9"/>
        <v>204190819854.58813</v>
      </c>
      <c r="E48" s="90">
        <f t="shared" ca="1" si="9"/>
        <v>306286229781.8822</v>
      </c>
      <c r="F48" s="90">
        <f t="shared" ca="1" si="9"/>
        <v>408381639709.17627</v>
      </c>
      <c r="G48" s="90">
        <f t="shared" ca="1" si="9"/>
        <v>510477049636.47034</v>
      </c>
      <c r="H48" s="90">
        <f t="shared" ca="1" si="9"/>
        <v>612572459563.7644</v>
      </c>
      <c r="I48" s="90">
        <f t="shared" ca="1" si="9"/>
        <v>714667869491.05847</v>
      </c>
      <c r="J48" s="90">
        <f t="shared" ca="1" si="9"/>
        <v>816763279418.35254</v>
      </c>
      <c r="K48" s="90">
        <f t="shared" ca="1" si="9"/>
        <v>918858689345.64673</v>
      </c>
      <c r="L48">
        <f ca="1">IF('Waste 2020'!$A56="MR",INDIRECT("'Waste 2020'!"&amp;'Country Selector'!$B$3&amp;ROW($A56))*10^12,0)*'Process Emissions Multipliers'!$B$37</f>
        <v>1020954099272.9407</v>
      </c>
      <c r="M48" s="90">
        <f t="shared" ca="1" si="10"/>
        <v>918858689345.64673</v>
      </c>
      <c r="N48" s="90">
        <f t="shared" ca="1" si="10"/>
        <v>816763279418.35254</v>
      </c>
      <c r="O48" s="90">
        <f t="shared" ca="1" si="10"/>
        <v>714667869491.05847</v>
      </c>
      <c r="P48" s="90">
        <f t="shared" ca="1" si="10"/>
        <v>612572459563.7644</v>
      </c>
      <c r="Q48" s="90">
        <f t="shared" ca="1" si="10"/>
        <v>510477049636.47034</v>
      </c>
      <c r="R48" s="90">
        <f t="shared" ca="1" si="10"/>
        <v>408381639709.17627</v>
      </c>
      <c r="S48" s="90">
        <f t="shared" ca="1" si="10"/>
        <v>306286229781.8822</v>
      </c>
      <c r="T48" s="90">
        <f t="shared" ca="1" si="10"/>
        <v>204190819854.58813</v>
      </c>
      <c r="U48" s="90">
        <f t="shared" ca="1" si="10"/>
        <v>102095409927.29407</v>
      </c>
      <c r="V48">
        <f ca="1">IF('Waste 2030'!$A56="MR",INDIRECT("'Waste 2030'!"&amp;'Country Selector'!$B$3&amp;ROW($A56))*10^12,0)*'Process Emissions Multipliers'!$D$37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Multipliers'!$E$37</f>
        <v>0</v>
      </c>
    </row>
    <row r="49" spans="1:42">
      <c r="A49" s="74">
        <v>-3</v>
      </c>
      <c r="B49">
        <f ca="1">IF('Waste 2010'!$A57="MR",INDIRECT("'Waste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IF('Waste 2020'!$A57="MR",INDIRECT("'Waste 2020'!"&amp;'Country Selector'!$B$3&amp;ROW($A57))*10^12,0)*'Process Emissions Multipliers'!$B$37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IF('Waste 2030'!$A57="MR",INDIRECT("'Waste 2030'!"&amp;'Country Selector'!$B$3&amp;ROW($A57))*10^12,0)*'Process Emissions Multipliers'!$D$37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Multipliers'!$E$37</f>
        <v>0</v>
      </c>
    </row>
    <row r="50" spans="1:42">
      <c r="A50" s="74">
        <v>-2</v>
      </c>
      <c r="B50">
        <f ca="1">IF('Waste 2010'!$A58="MR",INDIRECT("'Waste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IF('Waste 2020'!$A58="MR",INDIRECT("'Waste 2020'!"&amp;'Country Selector'!$B$3&amp;ROW($A58))*10^12,0)*'Process Emissions Multipliers'!$B$37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IF('Waste 2030'!$A58="MR",INDIRECT("'Waste 2030'!"&amp;'Country Selector'!$B$3&amp;ROW($A58))*10^12,0)*'Process Emissions Multipliers'!$D$37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Multipliers'!$E$37</f>
        <v>0</v>
      </c>
    </row>
    <row r="51" spans="1:42">
      <c r="A51" s="74">
        <v>-1</v>
      </c>
      <c r="B51">
        <f ca="1">IF('Waste 2010'!$A59="MR",INDIRECT("'Waste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IF('Waste 2020'!$A59="MR",INDIRECT("'Waste 2020'!"&amp;'Country Selector'!$B$3&amp;ROW($A59))*10^12,0)*'Process Emissions Multipliers'!$B$37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IF('Waste 2030'!$A59="MR",INDIRECT("'Waste 2030'!"&amp;'Country Selector'!$B$3&amp;ROW($A59))*10^12,0)*'Process Emissions Multipliers'!$D$37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Multipliers'!$E$37</f>
        <v>0</v>
      </c>
    </row>
    <row r="52" spans="1:42">
      <c r="A52" s="74">
        <v>0</v>
      </c>
      <c r="B52">
        <f ca="1">IF('Waste 2010'!$A60="MR",INDIRECT("'Waste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IF('Waste 2020'!$A60="MR",INDIRECT("'Waste 2020'!"&amp;'Country Selector'!$B$3&amp;ROW($A60))*10^12,0)*'Process Emissions Multipliers'!$B$37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IF('Waste 2030'!$A60="MR",INDIRECT("'Waste 2030'!"&amp;'Country Selector'!$B$3&amp;ROW($A60))*10^12,0)*'Process Emissions Multipliers'!$D$37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Multipliers'!$E$37</f>
        <v>0</v>
      </c>
    </row>
    <row r="53" spans="1:42">
      <c r="A53" s="74">
        <v>1</v>
      </c>
      <c r="B53">
        <f ca="1">IF('Waste 2010'!$A61="MR",INDIRECT("'Waste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IF('Waste 2020'!$A61="MR",INDIRECT("'Waste 2020'!"&amp;'Country Selector'!$B$3&amp;ROW($A61))*10^12,0)*'Process Emissions Multipliers'!$B$37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IF('Waste 2030'!$A61="MR",INDIRECT("'Waste 2030'!"&amp;'Country Selector'!$B$3&amp;ROW($A61))*10^12,0)*'Process Emissions Multipliers'!$D$37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Multipliers'!$E$37</f>
        <v>0</v>
      </c>
    </row>
    <row r="54" spans="1:42">
      <c r="A54" s="74">
        <v>2</v>
      </c>
      <c r="B54">
        <f ca="1">IF('Waste 2010'!$A62="MR",INDIRECT("'Waste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IF('Waste 2020'!$A62="MR",INDIRECT("'Waste 2020'!"&amp;'Country Selector'!$B$3&amp;ROW($A62))*10^12,0)*'Process Emissions Multipliers'!$B$37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IF('Waste 2030'!$A62="MR",INDIRECT("'Waste 2030'!"&amp;'Country Selector'!$B$3&amp;ROW($A62))*10^12,0)*'Process Emissions Multipliers'!$D$37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Multipliers'!$E$37</f>
        <v>0</v>
      </c>
    </row>
    <row r="55" spans="1:42">
      <c r="A55" s="74">
        <v>3</v>
      </c>
      <c r="B55">
        <f ca="1">IF('Waste 2010'!$A63="MR",INDIRECT("'Waste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IF('Waste 2020'!$A63="MR",INDIRECT("'Waste 2020'!"&amp;'Country Selector'!$B$3&amp;ROW($A63))*10^12,0)*'Process Emissions Multipliers'!$B$37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IF('Waste 2030'!$A63="MR",INDIRECT("'Waste 2030'!"&amp;'Country Selector'!$B$3&amp;ROW($A63))*10^12,0)*'Process Emissions Multipliers'!$D$37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Multipliers'!$E$37</f>
        <v>0</v>
      </c>
    </row>
    <row r="56" spans="1:42">
      <c r="A56" s="74">
        <v>4</v>
      </c>
      <c r="B56">
        <f ca="1">IF('Waste 2010'!$A64="MR",INDIRECT("'Waste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IF('Waste 2020'!$A64="MR",INDIRECT("'Waste 2020'!"&amp;'Country Selector'!$B$3&amp;ROW($A64))*10^12,0)*'Process Emissions Multipliers'!$B$37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IF('Waste 2030'!$A64="MR",INDIRECT("'Waste 2030'!"&amp;'Country Selector'!$B$3&amp;ROW($A64))*10^12,0)*'Process Emissions Multipliers'!$D$37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Multipliers'!$E$37</f>
        <v>0</v>
      </c>
    </row>
    <row r="57" spans="1:42">
      <c r="A57" s="74">
        <v>5</v>
      </c>
      <c r="B57">
        <f ca="1">IF('Waste 2010'!$A65="MR",INDIRECT("'Waste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IF('Waste 2020'!$A65="MR",INDIRECT("'Waste 2020'!"&amp;'Country Selector'!$B$3&amp;ROW($A65))*10^12,0)*'Process Emissions Multipliers'!$B$37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IF('Waste 2030'!$A65="MR",INDIRECT("'Waste 2030'!"&amp;'Country Selector'!$B$3&amp;ROW($A65))*10^12,0)*'Process Emissions Multipliers'!$D$37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Multipliers'!$E$37</f>
        <v>0</v>
      </c>
    </row>
    <row r="58" spans="1:42">
      <c r="A58" s="74">
        <v>6</v>
      </c>
      <c r="B58">
        <f ca="1">IF('Waste 2010'!$A66="MR",INDIRECT("'Waste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IF('Waste 2020'!$A66="MR",INDIRECT("'Waste 2020'!"&amp;'Country Selector'!$B$3&amp;ROW($A66))*10^12,0)*'Process Emissions Multipliers'!$B$37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IF('Waste 2030'!$A66="MR",INDIRECT("'Waste 2030'!"&amp;'Country Selector'!$B$3&amp;ROW($A66))*10^12,0)*'Process Emissions Multipliers'!$D$37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Multipliers'!$E$37</f>
        <v>0</v>
      </c>
    </row>
    <row r="59" spans="1:42">
      <c r="A59" s="74">
        <v>7</v>
      </c>
      <c r="B59">
        <f ca="1">IF('Waste 2010'!$A67="MR",INDIRECT("'Waste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IF('Waste 2020'!$A67="MR",INDIRECT("'Waste 2020'!"&amp;'Country Selector'!$B$3&amp;ROW($A67))*10^12,0)*'Process Emissions Multipliers'!$B$37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IF('Waste 2030'!$A67="MR",INDIRECT("'Waste 2030'!"&amp;'Country Selector'!$B$3&amp;ROW($A67))*10^12,0)*'Process Emissions Multipliers'!$D$37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Multipliers'!$E$37</f>
        <v>0</v>
      </c>
    </row>
    <row r="60" spans="1:42">
      <c r="A60" s="74">
        <v>8</v>
      </c>
      <c r="B60">
        <f ca="1">IF('Waste 2010'!$A68="MR",INDIRECT("'Waste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IF('Waste 2020'!$A68="MR",INDIRECT("'Waste 2020'!"&amp;'Country Selector'!$B$3&amp;ROW($A68))*10^12,0)*'Process Emissions Multipliers'!$B$37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IF('Waste 2030'!$A68="MR",INDIRECT("'Waste 2030'!"&amp;'Country Selector'!$B$3&amp;ROW($A68))*10^12,0)*'Process Emissions Multipliers'!$D$37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Multipliers'!$E$37</f>
        <v>0</v>
      </c>
    </row>
    <row r="61" spans="1:42">
      <c r="A61" s="74">
        <v>9</v>
      </c>
      <c r="B61">
        <f ca="1">IF('Waste 2010'!$A69="MR",INDIRECT("'Waste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IF('Waste 2020'!$A69="MR",INDIRECT("'Waste 2020'!"&amp;'Country Selector'!$B$3&amp;ROW($A69))*10^12,0)*'Process Emissions Multipliers'!$B$37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IF('Waste 2030'!$A69="MR",INDIRECT("'Waste 2030'!"&amp;'Country Selector'!$B$3&amp;ROW($A69))*10^12,0)*'Process Emissions Multipliers'!$D$37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Multipliers'!$E$37</f>
        <v>0</v>
      </c>
    </row>
    <row r="62" spans="1:42">
      <c r="A62" s="74">
        <v>10</v>
      </c>
      <c r="B62">
        <f ca="1">IF('Waste 2010'!$A70="MR",INDIRECT("'Waste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IF('Waste 2020'!$A70="MR",INDIRECT("'Waste 2020'!"&amp;'Country Selector'!$B$3&amp;ROW($A70))*10^12,0)*'Process Emissions Multipliers'!$B$37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IF('Waste 2030'!$A70="MR",INDIRECT("'Waste 2030'!"&amp;'Country Selector'!$B$3&amp;ROW($A70))*10^12,0)*'Process Emissions Multipliers'!$D$37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Multipliers'!$E$37</f>
        <v>0</v>
      </c>
    </row>
    <row r="63" spans="1:42">
      <c r="A63" s="74">
        <v>11</v>
      </c>
      <c r="B63">
        <f ca="1">IF('Waste 2010'!$A71="MR",INDIRECT("'Waste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IF('Waste 2020'!$A71="MR",INDIRECT("'Waste 2020'!"&amp;'Country Selector'!$B$3&amp;ROW($A71))*10^12,0)*'Process Emissions Multipliers'!$B$37</f>
        <v>0</v>
      </c>
      <c r="M63" s="90">
        <f t="shared" ca="1" si="10"/>
        <v>358110015716.56146</v>
      </c>
      <c r="N63" s="90">
        <f t="shared" ca="1" si="10"/>
        <v>716220031433.12292</v>
      </c>
      <c r="O63" s="90">
        <f t="shared" ca="1" si="10"/>
        <v>1074330047149.6843</v>
      </c>
      <c r="P63" s="90">
        <f t="shared" ref="N63:U95" ca="1" si="13">$L63*($V$1-P$1)/($V$1-$L$1)+$V63*(P$1-$L$1)/($V$1-$L$1)</f>
        <v>1432440062866.2458</v>
      </c>
      <c r="Q63" s="90">
        <f t="shared" ca="1" si="13"/>
        <v>1790550078582.8074</v>
      </c>
      <c r="R63" s="90">
        <f t="shared" ca="1" si="13"/>
        <v>2148660094299.3687</v>
      </c>
      <c r="S63" s="90">
        <f t="shared" ca="1" si="13"/>
        <v>2506770110015.9307</v>
      </c>
      <c r="T63" s="90">
        <f t="shared" ca="1" si="13"/>
        <v>2864880125732.4917</v>
      </c>
      <c r="U63" s="90">
        <f t="shared" ca="1" si="13"/>
        <v>3222990141449.0532</v>
      </c>
      <c r="V63">
        <f ca="1">IF('Waste 2030'!$A71="MR",INDIRECT("'Waste 2030'!"&amp;'Country Selector'!$B$3&amp;ROW($A71))*10^12,0)*'Process Emissions Multipliers'!$D$37</f>
        <v>3581100157165.6147</v>
      </c>
      <c r="W63" s="90">
        <f t="shared" ref="W63:AL78" ca="1" si="14">$V63*($AP$1-W$1)/($AP$1-$V$1)+$AP63*(W$1-$V$1)/($AP$1-$V$1)</f>
        <v>3669282906134.3223</v>
      </c>
      <c r="X63" s="90">
        <f t="shared" ca="1" si="14"/>
        <v>3757465655103.0293</v>
      </c>
      <c r="Y63" s="90">
        <f t="shared" ca="1" si="14"/>
        <v>3845648404071.7368</v>
      </c>
      <c r="Z63" s="90">
        <f t="shared" ca="1" si="14"/>
        <v>3933831153040.4443</v>
      </c>
      <c r="AA63" s="90">
        <f t="shared" ca="1" si="14"/>
        <v>4022013902009.1514</v>
      </c>
      <c r="AB63" s="90">
        <f t="shared" ca="1" si="14"/>
        <v>4110196650977.8594</v>
      </c>
      <c r="AC63" s="90">
        <f t="shared" ca="1" si="14"/>
        <v>4198379399946.5659</v>
      </c>
      <c r="AD63" s="90">
        <f t="shared" ca="1" si="14"/>
        <v>4286562148915.2734</v>
      </c>
      <c r="AE63" s="90">
        <f t="shared" ca="1" si="14"/>
        <v>4374744897883.9814</v>
      </c>
      <c r="AF63" s="90">
        <f t="shared" ca="1" si="14"/>
        <v>4462927646852.6885</v>
      </c>
      <c r="AG63" s="90">
        <f t="shared" ca="1" si="14"/>
        <v>4551110395821.3955</v>
      </c>
      <c r="AH63" s="90">
        <f t="shared" ca="1" si="14"/>
        <v>4639293144790.1025</v>
      </c>
      <c r="AI63" s="90">
        <f t="shared" ca="1" si="14"/>
        <v>4727475893758.8105</v>
      </c>
      <c r="AJ63" s="90">
        <f t="shared" ca="1" si="14"/>
        <v>4815658642727.5176</v>
      </c>
      <c r="AK63" s="90">
        <f t="shared" ca="1" si="14"/>
        <v>4903841391696.2246</v>
      </c>
      <c r="AL63" s="90">
        <f t="shared" ca="1" si="14"/>
        <v>4992024140664.9326</v>
      </c>
      <c r="AM63" s="90">
        <f t="shared" ca="1" si="11"/>
        <v>5080206889633.6396</v>
      </c>
      <c r="AN63" s="90">
        <f t="shared" ca="1" si="11"/>
        <v>5168389638602.3477</v>
      </c>
      <c r="AO63" s="90">
        <f t="shared" ca="1" si="11"/>
        <v>5256572387571.0537</v>
      </c>
      <c r="AP63">
        <f ca="1">V63*'Process Emissions Multipliers'!$E$37</f>
        <v>5344755136539.7617</v>
      </c>
    </row>
    <row r="64" spans="1:42">
      <c r="A64" s="74">
        <v>12</v>
      </c>
      <c r="B64">
        <f ca="1">IF('Waste 2010'!$A72="MR",INDIRECT("'Waste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IF('Waste 2020'!$A72="MR",INDIRECT("'Waste 2020'!"&amp;'Country Selector'!$B$3&amp;ROW($A72))*10^12,0)*'Process Emissions Multipliers'!$B$37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IF('Waste 2030'!$A72="MR",INDIRECT("'Waste 2030'!"&amp;'Country Selector'!$B$3&amp;ROW($A72))*10^12,0)*'Process Emissions Multipliers'!$D$37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Multipliers'!$E$37</f>
        <v>0</v>
      </c>
    </row>
    <row r="65" spans="1:42">
      <c r="A65" s="74">
        <v>13</v>
      </c>
      <c r="B65">
        <f ca="1">IF('Waste 2010'!$A73="MR",INDIRECT("'Waste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IF('Waste 2020'!$A73="MR",INDIRECT("'Waste 2020'!"&amp;'Country Selector'!$B$3&amp;ROW($A73))*10^12,0)*'Process Emissions Multipliers'!$B$37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IF('Waste 2030'!$A73="MR",INDIRECT("'Waste 2030'!"&amp;'Country Selector'!$B$3&amp;ROW($A73))*10^12,0)*'Process Emissions Multipliers'!$D$37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Multipliers'!$E$37</f>
        <v>0</v>
      </c>
    </row>
    <row r="66" spans="1:42">
      <c r="A66" s="74">
        <v>14</v>
      </c>
      <c r="B66">
        <f ca="1">IF('Waste 2010'!$A74="MR",INDIRECT("'Waste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IF('Waste 2020'!$A74="MR",INDIRECT("'Waste 2020'!"&amp;'Country Selector'!$B$3&amp;ROW($A74))*10^12,0)*'Process Emissions Multipliers'!$B$37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IF('Waste 2030'!$A74="MR",INDIRECT("'Waste 2030'!"&amp;'Country Selector'!$B$3&amp;ROW($A74))*10^12,0)*'Process Emissions Multipliers'!$D$37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Multipliers'!$E$37</f>
        <v>0</v>
      </c>
    </row>
    <row r="67" spans="1:42">
      <c r="A67" s="74">
        <v>15</v>
      </c>
      <c r="B67">
        <f ca="1">IF('Waste 2010'!$A75="MR",INDIRECT("'Waste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IF('Waste 2020'!$A75="MR",INDIRECT("'Waste 2020'!"&amp;'Country Selector'!$B$3&amp;ROW($A75))*10^12,0)*'Process Emissions Multipliers'!$B$37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IF('Waste 2030'!$A75="MR",INDIRECT("'Waste 2030'!"&amp;'Country Selector'!$B$3&amp;ROW($A75))*10^12,0)*'Process Emissions Multipliers'!$D$37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Multipliers'!$E$37</f>
        <v>0</v>
      </c>
    </row>
    <row r="68" spans="1:42">
      <c r="A68" s="74">
        <v>16</v>
      </c>
      <c r="B68">
        <f ca="1">IF('Waste 2010'!$A76="MR",INDIRECT("'Waste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IF('Waste 2020'!$A76="MR",INDIRECT("'Waste 2020'!"&amp;'Country Selector'!$B$3&amp;ROW($A76))*10^12,0)*'Process Emissions Multipliers'!$B$37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IF('Waste 2030'!$A76="MR",INDIRECT("'Waste 2030'!"&amp;'Country Selector'!$B$3&amp;ROW($A76))*10^12,0)*'Process Emissions Multipliers'!$D$37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Multipliers'!$E$37</f>
        <v>0</v>
      </c>
    </row>
    <row r="69" spans="1:42">
      <c r="A69" s="74">
        <v>17</v>
      </c>
      <c r="B69">
        <f ca="1">IF('Waste 2010'!$A77="MR",INDIRECT("'Waste 2010'!"&amp;'Country Selector'!$B$3&amp;ROW($A77))*10^12,0)</f>
        <v>1165312068531.5872</v>
      </c>
      <c r="C69" s="90">
        <f t="shared" ca="1" si="15"/>
        <v>1508081116717.0742</v>
      </c>
      <c r="D69" s="90">
        <f t="shared" ca="1" si="12"/>
        <v>1850850164902.561</v>
      </c>
      <c r="E69" s="90">
        <f t="shared" ca="1" si="12"/>
        <v>2193619213088.0479</v>
      </c>
      <c r="F69" s="90">
        <f t="shared" ca="1" si="12"/>
        <v>2536388261273.5352</v>
      </c>
      <c r="G69" s="90">
        <f t="shared" ca="1" si="12"/>
        <v>2879157309459.0215</v>
      </c>
      <c r="H69" s="90">
        <f t="shared" ca="1" si="12"/>
        <v>3221926357644.5083</v>
      </c>
      <c r="I69" s="90">
        <f t="shared" ca="1" si="12"/>
        <v>3564695405829.9951</v>
      </c>
      <c r="J69" s="90">
        <f t="shared" ca="1" si="12"/>
        <v>3907464454015.4824</v>
      </c>
      <c r="K69" s="90">
        <f t="shared" ca="1" si="12"/>
        <v>4250233502200.9688</v>
      </c>
      <c r="L69">
        <f ca="1">IF('Waste 2020'!$A77="MR",INDIRECT("'Waste 2020'!"&amp;'Country Selector'!$B$3&amp;ROW($A77))*10^12,0)*'Process Emissions Multipliers'!$B$37</f>
        <v>4593002550386.4561</v>
      </c>
      <c r="M69" s="90">
        <f t="shared" ca="1" si="16"/>
        <v>4541318756160.7734</v>
      </c>
      <c r="N69" s="90">
        <f t="shared" ca="1" si="13"/>
        <v>4489634961935.0928</v>
      </c>
      <c r="O69" s="90">
        <f t="shared" ca="1" si="13"/>
        <v>4437951167709.4102</v>
      </c>
      <c r="P69" s="90">
        <f t="shared" ca="1" si="13"/>
        <v>4386267373483.7285</v>
      </c>
      <c r="Q69" s="90">
        <f t="shared" ca="1" si="13"/>
        <v>4334583579258.0464</v>
      </c>
      <c r="R69" s="90">
        <f t="shared" ca="1" si="13"/>
        <v>4282899785032.3647</v>
      </c>
      <c r="S69" s="90">
        <f t="shared" ca="1" si="13"/>
        <v>4231215990806.6826</v>
      </c>
      <c r="T69" s="90">
        <f t="shared" ca="1" si="13"/>
        <v>4179532196581.001</v>
      </c>
      <c r="U69" s="90">
        <f t="shared" ca="1" si="13"/>
        <v>4127848402355.3188</v>
      </c>
      <c r="V69">
        <f ca="1">IF('Waste 2030'!$A77="MR",INDIRECT("'Waste 2030'!"&amp;'Country Selector'!$B$3&amp;ROW($A77))*10^12,0)*'Process Emissions Multipliers'!$D$37</f>
        <v>4076164608129.6367</v>
      </c>
      <c r="W69" s="90">
        <f t="shared" ca="1" si="14"/>
        <v>4176538064502.9771</v>
      </c>
      <c r="X69" s="90">
        <f t="shared" ca="1" si="14"/>
        <v>4276911520876.3174</v>
      </c>
      <c r="Y69" s="90">
        <f t="shared" ca="1" si="14"/>
        <v>4377284977249.6577</v>
      </c>
      <c r="Z69" s="90">
        <f t="shared" ca="1" si="14"/>
        <v>4477658433622.998</v>
      </c>
      <c r="AA69" s="90">
        <f t="shared" ca="1" si="14"/>
        <v>4578031889996.3379</v>
      </c>
      <c r="AB69" s="90">
        <f t="shared" ca="1" si="14"/>
        <v>4678405346369.6787</v>
      </c>
      <c r="AC69" s="90">
        <f t="shared" ca="1" si="14"/>
        <v>4778778802743.0195</v>
      </c>
      <c r="AD69" s="90">
        <f t="shared" ca="1" si="14"/>
        <v>4879152259116.3594</v>
      </c>
      <c r="AE69" s="90">
        <f t="shared" ca="1" si="14"/>
        <v>4979525715489.6992</v>
      </c>
      <c r="AF69" s="90">
        <f t="shared" ca="1" si="14"/>
        <v>5079899171863.04</v>
      </c>
      <c r="AG69" s="90">
        <f t="shared" ca="1" si="14"/>
        <v>5180272628236.3809</v>
      </c>
      <c r="AH69" s="90">
        <f t="shared" ca="1" si="14"/>
        <v>5280646084609.7207</v>
      </c>
      <c r="AI69" s="90">
        <f t="shared" ca="1" si="14"/>
        <v>5381019540983.0615</v>
      </c>
      <c r="AJ69" s="90">
        <f t="shared" ca="1" si="14"/>
        <v>5481392997356.4014</v>
      </c>
      <c r="AK69" s="90">
        <f t="shared" ca="1" si="14"/>
        <v>5581766453729.7422</v>
      </c>
      <c r="AL69" s="90">
        <f t="shared" ca="1" si="14"/>
        <v>5682139910103.082</v>
      </c>
      <c r="AM69" s="90">
        <f t="shared" ca="1" si="11"/>
        <v>5782513366476.4219</v>
      </c>
      <c r="AN69" s="90">
        <f t="shared" ca="1" si="11"/>
        <v>5882886822849.7627</v>
      </c>
      <c r="AO69" s="90">
        <f t="shared" ca="1" si="11"/>
        <v>5983260279223.1025</v>
      </c>
      <c r="AP69">
        <f ca="1">V69*'Process Emissions Multipliers'!$E$37</f>
        <v>6083633735596.4434</v>
      </c>
    </row>
    <row r="70" spans="1:42">
      <c r="A70" s="74">
        <v>18</v>
      </c>
      <c r="B70">
        <f ca="1">IF('Waste 2010'!$A78="MR",INDIRECT("'Waste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IF('Waste 2020'!$A78="MR",INDIRECT("'Waste 2020'!"&amp;'Country Selector'!$B$3&amp;ROW($A78))*10^12,0)*'Process Emissions Multipliers'!$B$37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IF('Waste 2030'!$A78="MR",INDIRECT("'Waste 2030'!"&amp;'Country Selector'!$B$3&amp;ROW($A78))*10^12,0)*'Process Emissions Multipliers'!$D$37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Multipliers'!$E$37</f>
        <v>0</v>
      </c>
    </row>
    <row r="71" spans="1:42">
      <c r="A71" s="74">
        <v>19</v>
      </c>
      <c r="B71">
        <f ca="1">IF('Waste 2010'!$A79="MR",INDIRECT("'Waste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IF('Waste 2020'!$A79="MR",INDIRECT("'Waste 2020'!"&amp;'Country Selector'!$B$3&amp;ROW($A79))*10^12,0)*'Process Emissions Multipliers'!$B$37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IF('Waste 2030'!$A79="MR",INDIRECT("'Waste 2030'!"&amp;'Country Selector'!$B$3&amp;ROW($A79))*10^12,0)*'Process Emissions Multipliers'!$D$37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Multipliers'!$E$37</f>
        <v>0</v>
      </c>
    </row>
    <row r="72" spans="1:42">
      <c r="A72" s="74">
        <v>20</v>
      </c>
      <c r="B72">
        <f ca="1">IF('Waste 2010'!$A80="MR",INDIRECT("'Waste 2010'!"&amp;'Country Selector'!$B$3&amp;ROW($A80))*10^12,0)</f>
        <v>18395803958.268787</v>
      </c>
      <c r="C72" s="90">
        <f t="shared" ca="1" si="15"/>
        <v>16556223562.44191</v>
      </c>
      <c r="D72" s="90">
        <f t="shared" ca="1" si="12"/>
        <v>14716643166.61503</v>
      </c>
      <c r="E72" s="90">
        <f t="shared" ca="1" si="12"/>
        <v>12877062770.788151</v>
      </c>
      <c r="F72" s="90">
        <f t="shared" ca="1" si="12"/>
        <v>11037482374.961273</v>
      </c>
      <c r="G72" s="90">
        <f t="shared" ca="1" si="12"/>
        <v>9197901979.1343937</v>
      </c>
      <c r="H72" s="90">
        <f t="shared" ca="1" si="12"/>
        <v>7358321583.3075151</v>
      </c>
      <c r="I72" s="90">
        <f t="shared" ca="1" si="12"/>
        <v>5518741187.4806366</v>
      </c>
      <c r="J72" s="90">
        <f t="shared" ca="1" si="12"/>
        <v>3679160791.6537576</v>
      </c>
      <c r="K72" s="90">
        <f t="shared" ca="1" si="12"/>
        <v>1839580395.8268788</v>
      </c>
      <c r="L72">
        <f ca="1">IF('Waste 2020'!$A80="MR",INDIRECT("'Waste 2020'!"&amp;'Country Selector'!$B$3&amp;ROW($A80))*10^12,0)*'Process Emissions Multipliers'!$B$37</f>
        <v>0</v>
      </c>
      <c r="M72" s="90">
        <f t="shared" ca="1" si="16"/>
        <v>6073568015.6527405</v>
      </c>
      <c r="N72" s="90">
        <f t="shared" ca="1" si="13"/>
        <v>12147136031.305481</v>
      </c>
      <c r="O72" s="90">
        <f t="shared" ca="1" si="13"/>
        <v>18220704046.958221</v>
      </c>
      <c r="P72" s="90">
        <f t="shared" ca="1" si="13"/>
        <v>24294272062.610962</v>
      </c>
      <c r="Q72" s="90">
        <f t="shared" ca="1" si="13"/>
        <v>30367840078.263702</v>
      </c>
      <c r="R72" s="90">
        <f t="shared" ca="1" si="13"/>
        <v>36441408093.916443</v>
      </c>
      <c r="S72" s="90">
        <f t="shared" ca="1" si="13"/>
        <v>42514976109.569183</v>
      </c>
      <c r="T72" s="90">
        <f t="shared" ca="1" si="13"/>
        <v>48588544125.221924</v>
      </c>
      <c r="U72" s="90">
        <f t="shared" ca="1" si="13"/>
        <v>54662112140.874664</v>
      </c>
      <c r="V72">
        <f ca="1">IF('Waste 2030'!$A80="MR",INDIRECT("'Waste 2030'!"&amp;'Country Selector'!$B$3&amp;ROW($A80))*10^12,0)*'Process Emissions Multipliers'!$D$37</f>
        <v>60735680156.527405</v>
      </c>
      <c r="W72" s="90">
        <f t="shared" ca="1" si="14"/>
        <v>62231265033.138565</v>
      </c>
      <c r="X72" s="90">
        <f t="shared" ca="1" si="14"/>
        <v>63726849909.749733</v>
      </c>
      <c r="Y72" s="90">
        <f t="shared" ca="1" si="14"/>
        <v>65222434786.360901</v>
      </c>
      <c r="Z72" s="90">
        <f t="shared" ca="1" si="14"/>
        <v>66718019662.972061</v>
      </c>
      <c r="AA72" s="90">
        <f t="shared" ca="1" si="14"/>
        <v>68213604539.583221</v>
      </c>
      <c r="AB72" s="90">
        <f t="shared" ca="1" si="14"/>
        <v>69709189416.194397</v>
      </c>
      <c r="AC72" s="90">
        <f t="shared" ca="1" si="14"/>
        <v>71204774292.805542</v>
      </c>
      <c r="AD72" s="90">
        <f t="shared" ca="1" si="14"/>
        <v>72700359169.416718</v>
      </c>
      <c r="AE72" s="90">
        <f t="shared" ca="1" si="14"/>
        <v>74195944046.027893</v>
      </c>
      <c r="AF72" s="90">
        <f t="shared" ca="1" si="14"/>
        <v>75691528922.639038</v>
      </c>
      <c r="AG72" s="90">
        <f t="shared" ca="1" si="14"/>
        <v>77187113799.250214</v>
      </c>
      <c r="AH72" s="90">
        <f t="shared" ca="1" si="14"/>
        <v>78682698675.861374</v>
      </c>
      <c r="AI72" s="90">
        <f t="shared" ca="1" si="14"/>
        <v>80178283552.472534</v>
      </c>
      <c r="AJ72" s="90">
        <f t="shared" ca="1" si="14"/>
        <v>81673868429.083694</v>
      </c>
      <c r="AK72" s="90">
        <f t="shared" ca="1" si="14"/>
        <v>83169453305.694855</v>
      </c>
      <c r="AL72" s="90">
        <f t="shared" ca="1" si="14"/>
        <v>84665038182.30603</v>
      </c>
      <c r="AM72" s="90">
        <f t="shared" ca="1" si="11"/>
        <v>86160623058.917191</v>
      </c>
      <c r="AN72" s="90">
        <f t="shared" ca="1" si="11"/>
        <v>87656207935.528366</v>
      </c>
      <c r="AO72" s="90">
        <f t="shared" ca="1" si="11"/>
        <v>89151792812.139511</v>
      </c>
      <c r="AP72">
        <f ca="1">V72*'Process Emissions Multipliers'!$E$37</f>
        <v>90647377688.750687</v>
      </c>
    </row>
    <row r="73" spans="1:42">
      <c r="A73" s="74">
        <v>21</v>
      </c>
      <c r="B73">
        <f ca="1">IF('Waste 2010'!$A81="MR",INDIRECT("'Waste 2010'!"&amp;'Country Selector'!$B$3&amp;ROW($A81))*10^12,0)</f>
        <v>0</v>
      </c>
      <c r="C73" s="90">
        <f t="shared" ca="1" si="15"/>
        <v>2268786887.2732615</v>
      </c>
      <c r="D73" s="90">
        <f t="shared" ca="1" si="12"/>
        <v>4537573774.5465231</v>
      </c>
      <c r="E73" s="90">
        <f t="shared" ca="1" si="12"/>
        <v>6806360661.8197842</v>
      </c>
      <c r="F73" s="90">
        <f t="shared" ca="1" si="12"/>
        <v>9075147549.0930462</v>
      </c>
      <c r="G73" s="90">
        <f t="shared" ca="1" si="12"/>
        <v>11343934436.366308</v>
      </c>
      <c r="H73" s="90">
        <f t="shared" ca="1" si="12"/>
        <v>13612721323.639568</v>
      </c>
      <c r="I73" s="90">
        <f t="shared" ca="1" si="12"/>
        <v>15881508210.912832</v>
      </c>
      <c r="J73" s="90">
        <f t="shared" ca="1" si="12"/>
        <v>18150295098.186092</v>
      </c>
      <c r="K73" s="90">
        <f t="shared" ca="1" si="12"/>
        <v>20419081985.459354</v>
      </c>
      <c r="L73">
        <f ca="1">IF('Waste 2020'!$A81="MR",INDIRECT("'Waste 2020'!"&amp;'Country Selector'!$B$3&amp;ROW($A81))*10^12,0)*'Process Emissions Multipliers'!$B$37</f>
        <v>22687868872.732616</v>
      </c>
      <c r="M73" s="90">
        <f t="shared" ca="1" si="16"/>
        <v>20419081985.459354</v>
      </c>
      <c r="N73" s="90">
        <f t="shared" ca="1" si="13"/>
        <v>18150295098.186092</v>
      </c>
      <c r="O73" s="90">
        <f t="shared" ca="1" si="13"/>
        <v>15881508210.912832</v>
      </c>
      <c r="P73" s="90">
        <f t="shared" ca="1" si="13"/>
        <v>13612721323.639568</v>
      </c>
      <c r="Q73" s="90">
        <f t="shared" ca="1" si="13"/>
        <v>11343934436.366308</v>
      </c>
      <c r="R73" s="90">
        <f t="shared" ca="1" si="13"/>
        <v>9075147549.0930462</v>
      </c>
      <c r="S73" s="90">
        <f t="shared" ca="1" si="13"/>
        <v>6806360661.8197842</v>
      </c>
      <c r="T73" s="90">
        <f t="shared" ca="1" si="13"/>
        <v>4537573774.5465231</v>
      </c>
      <c r="U73" s="90">
        <f t="shared" ca="1" si="13"/>
        <v>2268786887.2732615</v>
      </c>
      <c r="V73">
        <f ca="1">IF('Waste 2030'!$A81="MR",INDIRECT("'Waste 2030'!"&amp;'Country Selector'!$B$3&amp;ROW($A81))*10^12,0)*'Process Emissions Multipliers'!$D$37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Multipliers'!$E$37</f>
        <v>0</v>
      </c>
    </row>
    <row r="74" spans="1:42">
      <c r="A74" s="74">
        <v>22</v>
      </c>
      <c r="B74">
        <f ca="1">IF('Waste 2010'!$A82="MR",INDIRECT("'Waste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IF('Waste 2020'!$A82="MR",INDIRECT("'Waste 2020'!"&amp;'Country Selector'!$B$3&amp;ROW($A82))*10^12,0)*'Process Emissions Multipliers'!$B$37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IF('Waste 2030'!$A82="MR",INDIRECT("'Waste 2030'!"&amp;'Country Selector'!$B$3&amp;ROW($A82))*10^12,0)*'Process Emissions Multipliers'!$D$37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Multipliers'!$E$37</f>
        <v>0</v>
      </c>
    </row>
    <row r="75" spans="1:42">
      <c r="A75" s="74">
        <v>23</v>
      </c>
      <c r="B75">
        <f ca="1">IF('Waste 2010'!$A83="MR",INDIRECT("'Waste 2010'!"&amp;'Country Selector'!$B$3&amp;ROW($A83))*10^12,0)</f>
        <v>0</v>
      </c>
      <c r="C75" s="90">
        <f t="shared" ca="1" si="15"/>
        <v>2014127134.6199467</v>
      </c>
      <c r="D75" s="90">
        <f t="shared" ca="1" si="12"/>
        <v>4028254269.2398934</v>
      </c>
      <c r="E75" s="90">
        <f t="shared" ca="1" si="12"/>
        <v>6042381403.8598404</v>
      </c>
      <c r="F75" s="90">
        <f t="shared" ca="1" si="12"/>
        <v>8056508538.4797869</v>
      </c>
      <c r="G75" s="90">
        <f t="shared" ca="1" si="12"/>
        <v>10070635673.099733</v>
      </c>
      <c r="H75" s="90">
        <f t="shared" ca="1" si="12"/>
        <v>12084762807.719681</v>
      </c>
      <c r="I75" s="90">
        <f t="shared" ca="1" si="12"/>
        <v>14098889942.339626</v>
      </c>
      <c r="J75" s="90">
        <f t="shared" ca="1" si="12"/>
        <v>16113017076.959574</v>
      </c>
      <c r="K75" s="90">
        <f t="shared" ca="1" si="12"/>
        <v>18127144211.579521</v>
      </c>
      <c r="L75">
        <f ca="1">IF('Waste 2020'!$A83="MR",INDIRECT("'Waste 2020'!"&amp;'Country Selector'!$B$3&amp;ROW($A83))*10^12,0)*'Process Emissions Multipliers'!$B$37</f>
        <v>20141271346.199467</v>
      </c>
      <c r="M75" s="90">
        <f t="shared" ca="1" si="16"/>
        <v>18127144211.579521</v>
      </c>
      <c r="N75" s="90">
        <f t="shared" ca="1" si="13"/>
        <v>16113017076.959574</v>
      </c>
      <c r="O75" s="90">
        <f t="shared" ca="1" si="13"/>
        <v>14098889942.339626</v>
      </c>
      <c r="P75" s="90">
        <f t="shared" ca="1" si="13"/>
        <v>12084762807.719681</v>
      </c>
      <c r="Q75" s="90">
        <f t="shared" ca="1" si="13"/>
        <v>10070635673.099733</v>
      </c>
      <c r="R75" s="90">
        <f t="shared" ca="1" si="13"/>
        <v>8056508538.4797869</v>
      </c>
      <c r="S75" s="90">
        <f t="shared" ca="1" si="13"/>
        <v>6042381403.8598404</v>
      </c>
      <c r="T75" s="90">
        <f t="shared" ca="1" si="13"/>
        <v>4028254269.2398934</v>
      </c>
      <c r="U75" s="90">
        <f t="shared" ca="1" si="13"/>
        <v>2014127134.6199467</v>
      </c>
      <c r="V75">
        <f ca="1">IF('Waste 2030'!$A83="MR",INDIRECT("'Waste 2030'!"&amp;'Country Selector'!$B$3&amp;ROW($A83))*10^12,0)*'Process Emissions Multipliers'!$D$37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Multipliers'!$E$37</f>
        <v>0</v>
      </c>
    </row>
    <row r="76" spans="1:42">
      <c r="A76" s="74">
        <v>24</v>
      </c>
      <c r="B76">
        <f ca="1">IF('Waste 2010'!$A84="MR",INDIRECT("'Waste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IF('Waste 2020'!$A84="MR",INDIRECT("'Waste 2020'!"&amp;'Country Selector'!$B$3&amp;ROW($A84))*10^12,0)*'Process Emissions Multipliers'!$B$37</f>
        <v>0</v>
      </c>
      <c r="M76" s="90">
        <f t="shared" ca="1" si="16"/>
        <v>3217349543.4268732</v>
      </c>
      <c r="N76" s="90">
        <f t="shared" ca="1" si="13"/>
        <v>6434699086.8537464</v>
      </c>
      <c r="O76" s="90">
        <f t="shared" ca="1" si="13"/>
        <v>9652048630.2806206</v>
      </c>
      <c r="P76" s="90">
        <f t="shared" ca="1" si="13"/>
        <v>12869398173.707493</v>
      </c>
      <c r="Q76" s="90">
        <f t="shared" ca="1" si="13"/>
        <v>16086747717.134365</v>
      </c>
      <c r="R76" s="90">
        <f t="shared" ca="1" si="13"/>
        <v>19304097260.561241</v>
      </c>
      <c r="S76" s="90">
        <f t="shared" ca="1" si="13"/>
        <v>22521446803.988113</v>
      </c>
      <c r="T76" s="90">
        <f t="shared" ca="1" si="13"/>
        <v>25738796347.414986</v>
      </c>
      <c r="U76" s="90">
        <f t="shared" ca="1" si="13"/>
        <v>28956145890.841858</v>
      </c>
      <c r="V76">
        <f ca="1">IF('Waste 2030'!$A84="MR",INDIRECT("'Waste 2030'!"&amp;'Country Selector'!$B$3&amp;ROW($A84))*10^12,0)*'Process Emissions Multipliers'!$D$37</f>
        <v>32173495434.268734</v>
      </c>
      <c r="W76" s="90">
        <f t="shared" ca="1" si="14"/>
        <v>32965751206.743843</v>
      </c>
      <c r="X76" s="90">
        <f t="shared" ca="1" si="14"/>
        <v>33758006979.218945</v>
      </c>
      <c r="Y76" s="90">
        <f t="shared" ca="1" si="14"/>
        <v>34550262751.694054</v>
      </c>
      <c r="Z76" s="90">
        <f t="shared" ca="1" si="14"/>
        <v>35342518524.169159</v>
      </c>
      <c r="AA76" s="90">
        <f t="shared" ca="1" si="14"/>
        <v>36134774296.644272</v>
      </c>
      <c r="AB76" s="90">
        <f t="shared" ca="1" si="14"/>
        <v>36927030069.119377</v>
      </c>
      <c r="AC76" s="90">
        <f t="shared" ca="1" si="14"/>
        <v>37719285841.594482</v>
      </c>
      <c r="AD76" s="90">
        <f t="shared" ca="1" si="14"/>
        <v>38511541614.069595</v>
      </c>
      <c r="AE76" s="90">
        <f t="shared" ca="1" si="14"/>
        <v>39303797386.544693</v>
      </c>
      <c r="AF76" s="90">
        <f t="shared" ca="1" si="14"/>
        <v>40096053159.019806</v>
      </c>
      <c r="AG76" s="90">
        <f t="shared" ca="1" si="14"/>
        <v>40888308931.494911</v>
      </c>
      <c r="AH76" s="90">
        <f t="shared" ca="1" si="14"/>
        <v>41680564703.970016</v>
      </c>
      <c r="AI76" s="90">
        <f t="shared" ca="1" si="14"/>
        <v>42472820476.445129</v>
      </c>
      <c r="AJ76" s="90">
        <f t="shared" ca="1" si="14"/>
        <v>43265076248.920227</v>
      </c>
      <c r="AK76" s="90">
        <f t="shared" ca="1" si="14"/>
        <v>44057332021.39534</v>
      </c>
      <c r="AL76" s="90">
        <f t="shared" ca="1" si="14"/>
        <v>44849587793.870445</v>
      </c>
      <c r="AM76" s="90">
        <f t="shared" ca="1" si="11"/>
        <v>45641843566.345558</v>
      </c>
      <c r="AN76" s="90">
        <f t="shared" ca="1" si="11"/>
        <v>46434099338.820656</v>
      </c>
      <c r="AO76" s="90">
        <f t="shared" ca="1" si="11"/>
        <v>47226355111.295769</v>
      </c>
      <c r="AP76">
        <f ca="1">V76*'Process Emissions Multipliers'!$E$37</f>
        <v>48018610883.770874</v>
      </c>
    </row>
    <row r="77" spans="1:42">
      <c r="A77" s="74">
        <v>25</v>
      </c>
      <c r="B77">
        <f ca="1">IF('Waste 2010'!$A85="MR",INDIRECT("'Waste 2010'!"&amp;'Country Selector'!$B$3&amp;ROW($A85))*10^12,0)</f>
        <v>444971154497.58252</v>
      </c>
      <c r="C77" s="90">
        <f t="shared" ca="1" si="15"/>
        <v>400474039047.82428</v>
      </c>
      <c r="D77" s="90">
        <f t="shared" ca="1" si="12"/>
        <v>355976923598.06604</v>
      </c>
      <c r="E77" s="90">
        <f t="shared" ca="1" si="12"/>
        <v>311479808148.30774</v>
      </c>
      <c r="F77" s="90">
        <f t="shared" ca="1" si="12"/>
        <v>266982692698.5495</v>
      </c>
      <c r="G77" s="90">
        <f t="shared" ca="1" si="12"/>
        <v>222485577248.79126</v>
      </c>
      <c r="H77" s="90">
        <f t="shared" ca="1" si="12"/>
        <v>177988461799.03302</v>
      </c>
      <c r="I77" s="90">
        <f t="shared" ca="1" si="12"/>
        <v>133491346349.27475</v>
      </c>
      <c r="J77" s="90">
        <f t="shared" ca="1" si="12"/>
        <v>88994230899.51651</v>
      </c>
      <c r="K77" s="90">
        <f t="shared" ca="1" si="12"/>
        <v>44497115449.758255</v>
      </c>
      <c r="L77">
        <f ca="1">IF('Waste 2020'!$A85="MR",INDIRECT("'Waste 2020'!"&amp;'Country Selector'!$B$3&amp;ROW($A85))*10^12,0)*'Process Emissions Multipliers'!$B$37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IF('Waste 2030'!$A85="MR",INDIRECT("'Waste 2030'!"&amp;'Country Selector'!$B$3&amp;ROW($A85))*10^12,0)*'Process Emissions Multipliers'!$D$37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Multipliers'!$E$37</f>
        <v>0</v>
      </c>
    </row>
    <row r="78" spans="1:42">
      <c r="A78" s="74">
        <v>26</v>
      </c>
      <c r="B78">
        <f ca="1">IF('Waste 2010'!$A86="MR",INDIRECT("'Waste 2010'!"&amp;'Country Selector'!$B$3&amp;ROW($A86))*10^12,0)</f>
        <v>18395803958.268787</v>
      </c>
      <c r="C78" s="90">
        <f t="shared" ca="1" si="15"/>
        <v>18825010449.715172</v>
      </c>
      <c r="D78" s="90">
        <f t="shared" ca="1" si="12"/>
        <v>19254216941.161552</v>
      </c>
      <c r="E78" s="90">
        <f t="shared" ca="1" si="12"/>
        <v>19683423432.607933</v>
      </c>
      <c r="F78" s="90">
        <f t="shared" ca="1" si="12"/>
        <v>20112629924.054321</v>
      </c>
      <c r="G78" s="90">
        <f t="shared" ca="1" si="12"/>
        <v>20541836415.500702</v>
      </c>
      <c r="H78" s="90">
        <f t="shared" ca="1" si="12"/>
        <v>20971042906.947083</v>
      </c>
      <c r="I78" s="90">
        <f t="shared" ca="1" si="12"/>
        <v>21400249398.393471</v>
      </c>
      <c r="J78" s="90">
        <f t="shared" ca="1" si="12"/>
        <v>21829455889.839851</v>
      </c>
      <c r="K78" s="90">
        <f t="shared" ca="1" si="12"/>
        <v>22258662381.286232</v>
      </c>
      <c r="L78">
        <f ca="1">IF('Waste 2020'!$A86="MR",INDIRECT("'Waste 2020'!"&amp;'Country Selector'!$B$3&amp;ROW($A86))*10^12,0)*'Process Emissions Multipliers'!$B$37</f>
        <v>22687868872.732616</v>
      </c>
      <c r="M78" s="90">
        <f t="shared" ca="1" si="16"/>
        <v>23636431528.886227</v>
      </c>
      <c r="N78" s="90">
        <f t="shared" ca="1" si="13"/>
        <v>24584994185.039841</v>
      </c>
      <c r="O78" s="90">
        <f t="shared" ca="1" si="13"/>
        <v>25533556841.193451</v>
      </c>
      <c r="P78" s="90">
        <f t="shared" ca="1" si="13"/>
        <v>26482119497.347061</v>
      </c>
      <c r="Q78" s="90">
        <f t="shared" ca="1" si="13"/>
        <v>27430682153.500671</v>
      </c>
      <c r="R78" s="90">
        <f t="shared" ca="1" si="13"/>
        <v>28379244809.654289</v>
      </c>
      <c r="S78" s="90">
        <f t="shared" ca="1" si="13"/>
        <v>29327807465.807899</v>
      </c>
      <c r="T78" s="90">
        <f t="shared" ca="1" si="13"/>
        <v>30276370121.96151</v>
      </c>
      <c r="U78" s="90">
        <f t="shared" ca="1" si="13"/>
        <v>31224932778.11512</v>
      </c>
      <c r="V78">
        <f ca="1">IF('Waste 2030'!$A86="MR",INDIRECT("'Waste 2030'!"&amp;'Country Selector'!$B$3&amp;ROW($A86))*10^12,0)*'Process Emissions Multipliers'!$D$37</f>
        <v>32173495434.268734</v>
      </c>
      <c r="W78" s="90">
        <f t="shared" ca="1" si="14"/>
        <v>32965751206.743843</v>
      </c>
      <c r="X78" s="90">
        <f t="shared" ca="1" si="14"/>
        <v>33758006979.218945</v>
      </c>
      <c r="Y78" s="90">
        <f t="shared" ca="1" si="14"/>
        <v>34550262751.694054</v>
      </c>
      <c r="Z78" s="90">
        <f t="shared" ca="1" si="14"/>
        <v>35342518524.169159</v>
      </c>
      <c r="AA78" s="90">
        <f t="shared" ca="1" si="14"/>
        <v>36134774296.644272</v>
      </c>
      <c r="AB78" s="90">
        <f t="shared" ca="1" si="14"/>
        <v>36927030069.119377</v>
      </c>
      <c r="AC78" s="90">
        <f t="shared" ca="1" si="14"/>
        <v>37719285841.594482</v>
      </c>
      <c r="AD78" s="90">
        <f t="shared" ca="1" si="14"/>
        <v>38511541614.069595</v>
      </c>
      <c r="AE78" s="90">
        <f t="shared" ca="1" si="14"/>
        <v>39303797386.544693</v>
      </c>
      <c r="AF78" s="90">
        <f t="shared" ca="1" si="14"/>
        <v>40096053159.019806</v>
      </c>
      <c r="AG78" s="90">
        <f t="shared" ca="1" si="14"/>
        <v>40888308931.494911</v>
      </c>
      <c r="AH78" s="90">
        <f t="shared" ca="1" si="14"/>
        <v>41680564703.970016</v>
      </c>
      <c r="AI78" s="90">
        <f t="shared" ca="1" si="14"/>
        <v>42472820476.445129</v>
      </c>
      <c r="AJ78" s="90">
        <f t="shared" ca="1" si="14"/>
        <v>43265076248.920227</v>
      </c>
      <c r="AK78" s="90">
        <f t="shared" ca="1" si="14"/>
        <v>44057332021.39534</v>
      </c>
      <c r="AL78" s="90">
        <f t="shared" ref="AL78:AO93" ca="1" si="17">$V78*($AP$1-AL$1)/($AP$1-$V$1)+$AP78*(AL$1-$V$1)/($AP$1-$V$1)</f>
        <v>44849587793.870445</v>
      </c>
      <c r="AM78" s="90">
        <f t="shared" ca="1" si="17"/>
        <v>45641843566.345558</v>
      </c>
      <c r="AN78" s="90">
        <f t="shared" ca="1" si="17"/>
        <v>46434099338.820656</v>
      </c>
      <c r="AO78" s="90">
        <f t="shared" ca="1" si="17"/>
        <v>47226355111.295769</v>
      </c>
      <c r="AP78">
        <f ca="1">V78*'Process Emissions Multipliers'!$E$37</f>
        <v>48018610883.770874</v>
      </c>
    </row>
    <row r="79" spans="1:42">
      <c r="A79" s="74">
        <v>27</v>
      </c>
      <c r="B79">
        <f ca="1">IF('Waste 2010'!$A87="MR",INDIRECT("'Waste 2010'!"&amp;'Country Selector'!$B$3&amp;ROW($A87))*10^12,0)</f>
        <v>0</v>
      </c>
      <c r="C79" s="90">
        <f t="shared" ca="1" si="15"/>
        <v>2268786887.2732615</v>
      </c>
      <c r="D79" s="90">
        <f t="shared" ca="1" si="12"/>
        <v>4537573774.5465231</v>
      </c>
      <c r="E79" s="90">
        <f t="shared" ca="1" si="12"/>
        <v>6806360661.8197842</v>
      </c>
      <c r="F79" s="90">
        <f t="shared" ca="1" si="12"/>
        <v>9075147549.0930462</v>
      </c>
      <c r="G79" s="90">
        <f t="shared" ca="1" si="12"/>
        <v>11343934436.366308</v>
      </c>
      <c r="H79" s="90">
        <f t="shared" ca="1" si="12"/>
        <v>13612721323.639568</v>
      </c>
      <c r="I79" s="90">
        <f t="shared" ca="1" si="12"/>
        <v>15881508210.912832</v>
      </c>
      <c r="J79" s="90">
        <f t="shared" ca="1" si="12"/>
        <v>18150295098.186092</v>
      </c>
      <c r="K79" s="90">
        <f t="shared" ca="1" si="12"/>
        <v>20419081985.459354</v>
      </c>
      <c r="L79">
        <f ca="1">IF('Waste 2020'!$A87="MR",INDIRECT("'Waste 2020'!"&amp;'Country Selector'!$B$3&amp;ROW($A87))*10^12,0)*'Process Emissions Multipliers'!$B$37</f>
        <v>22687868872.732616</v>
      </c>
      <c r="M79" s="90">
        <f t="shared" ca="1" si="16"/>
        <v>20419081985.459354</v>
      </c>
      <c r="N79" s="90">
        <f t="shared" ca="1" si="13"/>
        <v>18150295098.186092</v>
      </c>
      <c r="O79" s="90">
        <f t="shared" ca="1" si="13"/>
        <v>15881508210.912832</v>
      </c>
      <c r="P79" s="90">
        <f t="shared" ca="1" si="13"/>
        <v>13612721323.639568</v>
      </c>
      <c r="Q79" s="90">
        <f t="shared" ca="1" si="13"/>
        <v>11343934436.366308</v>
      </c>
      <c r="R79" s="90">
        <f t="shared" ca="1" si="13"/>
        <v>9075147549.0930462</v>
      </c>
      <c r="S79" s="90">
        <f t="shared" ca="1" si="13"/>
        <v>6806360661.8197842</v>
      </c>
      <c r="T79" s="90">
        <f t="shared" ca="1" si="13"/>
        <v>4537573774.5465231</v>
      </c>
      <c r="U79" s="90">
        <f t="shared" ca="1" si="13"/>
        <v>2268786887.2732615</v>
      </c>
      <c r="V79">
        <f ca="1">IF('Waste 2030'!$A87="MR",INDIRECT("'Waste 2030'!"&amp;'Country Selector'!$B$3&amp;ROW($A87))*10^12,0)*'Process Emissions Multipliers'!$D$37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Multipliers'!$E$37</f>
        <v>0</v>
      </c>
    </row>
    <row r="80" spans="1:42">
      <c r="A80" s="74">
        <v>28</v>
      </c>
      <c r="B80">
        <f ca="1">IF('Waste 2010'!$A88="MR",INDIRECT("'Waste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IF('Waste 2020'!$A88="MR",INDIRECT("'Waste 2020'!"&amp;'Country Selector'!$B$3&amp;ROW($A88))*10^12,0)*'Process Emissions Multipliers'!$B$37</f>
        <v>0</v>
      </c>
      <c r="M80" s="90">
        <f t="shared" ca="1" si="16"/>
        <v>19099200838.216679</v>
      </c>
      <c r="N80" s="90">
        <f t="shared" ca="1" si="13"/>
        <v>38198401676.433357</v>
      </c>
      <c r="O80" s="90">
        <f t="shared" ca="1" si="13"/>
        <v>57297602514.65004</v>
      </c>
      <c r="P80" s="90">
        <f t="shared" ca="1" si="13"/>
        <v>76396803352.866714</v>
      </c>
      <c r="Q80" s="90">
        <f t="shared" ca="1" si="13"/>
        <v>95496004191.083389</v>
      </c>
      <c r="R80" s="90">
        <f t="shared" ca="1" si="13"/>
        <v>114595205029.30008</v>
      </c>
      <c r="S80" s="90">
        <f t="shared" ca="1" si="13"/>
        <v>133694405867.51675</v>
      </c>
      <c r="T80" s="90">
        <f t="shared" ca="1" si="13"/>
        <v>152793606705.73343</v>
      </c>
      <c r="U80" s="90">
        <f t="shared" ca="1" si="13"/>
        <v>171892807543.9501</v>
      </c>
      <c r="V80">
        <f ca="1">IF('Waste 2030'!$A88="MR",INDIRECT("'Waste 2030'!"&amp;'Country Selector'!$B$3&amp;ROW($A88))*10^12,0)*'Process Emissions Multipliers'!$D$37</f>
        <v>190992008382.16678</v>
      </c>
      <c r="W80" s="90">
        <f t="shared" ca="1" si="18"/>
        <v>195695088327.16452</v>
      </c>
      <c r="X80" s="90">
        <f t="shared" ca="1" si="18"/>
        <v>200398168272.16226</v>
      </c>
      <c r="Y80" s="90">
        <f t="shared" ca="1" si="18"/>
        <v>205101248217.16</v>
      </c>
      <c r="Z80" s="90">
        <f t="shared" ca="1" si="18"/>
        <v>209804328162.15775</v>
      </c>
      <c r="AA80" s="90">
        <f t="shared" ca="1" si="18"/>
        <v>214507408107.15546</v>
      </c>
      <c r="AB80" s="90">
        <f t="shared" ca="1" si="18"/>
        <v>219210488052.15323</v>
      </c>
      <c r="AC80" s="90">
        <f t="shared" ca="1" si="18"/>
        <v>223913567997.15094</v>
      </c>
      <c r="AD80" s="90">
        <f t="shared" ca="1" si="18"/>
        <v>228616647942.14871</v>
      </c>
      <c r="AE80" s="90">
        <f t="shared" ca="1" si="18"/>
        <v>233319727887.14642</v>
      </c>
      <c r="AF80" s="90">
        <f t="shared" ca="1" si="18"/>
        <v>238022807832.14417</v>
      </c>
      <c r="AG80" s="90">
        <f t="shared" ca="1" si="18"/>
        <v>242725887777.14191</v>
      </c>
      <c r="AH80" s="90">
        <f t="shared" ca="1" si="18"/>
        <v>247428967722.13965</v>
      </c>
      <c r="AI80" s="90">
        <f t="shared" ca="1" si="18"/>
        <v>252132047667.13739</v>
      </c>
      <c r="AJ80" s="90">
        <f t="shared" ca="1" si="18"/>
        <v>256835127612.13513</v>
      </c>
      <c r="AK80" s="90">
        <f t="shared" ca="1" si="18"/>
        <v>261538207557.13287</v>
      </c>
      <c r="AL80" s="90">
        <f t="shared" ca="1" si="18"/>
        <v>266241287502.13062</v>
      </c>
      <c r="AM80" s="90">
        <f t="shared" ca="1" si="17"/>
        <v>270944367447.12833</v>
      </c>
      <c r="AN80" s="90">
        <f t="shared" ca="1" si="17"/>
        <v>275647447392.1261</v>
      </c>
      <c r="AO80" s="90">
        <f t="shared" ca="1" si="17"/>
        <v>280350527337.1239</v>
      </c>
      <c r="AP80">
        <f ca="1">V80*'Process Emissions Multipliers'!$E$37</f>
        <v>285053607282.12158</v>
      </c>
    </row>
    <row r="81" spans="1:42">
      <c r="A81" s="74">
        <v>29</v>
      </c>
      <c r="B81">
        <f ca="1">IF('Waste 2010'!$A89="MR",INDIRECT("'Waste 2010'!"&amp;'Country Selector'!$B$3&amp;ROW($A89))*10^12,0)</f>
        <v>16330968820.096104</v>
      </c>
      <c r="C81" s="90">
        <f t="shared" ca="1" si="15"/>
        <v>14697871938.086493</v>
      </c>
      <c r="D81" s="90">
        <f t="shared" ca="1" si="12"/>
        <v>13064775056.076883</v>
      </c>
      <c r="E81" s="90">
        <f t="shared" ca="1" si="12"/>
        <v>11431678174.067272</v>
      </c>
      <c r="F81" s="90">
        <f t="shared" ca="1" si="12"/>
        <v>9798581292.057663</v>
      </c>
      <c r="G81" s="90">
        <f t="shared" ca="1" si="12"/>
        <v>8165484410.0480518</v>
      </c>
      <c r="H81" s="90">
        <f t="shared" ca="1" si="12"/>
        <v>6532387528.0384417</v>
      </c>
      <c r="I81" s="90">
        <f t="shared" ca="1" si="12"/>
        <v>4899290646.0288315</v>
      </c>
      <c r="J81" s="90">
        <f t="shared" ca="1" si="12"/>
        <v>3266193764.0192208</v>
      </c>
      <c r="K81" s="90">
        <f t="shared" ca="1" si="12"/>
        <v>1633096882.0096104</v>
      </c>
      <c r="L81">
        <f ca="1">IF('Waste 2020'!$A89="MR",INDIRECT("'Waste 2020'!"&amp;'Country Selector'!$B$3&amp;ROW($A89))*10^12,0)*'Process Emissions Multipliers'!$B$37</f>
        <v>0</v>
      </c>
      <c r="M81" s="90">
        <f t="shared" ca="1" si="16"/>
        <v>849843171625.87012</v>
      </c>
      <c r="N81" s="90">
        <f t="shared" ca="1" si="13"/>
        <v>1699686343251.7402</v>
      </c>
      <c r="O81" s="90">
        <f t="shared" ca="1" si="13"/>
        <v>2549529514877.6104</v>
      </c>
      <c r="P81" s="90">
        <f t="shared" ca="1" si="13"/>
        <v>3399372686503.4805</v>
      </c>
      <c r="Q81" s="90">
        <f t="shared" ca="1" si="13"/>
        <v>4249215858129.3506</v>
      </c>
      <c r="R81" s="90">
        <f t="shared" ca="1" si="13"/>
        <v>5099059029755.2207</v>
      </c>
      <c r="S81" s="90">
        <f t="shared" ca="1" si="13"/>
        <v>5948902201381.0908</v>
      </c>
      <c r="T81" s="90">
        <f t="shared" ca="1" si="13"/>
        <v>6798745373006.9609</v>
      </c>
      <c r="U81" s="90">
        <f t="shared" ca="1" si="13"/>
        <v>7648588544632.8311</v>
      </c>
      <c r="V81">
        <f ca="1">IF('Waste 2030'!$A89="MR",INDIRECT("'Waste 2030'!"&amp;'Country Selector'!$B$3&amp;ROW($A89))*10^12,0)*'Process Emissions Multipliers'!$D$37</f>
        <v>8498431716258.7012</v>
      </c>
      <c r="W81" s="90">
        <f t="shared" ca="1" si="18"/>
        <v>8707701225005.335</v>
      </c>
      <c r="X81" s="90">
        <f t="shared" ca="1" si="18"/>
        <v>8916970733751.9688</v>
      </c>
      <c r="Y81" s="90">
        <f t="shared" ca="1" si="18"/>
        <v>9126240242498.6016</v>
      </c>
      <c r="Z81" s="90">
        <f t="shared" ca="1" si="18"/>
        <v>9335509751245.2383</v>
      </c>
      <c r="AA81" s="90">
        <f t="shared" ca="1" si="18"/>
        <v>9544779259991.8711</v>
      </c>
      <c r="AB81" s="90">
        <f t="shared" ca="1" si="18"/>
        <v>9754048768738.5039</v>
      </c>
      <c r="AC81" s="90">
        <f t="shared" ca="1" si="18"/>
        <v>9963318277485.1387</v>
      </c>
      <c r="AD81" s="90">
        <f t="shared" ca="1" si="18"/>
        <v>10172587786231.773</v>
      </c>
      <c r="AE81" s="90">
        <f t="shared" ca="1" si="18"/>
        <v>10381857294978.406</v>
      </c>
      <c r="AF81" s="90">
        <f t="shared" ca="1" si="18"/>
        <v>10591126803725.041</v>
      </c>
      <c r="AG81" s="90">
        <f t="shared" ca="1" si="18"/>
        <v>10800396312471.676</v>
      </c>
      <c r="AH81" s="90">
        <f t="shared" ca="1" si="18"/>
        <v>11009665821218.309</v>
      </c>
      <c r="AI81" s="90">
        <f t="shared" ca="1" si="18"/>
        <v>11218935329964.941</v>
      </c>
      <c r="AJ81" s="90">
        <f t="shared" ca="1" si="18"/>
        <v>11428204838711.578</v>
      </c>
      <c r="AK81" s="90">
        <f t="shared" ca="1" si="18"/>
        <v>11637474347458.211</v>
      </c>
      <c r="AL81" s="90">
        <f t="shared" ca="1" si="18"/>
        <v>11846743856204.846</v>
      </c>
      <c r="AM81" s="90">
        <f t="shared" ca="1" si="17"/>
        <v>12056013364951.479</v>
      </c>
      <c r="AN81" s="90">
        <f t="shared" ca="1" si="17"/>
        <v>12265282873698.113</v>
      </c>
      <c r="AO81" s="90">
        <f t="shared" ca="1" si="17"/>
        <v>12474552382444.748</v>
      </c>
      <c r="AP81">
        <f ca="1">V81*'Process Emissions Multipliers'!$E$37</f>
        <v>12683821891191.381</v>
      </c>
    </row>
    <row r="82" spans="1:42">
      <c r="A82" s="74">
        <v>30</v>
      </c>
      <c r="B82">
        <f ca="1">IF('Waste 2010'!$A90="MR",INDIRECT("'Waste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IF('Waste 2020'!$A90="MR",INDIRECT("'Waste 2020'!"&amp;'Country Selector'!$B$3&amp;ROW($A90))*10^12,0)*'Process Emissions Multipliers'!$B$37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IF('Waste 2030'!$A90="MR",INDIRECT("'Waste 2030'!"&amp;'Country Selector'!$B$3&amp;ROW($A90))*10^12,0)*'Process Emissions Multipliers'!$D$37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Multipliers'!$E$37</f>
        <v>0</v>
      </c>
    </row>
    <row r="83" spans="1:42">
      <c r="A83" s="74">
        <v>31</v>
      </c>
      <c r="B83">
        <f ca="1">IF('Waste 2010'!$A91="MR",INDIRECT("'Waste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IF('Waste 2020'!$A91="MR",INDIRECT("'Waste 2020'!"&amp;'Country Selector'!$B$3&amp;ROW($A91))*10^12,0)*'Process Emissions Multipliers'!$B$37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IF('Waste 2030'!$A91="MR",INDIRECT("'Waste 2030'!"&amp;'Country Selector'!$B$3&amp;ROW($A91))*10^12,0)*'Process Emissions Multipliers'!$D$37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Multipliers'!$E$37</f>
        <v>0</v>
      </c>
    </row>
    <row r="84" spans="1:42">
      <c r="A84" s="74">
        <v>32</v>
      </c>
      <c r="B84">
        <f ca="1">IF('Waste 2010'!$A92="MR",INDIRECT("'Waste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IF('Waste 2020'!$A92="MR",INDIRECT("'Waste 2020'!"&amp;'Country Selector'!$B$3&amp;ROW($A92))*10^12,0)*'Process Emissions Multipliers'!$B$37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IF('Waste 2030'!$A92="MR",INDIRECT("'Waste 2030'!"&amp;'Country Selector'!$B$3&amp;ROW($A92))*10^12,0)*'Process Emissions Multipliers'!$D$37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Multipliers'!$E$37</f>
        <v>0</v>
      </c>
    </row>
    <row r="85" spans="1:42">
      <c r="A85" s="74">
        <v>33</v>
      </c>
      <c r="B85">
        <f ca="1">IF('Waste 2010'!$A93="MR",INDIRECT("'Waste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IF('Waste 2020'!$A93="MR",INDIRECT("'Waste 2020'!"&amp;'Country Selector'!$B$3&amp;ROW($A93))*10^12,0)*'Process Emissions Multipliers'!$B$37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IF('Waste 2030'!$A93="MR",INDIRECT("'Waste 2030'!"&amp;'Country Selector'!$B$3&amp;ROW($A93))*10^12,0)*'Process Emissions Multipliers'!$D$37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Multipliers'!$E$37</f>
        <v>0</v>
      </c>
    </row>
    <row r="86" spans="1:42">
      <c r="A86" s="74">
        <v>34</v>
      </c>
      <c r="B86">
        <f ca="1">IF('Waste 2010'!$A94="MR",INDIRECT("'Waste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IF('Waste 2020'!$A94="MR",INDIRECT("'Waste 2020'!"&amp;'Country Selector'!$B$3&amp;ROW($A94))*10^12,0)*'Process Emissions Multipliers'!$B$37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IF('Waste 2030'!$A94="MR",INDIRECT("'Waste 2030'!"&amp;'Country Selector'!$B$3&amp;ROW($A94))*10^12,0)*'Process Emissions Multipliers'!$D$37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Multipliers'!$E$37</f>
        <v>0</v>
      </c>
    </row>
    <row r="87" spans="1:42">
      <c r="A87" s="74">
        <v>35</v>
      </c>
      <c r="B87">
        <f ca="1">IF('Waste 2010'!$A95="MR",INDIRECT("'Waste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IF('Waste 2020'!$A95="MR",INDIRECT("'Waste 2020'!"&amp;'Country Selector'!$B$3&amp;ROW($A95))*10^12,0)*'Process Emissions Multipliers'!$B$37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IF('Waste 2030'!$A95="MR",INDIRECT("'Waste 2030'!"&amp;'Country Selector'!$B$3&amp;ROW($A95))*10^12,0)*'Process Emissions Multipliers'!$D$37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Multipliers'!$E$37</f>
        <v>0</v>
      </c>
    </row>
    <row r="88" spans="1:42">
      <c r="A88" s="74">
        <v>36</v>
      </c>
      <c r="B88">
        <f ca="1">IF('Waste 2010'!$A96="MR",INDIRECT("'Waste 2010'!"&amp;'Country Selector'!$B$3&amp;ROW($A96))*10^12,0)</f>
        <v>18395803958.269672</v>
      </c>
      <c r="C88" s="90">
        <f t="shared" ca="1" si="15"/>
        <v>25722105015.306152</v>
      </c>
      <c r="D88" s="90">
        <f t="shared" ca="1" si="12"/>
        <v>33048406072.342628</v>
      </c>
      <c r="E88" s="90">
        <f t="shared" ca="1" si="12"/>
        <v>40374707129.379112</v>
      </c>
      <c r="F88" s="90">
        <f t="shared" ca="1" si="12"/>
        <v>47701008186.415588</v>
      </c>
      <c r="G88" s="90">
        <f t="shared" ca="1" si="12"/>
        <v>55027309243.452065</v>
      </c>
      <c r="H88" s="90">
        <f t="shared" ca="1" si="12"/>
        <v>62353610300.488548</v>
      </c>
      <c r="I88" s="90">
        <f t="shared" ca="1" si="12"/>
        <v>69679911357.525009</v>
      </c>
      <c r="J88" s="90">
        <f t="shared" ca="1" si="12"/>
        <v>77006212414.561493</v>
      </c>
      <c r="K88" s="90">
        <f t="shared" ca="1" si="12"/>
        <v>84332513471.597992</v>
      </c>
      <c r="L88">
        <f ca="1">IF('Waste 2020'!$A96="MR",INDIRECT("'Waste 2020'!"&amp;'Country Selector'!$B$3&amp;ROW($A96))*10^12,0)*'Process Emissions Multipliers'!$B$37</f>
        <v>91658814528.63446</v>
      </c>
      <c r="M88" s="90">
        <f t="shared" ca="1" si="16"/>
        <v>85710282619.197906</v>
      </c>
      <c r="N88" s="90">
        <f t="shared" ca="1" si="13"/>
        <v>79761750709.761307</v>
      </c>
      <c r="O88" s="90">
        <f t="shared" ca="1" si="13"/>
        <v>73813218800.324738</v>
      </c>
      <c r="P88" s="90">
        <f t="shared" ca="1" si="13"/>
        <v>67864686890.888168</v>
      </c>
      <c r="Q88" s="90">
        <f t="shared" ca="1" si="13"/>
        <v>61916154981.451599</v>
      </c>
      <c r="R88" s="90">
        <f t="shared" ca="1" si="13"/>
        <v>55967623072.015022</v>
      </c>
      <c r="S88" s="90">
        <f t="shared" ca="1" si="13"/>
        <v>50019091162.578453</v>
      </c>
      <c r="T88" s="90">
        <f t="shared" ca="1" si="13"/>
        <v>44070559253.141876</v>
      </c>
      <c r="U88" s="90">
        <f t="shared" ca="1" si="13"/>
        <v>38122027343.705307</v>
      </c>
      <c r="V88">
        <f ca="1">IF('Waste 2030'!$A96="MR",INDIRECT("'Waste 2030'!"&amp;'Country Selector'!$B$3&amp;ROW($A96))*10^12,0)*'Process Emissions Multipliers'!$D$37</f>
        <v>32173495434.268734</v>
      </c>
      <c r="W88" s="90">
        <f t="shared" ca="1" si="18"/>
        <v>32965751206.743843</v>
      </c>
      <c r="X88" s="90">
        <f t="shared" ca="1" si="18"/>
        <v>33758006979.218945</v>
      </c>
      <c r="Y88" s="90">
        <f t="shared" ca="1" si="18"/>
        <v>34550262751.694054</v>
      </c>
      <c r="Z88" s="90">
        <f t="shared" ca="1" si="18"/>
        <v>35342518524.169159</v>
      </c>
      <c r="AA88" s="90">
        <f t="shared" ca="1" si="18"/>
        <v>36134774296.644272</v>
      </c>
      <c r="AB88" s="90">
        <f t="shared" ca="1" si="18"/>
        <v>36927030069.119377</v>
      </c>
      <c r="AC88" s="90">
        <f t="shared" ca="1" si="18"/>
        <v>37719285841.594482</v>
      </c>
      <c r="AD88" s="90">
        <f t="shared" ca="1" si="18"/>
        <v>38511541614.069595</v>
      </c>
      <c r="AE88" s="90">
        <f t="shared" ca="1" si="18"/>
        <v>39303797386.544693</v>
      </c>
      <c r="AF88" s="90">
        <f t="shared" ca="1" si="18"/>
        <v>40096053159.019806</v>
      </c>
      <c r="AG88" s="90">
        <f t="shared" ca="1" si="18"/>
        <v>40888308931.494911</v>
      </c>
      <c r="AH88" s="90">
        <f t="shared" ca="1" si="18"/>
        <v>41680564703.970016</v>
      </c>
      <c r="AI88" s="90">
        <f t="shared" ca="1" si="18"/>
        <v>42472820476.445129</v>
      </c>
      <c r="AJ88" s="90">
        <f t="shared" ca="1" si="18"/>
        <v>43265076248.920227</v>
      </c>
      <c r="AK88" s="90">
        <f t="shared" ca="1" si="18"/>
        <v>44057332021.39534</v>
      </c>
      <c r="AL88" s="90">
        <f t="shared" ca="1" si="18"/>
        <v>44849587793.870445</v>
      </c>
      <c r="AM88" s="90">
        <f t="shared" ca="1" si="17"/>
        <v>45641843566.345558</v>
      </c>
      <c r="AN88" s="90">
        <f t="shared" ca="1" si="17"/>
        <v>46434099338.820656</v>
      </c>
      <c r="AO88" s="90">
        <f t="shared" ca="1" si="17"/>
        <v>47226355111.295769</v>
      </c>
      <c r="AP88">
        <f ca="1">V88*'Process Emissions Multipliers'!$E$37</f>
        <v>48018610883.770874</v>
      </c>
    </row>
    <row r="89" spans="1:42">
      <c r="A89" s="74">
        <v>37</v>
      </c>
      <c r="B89">
        <f ca="1">IF('Waste 2010'!$A97="MR",INDIRECT("'Waste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IF('Waste 2020'!$A97="MR",INDIRECT("'Waste 2020'!"&amp;'Country Selector'!$B$3&amp;ROW($A97))*10^12,0)*'Process Emissions Multipliers'!$B$37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IF('Waste 2030'!$A97="MR",INDIRECT("'Waste 2030'!"&amp;'Country Selector'!$B$3&amp;ROW($A97))*10^12,0)*'Process Emissions Multipliers'!$D$37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Multipliers'!$E$37</f>
        <v>0</v>
      </c>
    </row>
    <row r="90" spans="1:42">
      <c r="A90" s="74">
        <v>38</v>
      </c>
      <c r="B90">
        <f ca="1">IF('Waste 2010'!$A98="MR",INDIRECT("'Waste 2010'!"&amp;'Country Selector'!$B$3&amp;ROW($A98))*10^12,0)</f>
        <v>0</v>
      </c>
      <c r="C90" s="90">
        <f t="shared" ca="1" si="15"/>
        <v>410116310489.50372</v>
      </c>
      <c r="D90" s="90">
        <f t="shared" ca="1" si="12"/>
        <v>820232620979.00745</v>
      </c>
      <c r="E90" s="90">
        <f t="shared" ca="1" si="12"/>
        <v>1230348931468.5112</v>
      </c>
      <c r="F90" s="90">
        <f t="shared" ca="1" si="12"/>
        <v>1640465241958.0149</v>
      </c>
      <c r="G90" s="90">
        <f t="shared" ca="1" si="12"/>
        <v>2050581552447.5188</v>
      </c>
      <c r="H90" s="90">
        <f t="shared" ca="1" si="12"/>
        <v>2460697862937.0225</v>
      </c>
      <c r="I90" s="90">
        <f t="shared" ca="1" si="12"/>
        <v>2870814173426.5259</v>
      </c>
      <c r="J90" s="90">
        <f t="shared" ca="1" si="12"/>
        <v>3280930483916.0298</v>
      </c>
      <c r="K90" s="90">
        <f t="shared" ca="1" si="12"/>
        <v>3691046794405.5337</v>
      </c>
      <c r="L90">
        <f ca="1">IF('Waste 2020'!$A98="MR",INDIRECT("'Waste 2020'!"&amp;'Country Selector'!$B$3&amp;ROW($A98))*10^12,0)*'Process Emissions Multipliers'!$B$37</f>
        <v>4101163104895.0371</v>
      </c>
      <c r="M90" s="90">
        <f t="shared" ca="1" si="16"/>
        <v>3691046794405.5337</v>
      </c>
      <c r="N90" s="90">
        <f t="shared" ca="1" si="13"/>
        <v>3280930483916.0298</v>
      </c>
      <c r="O90" s="90">
        <f t="shared" ca="1" si="13"/>
        <v>2870814173426.5259</v>
      </c>
      <c r="P90" s="90">
        <f t="shared" ca="1" si="13"/>
        <v>2460697862937.0225</v>
      </c>
      <c r="Q90" s="90">
        <f t="shared" ca="1" si="13"/>
        <v>2050581552447.5188</v>
      </c>
      <c r="R90" s="90">
        <f t="shared" ca="1" si="13"/>
        <v>1640465241958.0149</v>
      </c>
      <c r="S90" s="90">
        <f t="shared" ca="1" si="13"/>
        <v>1230348931468.5112</v>
      </c>
      <c r="T90" s="90">
        <f t="shared" ca="1" si="13"/>
        <v>820232620979.00745</v>
      </c>
      <c r="U90" s="90">
        <f t="shared" ca="1" si="13"/>
        <v>410116310489.50372</v>
      </c>
      <c r="V90">
        <f ca="1">IF('Waste 2030'!$A98="MR",INDIRECT("'Waste 2030'!"&amp;'Country Selector'!$B$3&amp;ROW($A98))*10^12,0)*'Process Emissions Multipliers'!$D$37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Multipliers'!$E$37</f>
        <v>0</v>
      </c>
    </row>
    <row r="91" spans="1:42">
      <c r="A91" s="74">
        <v>39</v>
      </c>
      <c r="B91">
        <f ca="1">IF('Waste 2010'!$A99="MR",INDIRECT("'Waste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IF('Waste 2020'!$A99="MR",INDIRECT("'Waste 2020'!"&amp;'Country Selector'!$B$3&amp;ROW($A99))*10^12,0)*'Process Emissions Multipliers'!$B$37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IF('Waste 2030'!$A99="MR",INDIRECT("'Waste 2030'!"&amp;'Country Selector'!$B$3&amp;ROW($A99))*10^12,0)*'Process Emissions Multipliers'!$D$37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Multipliers'!$E$37</f>
        <v>0</v>
      </c>
    </row>
    <row r="92" spans="1:42">
      <c r="A92" s="74">
        <v>40</v>
      </c>
      <c r="B92">
        <f ca="1">IF('Waste 2010'!$A100="MR",INDIRECT("'Waste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IF('Waste 2020'!$A100="MR",INDIRECT("'Waste 2020'!"&amp;'Country Selector'!$B$3&amp;ROW($A100))*10^12,0)*'Process Emissions Multipliers'!$B$37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IF('Waste 2030'!$A100="MR",INDIRECT("'Waste 2030'!"&amp;'Country Selector'!$B$3&amp;ROW($A100))*10^12,0)*'Process Emissions Multipliers'!$D$37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Multipliers'!$E$37</f>
        <v>0</v>
      </c>
    </row>
    <row r="93" spans="1:42">
      <c r="A93" s="74">
        <v>41</v>
      </c>
      <c r="B93">
        <f ca="1">IF('Waste 2010'!$A101="MR",INDIRECT("'Waste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IF('Waste 2020'!$A101="MR",INDIRECT("'Waste 2020'!"&amp;'Country Selector'!$B$3&amp;ROW($A101))*10^12,0)*'Process Emissions Multipliers'!$B$37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IF('Waste 2030'!$A101="MR",INDIRECT("'Waste 2030'!"&amp;'Country Selector'!$B$3&amp;ROW($A101))*10^12,0)*'Process Emissions Multipliers'!$D$37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Multipliers'!$E$37</f>
        <v>0</v>
      </c>
    </row>
    <row r="94" spans="1:42">
      <c r="A94" s="74">
        <v>42</v>
      </c>
      <c r="B94">
        <f ca="1">IF('Waste 2010'!$A102="MR",INDIRECT("'Waste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IF('Waste 2020'!$A102="MR",INDIRECT("'Waste 2020'!"&amp;'Country Selector'!$B$3&amp;ROW($A102))*10^12,0)*'Process Emissions Multipliers'!$B$37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IF('Waste 2030'!$A102="MR",INDIRECT("'Waste 2030'!"&amp;'Country Selector'!$B$3&amp;ROW($A102))*10^12,0)*'Process Emissions Multipliers'!$D$37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Multipliers'!$E$37</f>
        <v>0</v>
      </c>
    </row>
    <row r="95" spans="1:42">
      <c r="A95" s="74">
        <v>43</v>
      </c>
      <c r="B95">
        <f ca="1">IF('Waste 2010'!$A103="MR",INDIRECT("'Waste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IF('Waste 2020'!$A103="MR",INDIRECT("'Waste 2020'!"&amp;'Country Selector'!$B$3&amp;ROW($A103))*10^12,0)*'Process Emissions Multipliers'!$B$37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IF('Waste 2030'!$A103="MR",INDIRECT("'Waste 2030'!"&amp;'Country Selector'!$B$3&amp;ROW($A103))*10^12,0)*'Process Emissions Multipliers'!$D$37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Multipliers'!$E$37</f>
        <v>0</v>
      </c>
    </row>
    <row r="96" spans="1:42">
      <c r="A96" s="74">
        <v>44</v>
      </c>
      <c r="B96">
        <f ca="1">IF('Waste 2010'!$A104="MR",INDIRECT("'Waste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IF('Waste 2020'!$A104="MR",INDIRECT("'Waste 2020'!"&amp;'Country Selector'!$B$3&amp;ROW($A104))*10^12,0)*'Process Emissions Multipliers'!$B$37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IF('Waste 2030'!$A104="MR",INDIRECT("'Waste 2030'!"&amp;'Country Selector'!$B$3&amp;ROW($A104))*10^12,0)*'Process Emissions Multipliers'!$D$37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Multipliers'!$E$37</f>
        <v>0</v>
      </c>
    </row>
    <row r="97" spans="1:42">
      <c r="A97" s="74">
        <v>45</v>
      </c>
      <c r="B97">
        <f ca="1">IF('Waste 2010'!$A105="MR",INDIRECT("'Waste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IF('Waste 2020'!$A105="MR",INDIRECT("'Waste 2020'!"&amp;'Country Selector'!$B$3&amp;ROW($A105))*10^12,0)*'Process Emissions Multipliers'!$B$37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IF('Waste 2030'!$A105="MR",INDIRECT("'Waste 2030'!"&amp;'Country Selector'!$B$3&amp;ROW($A105))*10^12,0)*'Process Emissions Multipliers'!$D$37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Multipliers'!$E$37</f>
        <v>0</v>
      </c>
    </row>
    <row r="98" spans="1:42">
      <c r="A98" s="74">
        <v>46</v>
      </c>
      <c r="B98">
        <f ca="1">IF('Waste 2010'!$A106="MR",INDIRECT("'Waste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IF('Waste 2020'!$A106="MR",INDIRECT("'Waste 2020'!"&amp;'Country Selector'!$B$3&amp;ROW($A106))*10^12,0)*'Process Emissions Multipliers'!$B$37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IF('Waste 2030'!$A106="MR",INDIRECT("'Waste 2030'!"&amp;'Country Selector'!$B$3&amp;ROW($A106))*10^12,0)*'Process Emissions Multipliers'!$D$37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Multipliers'!$E$37</f>
        <v>0</v>
      </c>
    </row>
    <row r="99" spans="1:42">
      <c r="A99" s="74">
        <v>47</v>
      </c>
      <c r="B99">
        <f ca="1">IF('Waste 2010'!$A107="MR",INDIRECT("'Waste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IF('Waste 2020'!$A107="MR",INDIRECT("'Waste 2020'!"&amp;'Country Selector'!$B$3&amp;ROW($A107))*10^12,0)*'Process Emissions Multipliers'!$B$37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IF('Waste 2030'!$A107="MR",INDIRECT("'Waste 2030'!"&amp;'Country Selector'!$B$3&amp;ROW($A107))*10^12,0)*'Process Emissions Multipliers'!$D$37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Multipliers'!$E$37</f>
        <v>0</v>
      </c>
    </row>
    <row r="100" spans="1:42">
      <c r="A100" s="74">
        <v>48</v>
      </c>
      <c r="B100">
        <f ca="1">IF('Waste 2010'!$A108="MR",INDIRECT("'Waste 2010'!"&amp;'Country Selector'!$B$3&amp;ROW($A108))*10^12,0)</f>
        <v>22750685362.097122</v>
      </c>
      <c r="C100" s="90">
        <f t="shared" ca="1" si="15"/>
        <v>20475616825.887409</v>
      </c>
      <c r="D100" s="90">
        <f t="shared" ca="1" si="20"/>
        <v>18200548289.677696</v>
      </c>
      <c r="E100" s="90">
        <f t="shared" ca="1" si="20"/>
        <v>15925479753.467987</v>
      </c>
      <c r="F100" s="90">
        <f t="shared" ca="1" si="20"/>
        <v>13650411217.258274</v>
      </c>
      <c r="G100" s="90">
        <f t="shared" ca="1" si="20"/>
        <v>11375342681.048561</v>
      </c>
      <c r="H100" s="90">
        <f t="shared" ca="1" si="20"/>
        <v>9100274144.8388481</v>
      </c>
      <c r="I100" s="90">
        <f t="shared" ca="1" si="20"/>
        <v>6825205608.629137</v>
      </c>
      <c r="J100" s="90">
        <f t="shared" ca="1" si="20"/>
        <v>4550137072.4194241</v>
      </c>
      <c r="K100" s="90">
        <f t="shared" ca="1" si="20"/>
        <v>2275068536.209712</v>
      </c>
      <c r="L100">
        <f ca="1">IF('Waste 2020'!$A108="MR",INDIRECT("'Waste 2020'!"&amp;'Country Selector'!$B$3&amp;ROW($A108))*10^12,0)*'Process Emissions Multipliers'!$B$37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IF('Waste 2030'!$A108="MR",INDIRECT("'Waste 2030'!"&amp;'Country Selector'!$B$3&amp;ROW($A108))*10^12,0)*'Process Emissions Multipliers'!$D$37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Multipliers'!$E$37</f>
        <v>0</v>
      </c>
    </row>
    <row r="101" spans="1:42">
      <c r="A101" s="74">
        <v>49</v>
      </c>
      <c r="B101">
        <f ca="1">IF('Waste 2010'!$A109="MR",INDIRECT("'Waste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IF('Waste 2020'!$A109="MR",INDIRECT("'Waste 2020'!"&amp;'Country Selector'!$B$3&amp;ROW($A109))*10^12,0)*'Process Emissions Multipliers'!$B$37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IF('Waste 2030'!$A109="MR",INDIRECT("'Waste 2030'!"&amp;'Country Selector'!$B$3&amp;ROW($A109))*10^12,0)*'Process Emissions Multipliers'!$D$37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Multipliers'!$E$37</f>
        <v>0</v>
      </c>
    </row>
    <row r="102" spans="1:42">
      <c r="A102" s="74">
        <v>50</v>
      </c>
      <c r="B102">
        <f ca="1">IF('Waste 2010'!$A110="MR",INDIRECT("'Waste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IF('Waste 2020'!$A110="MR",INDIRECT("'Waste 2020'!"&amp;'Country Selector'!$B$3&amp;ROW($A110))*10^12,0)*'Process Emissions Multipliers'!$B$37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IF('Waste 2030'!$A110="MR",INDIRECT("'Waste 2030'!"&amp;'Country Selector'!$B$3&amp;ROW($A110))*10^12,0)*'Process Emissions Multipliers'!$D$37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Multipliers'!$E$37</f>
        <v>0</v>
      </c>
    </row>
    <row r="103" spans="1:42">
      <c r="A103" s="74">
        <v>51</v>
      </c>
      <c r="B103">
        <f ca="1">IF('Waste 2010'!$A111="MR",INDIRECT("'Waste 2010'!"&amp;'Country Selector'!$B$3&amp;ROW($A111))*10^12,0)</f>
        <v>1012320607996.3038</v>
      </c>
      <c r="C103" s="90">
        <f t="shared" ca="1" si="15"/>
        <v>911088547196.67346</v>
      </c>
      <c r="D103" s="90">
        <f t="shared" ca="1" si="20"/>
        <v>809856486397.04309</v>
      </c>
      <c r="E103" s="90">
        <f t="shared" ca="1" si="20"/>
        <v>708624425597.41272</v>
      </c>
      <c r="F103" s="90">
        <f t="shared" ca="1" si="20"/>
        <v>607392364797.78235</v>
      </c>
      <c r="G103" s="90">
        <f t="shared" ca="1" si="20"/>
        <v>506160303998.15198</v>
      </c>
      <c r="H103" s="90">
        <f t="shared" ca="1" si="20"/>
        <v>404928243198.52155</v>
      </c>
      <c r="I103" s="90">
        <f t="shared" ca="1" si="20"/>
        <v>303696182398.89117</v>
      </c>
      <c r="J103" s="90">
        <f t="shared" ca="1" si="20"/>
        <v>202464121599.26077</v>
      </c>
      <c r="K103" s="90">
        <f t="shared" ca="1" si="20"/>
        <v>101232060799.63039</v>
      </c>
      <c r="L103">
        <f ca="1">IF('Waste 2020'!$A111="MR",INDIRECT("'Waste 2020'!"&amp;'Country Selector'!$B$3&amp;ROW($A111))*10^12,0)*'Process Emissions Multipliers'!$B$37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IF('Waste 2030'!$A111="MR",INDIRECT("'Waste 2030'!"&amp;'Country Selector'!$B$3&amp;ROW($A111))*10^12,0)*'Process Emissions Multipliers'!$D$37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Multipliers'!$E$37</f>
        <v>0</v>
      </c>
    </row>
    <row r="104" spans="1:42">
      <c r="A104" s="74">
        <v>52</v>
      </c>
      <c r="B104">
        <f ca="1">IF('Waste 2010'!$A112="MR",INDIRECT("'Waste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IF('Waste 2020'!$A112="MR",INDIRECT("'Waste 2020'!"&amp;'Country Selector'!$B$3&amp;ROW($A112))*10^12,0)*'Process Emissions Multipliers'!$B$37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IF('Waste 2030'!$A112="MR",INDIRECT("'Waste 2030'!"&amp;'Country Selector'!$B$3&amp;ROW($A112))*10^12,0)*'Process Emissions Multipliers'!$D$37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Multipliers'!$E$37</f>
        <v>0</v>
      </c>
    </row>
    <row r="105" spans="1:42">
      <c r="A105" s="74">
        <v>53</v>
      </c>
      <c r="B105">
        <f ca="1">IF('Waste 2010'!$A113="MR",INDIRECT("'Waste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IF('Waste 2020'!$A113="MR",INDIRECT("'Waste 2020'!"&amp;'Country Selector'!$B$3&amp;ROW($A113))*10^12,0)*'Process Emissions Multipliers'!$B$37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IF('Waste 2030'!$A113="MR",INDIRECT("'Waste 2030'!"&amp;'Country Selector'!$B$3&amp;ROW($A113))*10^12,0)*'Process Emissions Multipliers'!$D$37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Multipliers'!$E$37</f>
        <v>0</v>
      </c>
    </row>
    <row r="106" spans="1:42">
      <c r="A106" s="74">
        <v>54</v>
      </c>
      <c r="B106">
        <f ca="1">IF('Waste 2010'!$A114="MR",INDIRECT("'Waste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IF('Waste 2020'!$A114="MR",INDIRECT("'Waste 2020'!"&amp;'Country Selector'!$B$3&amp;ROW($A114))*10^12,0)*'Process Emissions Multipliers'!$B$37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IF('Waste 2030'!$A114="MR",INDIRECT("'Waste 2030'!"&amp;'Country Selector'!$B$3&amp;ROW($A114))*10^12,0)*'Process Emissions Multipliers'!$D$37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Multipliers'!$E$37</f>
        <v>0</v>
      </c>
    </row>
    <row r="107" spans="1:42">
      <c r="A107" s="74">
        <v>55</v>
      </c>
      <c r="B107">
        <f ca="1">IF('Waste 2010'!$A115="MR",INDIRECT("'Waste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IF('Waste 2020'!$A115="MR",INDIRECT("'Waste 2020'!"&amp;'Country Selector'!$B$3&amp;ROW($A115))*10^12,0)*'Process Emissions Multipliers'!$B$37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IF('Waste 2030'!$A115="MR",INDIRECT("'Waste 2030'!"&amp;'Country Selector'!$B$3&amp;ROW($A115))*10^12,0)*'Process Emissions Multipliers'!$D$37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Multipliers'!$E$37</f>
        <v>0</v>
      </c>
    </row>
    <row r="108" spans="1:42">
      <c r="A108" s="74">
        <v>56</v>
      </c>
      <c r="B108">
        <f ca="1">IF('Waste 2010'!$A116="MR",INDIRECT("'Waste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IF('Waste 2020'!$A116="MR",INDIRECT("'Waste 2020'!"&amp;'Country Selector'!$B$3&amp;ROW($A116))*10^12,0)*'Process Emissions Multipliers'!$B$37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IF('Waste 2030'!$A116="MR",INDIRECT("'Waste 2030'!"&amp;'Country Selector'!$B$3&amp;ROW($A116))*10^12,0)*'Process Emissions Multipliers'!$D$37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Multipliers'!$E$37</f>
        <v>0</v>
      </c>
    </row>
    <row r="109" spans="1:42">
      <c r="A109" s="74">
        <v>57</v>
      </c>
      <c r="B109">
        <f ca="1">IF('Waste 2010'!$A117="MR",INDIRECT("'Waste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IF('Waste 2020'!$A117="MR",INDIRECT("'Waste 2020'!"&amp;'Country Selector'!$B$3&amp;ROW($A117))*10^12,0)*'Process Emissions Multipliers'!$B$37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IF('Waste 2030'!$A117="MR",INDIRECT("'Waste 2030'!"&amp;'Country Selector'!$B$3&amp;ROW($A117))*10^12,0)*'Process Emissions Multipliers'!$D$37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Multipliers'!$E$37</f>
        <v>0</v>
      </c>
    </row>
    <row r="110" spans="1:42">
      <c r="A110" s="74">
        <v>58</v>
      </c>
      <c r="B110">
        <f ca="1">IF('Waste 2010'!$A118="MR",INDIRECT("'Waste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IF('Waste 2020'!$A118="MR",INDIRECT("'Waste 2020'!"&amp;'Country Selector'!$B$3&amp;ROW($A118))*10^12,0)*'Process Emissions Multipliers'!$B$37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IF('Waste 2030'!$A118="MR",INDIRECT("'Waste 2030'!"&amp;'Country Selector'!$B$3&amp;ROW($A118))*10^12,0)*'Process Emissions Multipliers'!$D$37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Multipliers'!$E$37</f>
        <v>0</v>
      </c>
    </row>
    <row r="111" spans="1:42">
      <c r="A111" s="74">
        <v>59</v>
      </c>
      <c r="B111">
        <f ca="1">IF('Waste 2010'!$A119="MR",INDIRECT("'Waste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IF('Waste 2020'!$A119="MR",INDIRECT("'Waste 2020'!"&amp;'Country Selector'!$B$3&amp;ROW($A119))*10^12,0)*'Process Emissions Multipliers'!$B$37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IF('Waste 2030'!$A119="MR",INDIRECT("'Waste 2030'!"&amp;'Country Selector'!$B$3&amp;ROW($A119))*10^12,0)*'Process Emissions Multipliers'!$D$37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Multipliers'!$E$37</f>
        <v>0</v>
      </c>
    </row>
    <row r="112" spans="1:42">
      <c r="A112" s="74">
        <v>60</v>
      </c>
      <c r="B112">
        <f ca="1">IF('Waste 2010'!$A120="MR",INDIRECT("'Waste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IF('Waste 2020'!$A120="MR",INDIRECT("'Waste 2020'!"&amp;'Country Selector'!$B$3&amp;ROW($A120))*10^12,0)*'Process Emissions Multipliers'!$B$37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IF('Waste 2030'!$A120="MR",INDIRECT("'Waste 2030'!"&amp;'Country Selector'!$B$3&amp;ROW($A120))*10^12,0)*'Process Emissions Multipliers'!$D$37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Multipliers'!$E$37</f>
        <v>0</v>
      </c>
    </row>
    <row r="113" spans="1:42">
      <c r="A113" s="74">
        <v>61</v>
      </c>
      <c r="B113">
        <f ca="1">IF('Waste 2010'!$A121="MR",INDIRECT("'Waste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IF('Waste 2020'!$A121="MR",INDIRECT("'Waste 2020'!"&amp;'Country Selector'!$B$3&amp;ROW($A121))*10^12,0)*'Process Emissions Multipliers'!$B$37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IF('Waste 2030'!$A121="MR",INDIRECT("'Waste 2030'!"&amp;'Country Selector'!$B$3&amp;ROW($A121))*10^12,0)*'Process Emissions Multipliers'!$D$37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Multipliers'!$E$37</f>
        <v>0</v>
      </c>
    </row>
    <row r="114" spans="1:42">
      <c r="A114" s="74">
        <v>62</v>
      </c>
      <c r="B114">
        <f ca="1">IF('Waste 2010'!$A122="MR",INDIRECT("'Waste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IF('Waste 2020'!$A122="MR",INDIRECT("'Waste 2020'!"&amp;'Country Selector'!$B$3&amp;ROW($A122))*10^12,0)*'Process Emissions Multipliers'!$B$37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IF('Waste 2030'!$A122="MR",INDIRECT("'Waste 2030'!"&amp;'Country Selector'!$B$3&amp;ROW($A122))*10^12,0)*'Process Emissions Multipliers'!$D$37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Multipliers'!$E$37</f>
        <v>0</v>
      </c>
    </row>
    <row r="115" spans="1:42">
      <c r="A115" s="74">
        <v>63</v>
      </c>
      <c r="B115">
        <f ca="1">IF('Waste 2010'!$A123="MR",INDIRECT("'Waste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IF('Waste 2020'!$A123="MR",INDIRECT("'Waste 2020'!"&amp;'Country Selector'!$B$3&amp;ROW($A123))*10^12,0)*'Process Emissions Multipliers'!$B$37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IF('Waste 2030'!$A123="MR",INDIRECT("'Waste 2030'!"&amp;'Country Selector'!$B$3&amp;ROW($A123))*10^12,0)*'Process Emissions Multipliers'!$D$37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Multipliers'!$E$37</f>
        <v>0</v>
      </c>
    </row>
    <row r="116" spans="1:42">
      <c r="A116" s="74">
        <v>64</v>
      </c>
      <c r="B116">
        <f ca="1">IF('Waste 2010'!$A124="MR",INDIRECT("'Waste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IF('Waste 2020'!$A124="MR",INDIRECT("'Waste 2020'!"&amp;'Country Selector'!$B$3&amp;ROW($A124))*10^12,0)*'Process Emissions Multipliers'!$B$37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IF('Waste 2030'!$A124="MR",INDIRECT("'Waste 2030'!"&amp;'Country Selector'!$B$3&amp;ROW($A124))*10^12,0)*'Process Emissions Multipliers'!$D$37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Multipliers'!$E$37</f>
        <v>0</v>
      </c>
    </row>
    <row r="117" spans="1:42">
      <c r="A117" s="74">
        <v>65</v>
      </c>
      <c r="B117">
        <f ca="1">IF('Waste 2010'!$A125="MR",INDIRECT("'Waste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IF('Waste 2020'!$A125="MR",INDIRECT("'Waste 2020'!"&amp;'Country Selector'!$B$3&amp;ROW($A125))*10^12,0)*'Process Emissions Multipliers'!$B$37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IF('Waste 2030'!$A125="MR",INDIRECT("'Waste 2030'!"&amp;'Country Selector'!$B$3&amp;ROW($A125))*10^12,0)*'Process Emissions Multipliers'!$D$37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Multipliers'!$E$37</f>
        <v>0</v>
      </c>
    </row>
    <row r="118" spans="1:42">
      <c r="A118" s="74">
        <v>66</v>
      </c>
      <c r="B118">
        <f ca="1">IF('Waste 2010'!$A126="MR",INDIRECT("'Waste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IF('Waste 2020'!$A126="MR",INDIRECT("'Waste 2020'!"&amp;'Country Selector'!$B$3&amp;ROW($A126))*10^12,0)*'Process Emissions Multipliers'!$B$37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IF('Waste 2030'!$A126="MR",INDIRECT("'Waste 2030'!"&amp;'Country Selector'!$B$3&amp;ROW($A126))*10^12,0)*'Process Emissions Multipliers'!$D$37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Multipliers'!$E$37</f>
        <v>0</v>
      </c>
    </row>
    <row r="119" spans="1:42">
      <c r="A119" s="74">
        <v>67</v>
      </c>
      <c r="B119">
        <f ca="1">IF('Waste 2010'!$A127="MR",INDIRECT("'Waste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IF('Waste 2020'!$A127="MR",INDIRECT("'Waste 2020'!"&amp;'Country Selector'!$B$3&amp;ROW($A127))*10^12,0)*'Process Emissions Multipliers'!$B$37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IF('Waste 2030'!$A127="MR",INDIRECT("'Waste 2030'!"&amp;'Country Selector'!$B$3&amp;ROW($A127))*10^12,0)*'Process Emissions Multipliers'!$D$37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Multipliers'!$E$37</f>
        <v>0</v>
      </c>
    </row>
    <row r="120" spans="1:42">
      <c r="A120" s="74">
        <v>68</v>
      </c>
      <c r="B120">
        <f ca="1">IF('Waste 2010'!$A128="MR",INDIRECT("'Waste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IF('Waste 2020'!$A128="MR",INDIRECT("'Waste 2020'!"&amp;'Country Selector'!$B$3&amp;ROW($A128))*10^12,0)*'Process Emissions Multipliers'!$B$37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IF('Waste 2030'!$A128="MR",INDIRECT("'Waste 2030'!"&amp;'Country Selector'!$B$3&amp;ROW($A128))*10^12,0)*'Process Emissions Multipliers'!$D$37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Multipliers'!$E$37</f>
        <v>0</v>
      </c>
    </row>
    <row r="121" spans="1:42">
      <c r="A121" s="74">
        <v>69</v>
      </c>
      <c r="B121">
        <f ca="1">IF('Waste 2010'!$A129="MR",INDIRECT("'Waste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IF('Waste 2020'!$A129="MR",INDIRECT("'Waste 2020'!"&amp;'Country Selector'!$B$3&amp;ROW($A129))*10^12,0)*'Process Emissions Multipliers'!$B$37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IF('Waste 2030'!$A129="MR",INDIRECT("'Waste 2030'!"&amp;'Country Selector'!$B$3&amp;ROW($A129))*10^12,0)*'Process Emissions Multipliers'!$D$37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Multipliers'!$E$37</f>
        <v>0</v>
      </c>
    </row>
    <row r="122" spans="1:42">
      <c r="A122" s="74">
        <v>70</v>
      </c>
      <c r="B122">
        <f ca="1">IF('Waste 2010'!$A130="MR",INDIRECT("'Waste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IF('Waste 2020'!$A130="MR",INDIRECT("'Waste 2020'!"&amp;'Country Selector'!$B$3&amp;ROW($A130))*10^12,0)*'Process Emissions Multipliers'!$B$37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IF('Waste 2030'!$A130="MR",INDIRECT("'Waste 2030'!"&amp;'Country Selector'!$B$3&amp;ROW($A130))*10^12,0)*'Process Emissions Multipliers'!$D$37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Multipliers'!$E$37</f>
        <v>0</v>
      </c>
    </row>
    <row r="123" spans="1:42">
      <c r="A123" s="74">
        <v>71</v>
      </c>
      <c r="B123">
        <f ca="1">IF('Waste 2010'!$A131="MR",INDIRECT("'Waste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IF('Waste 2020'!$A131="MR",INDIRECT("'Waste 2020'!"&amp;'Country Selector'!$B$3&amp;ROW($A131))*10^12,0)*'Process Emissions Multipliers'!$B$37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IF('Waste 2030'!$A131="MR",INDIRECT("'Waste 2030'!"&amp;'Country Selector'!$B$3&amp;ROW($A131))*10^12,0)*'Process Emissions Multipliers'!$D$37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Multipliers'!$E$37</f>
        <v>0</v>
      </c>
    </row>
    <row r="124" spans="1:42">
      <c r="A124" s="74">
        <v>72</v>
      </c>
      <c r="B124">
        <f ca="1">IF('Waste 2010'!$A132="MR",INDIRECT("'Waste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IF('Waste 2020'!$A132="MR",INDIRECT("'Waste 2020'!"&amp;'Country Selector'!$B$3&amp;ROW($A132))*10^12,0)*'Process Emissions Multipliers'!$B$37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IF('Waste 2030'!$A132="MR",INDIRECT("'Waste 2030'!"&amp;'Country Selector'!$B$3&amp;ROW($A132))*10^12,0)*'Process Emissions Multipliers'!$D$37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Multipliers'!$E$37</f>
        <v>0</v>
      </c>
    </row>
    <row r="125" spans="1:42">
      <c r="A125" s="74">
        <v>73</v>
      </c>
      <c r="B125">
        <f ca="1">IF('Waste 2010'!$A133="MR",INDIRECT("'Waste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IF('Waste 2020'!$A133="MR",INDIRECT("'Waste 2020'!"&amp;'Country Selector'!$B$3&amp;ROW($A133))*10^12,0)*'Process Emissions Multipliers'!$B$37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IF('Waste 2030'!$A133="MR",INDIRECT("'Waste 2030'!"&amp;'Country Selector'!$B$3&amp;ROW($A133))*10^12,0)*'Process Emissions Multipliers'!$D$37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Multipliers'!$E$37</f>
        <v>0</v>
      </c>
    </row>
    <row r="126" spans="1:42">
      <c r="A126" s="74">
        <v>74</v>
      </c>
      <c r="B126">
        <f ca="1">IF('Waste 2010'!$A134="MR",INDIRECT("'Waste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IF('Waste 2020'!$A134="MR",INDIRECT("'Waste 2020'!"&amp;'Country Selector'!$B$3&amp;ROW($A134))*10^12,0)*'Process Emissions Multipliers'!$B$37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IF('Waste 2030'!$A134="MR",INDIRECT("'Waste 2030'!"&amp;'Country Selector'!$B$3&amp;ROW($A134))*10^12,0)*'Process Emissions Multipliers'!$D$37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Multipliers'!$E$37</f>
        <v>0</v>
      </c>
    </row>
    <row r="127" spans="1:42">
      <c r="A127" s="74">
        <v>75</v>
      </c>
      <c r="B127">
        <f ca="1">IF('Waste 2010'!$A135="MR",INDIRECT("'Waste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IF('Waste 2020'!$A135="MR",INDIRECT("'Waste 2020'!"&amp;'Country Selector'!$B$3&amp;ROW($A135))*10^12,0)*'Process Emissions Multipliers'!$B$37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IF('Waste 2030'!$A135="MR",INDIRECT("'Waste 2030'!"&amp;'Country Selector'!$B$3&amp;ROW($A135))*10^12,0)*'Process Emissions Multipliers'!$D$37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Multipliers'!$E$37</f>
        <v>0</v>
      </c>
    </row>
    <row r="128" spans="1:42">
      <c r="A128" s="74">
        <v>76</v>
      </c>
      <c r="B128">
        <f ca="1">IF('Waste 2010'!$A136="MR",INDIRECT("'Waste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IF('Waste 2020'!$A136="MR",INDIRECT("'Waste 2020'!"&amp;'Country Selector'!$B$3&amp;ROW($A136))*10^12,0)*'Process Emissions Multipliers'!$B$37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IF('Waste 2030'!$A136="MR",INDIRECT("'Waste 2030'!"&amp;'Country Selector'!$B$3&amp;ROW($A136))*10^12,0)*'Process Emissions Multipliers'!$D$37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Multipliers'!$E$37</f>
        <v>0</v>
      </c>
    </row>
    <row r="129" spans="1:42">
      <c r="A129" s="74">
        <v>77</v>
      </c>
      <c r="B129">
        <f ca="1">IF('Waste 2010'!$A137="MR",INDIRECT("'Waste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IF('Waste 2020'!$A137="MR",INDIRECT("'Waste 2020'!"&amp;'Country Selector'!$B$3&amp;ROW($A137))*10^12,0)*'Process Emissions Multipliers'!$B$37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IF('Waste 2030'!$A137="MR",INDIRECT("'Waste 2030'!"&amp;'Country Selector'!$B$3&amp;ROW($A137))*10^12,0)*'Process Emissions Multipliers'!$D$37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Multipliers'!$E$37</f>
        <v>0</v>
      </c>
    </row>
    <row r="130" spans="1:42">
      <c r="A130" s="74">
        <v>78</v>
      </c>
      <c r="B130">
        <f ca="1">IF('Waste 2010'!$A138="MR",INDIRECT("'Waste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IF('Waste 2020'!$A138="MR",INDIRECT("'Waste 2020'!"&amp;'Country Selector'!$B$3&amp;ROW($A138))*10^12,0)*'Process Emissions Multipliers'!$B$37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IF('Waste 2030'!$A138="MR",INDIRECT("'Waste 2030'!"&amp;'Country Selector'!$B$3&amp;ROW($A138))*10^12,0)*'Process Emissions Multipliers'!$D$37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Multipliers'!$E$37</f>
        <v>0</v>
      </c>
    </row>
    <row r="131" spans="1:42">
      <c r="A131" s="74">
        <v>79</v>
      </c>
      <c r="B131">
        <f ca="1">IF('Waste 2010'!$A139="MR",INDIRECT("'Waste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IF('Waste 2020'!$A139="MR",INDIRECT("'Waste 2020'!"&amp;'Country Selector'!$B$3&amp;ROW($A139))*10^12,0)*'Process Emissions Multipliers'!$B$37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IF('Waste 2030'!$A139="MR",INDIRECT("'Waste 2030'!"&amp;'Country Selector'!$B$3&amp;ROW($A139))*10^12,0)*'Process Emissions Multipliers'!$D$37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Multipliers'!$E$37</f>
        <v>0</v>
      </c>
    </row>
    <row r="132" spans="1:42">
      <c r="A132" s="74">
        <v>80</v>
      </c>
      <c r="B132">
        <f ca="1">IF('Waste 2010'!$A140="MR",INDIRECT("'Waste 2010'!"&amp;'Country Selector'!$B$3&amp;ROW($A140))*10^12,0)</f>
        <v>1165312068531.5876</v>
      </c>
      <c r="C132" s="90">
        <f t="shared" ca="1" si="27"/>
        <v>1336220839475.8857</v>
      </c>
      <c r="D132" s="90">
        <f t="shared" ca="1" si="27"/>
        <v>1507129610420.1836</v>
      </c>
      <c r="E132" s="90">
        <f t="shared" ca="1" si="27"/>
        <v>1678038381364.4812</v>
      </c>
      <c r="F132" s="90">
        <f t="shared" ca="1" si="27"/>
        <v>1848947152308.7793</v>
      </c>
      <c r="G132" s="90">
        <f t="shared" ca="1" si="27"/>
        <v>2019855923253.0771</v>
      </c>
      <c r="H132" s="90">
        <f t="shared" ca="1" si="27"/>
        <v>2190764694197.3748</v>
      </c>
      <c r="I132" s="90">
        <f t="shared" ca="1" si="27"/>
        <v>2361673465141.6729</v>
      </c>
      <c r="J132" s="90">
        <f t="shared" ca="1" si="27"/>
        <v>2532582236085.9707</v>
      </c>
      <c r="K132" s="90">
        <f t="shared" ca="1" si="27"/>
        <v>2703491007030.2686</v>
      </c>
      <c r="L132">
        <f ca="1">IF('Waste 2020'!$A140="MR",INDIRECT("'Waste 2020'!"&amp;'Country Selector'!$B$3&amp;ROW($A140))*10^12,0)*'Process Emissions Multipliers'!$B$37</f>
        <v>2874399777974.5664</v>
      </c>
      <c r="M132" s="90">
        <f t="shared" ca="1" si="28"/>
        <v>2994576260990.0737</v>
      </c>
      <c r="N132" s="90">
        <f t="shared" ca="1" si="28"/>
        <v>3114752744005.5811</v>
      </c>
      <c r="O132" s="90">
        <f t="shared" ca="1" si="28"/>
        <v>3234929227021.0884</v>
      </c>
      <c r="P132" s="90">
        <f t="shared" ca="1" si="28"/>
        <v>3355105710036.5957</v>
      </c>
      <c r="Q132" s="90">
        <f t="shared" ca="1" si="28"/>
        <v>3475282193052.1025</v>
      </c>
      <c r="R132" s="90">
        <f t="shared" ca="1" si="28"/>
        <v>3595458676067.6104</v>
      </c>
      <c r="S132" s="90">
        <f t="shared" ca="1" si="28"/>
        <v>3715635159083.1172</v>
      </c>
      <c r="T132" s="90">
        <f t="shared" ca="1" si="28"/>
        <v>3835811642098.625</v>
      </c>
      <c r="U132" s="90">
        <f t="shared" ca="1" si="28"/>
        <v>3955988125114.1313</v>
      </c>
      <c r="V132">
        <f ca="1">IF('Waste 2030'!$A140="MR",INDIRECT("'Waste 2030'!"&amp;'Country Selector'!$B$3&amp;ROW($A140))*10^12,0)*'Process Emissions Multipliers'!$D$37</f>
        <v>4076164608129.6392</v>
      </c>
      <c r="W132" s="90">
        <f t="shared" ca="1" si="26"/>
        <v>4176538064502.9795</v>
      </c>
      <c r="X132" s="90">
        <f t="shared" ca="1" si="26"/>
        <v>4276911520876.3193</v>
      </c>
      <c r="Y132" s="90">
        <f t="shared" ca="1" si="26"/>
        <v>4377284977249.6606</v>
      </c>
      <c r="Z132" s="90">
        <f t="shared" ca="1" si="26"/>
        <v>4477658433623.001</v>
      </c>
      <c r="AA132" s="90">
        <f t="shared" ca="1" si="26"/>
        <v>4578031889996.3418</v>
      </c>
      <c r="AB132" s="90">
        <f t="shared" ca="1" si="26"/>
        <v>4678405346369.6816</v>
      </c>
      <c r="AC132" s="90">
        <f t="shared" ca="1" si="26"/>
        <v>4778778802743.0225</v>
      </c>
      <c r="AD132" s="90">
        <f t="shared" ca="1" si="26"/>
        <v>4879152259116.3633</v>
      </c>
      <c r="AE132" s="90">
        <f t="shared" ca="1" si="26"/>
        <v>4979525715489.7031</v>
      </c>
      <c r="AF132" s="90">
        <f t="shared" ca="1" si="26"/>
        <v>5079899171863.043</v>
      </c>
      <c r="AG132" s="90">
        <f t="shared" ca="1" si="26"/>
        <v>5180272628236.3828</v>
      </c>
      <c r="AH132" s="90">
        <f t="shared" ca="1" si="26"/>
        <v>5280646084609.7246</v>
      </c>
      <c r="AI132" s="90">
        <f t="shared" ca="1" si="26"/>
        <v>5381019540983.0645</v>
      </c>
      <c r="AJ132" s="90">
        <f t="shared" ca="1" si="26"/>
        <v>5481392997356.4053</v>
      </c>
      <c r="AK132" s="90">
        <f t="shared" ca="1" si="26"/>
        <v>5581766453729.7451</v>
      </c>
      <c r="AL132" s="90">
        <f t="shared" ca="1" si="26"/>
        <v>5682139910103.0859</v>
      </c>
      <c r="AM132" s="90">
        <f t="shared" ca="1" si="25"/>
        <v>5782513366476.4268</v>
      </c>
      <c r="AN132" s="90">
        <f t="shared" ca="1" si="25"/>
        <v>5882886822849.7666</v>
      </c>
      <c r="AO132" s="90">
        <f t="shared" ca="1" si="25"/>
        <v>5983260279223.1074</v>
      </c>
      <c r="AP132">
        <f ca="1">V132*'Process Emissions Multipliers'!$E$37</f>
        <v>6083633735596.4473</v>
      </c>
    </row>
    <row r="133" spans="1:42">
      <c r="A133" s="74">
        <v>81</v>
      </c>
      <c r="B133">
        <f ca="1">IF('Waste 2010'!$A141="MR",INDIRECT("'Waste 2010'!"&amp;'Country Selector'!$B$3&amp;ROW($A141))*10^12,0)</f>
        <v>539723484372.52472</v>
      </c>
      <c r="C133" s="90">
        <f t="shared" ca="1" si="27"/>
        <v>618881230915.14697</v>
      </c>
      <c r="D133" s="90">
        <f t="shared" ca="1" si="27"/>
        <v>698038977457.76904</v>
      </c>
      <c r="E133" s="90">
        <f t="shared" ca="1" si="27"/>
        <v>777196724000.39111</v>
      </c>
      <c r="F133" s="90">
        <f t="shared" ca="1" si="27"/>
        <v>856354470543.01343</v>
      </c>
      <c r="G133" s="90">
        <f t="shared" ca="1" si="27"/>
        <v>935512217085.6355</v>
      </c>
      <c r="H133" s="90">
        <f t="shared" ca="1" si="27"/>
        <v>1014669963628.2577</v>
      </c>
      <c r="I133" s="90">
        <f t="shared" ca="1" si="27"/>
        <v>1093827710170.8799</v>
      </c>
      <c r="J133" s="90">
        <f t="shared" ca="1" si="27"/>
        <v>1172985456713.502</v>
      </c>
      <c r="K133" s="90">
        <f t="shared" ca="1" si="27"/>
        <v>1252143203256.124</v>
      </c>
      <c r="L133">
        <f ca="1">IF('Waste 2020'!$A141="MR",INDIRECT("'Waste 2020'!"&amp;'Country Selector'!$B$3&amp;ROW($A141))*10^12,0)*'Process Emissions Multipliers'!$B$37</f>
        <v>1331300949798.7463</v>
      </c>
      <c r="M133" s="90">
        <f t="shared" ca="1" si="28"/>
        <v>1386961636669.0864</v>
      </c>
      <c r="N133" s="90">
        <f t="shared" ca="1" si="28"/>
        <v>1442622323539.4268</v>
      </c>
      <c r="O133" s="90">
        <f t="shared" ca="1" si="28"/>
        <v>1498283010409.7668</v>
      </c>
      <c r="P133" s="90">
        <f t="shared" ca="1" si="28"/>
        <v>1553943697280.1069</v>
      </c>
      <c r="Q133" s="90">
        <f t="shared" ca="1" si="28"/>
        <v>1609604384150.4473</v>
      </c>
      <c r="R133" s="90">
        <f t="shared" ca="1" si="28"/>
        <v>1665265071020.7874</v>
      </c>
      <c r="S133" s="90">
        <f t="shared" ca="1" si="28"/>
        <v>1720925757891.1274</v>
      </c>
      <c r="T133" s="90">
        <f t="shared" ca="1" si="28"/>
        <v>1776586444761.4678</v>
      </c>
      <c r="U133" s="90">
        <f t="shared" ca="1" si="28"/>
        <v>1832247131631.8081</v>
      </c>
      <c r="V133">
        <f ca="1">IF('Waste 2030'!$A141="MR",INDIRECT("'Waste 2030'!"&amp;'Country Selector'!$B$3&amp;ROW($A141))*10^12,0)*'Process Emissions Multipliers'!$D$37</f>
        <v>1887907818502.1482</v>
      </c>
      <c r="W133" s="90">
        <f t="shared" ca="1" si="26"/>
        <v>1934396577243.4846</v>
      </c>
      <c r="X133" s="90">
        <f t="shared" ca="1" si="26"/>
        <v>1980885335984.8213</v>
      </c>
      <c r="Y133" s="90">
        <f t="shared" ca="1" si="26"/>
        <v>2027374094726.158</v>
      </c>
      <c r="Z133" s="90">
        <f t="shared" ca="1" si="26"/>
        <v>2073862853467.4946</v>
      </c>
      <c r="AA133" s="90">
        <f t="shared" ca="1" si="26"/>
        <v>2120351612208.8311</v>
      </c>
      <c r="AB133" s="90">
        <f t="shared" ca="1" si="26"/>
        <v>2166840370950.1677</v>
      </c>
      <c r="AC133" s="90">
        <f t="shared" ca="1" si="26"/>
        <v>2213329129691.5044</v>
      </c>
      <c r="AD133" s="90">
        <f t="shared" ca="1" si="26"/>
        <v>2259817888432.8408</v>
      </c>
      <c r="AE133" s="90">
        <f t="shared" ca="1" si="26"/>
        <v>2306306647174.1777</v>
      </c>
      <c r="AF133" s="90">
        <f t="shared" ca="1" si="26"/>
        <v>2352795405915.5142</v>
      </c>
      <c r="AG133" s="90">
        <f t="shared" ca="1" si="26"/>
        <v>2399284164656.8511</v>
      </c>
      <c r="AH133" s="90">
        <f t="shared" ca="1" si="26"/>
        <v>2445772923398.1875</v>
      </c>
      <c r="AI133" s="90">
        <f t="shared" ca="1" si="26"/>
        <v>2492261682139.5239</v>
      </c>
      <c r="AJ133" s="90">
        <f t="shared" ca="1" si="26"/>
        <v>2538750440880.8608</v>
      </c>
      <c r="AK133" s="90">
        <f t="shared" ca="1" si="26"/>
        <v>2585239199622.1973</v>
      </c>
      <c r="AL133" s="90">
        <f t="shared" ca="1" si="26"/>
        <v>2631727958363.5342</v>
      </c>
      <c r="AM133" s="90">
        <f t="shared" ca="1" si="25"/>
        <v>2678216717104.8706</v>
      </c>
      <c r="AN133" s="90">
        <f t="shared" ca="1" si="25"/>
        <v>2724705475846.207</v>
      </c>
      <c r="AO133" s="90">
        <f t="shared" ca="1" si="25"/>
        <v>2771194234587.5439</v>
      </c>
      <c r="AP133">
        <f ca="1">V133*'Process Emissions Multipliers'!$E$37</f>
        <v>2817682993328.8804</v>
      </c>
    </row>
    <row r="134" spans="1:42">
      <c r="A134" s="74">
        <v>82</v>
      </c>
      <c r="B134">
        <f ca="1">IF('Waste 2010'!$A142="MR",INDIRECT("'Waste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IF('Waste 2020'!$A142="MR",INDIRECT("'Waste 2020'!"&amp;'Country Selector'!$B$3&amp;ROW($A142))*10^12,0)*'Process Emissions Multipliers'!$B$37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IF('Waste 2030'!$A142="MR",INDIRECT("'Waste 2030'!"&amp;'Country Selector'!$B$3&amp;ROW($A142))*10^12,0)*'Process Emissions Multipliers'!$D$37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Multipliers'!$E$37</f>
        <v>0</v>
      </c>
    </row>
    <row r="135" spans="1:42">
      <c r="A135" s="74">
        <v>83</v>
      </c>
      <c r="B135">
        <f ca="1">IF('Waste 2010'!$A143="MR",INDIRECT("'Waste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IF('Waste 2020'!$A143="MR",INDIRECT("'Waste 2020'!"&amp;'Country Selector'!$B$3&amp;ROW($A143))*10^12,0)*'Process Emissions Multipliers'!$B$37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IF('Waste 2030'!$A143="MR",INDIRECT("'Waste 2030'!"&amp;'Country Selector'!$B$3&amp;ROW($A143))*10^12,0)*'Process Emissions Multipliers'!$D$37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Multipliers'!$E$37</f>
        <v>0</v>
      </c>
    </row>
    <row r="136" spans="1:42">
      <c r="A136" s="74">
        <v>84</v>
      </c>
      <c r="B136">
        <f ca="1">IF('Waste 2010'!$A144="MR",INDIRECT("'Waste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IF('Waste 2020'!$A144="MR",INDIRECT("'Waste 2020'!"&amp;'Country Selector'!$B$3&amp;ROW($A144))*10^12,0)*'Process Emissions Multipliers'!$B$37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IF('Waste 2030'!$A144="MR",INDIRECT("'Waste 2030'!"&amp;'Country Selector'!$B$3&amp;ROW($A144))*10^12,0)*'Process Emissions Multipliers'!$D$37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Multipliers'!$E$37</f>
        <v>0</v>
      </c>
    </row>
    <row r="137" spans="1:42">
      <c r="A137" s="74">
        <v>85</v>
      </c>
      <c r="B137">
        <f ca="1">IF('Waste 2010'!$A145="MR",INDIRECT("'Waste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IF('Waste 2020'!$A145="MR",INDIRECT("'Waste 2020'!"&amp;'Country Selector'!$B$3&amp;ROW($A145))*10^12,0)*'Process Emissions Multipliers'!$B$37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IF('Waste 2030'!$A145="MR",INDIRECT("'Waste 2030'!"&amp;'Country Selector'!$B$3&amp;ROW($A145))*10^12,0)*'Process Emissions Multipliers'!$D$37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Multipliers'!$E$37</f>
        <v>0</v>
      </c>
    </row>
    <row r="138" spans="1:42">
      <c r="A138" s="74">
        <v>86</v>
      </c>
      <c r="B138">
        <f ca="1">IF('Waste 2010'!$A146="MR",INDIRECT("'Waste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IF('Waste 2020'!$A146="MR",INDIRECT("'Waste 2020'!"&amp;'Country Selector'!$B$3&amp;ROW($A146))*10^12,0)*'Process Emissions Multipliers'!$B$37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IF('Waste 2030'!$A146="MR",INDIRECT("'Waste 2030'!"&amp;'Country Selector'!$B$3&amp;ROW($A146))*10^12,0)*'Process Emissions Multipliers'!$D$37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Multipliers'!$E$37</f>
        <v>0</v>
      </c>
    </row>
    <row r="139" spans="1:42">
      <c r="A139" s="74">
        <v>87</v>
      </c>
      <c r="B139">
        <f ca="1">IF('Waste 2010'!$A147="MR",INDIRECT("'Waste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IF('Waste 2020'!$A147="MR",INDIRECT("'Waste 2020'!"&amp;'Country Selector'!$B$3&amp;ROW($A147))*10^12,0)*'Process Emissions Multipliers'!$B$37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IF('Waste 2030'!$A147="MR",INDIRECT("'Waste 2030'!"&amp;'Country Selector'!$B$3&amp;ROW($A147))*10^12,0)*'Process Emissions Multipliers'!$D$37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Multipliers'!$E$37</f>
        <v>0</v>
      </c>
    </row>
    <row r="140" spans="1:42">
      <c r="A140" s="74">
        <v>88</v>
      </c>
      <c r="B140">
        <f ca="1">IF('Waste 2010'!$A148="MR",INDIRECT("'Waste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IF('Waste 2020'!$A148="MR",INDIRECT("'Waste 2020'!"&amp;'Country Selector'!$B$3&amp;ROW($A148))*10^12,0)*'Process Emissions Multipliers'!$B$37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IF('Waste 2030'!$A148="MR",INDIRECT("'Waste 2030'!"&amp;'Country Selector'!$B$3&amp;ROW($A148))*10^12,0)*'Process Emissions Multipliers'!$D$37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Multipliers'!$E$37</f>
        <v>0</v>
      </c>
    </row>
    <row r="141" spans="1:42">
      <c r="A141" s="74">
        <v>89</v>
      </c>
      <c r="B141">
        <f ca="1">IF('Waste 2010'!$A149="MR",INDIRECT("'Waste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IF('Waste 2020'!$A149="MR",INDIRECT("'Waste 2020'!"&amp;'Country Selector'!$B$3&amp;ROW($A149))*10^12,0)*'Process Emissions Multipliers'!$B$37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IF('Waste 2030'!$A149="MR",INDIRECT("'Waste 2030'!"&amp;'Country Selector'!$B$3&amp;ROW($A149))*10^12,0)*'Process Emissions Multipliers'!$D$37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Multipliers'!$E$37</f>
        <v>0</v>
      </c>
    </row>
    <row r="142" spans="1:42">
      <c r="A142" s="74">
        <v>90</v>
      </c>
      <c r="B142">
        <f ca="1">IF('Waste 2010'!$A150="MR",INDIRECT("'Waste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IF('Waste 2020'!$A150="MR",INDIRECT("'Waste 2020'!"&amp;'Country Selector'!$B$3&amp;ROW($A150))*10^12,0)*'Process Emissions Multipliers'!$B$37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IF('Waste 2030'!$A150="MR",INDIRECT("'Waste 2030'!"&amp;'Country Selector'!$B$3&amp;ROW($A150))*10^12,0)*'Process Emissions Multipliers'!$D$37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Multipliers'!$E$37</f>
        <v>0</v>
      </c>
    </row>
    <row r="143" spans="1:42">
      <c r="A143" s="74">
        <v>91</v>
      </c>
      <c r="B143">
        <f ca="1">IF('Waste 2010'!$A151="MR",INDIRECT("'Waste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IF('Waste 2020'!$A151="MR",INDIRECT("'Waste 2020'!"&amp;'Country Selector'!$B$3&amp;ROW($A151))*10^12,0)*'Process Emissions Multipliers'!$B$37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IF('Waste 2030'!$A151="MR",INDIRECT("'Waste 2030'!"&amp;'Country Selector'!$B$3&amp;ROW($A151))*10^12,0)*'Process Emissions Multipliers'!$D$37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Multipliers'!$E$37</f>
        <v>0</v>
      </c>
    </row>
    <row r="144" spans="1:42">
      <c r="A144" s="74">
        <v>92</v>
      </c>
      <c r="B144">
        <f ca="1">IF('Waste 2010'!$A152="MR",INDIRECT("'Waste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IF('Waste 2020'!$A152="MR",INDIRECT("'Waste 2020'!"&amp;'Country Selector'!$B$3&amp;ROW($A152))*10^12,0)*'Process Emissions Multipliers'!$B$37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IF('Waste 2030'!$A152="MR",INDIRECT("'Waste 2030'!"&amp;'Country Selector'!$B$3&amp;ROW($A152))*10^12,0)*'Process Emissions Multipliers'!$D$37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Multipliers'!$E$37</f>
        <v>0</v>
      </c>
    </row>
    <row r="145" spans="1:42">
      <c r="A145" s="74">
        <v>93</v>
      </c>
      <c r="B145">
        <f ca="1">IF('Waste 2010'!$A153="MR",INDIRECT("'Waste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IF('Waste 2020'!$A153="MR",INDIRECT("'Waste 2020'!"&amp;'Country Selector'!$B$3&amp;ROW($A153))*10^12,0)*'Process Emissions Multipliers'!$B$37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IF('Waste 2030'!$A153="MR",INDIRECT("'Waste 2030'!"&amp;'Country Selector'!$B$3&amp;ROW($A153))*10^12,0)*'Process Emissions Multipliers'!$D$37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Multipliers'!$E$37</f>
        <v>0</v>
      </c>
    </row>
    <row r="146" spans="1:42">
      <c r="A146" s="74">
        <v>94</v>
      </c>
      <c r="B146">
        <f ca="1">IF('Waste 2010'!$A154="MR",INDIRECT("'Waste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IF('Waste 2020'!$A154="MR",INDIRECT("'Waste 2020'!"&amp;'Country Selector'!$B$3&amp;ROW($A154))*10^12,0)*'Process Emissions Multipliers'!$B$37</f>
        <v>0</v>
      </c>
      <c r="M146" s="90">
        <f t="shared" ca="1" si="28"/>
        <v>171037619446.71552</v>
      </c>
      <c r="N146" s="90">
        <f t="shared" ca="1" si="28"/>
        <v>342075238893.43103</v>
      </c>
      <c r="O146" s="90">
        <f t="shared" ca="1" si="28"/>
        <v>513112858340.14648</v>
      </c>
      <c r="P146" s="90">
        <f t="shared" ca="1" si="28"/>
        <v>684150477786.86206</v>
      </c>
      <c r="Q146" s="90">
        <f t="shared" ca="1" si="28"/>
        <v>855188097233.57751</v>
      </c>
      <c r="R146" s="90">
        <f t="shared" ca="1" si="28"/>
        <v>1026225716680.293</v>
      </c>
      <c r="S146" s="90">
        <f t="shared" ca="1" si="28"/>
        <v>1197263336127.0085</v>
      </c>
      <c r="T146" s="90">
        <f t="shared" ca="1" si="28"/>
        <v>1368300955573.7241</v>
      </c>
      <c r="U146" s="90">
        <f t="shared" ca="1" si="28"/>
        <v>1539338575020.4395</v>
      </c>
      <c r="V146">
        <f ca="1">IF('Waste 2030'!$A154="MR",INDIRECT("'Waste 2030'!"&amp;'Country Selector'!$B$3&amp;ROW($A154))*10^12,0)*'Process Emissions Multipliers'!$D$37</f>
        <v>1710376194467.155</v>
      </c>
      <c r="W146" s="90">
        <f t="shared" ca="1" si="30"/>
        <v>1752493328302.9556</v>
      </c>
      <c r="X146" s="90">
        <f t="shared" ca="1" si="30"/>
        <v>1794610462138.7559</v>
      </c>
      <c r="Y146" s="90">
        <f t="shared" ca="1" si="30"/>
        <v>1836727595974.5562</v>
      </c>
      <c r="Z146" s="90">
        <f t="shared" ca="1" si="30"/>
        <v>1878844729810.3569</v>
      </c>
      <c r="AA146" s="90">
        <f t="shared" ca="1" si="30"/>
        <v>1920961863646.1572</v>
      </c>
      <c r="AB146" s="90">
        <f t="shared" ca="1" si="30"/>
        <v>1963078997481.9575</v>
      </c>
      <c r="AC146" s="90">
        <f t="shared" ca="1" si="30"/>
        <v>2005196131317.7581</v>
      </c>
      <c r="AD146" s="90">
        <f t="shared" ca="1" si="30"/>
        <v>2047313265153.5583</v>
      </c>
      <c r="AE146" s="90">
        <f t="shared" ca="1" si="30"/>
        <v>2089430398989.3589</v>
      </c>
      <c r="AF146" s="90">
        <f t="shared" ca="1" si="30"/>
        <v>2131547532825.1592</v>
      </c>
      <c r="AG146" s="90">
        <f t="shared" ca="1" si="30"/>
        <v>2173664666660.9597</v>
      </c>
      <c r="AH146" s="90">
        <f t="shared" ca="1" si="30"/>
        <v>2215781800496.7598</v>
      </c>
      <c r="AI146" s="90">
        <f t="shared" ca="1" si="30"/>
        <v>2257898934332.5605</v>
      </c>
      <c r="AJ146" s="90">
        <f t="shared" ca="1" si="30"/>
        <v>2300016068168.3608</v>
      </c>
      <c r="AK146" s="90">
        <f t="shared" ca="1" si="30"/>
        <v>2342133202004.1611</v>
      </c>
      <c r="AL146" s="90">
        <f t="shared" ca="1" si="30"/>
        <v>2384250335839.9619</v>
      </c>
      <c r="AM146" s="90">
        <f t="shared" ca="1" si="29"/>
        <v>2426367469675.7622</v>
      </c>
      <c r="AN146" s="90">
        <f t="shared" ca="1" si="29"/>
        <v>2468484603511.5625</v>
      </c>
      <c r="AO146" s="90">
        <f t="shared" ca="1" si="29"/>
        <v>2510601737347.3633</v>
      </c>
      <c r="AP146">
        <f ca="1">V146*'Process Emissions Multipliers'!$E$37</f>
        <v>2552718871183.1636</v>
      </c>
    </row>
    <row r="147" spans="1:42">
      <c r="A147" s="74">
        <v>95</v>
      </c>
      <c r="B147">
        <f ca="1">IF('Waste 2010'!$A155="MR",INDIRECT("'Waste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IF('Waste 2020'!$A155="MR",INDIRECT("'Waste 2020'!"&amp;'Country Selector'!$B$3&amp;ROW($A155))*10^12,0)*'Process Emissions Multipliers'!$B$37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IF('Waste 2030'!$A155="MR",INDIRECT("'Waste 2030'!"&amp;'Country Selector'!$B$3&amp;ROW($A155))*10^12,0)*'Process Emissions Multipliers'!$D$37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Multipliers'!$E$37</f>
        <v>0</v>
      </c>
    </row>
    <row r="148" spans="1:42">
      <c r="A148" s="74">
        <v>96</v>
      </c>
      <c r="B148">
        <f ca="1">IF('Waste 2010'!$A156="MR",INDIRECT("'Waste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IF('Waste 2020'!$A156="MR",INDIRECT("'Waste 2020'!"&amp;'Country Selector'!$B$3&amp;ROW($A156))*10^12,0)*'Process Emissions Multipliers'!$B$37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IF('Waste 2030'!$A156="MR",INDIRECT("'Waste 2030'!"&amp;'Country Selector'!$B$3&amp;ROW($A156))*10^12,0)*'Process Emissions Multipliers'!$D$37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Multipliers'!$E$37</f>
        <v>0</v>
      </c>
    </row>
    <row r="149" spans="1:42">
      <c r="A149" s="74">
        <v>97</v>
      </c>
      <c r="B149">
        <f ca="1">IF('Waste 2010'!$A157="MR",INDIRECT("'Waste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IF('Waste 2020'!$A157="MR",INDIRECT("'Waste 2020'!"&amp;'Country Selector'!$B$3&amp;ROW($A157))*10^12,0)*'Process Emissions Multipliers'!$B$37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IF('Waste 2030'!$A157="MR",INDIRECT("'Waste 2030'!"&amp;'Country Selector'!$B$3&amp;ROW($A157))*10^12,0)*'Process Emissions Multipliers'!$D$37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Multipliers'!$E$37</f>
        <v>0</v>
      </c>
    </row>
    <row r="150" spans="1:42">
      <c r="A150" s="74">
        <v>98</v>
      </c>
      <c r="B150">
        <f ca="1">IF('Waste 2010'!$A158="MR",INDIRECT("'Waste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IF('Waste 2020'!$A158="MR",INDIRECT("'Waste 2020'!"&amp;'Country Selector'!$B$3&amp;ROW($A158))*10^12,0)*'Process Emissions Multipliers'!$B$37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IF('Waste 2030'!$A158="MR",INDIRECT("'Waste 2030'!"&amp;'Country Selector'!$B$3&amp;ROW($A158))*10^12,0)*'Process Emissions Multipliers'!$D$37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Multipliers'!$E$37</f>
        <v>0</v>
      </c>
    </row>
    <row r="151" spans="1:42">
      <c r="A151" s="74">
        <v>99</v>
      </c>
      <c r="B151">
        <f ca="1">IF('Waste 2010'!$A159="MR",INDIRECT("'Waste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IF('Waste 2020'!$A159="MR",INDIRECT("'Waste 2020'!"&amp;'Country Selector'!$B$3&amp;ROW($A159))*10^12,0)*'Process Emissions Multipliers'!$B$37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IF('Waste 2030'!$A159="MR",INDIRECT("'Waste 2030'!"&amp;'Country Selector'!$B$3&amp;ROW($A159))*10^12,0)*'Process Emissions Multipliers'!$D$37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Multipliers'!$E$37</f>
        <v>0</v>
      </c>
    </row>
    <row r="152" spans="1:42">
      <c r="A152" s="74">
        <v>100</v>
      </c>
      <c r="B152">
        <f ca="1">IF('Waste 2010'!$A160="MR",INDIRECT("'Waste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IF('Waste 2020'!$A160="MR",INDIRECT("'Waste 2020'!"&amp;'Country Selector'!$B$3&amp;ROW($A160))*10^12,0)*'Process Emissions Multipliers'!$B$37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IF('Waste 2030'!$A160="MR",INDIRECT("'Waste 2030'!"&amp;'Country Selector'!$B$3&amp;ROW($A160))*10^12,0)*'Process Emissions Multipliers'!$D$37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Multipliers'!$E$37</f>
        <v>0</v>
      </c>
    </row>
    <row r="153" spans="1:42">
      <c r="A153" s="74">
        <v>150</v>
      </c>
      <c r="B153">
        <f ca="1">IF('Waste 2010'!$A161="MR",INDIRECT("'Waste 2010'!"&amp;'Country Selector'!$B$3&amp;ROW($A161))*10^12,0)</f>
        <v>2534361617917.769</v>
      </c>
      <c r="C153" s="90">
        <f t="shared" ca="1" si="27"/>
        <v>2937887932194.3086</v>
      </c>
      <c r="D153" s="90">
        <f t="shared" ca="1" si="27"/>
        <v>3341414246470.8486</v>
      </c>
      <c r="E153" s="90">
        <f t="shared" ca="1" si="27"/>
        <v>3744940560747.3882</v>
      </c>
      <c r="F153" s="90">
        <f t="shared" ca="1" si="27"/>
        <v>4148466875023.9277</v>
      </c>
      <c r="G153" s="90">
        <f t="shared" ca="1" si="27"/>
        <v>4551993189300.4678</v>
      </c>
      <c r="H153" s="90">
        <f t="shared" ca="1" si="27"/>
        <v>4955519503577.0078</v>
      </c>
      <c r="I153" s="90">
        <f t="shared" ca="1" si="27"/>
        <v>5359045817853.5479</v>
      </c>
      <c r="J153" s="90">
        <f t="shared" ca="1" si="27"/>
        <v>5762572132130.0869</v>
      </c>
      <c r="K153" s="90">
        <f t="shared" ca="1" si="27"/>
        <v>6166098446406.627</v>
      </c>
      <c r="L153">
        <f ca="1">IF('Waste 2020'!$A161="MR",INDIRECT("'Waste 2020'!"&amp;'Country Selector'!$B$3&amp;ROW($A161))*10^12,0)*'Process Emissions Multipliers'!$B$37</f>
        <v>6569624760683.167</v>
      </c>
      <c r="M153" s="90">
        <f t="shared" ca="1" si="28"/>
        <v>6727895206240.7773</v>
      </c>
      <c r="N153" s="90">
        <f t="shared" ca="1" si="28"/>
        <v>6886165651798.3877</v>
      </c>
      <c r="O153" s="90">
        <f t="shared" ca="1" si="28"/>
        <v>7044436097355.999</v>
      </c>
      <c r="P153" s="90">
        <f t="shared" ca="1" si="28"/>
        <v>7202706542913.6094</v>
      </c>
      <c r="Q153" s="90">
        <f t="shared" ca="1" si="28"/>
        <v>7360976988471.2207</v>
      </c>
      <c r="R153" s="90">
        <f t="shared" ca="1" si="28"/>
        <v>7519247434028.8311</v>
      </c>
      <c r="S153" s="90">
        <f t="shared" ca="1" si="28"/>
        <v>7677517879586.4414</v>
      </c>
      <c r="T153" s="90">
        <f t="shared" ca="1" si="28"/>
        <v>7835788325144.0527</v>
      </c>
      <c r="U153" s="90">
        <f t="shared" ca="1" si="28"/>
        <v>7994058770701.6631</v>
      </c>
      <c r="V153">
        <f ca="1">IF('Waste 2030'!$A161="MR",INDIRECT("'Waste 2030'!"&amp;'Country Selector'!$B$3&amp;ROW($A161))*10^12,0)*'Process Emissions Multipliers'!$D$37</f>
        <v>8152329216259.2734</v>
      </c>
      <c r="W153" s="90">
        <f t="shared" ca="1" si="30"/>
        <v>8353076129005.9541</v>
      </c>
      <c r="X153" s="90">
        <f t="shared" ca="1" si="30"/>
        <v>8553823041752.6348</v>
      </c>
      <c r="Y153" s="90">
        <f t="shared" ca="1" si="30"/>
        <v>8754569954499.3154</v>
      </c>
      <c r="Z153" s="90">
        <f t="shared" ca="1" si="30"/>
        <v>8955316867245.9961</v>
      </c>
      <c r="AA153" s="90">
        <f t="shared" ca="1" si="30"/>
        <v>9156063779992.6758</v>
      </c>
      <c r="AB153" s="90">
        <f t="shared" ca="1" si="30"/>
        <v>9356810692739.3574</v>
      </c>
      <c r="AC153" s="90">
        <f t="shared" ca="1" si="30"/>
        <v>9557557605486.0391</v>
      </c>
      <c r="AD153" s="90">
        <f t="shared" ca="1" si="30"/>
        <v>9758304518232.7188</v>
      </c>
      <c r="AE153" s="90">
        <f t="shared" ca="1" si="30"/>
        <v>9959051430979.3984</v>
      </c>
      <c r="AF153" s="90">
        <f t="shared" ca="1" si="30"/>
        <v>10159798343726.08</v>
      </c>
      <c r="AG153" s="90">
        <f t="shared" ca="1" si="30"/>
        <v>10360545256472.762</v>
      </c>
      <c r="AH153" s="90">
        <f t="shared" ca="1" si="30"/>
        <v>10561292169219.441</v>
      </c>
      <c r="AI153" s="90">
        <f t="shared" ca="1" si="30"/>
        <v>10762039081966.123</v>
      </c>
      <c r="AJ153" s="90">
        <f t="shared" ca="1" si="30"/>
        <v>10962785994712.803</v>
      </c>
      <c r="AK153" s="90">
        <f t="shared" ca="1" si="30"/>
        <v>11163532907459.484</v>
      </c>
      <c r="AL153" s="90">
        <f t="shared" ca="1" si="30"/>
        <v>11364279820206.164</v>
      </c>
      <c r="AM153" s="90">
        <f t="shared" ca="1" si="29"/>
        <v>11565026732952.844</v>
      </c>
      <c r="AN153" s="90">
        <f t="shared" ca="1" si="29"/>
        <v>11765773645699.525</v>
      </c>
      <c r="AO153" s="90">
        <f t="shared" ca="1" si="29"/>
        <v>11966520558446.205</v>
      </c>
      <c r="AP153">
        <f ca="1">V153*'Process Emissions Multipliers'!$E$37</f>
        <v>12167267471192.887</v>
      </c>
    </row>
    <row r="154" spans="1:42">
      <c r="A154" s="74">
        <v>200</v>
      </c>
      <c r="B154">
        <f ca="1">IF('Waste 2010'!$A162="MR",INDIRECT("'Waste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IF('Waste 2020'!$A162="MR",INDIRECT("'Waste 2020'!"&amp;'Country Selector'!$B$3&amp;ROW($A162))*10^12,0)*'Process Emissions Multipliers'!$B$37</f>
        <v>0</v>
      </c>
      <c r="M154" s="90">
        <f t="shared" ca="1" si="28"/>
        <v>119726333612.70316</v>
      </c>
      <c r="N154" s="90">
        <f t="shared" ca="1" si="28"/>
        <v>239452667225.40631</v>
      </c>
      <c r="O154" s="90">
        <f t="shared" ca="1" si="28"/>
        <v>359179000838.1095</v>
      </c>
      <c r="P154" s="90">
        <f t="shared" ca="1" si="28"/>
        <v>478905334450.81262</v>
      </c>
      <c r="Q154" s="90">
        <f t="shared" ca="1" si="28"/>
        <v>598631668063.51575</v>
      </c>
      <c r="R154" s="90">
        <f t="shared" ca="1" si="28"/>
        <v>718358001676.21899</v>
      </c>
      <c r="S154" s="90">
        <f t="shared" ca="1" si="28"/>
        <v>838084335288.92212</v>
      </c>
      <c r="T154" s="90">
        <f t="shared" ca="1" si="28"/>
        <v>957810668901.62524</v>
      </c>
      <c r="U154" s="90">
        <f t="shared" ca="1" si="28"/>
        <v>1077537002514.3284</v>
      </c>
      <c r="V154">
        <f ca="1">IF('Waste 2030'!$A162="MR",INDIRECT("'Waste 2030'!"&amp;'Country Selector'!$B$3&amp;ROW($A162))*10^12,0)*'Process Emissions Multipliers'!$D$37</f>
        <v>1197263336127.0315</v>
      </c>
      <c r="W154" s="90">
        <f t="shared" ca="1" si="30"/>
        <v>1226745329812.0923</v>
      </c>
      <c r="X154" s="90">
        <f t="shared" ca="1" si="30"/>
        <v>1256227323497.1533</v>
      </c>
      <c r="Y154" s="90">
        <f t="shared" ca="1" si="30"/>
        <v>1285709317182.2141</v>
      </c>
      <c r="Z154" s="90">
        <f t="shared" ca="1" si="30"/>
        <v>1315191310867.2749</v>
      </c>
      <c r="AA154" s="90">
        <f t="shared" ca="1" si="30"/>
        <v>1344673304552.3359</v>
      </c>
      <c r="AB154" s="90">
        <f t="shared" ca="1" si="30"/>
        <v>1374155298237.3967</v>
      </c>
      <c r="AC154" s="90">
        <f t="shared" ca="1" si="30"/>
        <v>1403637291922.4575</v>
      </c>
      <c r="AD154" s="90">
        <f t="shared" ca="1" si="30"/>
        <v>1433119285607.5186</v>
      </c>
      <c r="AE154" s="90">
        <f t="shared" ca="1" si="30"/>
        <v>1462601279292.5791</v>
      </c>
      <c r="AF154" s="90">
        <f t="shared" ca="1" si="30"/>
        <v>1492083272977.6401</v>
      </c>
      <c r="AG154" s="90">
        <f t="shared" ca="1" si="30"/>
        <v>1521565266662.7012</v>
      </c>
      <c r="AH154" s="90">
        <f t="shared" ca="1" si="30"/>
        <v>1551047260347.7617</v>
      </c>
      <c r="AI154" s="90">
        <f t="shared" ca="1" si="30"/>
        <v>1580529254032.8228</v>
      </c>
      <c r="AJ154" s="90">
        <f t="shared" ca="1" si="30"/>
        <v>1610011247717.8838</v>
      </c>
      <c r="AK154" s="90">
        <f t="shared" ca="1" si="30"/>
        <v>1639493241402.9443</v>
      </c>
      <c r="AL154" s="90">
        <f t="shared" ca="1" si="30"/>
        <v>1668975235088.0054</v>
      </c>
      <c r="AM154" s="90">
        <f t="shared" ca="1" si="29"/>
        <v>1698457228773.0662</v>
      </c>
      <c r="AN154" s="90">
        <f t="shared" ca="1" si="29"/>
        <v>1727939222458.127</v>
      </c>
      <c r="AO154" s="90">
        <f t="shared" ca="1" si="29"/>
        <v>1757421216143.188</v>
      </c>
      <c r="AP154">
        <f ca="1">V154*'Process Emissions Multipliers'!$E$37</f>
        <v>1786903209828.2488</v>
      </c>
    </row>
    <row r="155" spans="1:42">
      <c r="A155" s="74">
        <v>250</v>
      </c>
      <c r="B155">
        <f ca="1">IF('Waste 2010'!$A163="MR",INDIRECT("'Waste 2010'!"&amp;'Country Selector'!$B$3&amp;ROW($A163))*10^12,0)</f>
        <v>1226644282664.8286</v>
      </c>
      <c r="C155" s="90">
        <f t="shared" ca="1" si="27"/>
        <v>1485894688537.5017</v>
      </c>
      <c r="D155" s="90">
        <f t="shared" ca="1" si="27"/>
        <v>1745145094410.1748</v>
      </c>
      <c r="E155" s="90">
        <f t="shared" ca="1" si="27"/>
        <v>2004395500282.8481</v>
      </c>
      <c r="F155" s="90">
        <f t="shared" ca="1" si="27"/>
        <v>2263645906155.521</v>
      </c>
      <c r="G155" s="90">
        <f t="shared" ca="1" si="27"/>
        <v>2522896312028.1943</v>
      </c>
      <c r="H155" s="90">
        <f t="shared" ca="1" si="27"/>
        <v>2782146717900.8677</v>
      </c>
      <c r="I155" s="90">
        <f t="shared" ca="1" si="27"/>
        <v>3041397123773.5405</v>
      </c>
      <c r="J155" s="90">
        <f t="shared" ca="1" si="27"/>
        <v>3300647529646.2134</v>
      </c>
      <c r="K155" s="90">
        <f t="shared" ca="1" si="27"/>
        <v>3559897935518.8862</v>
      </c>
      <c r="L155">
        <f ca="1">IF('Waste 2020'!$A163="MR",INDIRECT("'Waste 2020'!"&amp;'Country Selector'!$B$3&amp;ROW($A163))*10^12,0)*'Process Emissions Multipliers'!$B$37</f>
        <v>3819148341391.5596</v>
      </c>
      <c r="M155" s="90">
        <f t="shared" ca="1" si="28"/>
        <v>3911913497855.3486</v>
      </c>
      <c r="N155" s="90">
        <f t="shared" ca="1" si="28"/>
        <v>4004678654319.1377</v>
      </c>
      <c r="O155" s="90">
        <f t="shared" ca="1" si="28"/>
        <v>4097443810782.9272</v>
      </c>
      <c r="P155" s="90">
        <f t="shared" ca="1" si="28"/>
        <v>4190208967246.7168</v>
      </c>
      <c r="Q155" s="90">
        <f t="shared" ca="1" si="28"/>
        <v>4282974123710.5054</v>
      </c>
      <c r="R155" s="90">
        <f t="shared" ca="1" si="28"/>
        <v>4375739280174.2949</v>
      </c>
      <c r="S155" s="90">
        <f t="shared" ca="1" si="28"/>
        <v>4468504436638.084</v>
      </c>
      <c r="T155" s="90">
        <f t="shared" ca="1" si="28"/>
        <v>4561269593101.873</v>
      </c>
      <c r="U155" s="90">
        <f t="shared" ca="1" si="28"/>
        <v>4654034749565.6621</v>
      </c>
      <c r="V155">
        <f ca="1">IF('Waste 2030'!$A163="MR",INDIRECT("'Waste 2030'!"&amp;'Country Selector'!$B$3&amp;ROW($A163))*10^12,0)*'Process Emissions Multipliers'!$D$37</f>
        <v>4746799906029.4512</v>
      </c>
      <c r="W155" s="90">
        <f t="shared" ca="1" si="30"/>
        <v>4863687411585.6719</v>
      </c>
      <c r="X155" s="90">
        <f t="shared" ca="1" si="30"/>
        <v>4980574917141.8926</v>
      </c>
      <c r="Y155" s="90">
        <f t="shared" ca="1" si="30"/>
        <v>5097462422698.1133</v>
      </c>
      <c r="Z155" s="90">
        <f t="shared" ca="1" si="30"/>
        <v>5214349928254.334</v>
      </c>
      <c r="AA155" s="90">
        <f t="shared" ca="1" si="30"/>
        <v>5331237433810.5547</v>
      </c>
      <c r="AB155" s="90">
        <f t="shared" ca="1" si="30"/>
        <v>5448124939366.7754</v>
      </c>
      <c r="AC155" s="90">
        <f t="shared" ca="1" si="30"/>
        <v>5565012444922.9961</v>
      </c>
      <c r="AD155" s="90">
        <f t="shared" ca="1" si="30"/>
        <v>5681899950479.2168</v>
      </c>
      <c r="AE155" s="90">
        <f t="shared" ca="1" si="30"/>
        <v>5798787456035.4375</v>
      </c>
      <c r="AF155" s="90">
        <f t="shared" ca="1" si="30"/>
        <v>5915674961591.6582</v>
      </c>
      <c r="AG155" s="90">
        <f t="shared" ca="1" si="30"/>
        <v>6032562467147.8799</v>
      </c>
      <c r="AH155" s="90">
        <f t="shared" ca="1" si="30"/>
        <v>6149449972704.0996</v>
      </c>
      <c r="AI155" s="90">
        <f t="shared" ca="1" si="30"/>
        <v>6266337478260.3213</v>
      </c>
      <c r="AJ155" s="90">
        <f t="shared" ca="1" si="30"/>
        <v>6383224983816.541</v>
      </c>
      <c r="AK155" s="90">
        <f t="shared" ca="1" si="30"/>
        <v>6500112489372.7637</v>
      </c>
      <c r="AL155" s="90">
        <f t="shared" ca="1" si="30"/>
        <v>6616999994928.9834</v>
      </c>
      <c r="AM155" s="90">
        <f t="shared" ca="1" si="29"/>
        <v>6733887500485.2041</v>
      </c>
      <c r="AN155" s="90">
        <f t="shared" ca="1" si="29"/>
        <v>6850775006041.4248</v>
      </c>
      <c r="AO155" s="90">
        <f t="shared" ca="1" si="29"/>
        <v>6967662511597.6455</v>
      </c>
      <c r="AP155">
        <f ca="1">V155*'Process Emissions Multipliers'!$E$37</f>
        <v>7084550017153.8662</v>
      </c>
    </row>
    <row r="156" spans="1:42">
      <c r="A156" s="74">
        <v>300</v>
      </c>
      <c r="B156">
        <f ca="1">IF('Waste 2010'!$A164="MR",INDIRECT("'Waste 2010'!"&amp;'Country Selector'!$B$3&amp;ROW($A164))*10^12,0)</f>
        <v>196946231492.7757</v>
      </c>
      <c r="C156" s="90">
        <f t="shared" ca="1" si="27"/>
        <v>177251608343.49811</v>
      </c>
      <c r="D156" s="90">
        <f t="shared" ca="1" si="27"/>
        <v>157556985194.22055</v>
      </c>
      <c r="E156" s="90">
        <f t="shared" ca="1" si="27"/>
        <v>137862362044.94299</v>
      </c>
      <c r="F156" s="90">
        <f t="shared" ref="D156:K177" ca="1" si="31">$B156*($L$1-F$1)/($L$1-$B$1)+$L156*(F$1-$B$1)/($L$1-$B$1)</f>
        <v>118167738895.66544</v>
      </c>
      <c r="G156" s="90">
        <f t="shared" ca="1" si="31"/>
        <v>98473115746.387848</v>
      </c>
      <c r="H156" s="90">
        <f t="shared" ca="1" si="31"/>
        <v>78778492597.110275</v>
      </c>
      <c r="I156" s="90">
        <f t="shared" ca="1" si="31"/>
        <v>59083869447.832718</v>
      </c>
      <c r="J156" s="90">
        <f t="shared" ca="1" si="31"/>
        <v>39389246298.555138</v>
      </c>
      <c r="K156" s="90">
        <f t="shared" ca="1" si="31"/>
        <v>19694623149.277569</v>
      </c>
      <c r="L156">
        <f ca="1">IF('Waste 2020'!$A164="MR",INDIRECT("'Waste 2020'!"&amp;'Country Selector'!$B$3&amp;ROW($A164))*10^12,0)*'Process Emissions Multipliers'!$B$37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IF('Waste 2030'!$A164="MR",INDIRECT("'Waste 2030'!"&amp;'Country Selector'!$B$3&amp;ROW($A164))*10^12,0)*'Process Emissions Multipliers'!$D$37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Multipliers'!$E$37</f>
        <v>0</v>
      </c>
    </row>
    <row r="157" spans="1:42">
      <c r="A157" s="74">
        <v>350</v>
      </c>
      <c r="B157">
        <f ca="1">IF('Waste 2010'!$A165="MR",INDIRECT("'Waste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IF('Waste 2020'!$A165="MR",INDIRECT("'Waste 2020'!"&amp;'Country Selector'!$B$3&amp;ROW($A165))*10^12,0)*'Process Emissions Multipliers'!$B$37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IF('Waste 2030'!$A165="MR",INDIRECT("'Waste 2030'!"&amp;'Country Selector'!$B$3&amp;ROW($A165))*10^12,0)*'Process Emissions Multipliers'!$D$37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Multipliers'!$E$37</f>
        <v>0</v>
      </c>
    </row>
    <row r="158" spans="1:42">
      <c r="A158" s="74">
        <v>400</v>
      </c>
      <c r="B158">
        <f ca="1">IF('Waste 2010'!$A166="MR",INDIRECT("'Waste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IF('Waste 2020'!$A166="MR",INDIRECT("'Waste 2020'!"&amp;'Country Selector'!$B$3&amp;ROW($A166))*10^12,0)*'Process Emissions Multipliers'!$B$37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IF('Waste 2030'!$A166="MR",INDIRECT("'Waste 2030'!"&amp;'Country Selector'!$B$3&amp;ROW($A166))*10^12,0)*'Process Emissions Multipliers'!$D$37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Multipliers'!$E$37</f>
        <v>0</v>
      </c>
    </row>
    <row r="159" spans="1:42">
      <c r="A159" s="74">
        <v>450</v>
      </c>
      <c r="B159">
        <f ca="1">IF('Waste 2010'!$A167="MR",INDIRECT("'Waste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IF('Waste 2020'!$A167="MR",INDIRECT("'Waste 2020'!"&amp;'Country Selector'!$B$3&amp;ROW($A167))*10^12,0)*'Process Emissions Multipliers'!$B$37</f>
        <v>0</v>
      </c>
      <c r="M159" s="90">
        <f t="shared" ca="1" si="34"/>
        <v>51311285834.013855</v>
      </c>
      <c r="N159" s="90">
        <f t="shared" ca="1" si="32"/>
        <v>102622571668.02771</v>
      </c>
      <c r="O159" s="90">
        <f t="shared" ca="1" si="32"/>
        <v>153933857502.04156</v>
      </c>
      <c r="P159" s="90">
        <f t="shared" ca="1" si="32"/>
        <v>205245143336.05542</v>
      </c>
      <c r="Q159" s="90">
        <f t="shared" ca="1" si="32"/>
        <v>256556429170.06927</v>
      </c>
      <c r="R159" s="90">
        <f t="shared" ca="1" si="32"/>
        <v>307867715004.08313</v>
      </c>
      <c r="S159" s="90">
        <f t="shared" ca="1" si="32"/>
        <v>359179000838.09698</v>
      </c>
      <c r="T159" s="90">
        <f t="shared" ca="1" si="32"/>
        <v>410490286672.11084</v>
      </c>
      <c r="U159" s="90">
        <f t="shared" ca="1" si="32"/>
        <v>461801572506.12469</v>
      </c>
      <c r="V159">
        <f ca="1">IF('Waste 2030'!$A167="MR",INDIRECT("'Waste 2030'!"&amp;'Country Selector'!$B$3&amp;ROW($A167))*10^12,0)*'Process Emissions Multipliers'!$D$37</f>
        <v>513112858340.13855</v>
      </c>
      <c r="W159" s="90">
        <f t="shared" ref="W159:AL174" ca="1" si="36">$V159*($AP$1-W$1)/($AP$1-$V$1)+$AP159*(W$1-$V$1)/($AP$1-$V$1)</f>
        <v>525747998490.87854</v>
      </c>
      <c r="X159" s="90">
        <f t="shared" ca="1" si="36"/>
        <v>538383138641.61841</v>
      </c>
      <c r="Y159" s="90">
        <f t="shared" ca="1" si="36"/>
        <v>551018278792.3584</v>
      </c>
      <c r="Z159" s="90">
        <f t="shared" ca="1" si="36"/>
        <v>563653418943.09827</v>
      </c>
      <c r="AA159" s="90">
        <f t="shared" ca="1" si="36"/>
        <v>576288559093.83813</v>
      </c>
      <c r="AB159" s="90">
        <f t="shared" ca="1" si="36"/>
        <v>588923699244.57813</v>
      </c>
      <c r="AC159" s="90">
        <f t="shared" ca="1" si="36"/>
        <v>601558839395.31799</v>
      </c>
      <c r="AD159" s="90">
        <f t="shared" ca="1" si="36"/>
        <v>614193979546.05798</v>
      </c>
      <c r="AE159" s="90">
        <f t="shared" ca="1" si="36"/>
        <v>626829119696.79797</v>
      </c>
      <c r="AF159" s="90">
        <f t="shared" ca="1" si="36"/>
        <v>639464259847.53784</v>
      </c>
      <c r="AG159" s="90">
        <f t="shared" ca="1" si="36"/>
        <v>652099399998.27783</v>
      </c>
      <c r="AH159" s="90">
        <f t="shared" ca="1" si="36"/>
        <v>664734540149.0177</v>
      </c>
      <c r="AI159" s="90">
        <f t="shared" ca="1" si="36"/>
        <v>677369680299.75769</v>
      </c>
      <c r="AJ159" s="90">
        <f t="shared" ca="1" si="36"/>
        <v>690004820450.49756</v>
      </c>
      <c r="AK159" s="90">
        <f t="shared" ca="1" si="36"/>
        <v>702639960601.23755</v>
      </c>
      <c r="AL159" s="90">
        <f t="shared" ca="1" si="36"/>
        <v>715275100751.97742</v>
      </c>
      <c r="AM159" s="90">
        <f t="shared" ca="1" si="35"/>
        <v>727910240902.71729</v>
      </c>
      <c r="AN159" s="90">
        <f t="shared" ca="1" si="35"/>
        <v>740545381053.45728</v>
      </c>
      <c r="AO159" s="90">
        <f t="shared" ca="1" si="35"/>
        <v>753180521204.19714</v>
      </c>
      <c r="AP159">
        <f ca="1">V159*'Process Emissions Multipliers'!$E$37</f>
        <v>765815661354.93713</v>
      </c>
    </row>
    <row r="160" spans="1:42">
      <c r="A160" s="74">
        <v>500</v>
      </c>
      <c r="B160">
        <f ca="1">IF('Waste 2010'!$A168="MR",INDIRECT("'Waste 2010'!"&amp;'Country Selector'!$B$3&amp;ROW($A168))*10^12,0)</f>
        <v>0</v>
      </c>
      <c r="C160" s="90">
        <f t="shared" ca="1" si="33"/>
        <v>24624756142.020653</v>
      </c>
      <c r="D160" s="90">
        <f t="shared" ca="1" si="31"/>
        <v>49249512284.041306</v>
      </c>
      <c r="E160" s="90">
        <f t="shared" ca="1" si="31"/>
        <v>73874268426.061966</v>
      </c>
      <c r="F160" s="90">
        <f t="shared" ca="1" si="31"/>
        <v>98499024568.082611</v>
      </c>
      <c r="G160" s="90">
        <f t="shared" ca="1" si="31"/>
        <v>123123780710.10327</v>
      </c>
      <c r="H160" s="90">
        <f t="shared" ca="1" si="31"/>
        <v>147748536852.12393</v>
      </c>
      <c r="I160" s="90">
        <f t="shared" ca="1" si="31"/>
        <v>172373292994.14459</v>
      </c>
      <c r="J160" s="90">
        <f t="shared" ca="1" si="31"/>
        <v>196998049136.16522</v>
      </c>
      <c r="K160" s="90">
        <f t="shared" ca="1" si="31"/>
        <v>221622805278.18588</v>
      </c>
      <c r="L160">
        <f ca="1">IF('Waste 2020'!$A168="MR",INDIRECT("'Waste 2020'!"&amp;'Country Selector'!$B$3&amp;ROW($A168))*10^12,0)*'Process Emissions Multipliers'!$B$37</f>
        <v>246247561420.20654</v>
      </c>
      <c r="M160" s="90">
        <f t="shared" ca="1" si="34"/>
        <v>221622805278.18588</v>
      </c>
      <c r="N160" s="90">
        <f t="shared" ca="1" si="32"/>
        <v>196998049136.16522</v>
      </c>
      <c r="O160" s="90">
        <f t="shared" ca="1" si="32"/>
        <v>172373292994.14459</v>
      </c>
      <c r="P160" s="90">
        <f t="shared" ca="1" si="32"/>
        <v>147748536852.12393</v>
      </c>
      <c r="Q160" s="90">
        <f t="shared" ca="1" si="32"/>
        <v>123123780710.10327</v>
      </c>
      <c r="R160" s="90">
        <f t="shared" ca="1" si="32"/>
        <v>98499024568.082611</v>
      </c>
      <c r="S160" s="90">
        <f t="shared" ca="1" si="32"/>
        <v>73874268426.061966</v>
      </c>
      <c r="T160" s="90">
        <f t="shared" ca="1" si="32"/>
        <v>49249512284.041306</v>
      </c>
      <c r="U160" s="90">
        <f t="shared" ca="1" si="32"/>
        <v>24624756142.020653</v>
      </c>
      <c r="V160">
        <f ca="1">IF('Waste 2030'!$A168="MR",INDIRECT("'Waste 2030'!"&amp;'Country Selector'!$B$3&amp;ROW($A168))*10^12,0)*'Process Emissions Multipliers'!$D$37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Multipliers'!$E$37</f>
        <v>0</v>
      </c>
    </row>
    <row r="161" spans="1:42">
      <c r="A161" s="74">
        <v>550</v>
      </c>
      <c r="B161">
        <f ca="1">IF('Waste 2010'!$A169="MR",INDIRECT("'Waste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IF('Waste 2020'!$A169="MR",INDIRECT("'Waste 2020'!"&amp;'Country Selector'!$B$3&amp;ROW($A169))*10^12,0)*'Process Emissions Multipliers'!$B$37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IF('Waste 2030'!$A169="MR",INDIRECT("'Waste 2030'!"&amp;'Country Selector'!$B$3&amp;ROW($A169))*10^12,0)*'Process Emissions Multipliers'!$D$37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Multipliers'!$E$37</f>
        <v>0</v>
      </c>
    </row>
    <row r="162" spans="1:42">
      <c r="A162" s="74">
        <v>600</v>
      </c>
      <c r="B162">
        <f ca="1">IF('Waste 2010'!$A170="MR",INDIRECT("'Waste 2010'!"&amp;'Country Selector'!$B$3&amp;ROW($A170))*10^12,0)</f>
        <v>61121244256.378662</v>
      </c>
      <c r="C162" s="90">
        <f t="shared" ca="1" si="33"/>
        <v>55009119830.740799</v>
      </c>
      <c r="D162" s="90">
        <f t="shared" ca="1" si="31"/>
        <v>48896995405.102928</v>
      </c>
      <c r="E162" s="90">
        <f t="shared" ca="1" si="31"/>
        <v>42784870979.465065</v>
      </c>
      <c r="F162" s="90">
        <f t="shared" ca="1" si="31"/>
        <v>36672746553.827194</v>
      </c>
      <c r="G162" s="90">
        <f t="shared" ca="1" si="31"/>
        <v>30560622128.189331</v>
      </c>
      <c r="H162" s="90">
        <f t="shared" ca="1" si="31"/>
        <v>24448497702.551464</v>
      </c>
      <c r="I162" s="90">
        <f t="shared" ca="1" si="31"/>
        <v>18336373276.913597</v>
      </c>
      <c r="J162" s="90">
        <f t="shared" ca="1" si="31"/>
        <v>12224248851.275732</v>
      </c>
      <c r="K162" s="90">
        <f t="shared" ca="1" si="31"/>
        <v>6112124425.637866</v>
      </c>
      <c r="L162">
        <f ca="1">IF('Waste 2020'!$A170="MR",INDIRECT("'Waste 2020'!"&amp;'Country Selector'!$B$3&amp;ROW($A170))*10^12,0)*'Process Emissions Multipliers'!$B$37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IF('Waste 2030'!$A170="MR",INDIRECT("'Waste 2030'!"&amp;'Country Selector'!$B$3&amp;ROW($A170))*10^12,0)*'Process Emissions Multipliers'!$D$37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Multipliers'!$E$37</f>
        <v>0</v>
      </c>
    </row>
    <row r="163" spans="1:42">
      <c r="A163" s="74">
        <v>650</v>
      </c>
      <c r="B163">
        <f ca="1">IF('Waste 2010'!$A171="MR",INDIRECT("'Waste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IF('Waste 2020'!$A171="MR",INDIRECT("'Waste 2020'!"&amp;'Country Selector'!$B$3&amp;ROW($A171))*10^12,0)*'Process Emissions Multipliers'!$B$37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IF('Waste 2030'!$A171="MR",INDIRECT("'Waste 2030'!"&amp;'Country Selector'!$B$3&amp;ROW($A171))*10^12,0)*'Process Emissions Multipliers'!$D$37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Multipliers'!$E$37</f>
        <v>0</v>
      </c>
    </row>
    <row r="164" spans="1:42">
      <c r="A164" s="74">
        <v>700</v>
      </c>
      <c r="B164">
        <f ca="1">IF('Waste 2010'!$A172="MR",INDIRECT("'Waste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IF('Waste 2020'!$A172="MR",INDIRECT("'Waste 2020'!"&amp;'Country Selector'!$B$3&amp;ROW($A172))*10^12,0)*'Process Emissions Multipliers'!$B$37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IF('Waste 2030'!$A172="MR",INDIRECT("'Waste 2030'!"&amp;'Country Selector'!$B$3&amp;ROW($A172))*10^12,0)*'Process Emissions Multipliers'!$D$37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Multipliers'!$E$37</f>
        <v>0</v>
      </c>
    </row>
    <row r="165" spans="1:42">
      <c r="A165" s="74">
        <v>750</v>
      </c>
      <c r="B165">
        <f ca="1">IF('Waste 2010'!$A173="MR",INDIRECT("'Waste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IF('Waste 2020'!$A173="MR",INDIRECT("'Waste 2020'!"&amp;'Country Selector'!$B$3&amp;ROW($A173))*10^12,0)*'Process Emissions Multipliers'!$B$37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IF('Waste 2030'!$A173="MR",INDIRECT("'Waste 2030'!"&amp;'Country Selector'!$B$3&amp;ROW($A173))*10^12,0)*'Process Emissions Multipliers'!$D$37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Multipliers'!$E$37</f>
        <v>0</v>
      </c>
    </row>
    <row r="166" spans="1:42">
      <c r="A166" s="74">
        <v>800</v>
      </c>
      <c r="B166">
        <f ca="1">IF('Waste 2010'!$A174="MR",INDIRECT("'Waste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IF('Waste 2020'!$A174="MR",INDIRECT("'Waste 2020'!"&amp;'Country Selector'!$B$3&amp;ROW($A174))*10^12,0)*'Process Emissions Multipliers'!$B$37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IF('Waste 2030'!$A174="MR",INDIRECT("'Waste 2030'!"&amp;'Country Selector'!$B$3&amp;ROW($A174))*10^12,0)*'Process Emissions Multipliers'!$D$37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Multipliers'!$E$37</f>
        <v>0</v>
      </c>
    </row>
    <row r="167" spans="1:42">
      <c r="A167" s="74">
        <v>850</v>
      </c>
      <c r="B167">
        <f ca="1">IF('Waste 2010'!$A175="MR",INDIRECT("'Waste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IF('Waste 2020'!$A175="MR",INDIRECT("'Waste 2020'!"&amp;'Country Selector'!$B$3&amp;ROW($A175))*10^12,0)*'Process Emissions Multipliers'!$B$37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IF('Waste 2030'!$A175="MR",INDIRECT("'Waste 2030'!"&amp;'Country Selector'!$B$3&amp;ROW($A175))*10^12,0)*'Process Emissions Multipliers'!$D$37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Multipliers'!$E$37</f>
        <v>0</v>
      </c>
    </row>
    <row r="168" spans="1:42">
      <c r="A168" s="74">
        <v>900</v>
      </c>
      <c r="B168">
        <f ca="1">IF('Waste 2010'!$A176="MR",INDIRECT("'Waste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IF('Waste 2020'!$A176="MR",INDIRECT("'Waste 2020'!"&amp;'Country Selector'!$B$3&amp;ROW($A176))*10^12,0)*'Process Emissions Multipliers'!$B$37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IF('Waste 2030'!$A176="MR",INDIRECT("'Waste 2030'!"&amp;'Country Selector'!$B$3&amp;ROW($A176))*10^12,0)*'Process Emissions Multipliers'!$D$37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Multipliers'!$E$37</f>
        <v>0</v>
      </c>
    </row>
    <row r="169" spans="1:42">
      <c r="A169" s="74">
        <v>950</v>
      </c>
      <c r="B169">
        <f ca="1">IF('Waste 2010'!$A177="MR",INDIRECT("'Waste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IF('Waste 2020'!$A177="MR",INDIRECT("'Waste 2020'!"&amp;'Country Selector'!$B$3&amp;ROW($A177))*10^12,0)*'Process Emissions Multipliers'!$B$37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IF('Waste 2030'!$A177="MR",INDIRECT("'Waste 2030'!"&amp;'Country Selector'!$B$3&amp;ROW($A177))*10^12,0)*'Process Emissions Multipliers'!$D$37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Multipliers'!$E$37</f>
        <v>0</v>
      </c>
    </row>
    <row r="170" spans="1:42">
      <c r="A170" s="74">
        <v>1000</v>
      </c>
      <c r="B170">
        <f ca="1">IF('Waste 2010'!$A178="MR",INDIRECT("'Waste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IF('Waste 2020'!$A178="MR",INDIRECT("'Waste 2020'!"&amp;'Country Selector'!$B$3&amp;ROW($A178))*10^12,0)*'Process Emissions Multipliers'!$B$37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IF('Waste 2030'!$A178="MR",INDIRECT("'Waste 2030'!"&amp;'Country Selector'!$B$3&amp;ROW($A178))*10^12,0)*'Process Emissions Multipliers'!$D$37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Multipliers'!$E$37</f>
        <v>0</v>
      </c>
    </row>
    <row r="171" spans="1:42">
      <c r="A171" s="74">
        <v>1500</v>
      </c>
      <c r="B171">
        <f ca="1">IF('Waste 2010'!$A179="MR",INDIRECT("'Waste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IF('Waste 2020'!$A179="MR",INDIRECT("'Waste 2020'!"&amp;'Country Selector'!$B$3&amp;ROW($A179))*10^12,0)*'Process Emissions Multipliers'!$B$37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IF('Waste 2030'!$A179="MR",INDIRECT("'Waste 2030'!"&amp;'Country Selector'!$B$3&amp;ROW($A179))*10^12,0)*'Process Emissions Multipliers'!$D$37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Multipliers'!$E$37</f>
        <v>0</v>
      </c>
    </row>
    <row r="172" spans="1:42">
      <c r="A172" s="74">
        <v>2000</v>
      </c>
      <c r="B172">
        <f ca="1">IF('Waste 2010'!$A180="MR",INDIRECT("'Waste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IF('Waste 2020'!$A180="MR",INDIRECT("'Waste 2020'!"&amp;'Country Selector'!$B$3&amp;ROW($A180))*10^12,0)*'Process Emissions Multipliers'!$B$37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IF('Waste 2030'!$A180="MR",INDIRECT("'Waste 2030'!"&amp;'Country Selector'!$B$3&amp;ROW($A180))*10^12,0)*'Process Emissions Multipliers'!$D$37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Multipliers'!$E$37</f>
        <v>0</v>
      </c>
    </row>
    <row r="173" spans="1:42">
      <c r="A173" s="74">
        <v>3000</v>
      </c>
      <c r="B173">
        <f ca="1">IF('Waste 2010'!$A181="MR",INDIRECT("'Waste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IF('Waste 2020'!$A181="MR",INDIRECT("'Waste 2020'!"&amp;'Country Selector'!$B$3&amp;ROW($A181))*10^12,0)*'Process Emissions Multipliers'!$B$37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IF('Waste 2030'!$A181="MR",INDIRECT("'Waste 2030'!"&amp;'Country Selector'!$B$3&amp;ROW($A181))*10^12,0)*'Process Emissions Multipliers'!$D$37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Multipliers'!$E$37</f>
        <v>0</v>
      </c>
    </row>
    <row r="174" spans="1:42">
      <c r="A174" s="74">
        <v>5000</v>
      </c>
      <c r="B174">
        <f ca="1">IF('Waste 2010'!$A182="MR",INDIRECT("'Waste 2010'!"&amp;'Country Selector'!$B$3&amp;ROW($A182))*10^12,0)</f>
        <v>4358676080795.7319</v>
      </c>
      <c r="C174" s="90">
        <f t="shared" ca="1" si="33"/>
        <v>5678848240843.9658</v>
      </c>
      <c r="D174" s="90">
        <f t="shared" ca="1" si="31"/>
        <v>6999020400892.1992</v>
      </c>
      <c r="E174" s="90">
        <f t="shared" ca="1" si="31"/>
        <v>8319192560940.4326</v>
      </c>
      <c r="F174" s="90">
        <f t="shared" ca="1" si="31"/>
        <v>9639364720988.666</v>
      </c>
      <c r="G174" s="90">
        <f t="shared" ca="1" si="31"/>
        <v>10959536881036.9</v>
      </c>
      <c r="H174" s="90">
        <f t="shared" ca="1" si="31"/>
        <v>12279709041085.133</v>
      </c>
      <c r="I174" s="90">
        <f t="shared" ca="1" si="31"/>
        <v>13599881201133.367</v>
      </c>
      <c r="J174" s="90">
        <f t="shared" ca="1" si="31"/>
        <v>14920053361181.602</v>
      </c>
      <c r="K174" s="90">
        <f t="shared" ca="1" si="31"/>
        <v>16240225521229.834</v>
      </c>
      <c r="L174">
        <f ca="1">IF('Waste 2020'!$A182="MR",INDIRECT("'Waste 2020'!"&amp;'Country Selector'!$B$3&amp;ROW($A182))*10^12,0)*'Process Emissions Multipliers'!$B$37</f>
        <v>17560397681278.068</v>
      </c>
      <c r="M174" s="90">
        <f t="shared" ca="1" si="34"/>
        <v>19463466574313.551</v>
      </c>
      <c r="N174" s="90">
        <f t="shared" ca="1" si="32"/>
        <v>21366535467349.031</v>
      </c>
      <c r="O174" s="90">
        <f t="shared" ca="1" si="32"/>
        <v>23269604360384.516</v>
      </c>
      <c r="P174" s="90">
        <f t="shared" ca="1" si="32"/>
        <v>25172673253419.992</v>
      </c>
      <c r="Q174" s="90">
        <f t="shared" ca="1" si="32"/>
        <v>27075742146455.477</v>
      </c>
      <c r="R174" s="90">
        <f t="shared" ca="1" si="32"/>
        <v>28978811039490.957</v>
      </c>
      <c r="S174" s="90">
        <f t="shared" ca="1" si="32"/>
        <v>30881879932526.438</v>
      </c>
      <c r="T174" s="90">
        <f t="shared" ca="1" si="32"/>
        <v>32784948825561.918</v>
      </c>
      <c r="U174" s="90">
        <f t="shared" ca="1" si="32"/>
        <v>34688017718597.402</v>
      </c>
      <c r="V174">
        <f ca="1">IF('Waste 2030'!$A182="MR",INDIRECT("'Waste 2030'!"&amp;'Country Selector'!$B$3&amp;ROW($A182))*10^12,0)*'Process Emissions Multipliers'!$D$37</f>
        <v>36591086611632.883</v>
      </c>
      <c r="W174" s="90">
        <f t="shared" ca="1" si="36"/>
        <v>37492123294091.867</v>
      </c>
      <c r="X174" s="90">
        <f t="shared" ca="1" si="36"/>
        <v>38393159976550.852</v>
      </c>
      <c r="Y174" s="90">
        <f t="shared" ca="1" si="36"/>
        <v>39294196659009.828</v>
      </c>
      <c r="Z174" s="90">
        <f t="shared" ca="1" si="36"/>
        <v>40195233341468.813</v>
      </c>
      <c r="AA174" s="90">
        <f t="shared" ca="1" si="36"/>
        <v>41096270023927.805</v>
      </c>
      <c r="AB174" s="90">
        <f t="shared" ca="1" si="36"/>
        <v>41997306706386.781</v>
      </c>
      <c r="AC174" s="90">
        <f t="shared" ca="1" si="36"/>
        <v>42898343388845.766</v>
      </c>
      <c r="AD174" s="90">
        <f t="shared" ca="1" si="36"/>
        <v>43799380071304.75</v>
      </c>
      <c r="AE174" s="90">
        <f t="shared" ca="1" si="36"/>
        <v>44700416753763.734</v>
      </c>
      <c r="AF174" s="90">
        <f t="shared" ca="1" si="36"/>
        <v>45601453436222.719</v>
      </c>
      <c r="AG174" s="90">
        <f t="shared" ca="1" si="36"/>
        <v>46502490118681.703</v>
      </c>
      <c r="AH174" s="90">
        <f t="shared" ca="1" si="36"/>
        <v>47403526801140.688</v>
      </c>
      <c r="AI174" s="90">
        <f t="shared" ca="1" si="36"/>
        <v>48304563483599.672</v>
      </c>
      <c r="AJ174" s="90">
        <f t="shared" ca="1" si="36"/>
        <v>49205600166058.656</v>
      </c>
      <c r="AK174" s="90">
        <f t="shared" ca="1" si="36"/>
        <v>50106636848517.641</v>
      </c>
      <c r="AL174" s="90">
        <f t="shared" ref="AL174:AO177" ca="1" si="37">$V174*($AP$1-AL$1)/($AP$1-$V$1)+$AP174*(AL$1-$V$1)/($AP$1-$V$1)</f>
        <v>51007673530976.625</v>
      </c>
      <c r="AM174" s="90">
        <f t="shared" ca="1" si="37"/>
        <v>51908710213435.602</v>
      </c>
      <c r="AN174" s="90">
        <f t="shared" ca="1" si="37"/>
        <v>52809746895894.586</v>
      </c>
      <c r="AO174" s="90">
        <f t="shared" ca="1" si="37"/>
        <v>53710783578353.563</v>
      </c>
      <c r="AP174">
        <f ca="1">V174*'Process Emissions Multipliers'!$E$37</f>
        <v>54611820260812.555</v>
      </c>
    </row>
    <row r="175" spans="1:42">
      <c r="A175" s="74">
        <v>10000</v>
      </c>
      <c r="B175">
        <f ca="1">IF('Waste 2010'!$A183="MR",INDIRECT("'Waste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IF('Waste 2020'!$A183="MR",INDIRECT("'Waste 2020'!"&amp;'Country Selector'!$B$3&amp;ROW($A183))*10^12,0)*'Process Emissions Multipliers'!$B$37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IF('Waste 2030'!$A183="MR",INDIRECT("'Waste 2030'!"&amp;'Country Selector'!$B$3&amp;ROW($A183))*10^12,0)*'Process Emissions Multipliers'!$D$37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Multipliers'!$E$37</f>
        <v>0</v>
      </c>
    </row>
    <row r="176" spans="1:42">
      <c r="A176" s="74">
        <v>100000</v>
      </c>
      <c r="B176">
        <f ca="1">IF('Waste 2010'!$A184="MR",INDIRECT("'Waste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IF('Waste 2020'!$A184="MR",INDIRECT("'Waste 2020'!"&amp;'Country Selector'!$B$3&amp;ROW($A184))*10^12,0)*'Process Emissions Multipliers'!$B$37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IF('Waste 2030'!$A184="MR",INDIRECT("'Waste 2030'!"&amp;'Country Selector'!$B$3&amp;ROW($A184))*10^12,0)*'Process Emissions Multipliers'!$D$37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Multipliers'!$E$37</f>
        <v>0</v>
      </c>
    </row>
    <row r="177" spans="1:42">
      <c r="A177" s="74">
        <v>1000000</v>
      </c>
      <c r="B177">
        <f ca="1">IF('Waste 2010'!$A185="MR",INDIRECT("'Waste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IF('Waste 2020'!$A185="MR",INDIRECT("'Waste 2020'!"&amp;'Country Selector'!$B$3&amp;ROW($A185))*10^12,0)*'Process Emissions Multipliers'!$B$37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IF('Waste 2030'!$A185="MR",INDIRECT("'Waste 2030'!"&amp;'Country Selector'!$B$3&amp;ROW($A185))*10^12,0)*'Process Emissions Multipliers'!$D$37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Multipliers'!$E$37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zoomScaleNormal="100" workbookViewId="0">
      <selection activeCell="A2" sqref="A2"/>
    </sheetView>
  </sheetViews>
  <sheetFormatPr defaultRowHeight="15"/>
  <cols>
    <col min="1" max="1" width="28.85546875" customWidth="1"/>
    <col min="12" max="12" width="12" bestFit="1" customWidth="1"/>
    <col min="22" max="22" width="12" bestFit="1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IF('Waste 2010'!$A10="MD",INDIRECT("'Waste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IF('Waste 2020'!$A10="MD",INDIRECT("'Waste 2020'!"&amp;'Country Selector'!$B$3&amp;ROW($A10))*10^12,0)*'Process Emissions Multipliers'!$B$37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IF('Waste 2030'!$A10="MD",INDIRECT("'Waste 2030'!"&amp;'Country Selector'!$B$3&amp;ROW($A10))*10^12,0)*'Process Emissions Multipliers'!$D$37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Multipliers'!$E$37</f>
        <v>0</v>
      </c>
    </row>
    <row r="3" spans="1:42">
      <c r="A3" s="74">
        <v>-49</v>
      </c>
      <c r="B3">
        <f ca="1">IF('Waste 2010'!$A11="MD",INDIRECT("'Waste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IF('Waste 2020'!$A11="MD",INDIRECT("'Waste 2020'!"&amp;'Country Selector'!$B$3&amp;ROW($A11))*10^12,0)*'Process Emissions Multipliers'!$B$37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IF('Waste 2030'!$A11="MD",INDIRECT("'Waste 2030'!"&amp;'Country Selector'!$B$3&amp;ROW($A11))*10^12,0)*'Process Emissions Multipliers'!$D$37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Multipliers'!$E$37</f>
        <v>0</v>
      </c>
    </row>
    <row r="4" spans="1:42">
      <c r="A4" s="74">
        <v>-48</v>
      </c>
      <c r="B4">
        <f ca="1">IF('Waste 2010'!$A12="MD",INDIRECT("'Waste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IF('Waste 2020'!$A12="MD",INDIRECT("'Waste 2020'!"&amp;'Country Selector'!$B$3&amp;ROW($A12))*10^12,0)*'Process Emissions Multipliers'!$B$37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IF('Waste 2030'!$A12="MD",INDIRECT("'Waste 2030'!"&amp;'Country Selector'!$B$3&amp;ROW($A12))*10^12,0)*'Process Emissions Multipliers'!$D$37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Multipliers'!$E$37</f>
        <v>0</v>
      </c>
    </row>
    <row r="5" spans="1:42">
      <c r="A5" s="74">
        <v>-47</v>
      </c>
      <c r="B5">
        <f ca="1">IF('Waste 2010'!$A13="MD",INDIRECT("'Waste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IF('Waste 2020'!$A13="MD",INDIRECT("'Waste 2020'!"&amp;'Country Selector'!$B$3&amp;ROW($A13))*10^12,0)*'Process Emissions Multipliers'!$B$37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IF('Waste 2030'!$A13="MD",INDIRECT("'Waste 2030'!"&amp;'Country Selector'!$B$3&amp;ROW($A13))*10^12,0)*'Process Emissions Multipliers'!$D$37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Multipliers'!$E$37</f>
        <v>0</v>
      </c>
    </row>
    <row r="6" spans="1:42">
      <c r="A6" s="74">
        <v>-46</v>
      </c>
      <c r="B6">
        <f ca="1">IF('Waste 2010'!$A14="MD",INDIRECT("'Waste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IF('Waste 2020'!$A14="MD",INDIRECT("'Waste 2020'!"&amp;'Country Selector'!$B$3&amp;ROW($A14))*10^12,0)*'Process Emissions Multipliers'!$B$37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IF('Waste 2030'!$A14="MD",INDIRECT("'Waste 2030'!"&amp;'Country Selector'!$B$3&amp;ROW($A14))*10^12,0)*'Process Emissions Multipliers'!$D$37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Multipliers'!$E$37</f>
        <v>0</v>
      </c>
    </row>
    <row r="7" spans="1:42">
      <c r="A7" s="74">
        <v>-45</v>
      </c>
      <c r="B7">
        <f ca="1">IF('Waste 2010'!$A15="MD",INDIRECT("'Waste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IF('Waste 2020'!$A15="MD",INDIRECT("'Waste 2020'!"&amp;'Country Selector'!$B$3&amp;ROW($A15))*10^12,0)*'Process Emissions Multipliers'!$B$37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IF('Waste 2030'!$A15="MD",INDIRECT("'Waste 2030'!"&amp;'Country Selector'!$B$3&amp;ROW($A15))*10^12,0)*'Process Emissions Multipliers'!$D$37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Multipliers'!$E$37</f>
        <v>0</v>
      </c>
    </row>
    <row r="8" spans="1:42">
      <c r="A8" s="74">
        <v>-44</v>
      </c>
      <c r="B8">
        <f ca="1">IF('Waste 2010'!$A16="MD",INDIRECT("'Waste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IF('Waste 2020'!$A16="MD",INDIRECT("'Waste 2020'!"&amp;'Country Selector'!$B$3&amp;ROW($A16))*10^12,0)*'Process Emissions Multipliers'!$B$37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IF('Waste 2030'!$A16="MD",INDIRECT("'Waste 2030'!"&amp;'Country Selector'!$B$3&amp;ROW($A16))*10^12,0)*'Process Emissions Multipliers'!$D$37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Multipliers'!$E$37</f>
        <v>0</v>
      </c>
    </row>
    <row r="9" spans="1:42">
      <c r="A9" s="74">
        <v>-43</v>
      </c>
      <c r="B9">
        <f ca="1">IF('Waste 2010'!$A17="MD",INDIRECT("'Waste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IF('Waste 2020'!$A17="MD",INDIRECT("'Waste 2020'!"&amp;'Country Selector'!$B$3&amp;ROW($A17))*10^12,0)*'Process Emissions Multipliers'!$B$37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IF('Waste 2030'!$A17="MD",INDIRECT("'Waste 2030'!"&amp;'Country Selector'!$B$3&amp;ROW($A17))*10^12,0)*'Process Emissions Multipliers'!$D$37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Multipliers'!$E$37</f>
        <v>0</v>
      </c>
    </row>
    <row r="10" spans="1:42">
      <c r="A10" s="74">
        <v>-42</v>
      </c>
      <c r="B10">
        <f ca="1">IF('Waste 2010'!$A18="MD",INDIRECT("'Waste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IF('Waste 2020'!$A18="MD",INDIRECT("'Waste 2020'!"&amp;'Country Selector'!$B$3&amp;ROW($A18))*10^12,0)*'Process Emissions Multipliers'!$B$37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IF('Waste 2030'!$A18="MD",INDIRECT("'Waste 2030'!"&amp;'Country Selector'!$B$3&amp;ROW($A18))*10^12,0)*'Process Emissions Multipliers'!$D$37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Multipliers'!$E$37</f>
        <v>0</v>
      </c>
    </row>
    <row r="11" spans="1:42">
      <c r="A11" s="74">
        <v>-41</v>
      </c>
      <c r="B11">
        <f ca="1">IF('Waste 2010'!$A19="MD",INDIRECT("'Waste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IF('Waste 2020'!$A19="MD",INDIRECT("'Waste 2020'!"&amp;'Country Selector'!$B$3&amp;ROW($A19))*10^12,0)*'Process Emissions Multipliers'!$B$37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IF('Waste 2030'!$A19="MD",INDIRECT("'Waste 2030'!"&amp;'Country Selector'!$B$3&amp;ROW($A19))*10^12,0)*'Process Emissions Multipliers'!$D$37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Multipliers'!$E$37</f>
        <v>0</v>
      </c>
    </row>
    <row r="12" spans="1:42">
      <c r="A12" s="74">
        <v>-40</v>
      </c>
      <c r="B12">
        <f ca="1">IF('Waste 2010'!$A20="MD",INDIRECT("'Waste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IF('Waste 2020'!$A20="MD",INDIRECT("'Waste 2020'!"&amp;'Country Selector'!$B$3&amp;ROW($A20))*10^12,0)*'Process Emissions Multipliers'!$B$37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IF('Waste 2030'!$A20="MD",INDIRECT("'Waste 2030'!"&amp;'Country Selector'!$B$3&amp;ROW($A20))*10^12,0)*'Process Emissions Multipliers'!$D$37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Multipliers'!$E$37</f>
        <v>0</v>
      </c>
    </row>
    <row r="13" spans="1:42">
      <c r="A13" s="74">
        <v>-39</v>
      </c>
      <c r="B13">
        <f ca="1">IF('Waste 2010'!$A21="MD",INDIRECT("'Waste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IF('Waste 2020'!$A21="MD",INDIRECT("'Waste 2020'!"&amp;'Country Selector'!$B$3&amp;ROW($A21))*10^12,0)*'Process Emissions Multipliers'!$B$37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IF('Waste 2030'!$A21="MD",INDIRECT("'Waste 2030'!"&amp;'Country Selector'!$B$3&amp;ROW($A21))*10^12,0)*'Process Emissions Multipliers'!$D$37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Multipliers'!$E$37</f>
        <v>0</v>
      </c>
    </row>
    <row r="14" spans="1:42">
      <c r="A14" s="74">
        <v>-38</v>
      </c>
      <c r="B14">
        <f ca="1">IF('Waste 2010'!$A22="MD",INDIRECT("'Waste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IF('Waste 2020'!$A22="MD",INDIRECT("'Waste 2020'!"&amp;'Country Selector'!$B$3&amp;ROW($A22))*10^12,0)*'Process Emissions Multipliers'!$B$37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IF('Waste 2030'!$A22="MD",INDIRECT("'Waste 2030'!"&amp;'Country Selector'!$B$3&amp;ROW($A22))*10^12,0)*'Process Emissions Multipliers'!$D$37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Multipliers'!$E$37</f>
        <v>0</v>
      </c>
    </row>
    <row r="15" spans="1:42">
      <c r="A15" s="74">
        <v>-37</v>
      </c>
      <c r="B15">
        <f ca="1">IF('Waste 2010'!$A23="MD",INDIRECT("'Waste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IF('Waste 2020'!$A23="MD",INDIRECT("'Waste 2020'!"&amp;'Country Selector'!$B$3&amp;ROW($A23))*10^12,0)*'Process Emissions Multipliers'!$B$37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IF('Waste 2030'!$A23="MD",INDIRECT("'Waste 2030'!"&amp;'Country Selector'!$B$3&amp;ROW($A23))*10^12,0)*'Process Emissions Multipliers'!$D$37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Multipliers'!$E$37</f>
        <v>0</v>
      </c>
    </row>
    <row r="16" spans="1:42">
      <c r="A16" s="74">
        <v>-36</v>
      </c>
      <c r="B16">
        <f ca="1">IF('Waste 2010'!$A24="MD",INDIRECT("'Waste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IF('Waste 2020'!$A24="MD",INDIRECT("'Waste 2020'!"&amp;'Country Selector'!$B$3&amp;ROW($A24))*10^12,0)*'Process Emissions Multipliers'!$B$37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IF('Waste 2030'!$A24="MD",INDIRECT("'Waste 2030'!"&amp;'Country Selector'!$B$3&amp;ROW($A24))*10^12,0)*'Process Emissions Multipliers'!$D$37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Multipliers'!$E$37</f>
        <v>0</v>
      </c>
    </row>
    <row r="17" spans="1:42">
      <c r="A17" s="74">
        <v>-35</v>
      </c>
      <c r="B17">
        <f ca="1">IF('Waste 2010'!$A25="MD",INDIRECT("'Waste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IF('Waste 2020'!$A25="MD",INDIRECT("'Waste 2020'!"&amp;'Country Selector'!$B$3&amp;ROW($A25))*10^12,0)*'Process Emissions Multipliers'!$B$37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IF('Waste 2030'!$A25="MD",INDIRECT("'Waste 2030'!"&amp;'Country Selector'!$B$3&amp;ROW($A25))*10^12,0)*'Process Emissions Multipliers'!$D$37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Multipliers'!$E$37</f>
        <v>0</v>
      </c>
    </row>
    <row r="18" spans="1:42">
      <c r="A18" s="74">
        <v>-34</v>
      </c>
      <c r="B18">
        <f ca="1">IF('Waste 2010'!$A26="MD",INDIRECT("'Waste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IF('Waste 2020'!$A26="MD",INDIRECT("'Waste 2020'!"&amp;'Country Selector'!$B$3&amp;ROW($A26))*10^12,0)*'Process Emissions Multipliers'!$B$37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IF('Waste 2030'!$A26="MD",INDIRECT("'Waste 2030'!"&amp;'Country Selector'!$B$3&amp;ROW($A26))*10^12,0)*'Process Emissions Multipliers'!$D$37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Multipliers'!$E$37</f>
        <v>0</v>
      </c>
    </row>
    <row r="19" spans="1:42">
      <c r="A19" s="74">
        <v>-33</v>
      </c>
      <c r="B19">
        <f ca="1">IF('Waste 2010'!$A27="MD",INDIRECT("'Waste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IF('Waste 2020'!$A27="MD",INDIRECT("'Waste 2020'!"&amp;'Country Selector'!$B$3&amp;ROW($A27))*10^12,0)*'Process Emissions Multipliers'!$B$37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IF('Waste 2030'!$A27="MD",INDIRECT("'Waste 2030'!"&amp;'Country Selector'!$B$3&amp;ROW($A27))*10^12,0)*'Process Emissions Multipliers'!$D$37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Multipliers'!$E$37</f>
        <v>0</v>
      </c>
    </row>
    <row r="20" spans="1:42">
      <c r="A20" s="74">
        <v>-32</v>
      </c>
      <c r="B20">
        <f ca="1">IF('Waste 2010'!$A28="MD",INDIRECT("'Waste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IF('Waste 2020'!$A28="MD",INDIRECT("'Waste 2020'!"&amp;'Country Selector'!$B$3&amp;ROW($A28))*10^12,0)*'Process Emissions Multipliers'!$B$37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IF('Waste 2030'!$A28="MD",INDIRECT("'Waste 2030'!"&amp;'Country Selector'!$B$3&amp;ROW($A28))*10^12,0)*'Process Emissions Multipliers'!$D$37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Multipliers'!$E$37</f>
        <v>0</v>
      </c>
    </row>
    <row r="21" spans="1:42">
      <c r="A21" s="74">
        <v>-31</v>
      </c>
      <c r="B21">
        <f ca="1">IF('Waste 2010'!$A29="MD",INDIRECT("'Waste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IF('Waste 2020'!$A29="MD",INDIRECT("'Waste 2020'!"&amp;'Country Selector'!$B$3&amp;ROW($A29))*10^12,0)*'Process Emissions Multipliers'!$B$37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IF('Waste 2030'!$A29="MD",INDIRECT("'Waste 2030'!"&amp;'Country Selector'!$B$3&amp;ROW($A29))*10^12,0)*'Process Emissions Multipliers'!$D$37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Multipliers'!$E$37</f>
        <v>0</v>
      </c>
    </row>
    <row r="22" spans="1:42">
      <c r="A22" s="74">
        <v>-30</v>
      </c>
      <c r="B22">
        <f ca="1">IF('Waste 2010'!$A30="MD",INDIRECT("'Waste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IF('Waste 2020'!$A30="MD",INDIRECT("'Waste 2020'!"&amp;'Country Selector'!$B$3&amp;ROW($A30))*10^12,0)*'Process Emissions Multipliers'!$B$37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IF('Waste 2030'!$A30="MD",INDIRECT("'Waste 2030'!"&amp;'Country Selector'!$B$3&amp;ROW($A30))*10^12,0)*'Process Emissions Multipliers'!$D$37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Multipliers'!$E$37</f>
        <v>0</v>
      </c>
    </row>
    <row r="23" spans="1:42">
      <c r="A23" s="74">
        <v>-29</v>
      </c>
      <c r="B23">
        <f ca="1">IF('Waste 2010'!$A31="MD",INDIRECT("'Waste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IF('Waste 2020'!$A31="MD",INDIRECT("'Waste 2020'!"&amp;'Country Selector'!$B$3&amp;ROW($A31))*10^12,0)*'Process Emissions Multipliers'!$B$37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IF('Waste 2030'!$A31="MD",INDIRECT("'Waste 2030'!"&amp;'Country Selector'!$B$3&amp;ROW($A31))*10^12,0)*'Process Emissions Multipliers'!$D$37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Multipliers'!$E$37</f>
        <v>0</v>
      </c>
    </row>
    <row r="24" spans="1:42">
      <c r="A24" s="74">
        <v>-28</v>
      </c>
      <c r="B24">
        <f ca="1">IF('Waste 2010'!$A32="MD",INDIRECT("'Waste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IF('Waste 2020'!$A32="MD",INDIRECT("'Waste 2020'!"&amp;'Country Selector'!$B$3&amp;ROW($A32))*10^12,0)*'Process Emissions Multipliers'!$B$37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IF('Waste 2030'!$A32="MD",INDIRECT("'Waste 2030'!"&amp;'Country Selector'!$B$3&amp;ROW($A32))*10^12,0)*'Process Emissions Multipliers'!$D$37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Multipliers'!$E$37</f>
        <v>0</v>
      </c>
    </row>
    <row r="25" spans="1:42">
      <c r="A25" s="74">
        <v>-27</v>
      </c>
      <c r="B25">
        <f ca="1">IF('Waste 2010'!$A33="MD",INDIRECT("'Waste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IF('Waste 2020'!$A33="MD",INDIRECT("'Waste 2020'!"&amp;'Country Selector'!$B$3&amp;ROW($A33))*10^12,0)*'Process Emissions Multipliers'!$B$37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IF('Waste 2030'!$A33="MD",INDIRECT("'Waste 2030'!"&amp;'Country Selector'!$B$3&amp;ROW($A33))*10^12,0)*'Process Emissions Multipliers'!$D$37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Multipliers'!$E$37</f>
        <v>0</v>
      </c>
    </row>
    <row r="26" spans="1:42">
      <c r="A26" s="74">
        <v>-26</v>
      </c>
      <c r="B26">
        <f ca="1">IF('Waste 2010'!$A34="MD",INDIRECT("'Waste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IF('Waste 2020'!$A34="MD",INDIRECT("'Waste 2020'!"&amp;'Country Selector'!$B$3&amp;ROW($A34))*10^12,0)*'Process Emissions Multipliers'!$B$37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IF('Waste 2030'!$A34="MD",INDIRECT("'Waste 2030'!"&amp;'Country Selector'!$B$3&amp;ROW($A34))*10^12,0)*'Process Emissions Multipliers'!$D$37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Multipliers'!$E$37</f>
        <v>0</v>
      </c>
    </row>
    <row r="27" spans="1:42">
      <c r="A27" s="74">
        <v>-25</v>
      </c>
      <c r="B27">
        <f ca="1">IF('Waste 2010'!$A35="MD",INDIRECT("'Waste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IF('Waste 2020'!$A35="MD",INDIRECT("'Waste 2020'!"&amp;'Country Selector'!$B$3&amp;ROW($A35))*10^12,0)*'Process Emissions Multipliers'!$B$37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IF('Waste 2030'!$A35="MD",INDIRECT("'Waste 2030'!"&amp;'Country Selector'!$B$3&amp;ROW($A35))*10^12,0)*'Process Emissions Multipliers'!$D$37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Multipliers'!$E$37</f>
        <v>0</v>
      </c>
    </row>
    <row r="28" spans="1:42">
      <c r="A28" s="74">
        <v>-24</v>
      </c>
      <c r="B28">
        <f ca="1">IF('Waste 2010'!$A36="MD",INDIRECT("'Waste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IF('Waste 2020'!$A36="MD",INDIRECT("'Waste 2020'!"&amp;'Country Selector'!$B$3&amp;ROW($A36))*10^12,0)*'Process Emissions Multipliers'!$B$37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IF('Waste 2030'!$A36="MD",INDIRECT("'Waste 2030'!"&amp;'Country Selector'!$B$3&amp;ROW($A36))*10^12,0)*'Process Emissions Multipliers'!$D$37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Multipliers'!$E$37</f>
        <v>0</v>
      </c>
    </row>
    <row r="29" spans="1:42">
      <c r="A29" s="74">
        <v>-23</v>
      </c>
      <c r="B29">
        <f ca="1">IF('Waste 2010'!$A37="MD",INDIRECT("'Waste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IF('Waste 2020'!$A37="MD",INDIRECT("'Waste 2020'!"&amp;'Country Selector'!$B$3&amp;ROW($A37))*10^12,0)*'Process Emissions Multipliers'!$B$37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IF('Waste 2030'!$A37="MD",INDIRECT("'Waste 2030'!"&amp;'Country Selector'!$B$3&amp;ROW($A37))*10^12,0)*'Process Emissions Multipliers'!$D$37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Multipliers'!$E$37</f>
        <v>0</v>
      </c>
    </row>
    <row r="30" spans="1:42">
      <c r="A30" s="74">
        <v>-22</v>
      </c>
      <c r="B30">
        <f ca="1">IF('Waste 2010'!$A38="MD",INDIRECT("'Waste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IF('Waste 2020'!$A38="MD",INDIRECT("'Waste 2020'!"&amp;'Country Selector'!$B$3&amp;ROW($A38))*10^12,0)*'Process Emissions Multipliers'!$B$37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IF('Waste 2030'!$A38="MD",INDIRECT("'Waste 2030'!"&amp;'Country Selector'!$B$3&amp;ROW($A38))*10^12,0)*'Process Emissions Multipliers'!$D$37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Multipliers'!$E$37</f>
        <v>0</v>
      </c>
    </row>
    <row r="31" spans="1:42">
      <c r="A31" s="74">
        <v>-21</v>
      </c>
      <c r="B31">
        <f ca="1">IF('Waste 2010'!$A39="MD",INDIRECT("'Waste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IF('Waste 2020'!$A39="MD",INDIRECT("'Waste 2020'!"&amp;'Country Selector'!$B$3&amp;ROW($A39))*10^12,0)*'Process Emissions Multipliers'!$B$37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IF('Waste 2030'!$A39="MD",INDIRECT("'Waste 2030'!"&amp;'Country Selector'!$B$3&amp;ROW($A39))*10^12,0)*'Process Emissions Multipliers'!$D$37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Multipliers'!$E$37</f>
        <v>0</v>
      </c>
    </row>
    <row r="32" spans="1:42">
      <c r="A32" s="74">
        <v>-20</v>
      </c>
      <c r="B32">
        <f ca="1">IF('Waste 2010'!$A40="MD",INDIRECT("'Waste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IF('Waste 2020'!$A40="MD",INDIRECT("'Waste 2020'!"&amp;'Country Selector'!$B$3&amp;ROW($A40))*10^12,0)*'Process Emissions Multipliers'!$B$37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IF('Waste 2030'!$A40="MD",INDIRECT("'Waste 2030'!"&amp;'Country Selector'!$B$3&amp;ROW($A40))*10^12,0)*'Process Emissions Multipliers'!$D$37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Multipliers'!$E$37</f>
        <v>0</v>
      </c>
    </row>
    <row r="33" spans="1:42">
      <c r="A33" s="74">
        <v>-19</v>
      </c>
      <c r="B33">
        <f ca="1">IF('Waste 2010'!$A41="MD",INDIRECT("'Waste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IF('Waste 2020'!$A41="MD",INDIRECT("'Waste 2020'!"&amp;'Country Selector'!$B$3&amp;ROW($A41))*10^12,0)*'Process Emissions Multipliers'!$B$37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IF('Waste 2030'!$A41="MD",INDIRECT("'Waste 2030'!"&amp;'Country Selector'!$B$3&amp;ROW($A41))*10^12,0)*'Process Emissions Multipliers'!$D$37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Multipliers'!$E$37</f>
        <v>0</v>
      </c>
    </row>
    <row r="34" spans="1:42">
      <c r="A34" s="74">
        <v>-18</v>
      </c>
      <c r="B34">
        <f ca="1">IF('Waste 2010'!$A42="MD",INDIRECT("'Waste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IF('Waste 2020'!$A42="MD",INDIRECT("'Waste 2020'!"&amp;'Country Selector'!$B$3&amp;ROW($A42))*10^12,0)*'Process Emissions Multipliers'!$B$37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IF('Waste 2030'!$A42="MD",INDIRECT("'Waste 2030'!"&amp;'Country Selector'!$B$3&amp;ROW($A42))*10^12,0)*'Process Emissions Multipliers'!$D$37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Multipliers'!$E$37</f>
        <v>0</v>
      </c>
    </row>
    <row r="35" spans="1:42">
      <c r="A35" s="74">
        <v>-17</v>
      </c>
      <c r="B35">
        <f ca="1">IF('Waste 2010'!$A43="MD",INDIRECT("'Waste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IF('Waste 2020'!$A43="MD",INDIRECT("'Waste 2020'!"&amp;'Country Selector'!$B$3&amp;ROW($A43))*10^12,0)*'Process Emissions Multipliers'!$B$37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IF('Waste 2030'!$A43="MD",INDIRECT("'Waste 2030'!"&amp;'Country Selector'!$B$3&amp;ROW($A43))*10^12,0)*'Process Emissions Multipliers'!$D$37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Multipliers'!$E$37</f>
        <v>0</v>
      </c>
    </row>
    <row r="36" spans="1:42">
      <c r="A36" s="74">
        <v>-16</v>
      </c>
      <c r="B36">
        <f ca="1">IF('Waste 2010'!$A44="MD",INDIRECT("'Waste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IF('Waste 2020'!$A44="MD",INDIRECT("'Waste 2020'!"&amp;'Country Selector'!$B$3&amp;ROW($A44))*10^12,0)*'Process Emissions Multipliers'!$B$37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IF('Waste 2030'!$A44="MD",INDIRECT("'Waste 2030'!"&amp;'Country Selector'!$B$3&amp;ROW($A44))*10^12,0)*'Process Emissions Multipliers'!$D$37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Multipliers'!$E$37</f>
        <v>0</v>
      </c>
    </row>
    <row r="37" spans="1:42">
      <c r="A37" s="74">
        <v>-15</v>
      </c>
      <c r="B37">
        <f ca="1">IF('Waste 2010'!$A45="MD",INDIRECT("'Waste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IF('Waste 2020'!$A45="MD",INDIRECT("'Waste 2020'!"&amp;'Country Selector'!$B$3&amp;ROW($A45))*10^12,0)*'Process Emissions Multipliers'!$B$37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IF('Waste 2030'!$A45="MD",INDIRECT("'Waste 2030'!"&amp;'Country Selector'!$B$3&amp;ROW($A45))*10^12,0)*'Process Emissions Multipliers'!$D$37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Multipliers'!$E$37</f>
        <v>0</v>
      </c>
    </row>
    <row r="38" spans="1:42">
      <c r="A38" s="74">
        <v>-14</v>
      </c>
      <c r="B38">
        <f ca="1">IF('Waste 2010'!$A46="MD",INDIRECT("'Waste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IF('Waste 2020'!$A46="MD",INDIRECT("'Waste 2020'!"&amp;'Country Selector'!$B$3&amp;ROW($A46))*10^12,0)*'Process Emissions Multipliers'!$B$37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IF('Waste 2030'!$A46="MD",INDIRECT("'Waste 2030'!"&amp;'Country Selector'!$B$3&amp;ROW($A46))*10^12,0)*'Process Emissions Multipliers'!$D$37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Multipliers'!$E$37</f>
        <v>0</v>
      </c>
    </row>
    <row r="39" spans="1:42">
      <c r="A39" s="74">
        <v>-13</v>
      </c>
      <c r="B39">
        <f ca="1">IF('Waste 2010'!$A47="MD",INDIRECT("'Waste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IF('Waste 2020'!$A47="MD",INDIRECT("'Waste 2020'!"&amp;'Country Selector'!$B$3&amp;ROW($A47))*10^12,0)*'Process Emissions Multipliers'!$B$37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IF('Waste 2030'!$A47="MD",INDIRECT("'Waste 2030'!"&amp;'Country Selector'!$B$3&amp;ROW($A47))*10^12,0)*'Process Emissions Multipliers'!$D$37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Multipliers'!$E$37</f>
        <v>0</v>
      </c>
    </row>
    <row r="40" spans="1:42">
      <c r="A40" s="74">
        <v>-12</v>
      </c>
      <c r="B40">
        <f ca="1">IF('Waste 2010'!$A48="MD",INDIRECT("'Waste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IF('Waste 2020'!$A48="MD",INDIRECT("'Waste 2020'!"&amp;'Country Selector'!$B$3&amp;ROW($A48))*10^12,0)*'Process Emissions Multipliers'!$B$37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IF('Waste 2030'!$A48="MD",INDIRECT("'Waste 2030'!"&amp;'Country Selector'!$B$3&amp;ROW($A48))*10^12,0)*'Process Emissions Multipliers'!$D$37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Multipliers'!$E$37</f>
        <v>0</v>
      </c>
    </row>
    <row r="41" spans="1:42">
      <c r="A41" s="74">
        <v>-11</v>
      </c>
      <c r="B41">
        <f ca="1">IF('Waste 2010'!$A49="MD",INDIRECT("'Waste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IF('Waste 2020'!$A49="MD",INDIRECT("'Waste 2020'!"&amp;'Country Selector'!$B$3&amp;ROW($A49))*10^12,0)*'Process Emissions Multipliers'!$B$37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IF('Waste 2030'!$A49="MD",INDIRECT("'Waste 2030'!"&amp;'Country Selector'!$B$3&amp;ROW($A49))*10^12,0)*'Process Emissions Multipliers'!$D$37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Multipliers'!$E$37</f>
        <v>0</v>
      </c>
    </row>
    <row r="42" spans="1:42">
      <c r="A42" s="74">
        <v>-10</v>
      </c>
      <c r="B42">
        <f ca="1">IF('Waste 2010'!$A50="MD",INDIRECT("'Waste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IF('Waste 2020'!$A50="MD",INDIRECT("'Waste 2020'!"&amp;'Country Selector'!$B$3&amp;ROW($A50))*10^12,0)*'Process Emissions Multipliers'!$B$37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IF('Waste 2030'!$A50="MD",INDIRECT("'Waste 2030'!"&amp;'Country Selector'!$B$3&amp;ROW($A50))*10^12,0)*'Process Emissions Multipliers'!$D$37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Multipliers'!$E$37</f>
        <v>0</v>
      </c>
    </row>
    <row r="43" spans="1:42">
      <c r="A43" s="74">
        <v>-9</v>
      </c>
      <c r="B43">
        <f ca="1">IF('Waste 2010'!$A51="MD",INDIRECT("'Waste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IF('Waste 2020'!$A51="MD",INDIRECT("'Waste 2020'!"&amp;'Country Selector'!$B$3&amp;ROW($A51))*10^12,0)*'Process Emissions Multipliers'!$B$37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IF('Waste 2030'!$A51="MD",INDIRECT("'Waste 2030'!"&amp;'Country Selector'!$B$3&amp;ROW($A51))*10^12,0)*'Process Emissions Multipliers'!$D$37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Multipliers'!$E$37</f>
        <v>0</v>
      </c>
    </row>
    <row r="44" spans="1:42">
      <c r="A44" s="74">
        <v>-8</v>
      </c>
      <c r="B44">
        <f ca="1">IF('Waste 2010'!$A52="MD",INDIRECT("'Waste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IF('Waste 2020'!$A52="MD",INDIRECT("'Waste 2020'!"&amp;'Country Selector'!$B$3&amp;ROW($A52))*10^12,0)*'Process Emissions Multipliers'!$B$37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IF('Waste 2030'!$A52="MD",INDIRECT("'Waste 2030'!"&amp;'Country Selector'!$B$3&amp;ROW($A52))*10^12,0)*'Process Emissions Multipliers'!$D$37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Multipliers'!$E$37</f>
        <v>0</v>
      </c>
    </row>
    <row r="45" spans="1:42">
      <c r="A45" s="74">
        <v>-7</v>
      </c>
      <c r="B45">
        <f ca="1">IF('Waste 2010'!$A53="MD",INDIRECT("'Waste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IF('Waste 2020'!$A53="MD",INDIRECT("'Waste 2020'!"&amp;'Country Selector'!$B$3&amp;ROW($A53))*10^12,0)*'Process Emissions Multipliers'!$B$37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IF('Waste 2030'!$A53="MD",INDIRECT("'Waste 2030'!"&amp;'Country Selector'!$B$3&amp;ROW($A53))*10^12,0)*'Process Emissions Multipliers'!$D$37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Multipliers'!$E$37</f>
        <v>0</v>
      </c>
    </row>
    <row r="46" spans="1:42">
      <c r="A46" s="74">
        <v>-6</v>
      </c>
      <c r="B46">
        <f ca="1">IF('Waste 2010'!$A54="MD",INDIRECT("'Waste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IF('Waste 2020'!$A54="MD",INDIRECT("'Waste 2020'!"&amp;'Country Selector'!$B$3&amp;ROW($A54))*10^12,0)*'Process Emissions Multipliers'!$B$37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IF('Waste 2030'!$A54="MD",INDIRECT("'Waste 2030'!"&amp;'Country Selector'!$B$3&amp;ROW($A54))*10^12,0)*'Process Emissions Multipliers'!$D$37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Multipliers'!$E$37</f>
        <v>0</v>
      </c>
    </row>
    <row r="47" spans="1:42">
      <c r="A47" s="74">
        <v>-5</v>
      </c>
      <c r="B47">
        <f ca="1">IF('Waste 2010'!$A55="MD",INDIRECT("'Waste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IF('Waste 2020'!$A55="MD",INDIRECT("'Waste 2020'!"&amp;'Country Selector'!$B$3&amp;ROW($A55))*10^12,0)*'Process Emissions Multipliers'!$B$37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IF('Waste 2030'!$A55="MD",INDIRECT("'Waste 2030'!"&amp;'Country Selector'!$B$3&amp;ROW($A55))*10^12,0)*'Process Emissions Multipliers'!$D$37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Multipliers'!$E$37</f>
        <v>0</v>
      </c>
    </row>
    <row r="48" spans="1:42">
      <c r="A48" s="74">
        <v>-4</v>
      </c>
      <c r="B48">
        <f ca="1">IF('Waste 2010'!$A56="MD",INDIRECT("'Waste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IF('Waste 2020'!$A56="MD",INDIRECT("'Waste 2020'!"&amp;'Country Selector'!$B$3&amp;ROW($A56))*10^12,0)*'Process Emissions Multipliers'!$B$37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IF('Waste 2030'!$A56="MD",INDIRECT("'Waste 2030'!"&amp;'Country Selector'!$B$3&amp;ROW($A56))*10^12,0)*'Process Emissions Multipliers'!$D$37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Multipliers'!$E$37</f>
        <v>0</v>
      </c>
    </row>
    <row r="49" spans="1:42">
      <c r="A49" s="74">
        <v>-3</v>
      </c>
      <c r="B49">
        <f ca="1">IF('Waste 2010'!$A57="MD",INDIRECT("'Waste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IF('Waste 2020'!$A57="MD",INDIRECT("'Waste 2020'!"&amp;'Country Selector'!$B$3&amp;ROW($A57))*10^12,0)*'Process Emissions Multipliers'!$B$37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IF('Waste 2030'!$A57="MD",INDIRECT("'Waste 2030'!"&amp;'Country Selector'!$B$3&amp;ROW($A57))*10^12,0)*'Process Emissions Multipliers'!$D$37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Multipliers'!$E$37</f>
        <v>0</v>
      </c>
    </row>
    <row r="50" spans="1:42">
      <c r="A50" s="74">
        <v>-2</v>
      </c>
      <c r="B50">
        <f ca="1">IF('Waste 2010'!$A58="MD",INDIRECT("'Waste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IF('Waste 2020'!$A58="MD",INDIRECT("'Waste 2020'!"&amp;'Country Selector'!$B$3&amp;ROW($A58))*10^12,0)*'Process Emissions Multipliers'!$B$37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IF('Waste 2030'!$A58="MD",INDIRECT("'Waste 2030'!"&amp;'Country Selector'!$B$3&amp;ROW($A58))*10^12,0)*'Process Emissions Multipliers'!$D$37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Multipliers'!$E$37</f>
        <v>0</v>
      </c>
    </row>
    <row r="51" spans="1:42">
      <c r="A51" s="74">
        <v>-1</v>
      </c>
      <c r="B51">
        <f ca="1">IF('Waste 2010'!$A59="MD",INDIRECT("'Waste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IF('Waste 2020'!$A59="MD",INDIRECT("'Waste 2020'!"&amp;'Country Selector'!$B$3&amp;ROW($A59))*10^12,0)*'Process Emissions Multipliers'!$B$37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IF('Waste 2030'!$A59="MD",INDIRECT("'Waste 2030'!"&amp;'Country Selector'!$B$3&amp;ROW($A59))*10^12,0)*'Process Emissions Multipliers'!$D$37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Multipliers'!$E$37</f>
        <v>0</v>
      </c>
    </row>
    <row r="52" spans="1:42">
      <c r="A52" s="74">
        <v>0</v>
      </c>
      <c r="B52">
        <f ca="1">IF('Waste 2010'!$A60="MD",INDIRECT("'Waste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IF('Waste 2020'!$A60="MD",INDIRECT("'Waste 2020'!"&amp;'Country Selector'!$B$3&amp;ROW($A60))*10^12,0)*'Process Emissions Multipliers'!$B$37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IF('Waste 2030'!$A60="MD",INDIRECT("'Waste 2030'!"&amp;'Country Selector'!$B$3&amp;ROW($A60))*10^12,0)*'Process Emissions Multipliers'!$D$37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Multipliers'!$E$37</f>
        <v>0</v>
      </c>
    </row>
    <row r="53" spans="1:42">
      <c r="A53" s="74">
        <v>1</v>
      </c>
      <c r="B53">
        <f ca="1">IF('Waste 2010'!$A61="MD",INDIRECT("'Waste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IF('Waste 2020'!$A61="MD",INDIRECT("'Waste 2020'!"&amp;'Country Selector'!$B$3&amp;ROW($A61))*10^12,0)*'Process Emissions Multipliers'!$B$37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IF('Waste 2030'!$A61="MD",INDIRECT("'Waste 2030'!"&amp;'Country Selector'!$B$3&amp;ROW($A61))*10^12,0)*'Process Emissions Multipliers'!$D$37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Multipliers'!$E$37</f>
        <v>0</v>
      </c>
    </row>
    <row r="54" spans="1:42">
      <c r="A54" s="74">
        <v>2</v>
      </c>
      <c r="B54">
        <f ca="1">IF('Waste 2010'!$A62="MD",INDIRECT("'Waste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IF('Waste 2020'!$A62="MD",INDIRECT("'Waste 2020'!"&amp;'Country Selector'!$B$3&amp;ROW($A62))*10^12,0)*'Process Emissions Multipliers'!$B$37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IF('Waste 2030'!$A62="MD",INDIRECT("'Waste 2030'!"&amp;'Country Selector'!$B$3&amp;ROW($A62))*10^12,0)*'Process Emissions Multipliers'!$D$37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Multipliers'!$E$37</f>
        <v>0</v>
      </c>
    </row>
    <row r="55" spans="1:42">
      <c r="A55" s="74">
        <v>3</v>
      </c>
      <c r="B55">
        <f ca="1">IF('Waste 2010'!$A63="MD",INDIRECT("'Waste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IF('Waste 2020'!$A63="MD",INDIRECT("'Waste 2020'!"&amp;'Country Selector'!$B$3&amp;ROW($A63))*10^12,0)*'Process Emissions Multipliers'!$B$37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IF('Waste 2030'!$A63="MD",INDIRECT("'Waste 2030'!"&amp;'Country Selector'!$B$3&amp;ROW($A63))*10^12,0)*'Process Emissions Multipliers'!$D$37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Multipliers'!$E$37</f>
        <v>0</v>
      </c>
    </row>
    <row r="56" spans="1:42">
      <c r="A56" s="74">
        <v>4</v>
      </c>
      <c r="B56">
        <f ca="1">IF('Waste 2010'!$A64="MD",INDIRECT("'Waste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IF('Waste 2020'!$A64="MD",INDIRECT("'Waste 2020'!"&amp;'Country Selector'!$B$3&amp;ROW($A64))*10^12,0)*'Process Emissions Multipliers'!$B$37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IF('Waste 2030'!$A64="MD",INDIRECT("'Waste 2030'!"&amp;'Country Selector'!$B$3&amp;ROW($A64))*10^12,0)*'Process Emissions Multipliers'!$D$37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Multipliers'!$E$37</f>
        <v>0</v>
      </c>
    </row>
    <row r="57" spans="1:42">
      <c r="A57" s="74">
        <v>5</v>
      </c>
      <c r="B57">
        <f ca="1">IF('Waste 2010'!$A65="MD",INDIRECT("'Waste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IF('Waste 2020'!$A65="MD",INDIRECT("'Waste 2020'!"&amp;'Country Selector'!$B$3&amp;ROW($A65))*10^12,0)*'Process Emissions Multipliers'!$B$37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IF('Waste 2030'!$A65="MD",INDIRECT("'Waste 2030'!"&amp;'Country Selector'!$B$3&amp;ROW($A65))*10^12,0)*'Process Emissions Multipliers'!$D$37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Multipliers'!$E$37</f>
        <v>0</v>
      </c>
    </row>
    <row r="58" spans="1:42">
      <c r="A58" s="74">
        <v>6</v>
      </c>
      <c r="B58">
        <f ca="1">IF('Waste 2010'!$A66="MD",INDIRECT("'Waste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IF('Waste 2020'!$A66="MD",INDIRECT("'Waste 2020'!"&amp;'Country Selector'!$B$3&amp;ROW($A66))*10^12,0)*'Process Emissions Multipliers'!$B$37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IF('Waste 2030'!$A66="MD",INDIRECT("'Waste 2030'!"&amp;'Country Selector'!$B$3&amp;ROW($A66))*10^12,0)*'Process Emissions Multipliers'!$D$37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Multipliers'!$E$37</f>
        <v>0</v>
      </c>
    </row>
    <row r="59" spans="1:42">
      <c r="A59" s="74">
        <v>7</v>
      </c>
      <c r="B59">
        <f ca="1">IF('Waste 2010'!$A67="MD",INDIRECT("'Waste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IF('Waste 2020'!$A67="MD",INDIRECT("'Waste 2020'!"&amp;'Country Selector'!$B$3&amp;ROW($A67))*10^12,0)*'Process Emissions Multipliers'!$B$37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IF('Waste 2030'!$A67="MD",INDIRECT("'Waste 2030'!"&amp;'Country Selector'!$B$3&amp;ROW($A67))*10^12,0)*'Process Emissions Multipliers'!$D$37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Multipliers'!$E$37</f>
        <v>0</v>
      </c>
    </row>
    <row r="60" spans="1:42">
      <c r="A60" s="74">
        <v>8</v>
      </c>
      <c r="B60">
        <f ca="1">IF('Waste 2010'!$A68="MD",INDIRECT("'Waste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IF('Waste 2020'!$A68="MD",INDIRECT("'Waste 2020'!"&amp;'Country Selector'!$B$3&amp;ROW($A68))*10^12,0)*'Process Emissions Multipliers'!$B$37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IF('Waste 2030'!$A68="MD",INDIRECT("'Waste 2030'!"&amp;'Country Selector'!$B$3&amp;ROW($A68))*10^12,0)*'Process Emissions Multipliers'!$D$37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Multipliers'!$E$37</f>
        <v>0</v>
      </c>
    </row>
    <row r="61" spans="1:42">
      <c r="A61" s="74">
        <v>9</v>
      </c>
      <c r="B61">
        <f ca="1">IF('Waste 2010'!$A69="MD",INDIRECT("'Waste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IF('Waste 2020'!$A69="MD",INDIRECT("'Waste 2020'!"&amp;'Country Selector'!$B$3&amp;ROW($A69))*10^12,0)*'Process Emissions Multipliers'!$B$37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IF('Waste 2030'!$A69="MD",INDIRECT("'Waste 2030'!"&amp;'Country Selector'!$B$3&amp;ROW($A69))*10^12,0)*'Process Emissions Multipliers'!$D$37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Multipliers'!$E$37</f>
        <v>0</v>
      </c>
    </row>
    <row r="62" spans="1:42">
      <c r="A62" s="74">
        <v>10</v>
      </c>
      <c r="B62">
        <f ca="1">IF('Waste 2010'!$A70="MD",INDIRECT("'Waste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IF('Waste 2020'!$A70="MD",INDIRECT("'Waste 2020'!"&amp;'Country Selector'!$B$3&amp;ROW($A70))*10^12,0)*'Process Emissions Multipliers'!$B$37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IF('Waste 2030'!$A70="MD",INDIRECT("'Waste 2030'!"&amp;'Country Selector'!$B$3&amp;ROW($A70))*10^12,0)*'Process Emissions Multipliers'!$D$37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Multipliers'!$E$37</f>
        <v>0</v>
      </c>
    </row>
    <row r="63" spans="1:42">
      <c r="A63" s="74">
        <v>11</v>
      </c>
      <c r="B63">
        <f ca="1">IF('Waste 2010'!$A71="MD",INDIRECT("'Waste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IF('Waste 2020'!$A71="MD",INDIRECT("'Waste 2020'!"&amp;'Country Selector'!$B$3&amp;ROW($A71))*10^12,0)*'Process Emissions Multipliers'!$B$37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IF('Waste 2030'!$A71="MD",INDIRECT("'Waste 2030'!"&amp;'Country Selector'!$B$3&amp;ROW($A71))*10^12,0)*'Process Emissions Multipliers'!$D$37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Multipliers'!$E$37</f>
        <v>0</v>
      </c>
    </row>
    <row r="64" spans="1:42">
      <c r="A64" s="74">
        <v>12</v>
      </c>
      <c r="B64">
        <f ca="1">IF('Waste 2010'!$A72="MD",INDIRECT("'Waste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IF('Waste 2020'!$A72="MD",INDIRECT("'Waste 2020'!"&amp;'Country Selector'!$B$3&amp;ROW($A72))*10^12,0)*'Process Emissions Multipliers'!$B$37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IF('Waste 2030'!$A72="MD",INDIRECT("'Waste 2030'!"&amp;'Country Selector'!$B$3&amp;ROW($A72))*10^12,0)*'Process Emissions Multipliers'!$D$37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Multipliers'!$E$37</f>
        <v>0</v>
      </c>
    </row>
    <row r="65" spans="1:42">
      <c r="A65" s="74">
        <v>13</v>
      </c>
      <c r="B65">
        <f ca="1">IF('Waste 2010'!$A73="MD",INDIRECT("'Waste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IF('Waste 2020'!$A73="MD",INDIRECT("'Waste 2020'!"&amp;'Country Selector'!$B$3&amp;ROW($A73))*10^12,0)*'Process Emissions Multipliers'!$B$37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IF('Waste 2030'!$A73="MD",INDIRECT("'Waste 2030'!"&amp;'Country Selector'!$B$3&amp;ROW($A73))*10^12,0)*'Process Emissions Multipliers'!$D$37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Multipliers'!$E$37</f>
        <v>0</v>
      </c>
    </row>
    <row r="66" spans="1:42">
      <c r="A66" s="74">
        <v>14</v>
      </c>
      <c r="B66">
        <f ca="1">IF('Waste 2010'!$A74="MD",INDIRECT("'Waste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IF('Waste 2020'!$A74="MD",INDIRECT("'Waste 2020'!"&amp;'Country Selector'!$B$3&amp;ROW($A74))*10^12,0)*'Process Emissions Multipliers'!$B$37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IF('Waste 2030'!$A74="MD",INDIRECT("'Waste 2030'!"&amp;'Country Selector'!$B$3&amp;ROW($A74))*10^12,0)*'Process Emissions Multipliers'!$D$37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Multipliers'!$E$37</f>
        <v>0</v>
      </c>
    </row>
    <row r="67" spans="1:42">
      <c r="A67" s="74">
        <v>15</v>
      </c>
      <c r="B67">
        <f ca="1">IF('Waste 2010'!$A75="MD",INDIRECT("'Waste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IF('Waste 2020'!$A75="MD",INDIRECT("'Waste 2020'!"&amp;'Country Selector'!$B$3&amp;ROW($A75))*10^12,0)*'Process Emissions Multipliers'!$B$37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IF('Waste 2030'!$A75="MD",INDIRECT("'Waste 2030'!"&amp;'Country Selector'!$B$3&amp;ROW($A75))*10^12,0)*'Process Emissions Multipliers'!$D$37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Multipliers'!$E$37</f>
        <v>0</v>
      </c>
    </row>
    <row r="68" spans="1:42">
      <c r="A68" s="74">
        <v>16</v>
      </c>
      <c r="B68">
        <f ca="1">IF('Waste 2010'!$A76="MD",INDIRECT("'Waste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IF('Waste 2020'!$A76="MD",INDIRECT("'Waste 2020'!"&amp;'Country Selector'!$B$3&amp;ROW($A76))*10^12,0)*'Process Emissions Multipliers'!$B$37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IF('Waste 2030'!$A76="MD",INDIRECT("'Waste 2030'!"&amp;'Country Selector'!$B$3&amp;ROW($A76))*10^12,0)*'Process Emissions Multipliers'!$D$37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Multipliers'!$E$37</f>
        <v>0</v>
      </c>
    </row>
    <row r="69" spans="1:42">
      <c r="A69" s="74">
        <v>17</v>
      </c>
      <c r="B69">
        <f ca="1">IF('Waste 2010'!$A77="MD",INDIRECT("'Waste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IF('Waste 2020'!$A77="MD",INDIRECT("'Waste 2020'!"&amp;'Country Selector'!$B$3&amp;ROW($A77))*10^12,0)*'Process Emissions Multipliers'!$B$37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IF('Waste 2030'!$A77="MD",INDIRECT("'Waste 2030'!"&amp;'Country Selector'!$B$3&amp;ROW($A77))*10^12,0)*'Process Emissions Multipliers'!$D$37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Multipliers'!$E$37</f>
        <v>0</v>
      </c>
    </row>
    <row r="70" spans="1:42">
      <c r="A70" s="74">
        <v>18</v>
      </c>
      <c r="B70">
        <f ca="1">IF('Waste 2010'!$A78="MD",INDIRECT("'Waste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IF('Waste 2020'!$A78="MD",INDIRECT("'Waste 2020'!"&amp;'Country Selector'!$B$3&amp;ROW($A78))*10^12,0)*'Process Emissions Multipliers'!$B$37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IF('Waste 2030'!$A78="MD",INDIRECT("'Waste 2030'!"&amp;'Country Selector'!$B$3&amp;ROW($A78))*10^12,0)*'Process Emissions Multipliers'!$D$37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Multipliers'!$E$37</f>
        <v>0</v>
      </c>
    </row>
    <row r="71" spans="1:42">
      <c r="A71" s="74">
        <v>19</v>
      </c>
      <c r="B71">
        <f ca="1">IF('Waste 2010'!$A79="MD",INDIRECT("'Waste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IF('Waste 2020'!$A79="MD",INDIRECT("'Waste 2020'!"&amp;'Country Selector'!$B$3&amp;ROW($A79))*10^12,0)*'Process Emissions Multipliers'!$B$37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IF('Waste 2030'!$A79="MD",INDIRECT("'Waste 2030'!"&amp;'Country Selector'!$B$3&amp;ROW($A79))*10^12,0)*'Process Emissions Multipliers'!$D$37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Multipliers'!$E$37</f>
        <v>0</v>
      </c>
    </row>
    <row r="72" spans="1:42">
      <c r="A72" s="74">
        <v>20</v>
      </c>
      <c r="B72">
        <f ca="1">IF('Waste 2010'!$A80="MD",INDIRECT("'Waste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IF('Waste 2020'!$A80="MD",INDIRECT("'Waste 2020'!"&amp;'Country Selector'!$B$3&amp;ROW($A80))*10^12,0)*'Process Emissions Multipliers'!$B$37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IF('Waste 2030'!$A80="MD",INDIRECT("'Waste 2030'!"&amp;'Country Selector'!$B$3&amp;ROW($A80))*10^12,0)*'Process Emissions Multipliers'!$D$37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Multipliers'!$E$37</f>
        <v>0</v>
      </c>
    </row>
    <row r="73" spans="1:42">
      <c r="A73" s="74">
        <v>21</v>
      </c>
      <c r="B73">
        <f ca="1">IF('Waste 2010'!$A81="MD",INDIRECT("'Waste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IF('Waste 2020'!$A81="MD",INDIRECT("'Waste 2020'!"&amp;'Country Selector'!$B$3&amp;ROW($A81))*10^12,0)*'Process Emissions Multipliers'!$B$37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IF('Waste 2030'!$A81="MD",INDIRECT("'Waste 2030'!"&amp;'Country Selector'!$B$3&amp;ROW($A81))*10^12,0)*'Process Emissions Multipliers'!$D$37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Multipliers'!$E$37</f>
        <v>0</v>
      </c>
    </row>
    <row r="74" spans="1:42">
      <c r="A74" s="74">
        <v>22</v>
      </c>
      <c r="B74">
        <f ca="1">IF('Waste 2010'!$A82="MD",INDIRECT("'Waste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IF('Waste 2020'!$A82="MD",INDIRECT("'Waste 2020'!"&amp;'Country Selector'!$B$3&amp;ROW($A82))*10^12,0)*'Process Emissions Multipliers'!$B$37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IF('Waste 2030'!$A82="MD",INDIRECT("'Waste 2030'!"&amp;'Country Selector'!$B$3&amp;ROW($A82))*10^12,0)*'Process Emissions Multipliers'!$D$37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Multipliers'!$E$37</f>
        <v>0</v>
      </c>
    </row>
    <row r="75" spans="1:42">
      <c r="A75" s="74">
        <v>23</v>
      </c>
      <c r="B75">
        <f ca="1">IF('Waste 2010'!$A83="MD",INDIRECT("'Waste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IF('Waste 2020'!$A83="MD",INDIRECT("'Waste 2020'!"&amp;'Country Selector'!$B$3&amp;ROW($A83))*10^12,0)*'Process Emissions Multipliers'!$B$37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IF('Waste 2030'!$A83="MD",INDIRECT("'Waste 2030'!"&amp;'Country Selector'!$B$3&amp;ROW($A83))*10^12,0)*'Process Emissions Multipliers'!$D$37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Multipliers'!$E$37</f>
        <v>0</v>
      </c>
    </row>
    <row r="76" spans="1:42">
      <c r="A76" s="74">
        <v>24</v>
      </c>
      <c r="B76">
        <f ca="1">IF('Waste 2010'!$A84="MD",INDIRECT("'Waste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IF('Waste 2020'!$A84="MD",INDIRECT("'Waste 2020'!"&amp;'Country Selector'!$B$3&amp;ROW($A84))*10^12,0)*'Process Emissions Multipliers'!$B$37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IF('Waste 2030'!$A84="MD",INDIRECT("'Waste 2030'!"&amp;'Country Selector'!$B$3&amp;ROW($A84))*10^12,0)*'Process Emissions Multipliers'!$D$37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Multipliers'!$E$37</f>
        <v>0</v>
      </c>
    </row>
    <row r="77" spans="1:42">
      <c r="A77" s="74">
        <v>25</v>
      </c>
      <c r="B77">
        <f ca="1">IF('Waste 2010'!$A85="MD",INDIRECT("'Waste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IF('Waste 2020'!$A85="MD",INDIRECT("'Waste 2020'!"&amp;'Country Selector'!$B$3&amp;ROW($A85))*10^12,0)*'Process Emissions Multipliers'!$B$37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IF('Waste 2030'!$A85="MD",INDIRECT("'Waste 2030'!"&amp;'Country Selector'!$B$3&amp;ROW($A85))*10^12,0)*'Process Emissions Multipliers'!$D$37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Multipliers'!$E$37</f>
        <v>0</v>
      </c>
    </row>
    <row r="78" spans="1:42">
      <c r="A78" s="74">
        <v>26</v>
      </c>
      <c r="B78">
        <f ca="1">IF('Waste 2010'!$A86="MD",INDIRECT("'Waste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IF('Waste 2020'!$A86="MD",INDIRECT("'Waste 2020'!"&amp;'Country Selector'!$B$3&amp;ROW($A86))*10^12,0)*'Process Emissions Multipliers'!$B$37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IF('Waste 2030'!$A86="MD",INDIRECT("'Waste 2030'!"&amp;'Country Selector'!$B$3&amp;ROW($A86))*10^12,0)*'Process Emissions Multipliers'!$D$37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Multipliers'!$E$37</f>
        <v>0</v>
      </c>
    </row>
    <row r="79" spans="1:42">
      <c r="A79" s="74">
        <v>27</v>
      </c>
      <c r="B79">
        <f ca="1">IF('Waste 2010'!$A87="MD",INDIRECT("'Waste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IF('Waste 2020'!$A87="MD",INDIRECT("'Waste 2020'!"&amp;'Country Selector'!$B$3&amp;ROW($A87))*10^12,0)*'Process Emissions Multipliers'!$B$37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IF('Waste 2030'!$A87="MD",INDIRECT("'Waste 2030'!"&amp;'Country Selector'!$B$3&amp;ROW($A87))*10^12,0)*'Process Emissions Multipliers'!$D$37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Multipliers'!$E$37</f>
        <v>0</v>
      </c>
    </row>
    <row r="80" spans="1:42">
      <c r="A80" s="74">
        <v>28</v>
      </c>
      <c r="B80">
        <f ca="1">IF('Waste 2010'!$A88="MD",INDIRECT("'Waste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IF('Waste 2020'!$A88="MD",INDIRECT("'Waste 2020'!"&amp;'Country Selector'!$B$3&amp;ROW($A88))*10^12,0)*'Process Emissions Multipliers'!$B$37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IF('Waste 2030'!$A88="MD",INDIRECT("'Waste 2030'!"&amp;'Country Selector'!$B$3&amp;ROW($A88))*10^12,0)*'Process Emissions Multipliers'!$D$37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Multipliers'!$E$37</f>
        <v>0</v>
      </c>
    </row>
    <row r="81" spans="1:42">
      <c r="A81" s="74">
        <v>29</v>
      </c>
      <c r="B81">
        <f ca="1">IF('Waste 2010'!$A89="MD",INDIRECT("'Waste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IF('Waste 2020'!$A89="MD",INDIRECT("'Waste 2020'!"&amp;'Country Selector'!$B$3&amp;ROW($A89))*10^12,0)*'Process Emissions Multipliers'!$B$37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IF('Waste 2030'!$A89="MD",INDIRECT("'Waste 2030'!"&amp;'Country Selector'!$B$3&amp;ROW($A89))*10^12,0)*'Process Emissions Multipliers'!$D$37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Multipliers'!$E$37</f>
        <v>0</v>
      </c>
    </row>
    <row r="82" spans="1:42">
      <c r="A82" s="74">
        <v>30</v>
      </c>
      <c r="B82">
        <f ca="1">IF('Waste 2010'!$A90="MD",INDIRECT("'Waste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IF('Waste 2020'!$A90="MD",INDIRECT("'Waste 2020'!"&amp;'Country Selector'!$B$3&amp;ROW($A90))*10^12,0)*'Process Emissions Multipliers'!$B$37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IF('Waste 2030'!$A90="MD",INDIRECT("'Waste 2030'!"&amp;'Country Selector'!$B$3&amp;ROW($A90))*10^12,0)*'Process Emissions Multipliers'!$D$37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Multipliers'!$E$37</f>
        <v>0</v>
      </c>
    </row>
    <row r="83" spans="1:42">
      <c r="A83" s="74">
        <v>31</v>
      </c>
      <c r="B83">
        <f ca="1">IF('Waste 2010'!$A91="MD",INDIRECT("'Waste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IF('Waste 2020'!$A91="MD",INDIRECT("'Waste 2020'!"&amp;'Country Selector'!$B$3&amp;ROW($A91))*10^12,0)*'Process Emissions Multipliers'!$B$37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IF('Waste 2030'!$A91="MD",INDIRECT("'Waste 2030'!"&amp;'Country Selector'!$B$3&amp;ROW($A91))*10^12,0)*'Process Emissions Multipliers'!$D$37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Multipliers'!$E$37</f>
        <v>0</v>
      </c>
    </row>
    <row r="84" spans="1:42">
      <c r="A84" s="74">
        <v>32</v>
      </c>
      <c r="B84">
        <f ca="1">IF('Waste 2010'!$A92="MD",INDIRECT("'Waste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IF('Waste 2020'!$A92="MD",INDIRECT("'Waste 2020'!"&amp;'Country Selector'!$B$3&amp;ROW($A92))*10^12,0)*'Process Emissions Multipliers'!$B$37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IF('Waste 2030'!$A92="MD",INDIRECT("'Waste 2030'!"&amp;'Country Selector'!$B$3&amp;ROW($A92))*10^12,0)*'Process Emissions Multipliers'!$D$37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Multipliers'!$E$37</f>
        <v>0</v>
      </c>
    </row>
    <row r="85" spans="1:42">
      <c r="A85" s="74">
        <v>33</v>
      </c>
      <c r="B85">
        <f ca="1">IF('Waste 2010'!$A93="MD",INDIRECT("'Waste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IF('Waste 2020'!$A93="MD",INDIRECT("'Waste 2020'!"&amp;'Country Selector'!$B$3&amp;ROW($A93))*10^12,0)*'Process Emissions Multipliers'!$B$37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IF('Waste 2030'!$A93="MD",INDIRECT("'Waste 2030'!"&amp;'Country Selector'!$B$3&amp;ROW($A93))*10^12,0)*'Process Emissions Multipliers'!$D$37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Multipliers'!$E$37</f>
        <v>0</v>
      </c>
    </row>
    <row r="86" spans="1:42">
      <c r="A86" s="74">
        <v>34</v>
      </c>
      <c r="B86">
        <f ca="1">IF('Waste 2010'!$A94="MD",INDIRECT("'Waste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IF('Waste 2020'!$A94="MD",INDIRECT("'Waste 2020'!"&amp;'Country Selector'!$B$3&amp;ROW($A94))*10^12,0)*'Process Emissions Multipliers'!$B$37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IF('Waste 2030'!$A94="MD",INDIRECT("'Waste 2030'!"&amp;'Country Selector'!$B$3&amp;ROW($A94))*10^12,0)*'Process Emissions Multipliers'!$D$37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Multipliers'!$E$37</f>
        <v>0</v>
      </c>
    </row>
    <row r="87" spans="1:42">
      <c r="A87" s="74">
        <v>35</v>
      </c>
      <c r="B87">
        <f ca="1">IF('Waste 2010'!$A95="MD",INDIRECT("'Waste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IF('Waste 2020'!$A95="MD",INDIRECT("'Waste 2020'!"&amp;'Country Selector'!$B$3&amp;ROW($A95))*10^12,0)*'Process Emissions Multipliers'!$B$37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IF('Waste 2030'!$A95="MD",INDIRECT("'Waste 2030'!"&amp;'Country Selector'!$B$3&amp;ROW($A95))*10^12,0)*'Process Emissions Multipliers'!$D$37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Multipliers'!$E$37</f>
        <v>0</v>
      </c>
    </row>
    <row r="88" spans="1:42">
      <c r="A88" s="74">
        <v>36</v>
      </c>
      <c r="B88">
        <f ca="1">IF('Waste 2010'!$A96="MD",INDIRECT("'Waste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IF('Waste 2020'!$A96="MD",INDIRECT("'Waste 2020'!"&amp;'Country Selector'!$B$3&amp;ROW($A96))*10^12,0)*'Process Emissions Multipliers'!$B$37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IF('Waste 2030'!$A96="MD",INDIRECT("'Waste 2030'!"&amp;'Country Selector'!$B$3&amp;ROW($A96))*10^12,0)*'Process Emissions Multipliers'!$D$37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Multipliers'!$E$37</f>
        <v>0</v>
      </c>
    </row>
    <row r="89" spans="1:42">
      <c r="A89" s="74">
        <v>37</v>
      </c>
      <c r="B89">
        <f ca="1">IF('Waste 2010'!$A97="MD",INDIRECT("'Waste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IF('Waste 2020'!$A97="MD",INDIRECT("'Waste 2020'!"&amp;'Country Selector'!$B$3&amp;ROW($A97))*10^12,0)*'Process Emissions Multipliers'!$B$37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IF('Waste 2030'!$A97="MD",INDIRECT("'Waste 2030'!"&amp;'Country Selector'!$B$3&amp;ROW($A97))*10^12,0)*'Process Emissions Multipliers'!$D$37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Multipliers'!$E$37</f>
        <v>0</v>
      </c>
    </row>
    <row r="90" spans="1:42">
      <c r="A90" s="74">
        <v>38</v>
      </c>
      <c r="B90">
        <f ca="1">IF('Waste 2010'!$A98="MD",INDIRECT("'Waste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IF('Waste 2020'!$A98="MD",INDIRECT("'Waste 2020'!"&amp;'Country Selector'!$B$3&amp;ROW($A98))*10^12,0)*'Process Emissions Multipliers'!$B$37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IF('Waste 2030'!$A98="MD",INDIRECT("'Waste 2030'!"&amp;'Country Selector'!$B$3&amp;ROW($A98))*10^12,0)*'Process Emissions Multipliers'!$D$37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Multipliers'!$E$37</f>
        <v>0</v>
      </c>
    </row>
    <row r="91" spans="1:42">
      <c r="A91" s="74">
        <v>39</v>
      </c>
      <c r="B91">
        <f ca="1">IF('Waste 2010'!$A99="MD",INDIRECT("'Waste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IF('Waste 2020'!$A99="MD",INDIRECT("'Waste 2020'!"&amp;'Country Selector'!$B$3&amp;ROW($A99))*10^12,0)*'Process Emissions Multipliers'!$B$37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IF('Waste 2030'!$A99="MD",INDIRECT("'Waste 2030'!"&amp;'Country Selector'!$B$3&amp;ROW($A99))*10^12,0)*'Process Emissions Multipliers'!$D$37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Multipliers'!$E$37</f>
        <v>0</v>
      </c>
    </row>
    <row r="92" spans="1:42">
      <c r="A92" s="74">
        <v>40</v>
      </c>
      <c r="B92">
        <f ca="1">IF('Waste 2010'!$A100="MD",INDIRECT("'Waste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IF('Waste 2020'!$A100="MD",INDIRECT("'Waste 2020'!"&amp;'Country Selector'!$B$3&amp;ROW($A100))*10^12,0)*'Process Emissions Multipliers'!$B$37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IF('Waste 2030'!$A100="MD",INDIRECT("'Waste 2030'!"&amp;'Country Selector'!$B$3&amp;ROW($A100))*10^12,0)*'Process Emissions Multipliers'!$D$37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Multipliers'!$E$37</f>
        <v>0</v>
      </c>
    </row>
    <row r="93" spans="1:42">
      <c r="A93" s="74">
        <v>41</v>
      </c>
      <c r="B93">
        <f ca="1">IF('Waste 2010'!$A101="MD",INDIRECT("'Waste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IF('Waste 2020'!$A101="MD",INDIRECT("'Waste 2020'!"&amp;'Country Selector'!$B$3&amp;ROW($A101))*10^12,0)*'Process Emissions Multipliers'!$B$37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IF('Waste 2030'!$A101="MD",INDIRECT("'Waste 2030'!"&amp;'Country Selector'!$B$3&amp;ROW($A101))*10^12,0)*'Process Emissions Multipliers'!$D$37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Multipliers'!$E$37</f>
        <v>0</v>
      </c>
    </row>
    <row r="94" spans="1:42">
      <c r="A94" s="74">
        <v>42</v>
      </c>
      <c r="B94">
        <f ca="1">IF('Waste 2010'!$A102="MD",INDIRECT("'Waste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IF('Waste 2020'!$A102="MD",INDIRECT("'Waste 2020'!"&amp;'Country Selector'!$B$3&amp;ROW($A102))*10^12,0)*'Process Emissions Multipliers'!$B$37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IF('Waste 2030'!$A102="MD",INDIRECT("'Waste 2030'!"&amp;'Country Selector'!$B$3&amp;ROW($A102))*10^12,0)*'Process Emissions Multipliers'!$D$37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Multipliers'!$E$37</f>
        <v>0</v>
      </c>
    </row>
    <row r="95" spans="1:42">
      <c r="A95" s="74">
        <v>43</v>
      </c>
      <c r="B95">
        <f ca="1">IF('Waste 2010'!$A103="MD",INDIRECT("'Waste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IF('Waste 2020'!$A103="MD",INDIRECT("'Waste 2020'!"&amp;'Country Selector'!$B$3&amp;ROW($A103))*10^12,0)*'Process Emissions Multipliers'!$B$37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IF('Waste 2030'!$A103="MD",INDIRECT("'Waste 2030'!"&amp;'Country Selector'!$B$3&amp;ROW($A103))*10^12,0)*'Process Emissions Multipliers'!$D$37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Multipliers'!$E$37</f>
        <v>0</v>
      </c>
    </row>
    <row r="96" spans="1:42">
      <c r="A96" s="74">
        <v>44</v>
      </c>
      <c r="B96">
        <f ca="1">IF('Waste 2010'!$A104="MD",INDIRECT("'Waste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IF('Waste 2020'!$A104="MD",INDIRECT("'Waste 2020'!"&amp;'Country Selector'!$B$3&amp;ROW($A104))*10^12,0)*'Process Emissions Multipliers'!$B$37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IF('Waste 2030'!$A104="MD",INDIRECT("'Waste 2030'!"&amp;'Country Selector'!$B$3&amp;ROW($A104))*10^12,0)*'Process Emissions Multipliers'!$D$37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Multipliers'!$E$37</f>
        <v>0</v>
      </c>
    </row>
    <row r="97" spans="1:42">
      <c r="A97" s="74">
        <v>45</v>
      </c>
      <c r="B97">
        <f ca="1">IF('Waste 2010'!$A105="MD",INDIRECT("'Waste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IF('Waste 2020'!$A105="MD",INDIRECT("'Waste 2020'!"&amp;'Country Selector'!$B$3&amp;ROW($A105))*10^12,0)*'Process Emissions Multipliers'!$B$37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IF('Waste 2030'!$A105="MD",INDIRECT("'Waste 2030'!"&amp;'Country Selector'!$B$3&amp;ROW($A105))*10^12,0)*'Process Emissions Multipliers'!$D$37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Multipliers'!$E$37</f>
        <v>0</v>
      </c>
    </row>
    <row r="98" spans="1:42">
      <c r="A98" s="74">
        <v>46</v>
      </c>
      <c r="B98">
        <f ca="1">IF('Waste 2010'!$A106="MD",INDIRECT("'Waste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IF('Waste 2020'!$A106="MD",INDIRECT("'Waste 2020'!"&amp;'Country Selector'!$B$3&amp;ROW($A106))*10^12,0)*'Process Emissions Multipliers'!$B$37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IF('Waste 2030'!$A106="MD",INDIRECT("'Waste 2030'!"&amp;'Country Selector'!$B$3&amp;ROW($A106))*10^12,0)*'Process Emissions Multipliers'!$D$37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Multipliers'!$E$37</f>
        <v>0</v>
      </c>
    </row>
    <row r="99" spans="1:42">
      <c r="A99" s="74">
        <v>47</v>
      </c>
      <c r="B99">
        <f ca="1">IF('Waste 2010'!$A107="MD",INDIRECT("'Waste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IF('Waste 2020'!$A107="MD",INDIRECT("'Waste 2020'!"&amp;'Country Selector'!$B$3&amp;ROW($A107))*10^12,0)*'Process Emissions Multipliers'!$B$37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IF('Waste 2030'!$A107="MD",INDIRECT("'Waste 2030'!"&amp;'Country Selector'!$B$3&amp;ROW($A107))*10^12,0)*'Process Emissions Multipliers'!$D$37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Multipliers'!$E$37</f>
        <v>0</v>
      </c>
    </row>
    <row r="100" spans="1:42">
      <c r="A100" s="74">
        <v>48</v>
      </c>
      <c r="B100">
        <f ca="1">IF('Waste 2010'!$A108="MD",INDIRECT("'Waste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IF('Waste 2020'!$A108="MD",INDIRECT("'Waste 2020'!"&amp;'Country Selector'!$B$3&amp;ROW($A108))*10^12,0)*'Process Emissions Multipliers'!$B$37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IF('Waste 2030'!$A108="MD",INDIRECT("'Waste 2030'!"&amp;'Country Selector'!$B$3&amp;ROW($A108))*10^12,0)*'Process Emissions Multipliers'!$D$37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Multipliers'!$E$37</f>
        <v>0</v>
      </c>
    </row>
    <row r="101" spans="1:42">
      <c r="A101" s="74">
        <v>49</v>
      </c>
      <c r="B101">
        <f ca="1">IF('Waste 2010'!$A109="MD",INDIRECT("'Waste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IF('Waste 2020'!$A109="MD",INDIRECT("'Waste 2020'!"&amp;'Country Selector'!$B$3&amp;ROW($A109))*10^12,0)*'Process Emissions Multipliers'!$B$37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IF('Waste 2030'!$A109="MD",INDIRECT("'Waste 2030'!"&amp;'Country Selector'!$B$3&amp;ROW($A109))*10^12,0)*'Process Emissions Multipliers'!$D$37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Multipliers'!$E$37</f>
        <v>0</v>
      </c>
    </row>
    <row r="102" spans="1:42">
      <c r="A102" s="74">
        <v>50</v>
      </c>
      <c r="B102">
        <f ca="1">IF('Waste 2010'!$A110="MD",INDIRECT("'Waste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IF('Waste 2020'!$A110="MD",INDIRECT("'Waste 2020'!"&amp;'Country Selector'!$B$3&amp;ROW($A110))*10^12,0)*'Process Emissions Multipliers'!$B$37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IF('Waste 2030'!$A110="MD",INDIRECT("'Waste 2030'!"&amp;'Country Selector'!$B$3&amp;ROW($A110))*10^12,0)*'Process Emissions Multipliers'!$D$37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Multipliers'!$E$37</f>
        <v>0</v>
      </c>
    </row>
    <row r="103" spans="1:42">
      <c r="A103" s="74">
        <v>51</v>
      </c>
      <c r="B103">
        <f ca="1">IF('Waste 2010'!$A111="MD",INDIRECT("'Waste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IF('Waste 2020'!$A111="MD",INDIRECT("'Waste 2020'!"&amp;'Country Selector'!$B$3&amp;ROW($A111))*10^12,0)*'Process Emissions Multipliers'!$B$37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IF('Waste 2030'!$A111="MD",INDIRECT("'Waste 2030'!"&amp;'Country Selector'!$B$3&amp;ROW($A111))*10^12,0)*'Process Emissions Multipliers'!$D$37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Multipliers'!$E$37</f>
        <v>0</v>
      </c>
    </row>
    <row r="104" spans="1:42">
      <c r="A104" s="74">
        <v>52</v>
      </c>
      <c r="B104">
        <f ca="1">IF('Waste 2010'!$A112="MD",INDIRECT("'Waste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IF('Waste 2020'!$A112="MD",INDIRECT("'Waste 2020'!"&amp;'Country Selector'!$B$3&amp;ROW($A112))*10^12,0)*'Process Emissions Multipliers'!$B$37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IF('Waste 2030'!$A112="MD",INDIRECT("'Waste 2030'!"&amp;'Country Selector'!$B$3&amp;ROW($A112))*10^12,0)*'Process Emissions Multipliers'!$D$37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Multipliers'!$E$37</f>
        <v>0</v>
      </c>
    </row>
    <row r="105" spans="1:42">
      <c r="A105" s="74">
        <v>53</v>
      </c>
      <c r="B105">
        <f ca="1">IF('Waste 2010'!$A113="MD",INDIRECT("'Waste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IF('Waste 2020'!$A113="MD",INDIRECT("'Waste 2020'!"&amp;'Country Selector'!$B$3&amp;ROW($A113))*10^12,0)*'Process Emissions Multipliers'!$B$37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IF('Waste 2030'!$A113="MD",INDIRECT("'Waste 2030'!"&amp;'Country Selector'!$B$3&amp;ROW($A113))*10^12,0)*'Process Emissions Multipliers'!$D$37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Multipliers'!$E$37</f>
        <v>0</v>
      </c>
    </row>
    <row r="106" spans="1:42">
      <c r="A106" s="74">
        <v>54</v>
      </c>
      <c r="B106">
        <f ca="1">IF('Waste 2010'!$A114="MD",INDIRECT("'Waste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IF('Waste 2020'!$A114="MD",INDIRECT("'Waste 2020'!"&amp;'Country Selector'!$B$3&amp;ROW($A114))*10^12,0)*'Process Emissions Multipliers'!$B$37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IF('Waste 2030'!$A114="MD",INDIRECT("'Waste 2030'!"&amp;'Country Selector'!$B$3&amp;ROW($A114))*10^12,0)*'Process Emissions Multipliers'!$D$37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Multipliers'!$E$37</f>
        <v>0</v>
      </c>
    </row>
    <row r="107" spans="1:42">
      <c r="A107" s="74">
        <v>55</v>
      </c>
      <c r="B107">
        <f ca="1">IF('Waste 2010'!$A115="MD",INDIRECT("'Waste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IF('Waste 2020'!$A115="MD",INDIRECT("'Waste 2020'!"&amp;'Country Selector'!$B$3&amp;ROW($A115))*10^12,0)*'Process Emissions Multipliers'!$B$37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IF('Waste 2030'!$A115="MD",INDIRECT("'Waste 2030'!"&amp;'Country Selector'!$B$3&amp;ROW($A115))*10^12,0)*'Process Emissions Multipliers'!$D$37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Multipliers'!$E$37</f>
        <v>0</v>
      </c>
    </row>
    <row r="108" spans="1:42">
      <c r="A108" s="74">
        <v>56</v>
      </c>
      <c r="B108">
        <f ca="1">IF('Waste 2010'!$A116="MD",INDIRECT("'Waste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IF('Waste 2020'!$A116="MD",INDIRECT("'Waste 2020'!"&amp;'Country Selector'!$B$3&amp;ROW($A116))*10^12,0)*'Process Emissions Multipliers'!$B$37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IF('Waste 2030'!$A116="MD",INDIRECT("'Waste 2030'!"&amp;'Country Selector'!$B$3&amp;ROW($A116))*10^12,0)*'Process Emissions Multipliers'!$D$37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Multipliers'!$E$37</f>
        <v>0</v>
      </c>
    </row>
    <row r="109" spans="1:42">
      <c r="A109" s="74">
        <v>57</v>
      </c>
      <c r="B109">
        <f ca="1">IF('Waste 2010'!$A117="MD",INDIRECT("'Waste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IF('Waste 2020'!$A117="MD",INDIRECT("'Waste 2020'!"&amp;'Country Selector'!$B$3&amp;ROW($A117))*10^12,0)*'Process Emissions Multipliers'!$B$37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IF('Waste 2030'!$A117="MD",INDIRECT("'Waste 2030'!"&amp;'Country Selector'!$B$3&amp;ROW($A117))*10^12,0)*'Process Emissions Multipliers'!$D$37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Multipliers'!$E$37</f>
        <v>0</v>
      </c>
    </row>
    <row r="110" spans="1:42">
      <c r="A110" s="74">
        <v>58</v>
      </c>
      <c r="B110">
        <f ca="1">IF('Waste 2010'!$A118="MD",INDIRECT("'Waste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IF('Waste 2020'!$A118="MD",INDIRECT("'Waste 2020'!"&amp;'Country Selector'!$B$3&amp;ROW($A118))*10^12,0)*'Process Emissions Multipliers'!$B$37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IF('Waste 2030'!$A118="MD",INDIRECT("'Waste 2030'!"&amp;'Country Selector'!$B$3&amp;ROW($A118))*10^12,0)*'Process Emissions Multipliers'!$D$37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Multipliers'!$E$37</f>
        <v>0</v>
      </c>
    </row>
    <row r="111" spans="1:42">
      <c r="A111" s="74">
        <v>59</v>
      </c>
      <c r="B111">
        <f ca="1">IF('Waste 2010'!$A119="MD",INDIRECT("'Waste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IF('Waste 2020'!$A119="MD",INDIRECT("'Waste 2020'!"&amp;'Country Selector'!$B$3&amp;ROW($A119))*10^12,0)*'Process Emissions Multipliers'!$B$37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IF('Waste 2030'!$A119="MD",INDIRECT("'Waste 2030'!"&amp;'Country Selector'!$B$3&amp;ROW($A119))*10^12,0)*'Process Emissions Multipliers'!$D$37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Multipliers'!$E$37</f>
        <v>0</v>
      </c>
    </row>
    <row r="112" spans="1:42">
      <c r="A112" s="74">
        <v>60</v>
      </c>
      <c r="B112">
        <f ca="1">IF('Waste 2010'!$A120="MD",INDIRECT("'Waste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IF('Waste 2020'!$A120="MD",INDIRECT("'Waste 2020'!"&amp;'Country Selector'!$B$3&amp;ROW($A120))*10^12,0)*'Process Emissions Multipliers'!$B$37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IF('Waste 2030'!$A120="MD",INDIRECT("'Waste 2030'!"&amp;'Country Selector'!$B$3&amp;ROW($A120))*10^12,0)*'Process Emissions Multipliers'!$D$37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Multipliers'!$E$37</f>
        <v>0</v>
      </c>
    </row>
    <row r="113" spans="1:42">
      <c r="A113" s="74">
        <v>61</v>
      </c>
      <c r="B113">
        <f ca="1">IF('Waste 2010'!$A121="MD",INDIRECT("'Waste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IF('Waste 2020'!$A121="MD",INDIRECT("'Waste 2020'!"&amp;'Country Selector'!$B$3&amp;ROW($A121))*10^12,0)*'Process Emissions Multipliers'!$B$37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IF('Waste 2030'!$A121="MD",INDIRECT("'Waste 2030'!"&amp;'Country Selector'!$B$3&amp;ROW($A121))*10^12,0)*'Process Emissions Multipliers'!$D$37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Multipliers'!$E$37</f>
        <v>0</v>
      </c>
    </row>
    <row r="114" spans="1:42">
      <c r="A114" s="74">
        <v>62</v>
      </c>
      <c r="B114">
        <f ca="1">IF('Waste 2010'!$A122="MD",INDIRECT("'Waste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IF('Waste 2020'!$A122="MD",INDIRECT("'Waste 2020'!"&amp;'Country Selector'!$B$3&amp;ROW($A122))*10^12,0)*'Process Emissions Multipliers'!$B$37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IF('Waste 2030'!$A122="MD",INDIRECT("'Waste 2030'!"&amp;'Country Selector'!$B$3&amp;ROW($A122))*10^12,0)*'Process Emissions Multipliers'!$D$37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Multipliers'!$E$37</f>
        <v>0</v>
      </c>
    </row>
    <row r="115" spans="1:42">
      <c r="A115" s="74">
        <v>63</v>
      </c>
      <c r="B115">
        <f ca="1">IF('Waste 2010'!$A123="MD",INDIRECT("'Waste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IF('Waste 2020'!$A123="MD",INDIRECT("'Waste 2020'!"&amp;'Country Selector'!$B$3&amp;ROW($A123))*10^12,0)*'Process Emissions Multipliers'!$B$37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IF('Waste 2030'!$A123="MD",INDIRECT("'Waste 2030'!"&amp;'Country Selector'!$B$3&amp;ROW($A123))*10^12,0)*'Process Emissions Multipliers'!$D$37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Multipliers'!$E$37</f>
        <v>0</v>
      </c>
    </row>
    <row r="116" spans="1:42">
      <c r="A116" s="74">
        <v>64</v>
      </c>
      <c r="B116">
        <f ca="1">IF('Waste 2010'!$A124="MD",INDIRECT("'Waste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IF('Waste 2020'!$A124="MD",INDIRECT("'Waste 2020'!"&amp;'Country Selector'!$B$3&amp;ROW($A124))*10^12,0)*'Process Emissions Multipliers'!$B$37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IF('Waste 2030'!$A124="MD",INDIRECT("'Waste 2030'!"&amp;'Country Selector'!$B$3&amp;ROW($A124))*10^12,0)*'Process Emissions Multipliers'!$D$37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Multipliers'!$E$37</f>
        <v>0</v>
      </c>
    </row>
    <row r="117" spans="1:42">
      <c r="A117" s="74">
        <v>65</v>
      </c>
      <c r="B117">
        <f ca="1">IF('Waste 2010'!$A125="MD",INDIRECT("'Waste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IF('Waste 2020'!$A125="MD",INDIRECT("'Waste 2020'!"&amp;'Country Selector'!$B$3&amp;ROW($A125))*10^12,0)*'Process Emissions Multipliers'!$B$37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IF('Waste 2030'!$A125="MD",INDIRECT("'Waste 2030'!"&amp;'Country Selector'!$B$3&amp;ROW($A125))*10^12,0)*'Process Emissions Multipliers'!$D$37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Multipliers'!$E$37</f>
        <v>0</v>
      </c>
    </row>
    <row r="118" spans="1:42">
      <c r="A118" s="74">
        <v>66</v>
      </c>
      <c r="B118">
        <f ca="1">IF('Waste 2010'!$A126="MD",INDIRECT("'Waste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IF('Waste 2020'!$A126="MD",INDIRECT("'Waste 2020'!"&amp;'Country Selector'!$B$3&amp;ROW($A126))*10^12,0)*'Process Emissions Multipliers'!$B$37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IF('Waste 2030'!$A126="MD",INDIRECT("'Waste 2030'!"&amp;'Country Selector'!$B$3&amp;ROW($A126))*10^12,0)*'Process Emissions Multipliers'!$D$37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Multipliers'!$E$37</f>
        <v>0</v>
      </c>
    </row>
    <row r="119" spans="1:42">
      <c r="A119" s="74">
        <v>67</v>
      </c>
      <c r="B119">
        <f ca="1">IF('Waste 2010'!$A127="MD",INDIRECT("'Waste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IF('Waste 2020'!$A127="MD",INDIRECT("'Waste 2020'!"&amp;'Country Selector'!$B$3&amp;ROW($A127))*10^12,0)*'Process Emissions Multipliers'!$B$37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IF('Waste 2030'!$A127="MD",INDIRECT("'Waste 2030'!"&amp;'Country Selector'!$B$3&amp;ROW($A127))*10^12,0)*'Process Emissions Multipliers'!$D$37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Multipliers'!$E$37</f>
        <v>0</v>
      </c>
    </row>
    <row r="120" spans="1:42">
      <c r="A120" s="74">
        <v>68</v>
      </c>
      <c r="B120">
        <f ca="1">IF('Waste 2010'!$A128="MD",INDIRECT("'Waste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IF('Waste 2020'!$A128="MD",INDIRECT("'Waste 2020'!"&amp;'Country Selector'!$B$3&amp;ROW($A128))*10^12,0)*'Process Emissions Multipliers'!$B$37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IF('Waste 2030'!$A128="MD",INDIRECT("'Waste 2030'!"&amp;'Country Selector'!$B$3&amp;ROW($A128))*10^12,0)*'Process Emissions Multipliers'!$D$37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Multipliers'!$E$37</f>
        <v>0</v>
      </c>
    </row>
    <row r="121" spans="1:42">
      <c r="A121" s="74">
        <v>69</v>
      </c>
      <c r="B121">
        <f ca="1">IF('Waste 2010'!$A129="MD",INDIRECT("'Waste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IF('Waste 2020'!$A129="MD",INDIRECT("'Waste 2020'!"&amp;'Country Selector'!$B$3&amp;ROW($A129))*10^12,0)*'Process Emissions Multipliers'!$B$37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IF('Waste 2030'!$A129="MD",INDIRECT("'Waste 2030'!"&amp;'Country Selector'!$B$3&amp;ROW($A129))*10^12,0)*'Process Emissions Multipliers'!$D$37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Multipliers'!$E$37</f>
        <v>0</v>
      </c>
    </row>
    <row r="122" spans="1:42">
      <c r="A122" s="74">
        <v>70</v>
      </c>
      <c r="B122">
        <f ca="1">IF('Waste 2010'!$A130="MD",INDIRECT("'Waste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IF('Waste 2020'!$A130="MD",INDIRECT("'Waste 2020'!"&amp;'Country Selector'!$B$3&amp;ROW($A130))*10^12,0)*'Process Emissions Multipliers'!$B$37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IF('Waste 2030'!$A130="MD",INDIRECT("'Waste 2030'!"&amp;'Country Selector'!$B$3&amp;ROW($A130))*10^12,0)*'Process Emissions Multipliers'!$D$37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Multipliers'!$E$37</f>
        <v>0</v>
      </c>
    </row>
    <row r="123" spans="1:42">
      <c r="A123" s="74">
        <v>71</v>
      </c>
      <c r="B123">
        <f ca="1">IF('Waste 2010'!$A131="MD",INDIRECT("'Waste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IF('Waste 2020'!$A131="MD",INDIRECT("'Waste 2020'!"&amp;'Country Selector'!$B$3&amp;ROW($A131))*10^12,0)*'Process Emissions Multipliers'!$B$37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IF('Waste 2030'!$A131="MD",INDIRECT("'Waste 2030'!"&amp;'Country Selector'!$B$3&amp;ROW($A131))*10^12,0)*'Process Emissions Multipliers'!$D$37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Multipliers'!$E$37</f>
        <v>0</v>
      </c>
    </row>
    <row r="124" spans="1:42">
      <c r="A124" s="74">
        <v>72</v>
      </c>
      <c r="B124">
        <f ca="1">IF('Waste 2010'!$A132="MD",INDIRECT("'Waste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IF('Waste 2020'!$A132="MD",INDIRECT("'Waste 2020'!"&amp;'Country Selector'!$B$3&amp;ROW($A132))*10^12,0)*'Process Emissions Multipliers'!$B$37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IF('Waste 2030'!$A132="MD",INDIRECT("'Waste 2030'!"&amp;'Country Selector'!$B$3&amp;ROW($A132))*10^12,0)*'Process Emissions Multipliers'!$D$37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Multipliers'!$E$37</f>
        <v>0</v>
      </c>
    </row>
    <row r="125" spans="1:42">
      <c r="A125" s="74">
        <v>73</v>
      </c>
      <c r="B125">
        <f ca="1">IF('Waste 2010'!$A133="MD",INDIRECT("'Waste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IF('Waste 2020'!$A133="MD",INDIRECT("'Waste 2020'!"&amp;'Country Selector'!$B$3&amp;ROW($A133))*10^12,0)*'Process Emissions Multipliers'!$B$37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IF('Waste 2030'!$A133="MD",INDIRECT("'Waste 2030'!"&amp;'Country Selector'!$B$3&amp;ROW($A133))*10^12,0)*'Process Emissions Multipliers'!$D$37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Multipliers'!$E$37</f>
        <v>0</v>
      </c>
    </row>
    <row r="126" spans="1:42">
      <c r="A126" s="74">
        <v>74</v>
      </c>
      <c r="B126">
        <f ca="1">IF('Waste 2010'!$A134="MD",INDIRECT("'Waste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IF('Waste 2020'!$A134="MD",INDIRECT("'Waste 2020'!"&amp;'Country Selector'!$B$3&amp;ROW($A134))*10^12,0)*'Process Emissions Multipliers'!$B$37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IF('Waste 2030'!$A134="MD",INDIRECT("'Waste 2030'!"&amp;'Country Selector'!$B$3&amp;ROW($A134))*10^12,0)*'Process Emissions Multipliers'!$D$37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Multipliers'!$E$37</f>
        <v>0</v>
      </c>
    </row>
    <row r="127" spans="1:42">
      <c r="A127" s="74">
        <v>75</v>
      </c>
      <c r="B127">
        <f ca="1">IF('Waste 2010'!$A135="MD",INDIRECT("'Waste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IF('Waste 2020'!$A135="MD",INDIRECT("'Waste 2020'!"&amp;'Country Selector'!$B$3&amp;ROW($A135))*10^12,0)*'Process Emissions Multipliers'!$B$37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IF('Waste 2030'!$A135="MD",INDIRECT("'Waste 2030'!"&amp;'Country Selector'!$B$3&amp;ROW($A135))*10^12,0)*'Process Emissions Multipliers'!$D$37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Multipliers'!$E$37</f>
        <v>0</v>
      </c>
    </row>
    <row r="128" spans="1:42">
      <c r="A128" s="74">
        <v>76</v>
      </c>
      <c r="B128">
        <f ca="1">IF('Waste 2010'!$A136="MD",INDIRECT("'Waste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IF('Waste 2020'!$A136="MD",INDIRECT("'Waste 2020'!"&amp;'Country Selector'!$B$3&amp;ROW($A136))*10^12,0)*'Process Emissions Multipliers'!$B$37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IF('Waste 2030'!$A136="MD",INDIRECT("'Waste 2030'!"&amp;'Country Selector'!$B$3&amp;ROW($A136))*10^12,0)*'Process Emissions Multipliers'!$D$37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Multipliers'!$E$37</f>
        <v>0</v>
      </c>
    </row>
    <row r="129" spans="1:42">
      <c r="A129" s="74">
        <v>77</v>
      </c>
      <c r="B129">
        <f ca="1">IF('Waste 2010'!$A137="MD",INDIRECT("'Waste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IF('Waste 2020'!$A137="MD",INDIRECT("'Waste 2020'!"&amp;'Country Selector'!$B$3&amp;ROW($A137))*10^12,0)*'Process Emissions Multipliers'!$B$37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IF('Waste 2030'!$A137="MD",INDIRECT("'Waste 2030'!"&amp;'Country Selector'!$B$3&amp;ROW($A137))*10^12,0)*'Process Emissions Multipliers'!$D$37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Multipliers'!$E$37</f>
        <v>0</v>
      </c>
    </row>
    <row r="130" spans="1:42">
      <c r="A130" s="74">
        <v>78</v>
      </c>
      <c r="B130">
        <f ca="1">IF('Waste 2010'!$A138="MD",INDIRECT("'Waste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IF('Waste 2020'!$A138="MD",INDIRECT("'Waste 2020'!"&amp;'Country Selector'!$B$3&amp;ROW($A138))*10^12,0)*'Process Emissions Multipliers'!$B$37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IF('Waste 2030'!$A138="MD",INDIRECT("'Waste 2030'!"&amp;'Country Selector'!$B$3&amp;ROW($A138))*10^12,0)*'Process Emissions Multipliers'!$D$37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Multipliers'!$E$37</f>
        <v>0</v>
      </c>
    </row>
    <row r="131" spans="1:42">
      <c r="A131" s="74">
        <v>79</v>
      </c>
      <c r="B131">
        <f ca="1">IF('Waste 2010'!$A139="MD",INDIRECT("'Waste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IF('Waste 2020'!$A139="MD",INDIRECT("'Waste 2020'!"&amp;'Country Selector'!$B$3&amp;ROW($A139))*10^12,0)*'Process Emissions Multipliers'!$B$37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IF('Waste 2030'!$A139="MD",INDIRECT("'Waste 2030'!"&amp;'Country Selector'!$B$3&amp;ROW($A139))*10^12,0)*'Process Emissions Multipliers'!$D$37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Multipliers'!$E$37</f>
        <v>0</v>
      </c>
    </row>
    <row r="132" spans="1:42">
      <c r="A132" s="74">
        <v>80</v>
      </c>
      <c r="B132">
        <f ca="1">IF('Waste 2010'!$A140="MD",INDIRECT("'Waste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IF('Waste 2020'!$A140="MD",INDIRECT("'Waste 2020'!"&amp;'Country Selector'!$B$3&amp;ROW($A140))*10^12,0)*'Process Emissions Multipliers'!$B$37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IF('Waste 2030'!$A140="MD",INDIRECT("'Waste 2030'!"&amp;'Country Selector'!$B$3&amp;ROW($A140))*10^12,0)*'Process Emissions Multipliers'!$D$37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Multipliers'!$E$37</f>
        <v>0</v>
      </c>
    </row>
    <row r="133" spans="1:42">
      <c r="A133" s="74">
        <v>81</v>
      </c>
      <c r="B133">
        <f ca="1">IF('Waste 2010'!$A141="MD",INDIRECT("'Waste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IF('Waste 2020'!$A141="MD",INDIRECT("'Waste 2020'!"&amp;'Country Selector'!$B$3&amp;ROW($A141))*10^12,0)*'Process Emissions Multipliers'!$B$37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IF('Waste 2030'!$A141="MD",INDIRECT("'Waste 2030'!"&amp;'Country Selector'!$B$3&amp;ROW($A141))*10^12,0)*'Process Emissions Multipliers'!$D$37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Multipliers'!$E$37</f>
        <v>0</v>
      </c>
    </row>
    <row r="134" spans="1:42">
      <c r="A134" s="74">
        <v>82</v>
      </c>
      <c r="B134">
        <f ca="1">IF('Waste 2010'!$A142="MD",INDIRECT("'Waste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IF('Waste 2020'!$A142="MD",INDIRECT("'Waste 2020'!"&amp;'Country Selector'!$B$3&amp;ROW($A142))*10^12,0)*'Process Emissions Multipliers'!$B$37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IF('Waste 2030'!$A142="MD",INDIRECT("'Waste 2030'!"&amp;'Country Selector'!$B$3&amp;ROW($A142))*10^12,0)*'Process Emissions Multipliers'!$D$37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Multipliers'!$E$37</f>
        <v>0</v>
      </c>
    </row>
    <row r="135" spans="1:42">
      <c r="A135" s="74">
        <v>83</v>
      </c>
      <c r="B135">
        <f ca="1">IF('Waste 2010'!$A143="MD",INDIRECT("'Waste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IF('Waste 2020'!$A143="MD",INDIRECT("'Waste 2020'!"&amp;'Country Selector'!$B$3&amp;ROW($A143))*10^12,0)*'Process Emissions Multipliers'!$B$37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IF('Waste 2030'!$A143="MD",INDIRECT("'Waste 2030'!"&amp;'Country Selector'!$B$3&amp;ROW($A143))*10^12,0)*'Process Emissions Multipliers'!$D$37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Multipliers'!$E$37</f>
        <v>0</v>
      </c>
    </row>
    <row r="136" spans="1:42">
      <c r="A136" s="74">
        <v>84</v>
      </c>
      <c r="B136">
        <f ca="1">IF('Waste 2010'!$A144="MD",INDIRECT("'Waste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IF('Waste 2020'!$A144="MD",INDIRECT("'Waste 2020'!"&amp;'Country Selector'!$B$3&amp;ROW($A144))*10^12,0)*'Process Emissions Multipliers'!$B$37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IF('Waste 2030'!$A144="MD",INDIRECT("'Waste 2030'!"&amp;'Country Selector'!$B$3&amp;ROW($A144))*10^12,0)*'Process Emissions Multipliers'!$D$37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Multipliers'!$E$37</f>
        <v>0</v>
      </c>
    </row>
    <row r="137" spans="1:42">
      <c r="A137" s="74">
        <v>85</v>
      </c>
      <c r="B137">
        <f ca="1">IF('Waste 2010'!$A145="MD",INDIRECT("'Waste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IF('Waste 2020'!$A145="MD",INDIRECT("'Waste 2020'!"&amp;'Country Selector'!$B$3&amp;ROW($A145))*10^12,0)*'Process Emissions Multipliers'!$B$37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IF('Waste 2030'!$A145="MD",INDIRECT("'Waste 2030'!"&amp;'Country Selector'!$B$3&amp;ROW($A145))*10^12,0)*'Process Emissions Multipliers'!$D$37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Multipliers'!$E$37</f>
        <v>0</v>
      </c>
    </row>
    <row r="138" spans="1:42">
      <c r="A138" s="74">
        <v>86</v>
      </c>
      <c r="B138">
        <f ca="1">IF('Waste 2010'!$A146="MD",INDIRECT("'Waste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IF('Waste 2020'!$A146="MD",INDIRECT("'Waste 2020'!"&amp;'Country Selector'!$B$3&amp;ROW($A146))*10^12,0)*'Process Emissions Multipliers'!$B$37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IF('Waste 2030'!$A146="MD",INDIRECT("'Waste 2030'!"&amp;'Country Selector'!$B$3&amp;ROW($A146))*10^12,0)*'Process Emissions Multipliers'!$D$37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Multipliers'!$E$37</f>
        <v>0</v>
      </c>
    </row>
    <row r="139" spans="1:42">
      <c r="A139" s="74">
        <v>87</v>
      </c>
      <c r="B139">
        <f ca="1">IF('Waste 2010'!$A147="MD",INDIRECT("'Waste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IF('Waste 2020'!$A147="MD",INDIRECT("'Waste 2020'!"&amp;'Country Selector'!$B$3&amp;ROW($A147))*10^12,0)*'Process Emissions Multipliers'!$B$37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IF('Waste 2030'!$A147="MD",INDIRECT("'Waste 2030'!"&amp;'Country Selector'!$B$3&amp;ROW($A147))*10^12,0)*'Process Emissions Multipliers'!$D$37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Multipliers'!$E$37</f>
        <v>0</v>
      </c>
    </row>
    <row r="140" spans="1:42">
      <c r="A140" s="74">
        <v>88</v>
      </c>
      <c r="B140">
        <f ca="1">IF('Waste 2010'!$A148="MD",INDIRECT("'Waste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IF('Waste 2020'!$A148="MD",INDIRECT("'Waste 2020'!"&amp;'Country Selector'!$B$3&amp;ROW($A148))*10^12,0)*'Process Emissions Multipliers'!$B$37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IF('Waste 2030'!$A148="MD",INDIRECT("'Waste 2030'!"&amp;'Country Selector'!$B$3&amp;ROW($A148))*10^12,0)*'Process Emissions Multipliers'!$D$37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Multipliers'!$E$37</f>
        <v>0</v>
      </c>
    </row>
    <row r="141" spans="1:42">
      <c r="A141" s="74">
        <v>89</v>
      </c>
      <c r="B141">
        <f ca="1">IF('Waste 2010'!$A149="MD",INDIRECT("'Waste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IF('Waste 2020'!$A149="MD",INDIRECT("'Waste 2020'!"&amp;'Country Selector'!$B$3&amp;ROW($A149))*10^12,0)*'Process Emissions Multipliers'!$B$37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IF('Waste 2030'!$A149="MD",INDIRECT("'Waste 2030'!"&amp;'Country Selector'!$B$3&amp;ROW($A149))*10^12,0)*'Process Emissions Multipliers'!$D$37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Multipliers'!$E$37</f>
        <v>0</v>
      </c>
    </row>
    <row r="142" spans="1:42">
      <c r="A142" s="74">
        <v>90</v>
      </c>
      <c r="B142">
        <f ca="1">IF('Waste 2010'!$A150="MD",INDIRECT("'Waste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IF('Waste 2020'!$A150="MD",INDIRECT("'Waste 2020'!"&amp;'Country Selector'!$B$3&amp;ROW($A150))*10^12,0)*'Process Emissions Multipliers'!$B$37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IF('Waste 2030'!$A150="MD",INDIRECT("'Waste 2030'!"&amp;'Country Selector'!$B$3&amp;ROW($A150))*10^12,0)*'Process Emissions Multipliers'!$D$37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Multipliers'!$E$37</f>
        <v>0</v>
      </c>
    </row>
    <row r="143" spans="1:42">
      <c r="A143" s="74">
        <v>91</v>
      </c>
      <c r="B143">
        <f ca="1">IF('Waste 2010'!$A151="MD",INDIRECT("'Waste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IF('Waste 2020'!$A151="MD",INDIRECT("'Waste 2020'!"&amp;'Country Selector'!$B$3&amp;ROW($A151))*10^12,0)*'Process Emissions Multipliers'!$B$37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IF('Waste 2030'!$A151="MD",INDIRECT("'Waste 2030'!"&amp;'Country Selector'!$B$3&amp;ROW($A151))*10^12,0)*'Process Emissions Multipliers'!$D$37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Multipliers'!$E$37</f>
        <v>0</v>
      </c>
    </row>
    <row r="144" spans="1:42">
      <c r="A144" s="74">
        <v>92</v>
      </c>
      <c r="B144">
        <f ca="1">IF('Waste 2010'!$A152="MD",INDIRECT("'Waste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IF('Waste 2020'!$A152="MD",INDIRECT("'Waste 2020'!"&amp;'Country Selector'!$B$3&amp;ROW($A152))*10^12,0)*'Process Emissions Multipliers'!$B$37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IF('Waste 2030'!$A152="MD",INDIRECT("'Waste 2030'!"&amp;'Country Selector'!$B$3&amp;ROW($A152))*10^12,0)*'Process Emissions Multipliers'!$D$37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Multipliers'!$E$37</f>
        <v>0</v>
      </c>
    </row>
    <row r="145" spans="1:42">
      <c r="A145" s="74">
        <v>93</v>
      </c>
      <c r="B145">
        <f ca="1">IF('Waste 2010'!$A153="MD",INDIRECT("'Waste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IF('Waste 2020'!$A153="MD",INDIRECT("'Waste 2020'!"&amp;'Country Selector'!$B$3&amp;ROW($A153))*10^12,0)*'Process Emissions Multipliers'!$B$37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IF('Waste 2030'!$A153="MD",INDIRECT("'Waste 2030'!"&amp;'Country Selector'!$B$3&amp;ROW($A153))*10^12,0)*'Process Emissions Multipliers'!$D$37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Multipliers'!$E$37</f>
        <v>0</v>
      </c>
    </row>
    <row r="146" spans="1:42">
      <c r="A146" s="74">
        <v>94</v>
      </c>
      <c r="B146">
        <f ca="1">IF('Waste 2010'!$A154="MD",INDIRECT("'Waste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IF('Waste 2020'!$A154="MD",INDIRECT("'Waste 2020'!"&amp;'Country Selector'!$B$3&amp;ROW($A154))*10^12,0)*'Process Emissions Multipliers'!$B$37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IF('Waste 2030'!$A154="MD",INDIRECT("'Waste 2030'!"&amp;'Country Selector'!$B$3&amp;ROW($A154))*10^12,0)*'Process Emissions Multipliers'!$D$37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Multipliers'!$E$37</f>
        <v>0</v>
      </c>
    </row>
    <row r="147" spans="1:42">
      <c r="A147" s="74">
        <v>95</v>
      </c>
      <c r="B147">
        <f ca="1">IF('Waste 2010'!$A155="MD",INDIRECT("'Waste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IF('Waste 2020'!$A155="MD",INDIRECT("'Waste 2020'!"&amp;'Country Selector'!$B$3&amp;ROW($A155))*10^12,0)*'Process Emissions Multipliers'!$B$37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IF('Waste 2030'!$A155="MD",INDIRECT("'Waste 2030'!"&amp;'Country Selector'!$B$3&amp;ROW($A155))*10^12,0)*'Process Emissions Multipliers'!$D$37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Multipliers'!$E$37</f>
        <v>0</v>
      </c>
    </row>
    <row r="148" spans="1:42">
      <c r="A148" s="74">
        <v>96</v>
      </c>
      <c r="B148">
        <f ca="1">IF('Waste 2010'!$A156="MD",INDIRECT("'Waste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IF('Waste 2020'!$A156="MD",INDIRECT("'Waste 2020'!"&amp;'Country Selector'!$B$3&amp;ROW($A156))*10^12,0)*'Process Emissions Multipliers'!$B$37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IF('Waste 2030'!$A156="MD",INDIRECT("'Waste 2030'!"&amp;'Country Selector'!$B$3&amp;ROW($A156))*10^12,0)*'Process Emissions Multipliers'!$D$37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Multipliers'!$E$37</f>
        <v>0</v>
      </c>
    </row>
    <row r="149" spans="1:42">
      <c r="A149" s="74">
        <v>97</v>
      </c>
      <c r="B149">
        <f ca="1">IF('Waste 2010'!$A157="MD",INDIRECT("'Waste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IF('Waste 2020'!$A157="MD",INDIRECT("'Waste 2020'!"&amp;'Country Selector'!$B$3&amp;ROW($A157))*10^12,0)*'Process Emissions Multipliers'!$B$37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IF('Waste 2030'!$A157="MD",INDIRECT("'Waste 2030'!"&amp;'Country Selector'!$B$3&amp;ROW($A157))*10^12,0)*'Process Emissions Multipliers'!$D$37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Multipliers'!$E$37</f>
        <v>0</v>
      </c>
    </row>
    <row r="150" spans="1:42">
      <c r="A150" s="74">
        <v>98</v>
      </c>
      <c r="B150">
        <f ca="1">IF('Waste 2010'!$A158="MD",INDIRECT("'Waste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IF('Waste 2020'!$A158="MD",INDIRECT("'Waste 2020'!"&amp;'Country Selector'!$B$3&amp;ROW($A158))*10^12,0)*'Process Emissions Multipliers'!$B$37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IF('Waste 2030'!$A158="MD",INDIRECT("'Waste 2030'!"&amp;'Country Selector'!$B$3&amp;ROW($A158))*10^12,0)*'Process Emissions Multipliers'!$D$37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Multipliers'!$E$37</f>
        <v>0</v>
      </c>
    </row>
    <row r="151" spans="1:42">
      <c r="A151" s="74">
        <v>99</v>
      </c>
      <c r="B151">
        <f ca="1">IF('Waste 2010'!$A159="MD",INDIRECT("'Waste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IF('Waste 2020'!$A159="MD",INDIRECT("'Waste 2020'!"&amp;'Country Selector'!$B$3&amp;ROW($A159))*10^12,0)*'Process Emissions Multipliers'!$B$37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IF('Waste 2030'!$A159="MD",INDIRECT("'Waste 2030'!"&amp;'Country Selector'!$B$3&amp;ROW($A159))*10^12,0)*'Process Emissions Multipliers'!$D$37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Multipliers'!$E$37</f>
        <v>0</v>
      </c>
    </row>
    <row r="152" spans="1:42">
      <c r="A152" s="74">
        <v>100</v>
      </c>
      <c r="B152">
        <f ca="1">IF('Waste 2010'!$A160="MD",INDIRECT("'Waste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IF('Waste 2020'!$A160="MD",INDIRECT("'Waste 2020'!"&amp;'Country Selector'!$B$3&amp;ROW($A160))*10^12,0)*'Process Emissions Multipliers'!$B$37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IF('Waste 2030'!$A160="MD",INDIRECT("'Waste 2030'!"&amp;'Country Selector'!$B$3&amp;ROW($A160))*10^12,0)*'Process Emissions Multipliers'!$D$37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Multipliers'!$E$37</f>
        <v>0</v>
      </c>
    </row>
    <row r="153" spans="1:42">
      <c r="A153" s="74">
        <v>150</v>
      </c>
      <c r="B153">
        <f ca="1">IF('Waste 2010'!$A161="MD",INDIRECT("'Waste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IF('Waste 2020'!$A161="MD",INDIRECT("'Waste 2020'!"&amp;'Country Selector'!$B$3&amp;ROW($A161))*10^12,0)*'Process Emissions Multipliers'!$B$37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IF('Waste 2030'!$A161="MD",INDIRECT("'Waste 2030'!"&amp;'Country Selector'!$B$3&amp;ROW($A161))*10^12,0)*'Process Emissions Multipliers'!$D$37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Multipliers'!$E$37</f>
        <v>0</v>
      </c>
    </row>
    <row r="154" spans="1:42">
      <c r="A154" s="74">
        <v>200</v>
      </c>
      <c r="B154">
        <f ca="1">IF('Waste 2010'!$A162="MD",INDIRECT("'Waste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IF('Waste 2020'!$A162="MD",INDIRECT("'Waste 2020'!"&amp;'Country Selector'!$B$3&amp;ROW($A162))*10^12,0)*'Process Emissions Multipliers'!$B$37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IF('Waste 2030'!$A162="MD",INDIRECT("'Waste 2030'!"&amp;'Country Selector'!$B$3&amp;ROW($A162))*10^12,0)*'Process Emissions Multipliers'!$D$37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Multipliers'!$E$37</f>
        <v>0</v>
      </c>
    </row>
    <row r="155" spans="1:42">
      <c r="A155" s="74">
        <v>250</v>
      </c>
      <c r="B155">
        <f ca="1">IF('Waste 2010'!$A163="MD",INDIRECT("'Waste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IF('Waste 2020'!$A163="MD",INDIRECT("'Waste 2020'!"&amp;'Country Selector'!$B$3&amp;ROW($A163))*10^12,0)*'Process Emissions Multipliers'!$B$37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IF('Waste 2030'!$A163="MD",INDIRECT("'Waste 2030'!"&amp;'Country Selector'!$B$3&amp;ROW($A163))*10^12,0)*'Process Emissions Multipliers'!$D$37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Multipliers'!$E$37</f>
        <v>0</v>
      </c>
    </row>
    <row r="156" spans="1:42">
      <c r="A156" s="74">
        <v>300</v>
      </c>
      <c r="B156">
        <f ca="1">IF('Waste 2010'!$A164="MD",INDIRECT("'Waste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IF('Waste 2020'!$A164="MD",INDIRECT("'Waste 2020'!"&amp;'Country Selector'!$B$3&amp;ROW($A164))*10^12,0)*'Process Emissions Multipliers'!$B$37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IF('Waste 2030'!$A164="MD",INDIRECT("'Waste 2030'!"&amp;'Country Selector'!$B$3&amp;ROW($A164))*10^12,0)*'Process Emissions Multipliers'!$D$37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Multipliers'!$E$37</f>
        <v>0</v>
      </c>
    </row>
    <row r="157" spans="1:42">
      <c r="A157" s="74">
        <v>350</v>
      </c>
      <c r="B157">
        <f ca="1">IF('Waste 2010'!$A165="MD",INDIRECT("'Waste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IF('Waste 2020'!$A165="MD",INDIRECT("'Waste 2020'!"&amp;'Country Selector'!$B$3&amp;ROW($A165))*10^12,0)*'Process Emissions Multipliers'!$B$37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IF('Waste 2030'!$A165="MD",INDIRECT("'Waste 2030'!"&amp;'Country Selector'!$B$3&amp;ROW($A165))*10^12,0)*'Process Emissions Multipliers'!$D$37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Multipliers'!$E$37</f>
        <v>0</v>
      </c>
    </row>
    <row r="158" spans="1:42">
      <c r="A158" s="74">
        <v>400</v>
      </c>
      <c r="B158">
        <f ca="1">IF('Waste 2010'!$A166="MD",INDIRECT("'Waste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IF('Waste 2020'!$A166="MD",INDIRECT("'Waste 2020'!"&amp;'Country Selector'!$B$3&amp;ROW($A166))*10^12,0)*'Process Emissions Multipliers'!$B$37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IF('Waste 2030'!$A166="MD",INDIRECT("'Waste 2030'!"&amp;'Country Selector'!$B$3&amp;ROW($A166))*10^12,0)*'Process Emissions Multipliers'!$D$37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Multipliers'!$E$37</f>
        <v>0</v>
      </c>
    </row>
    <row r="159" spans="1:42">
      <c r="A159" s="74">
        <v>450</v>
      </c>
      <c r="B159">
        <f ca="1">IF('Waste 2010'!$A167="MD",INDIRECT("'Waste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IF('Waste 2020'!$A167="MD",INDIRECT("'Waste 2020'!"&amp;'Country Selector'!$B$3&amp;ROW($A167))*10^12,0)*'Process Emissions Multipliers'!$B$37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IF('Waste 2030'!$A167="MD",INDIRECT("'Waste 2030'!"&amp;'Country Selector'!$B$3&amp;ROW($A167))*10^12,0)*'Process Emissions Multipliers'!$D$37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Multipliers'!$E$37</f>
        <v>0</v>
      </c>
    </row>
    <row r="160" spans="1:42">
      <c r="A160" s="74">
        <v>500</v>
      </c>
      <c r="B160">
        <f ca="1">IF('Waste 2010'!$A168="MD",INDIRECT("'Waste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IF('Waste 2020'!$A168="MD",INDIRECT("'Waste 2020'!"&amp;'Country Selector'!$B$3&amp;ROW($A168))*10^12,0)*'Process Emissions Multipliers'!$B$37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IF('Waste 2030'!$A168="MD",INDIRECT("'Waste 2030'!"&amp;'Country Selector'!$B$3&amp;ROW($A168))*10^12,0)*'Process Emissions Multipliers'!$D$37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Multipliers'!$E$37</f>
        <v>0</v>
      </c>
    </row>
    <row r="161" spans="1:42">
      <c r="A161" s="74">
        <v>550</v>
      </c>
      <c r="B161">
        <f ca="1">IF('Waste 2010'!$A169="MD",INDIRECT("'Waste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IF('Waste 2020'!$A169="MD",INDIRECT("'Waste 2020'!"&amp;'Country Selector'!$B$3&amp;ROW($A169))*10^12,0)*'Process Emissions Multipliers'!$B$37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IF('Waste 2030'!$A169="MD",INDIRECT("'Waste 2030'!"&amp;'Country Selector'!$B$3&amp;ROW($A169))*10^12,0)*'Process Emissions Multipliers'!$D$37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Multipliers'!$E$37</f>
        <v>0</v>
      </c>
    </row>
    <row r="162" spans="1:42">
      <c r="A162" s="74">
        <v>600</v>
      </c>
      <c r="B162">
        <f ca="1">IF('Waste 2010'!$A170="MD",INDIRECT("'Waste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IF('Waste 2020'!$A170="MD",INDIRECT("'Waste 2020'!"&amp;'Country Selector'!$B$3&amp;ROW($A170))*10^12,0)*'Process Emissions Multipliers'!$B$37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IF('Waste 2030'!$A170="MD",INDIRECT("'Waste 2030'!"&amp;'Country Selector'!$B$3&amp;ROW($A170))*10^12,0)*'Process Emissions Multipliers'!$D$37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Multipliers'!$E$37</f>
        <v>0</v>
      </c>
    </row>
    <row r="163" spans="1:42">
      <c r="A163" s="74">
        <v>650</v>
      </c>
      <c r="B163">
        <f ca="1">IF('Waste 2010'!$A171="MD",INDIRECT("'Waste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IF('Waste 2020'!$A171="MD",INDIRECT("'Waste 2020'!"&amp;'Country Selector'!$B$3&amp;ROW($A171))*10^12,0)*'Process Emissions Multipliers'!$B$37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IF('Waste 2030'!$A171="MD",INDIRECT("'Waste 2030'!"&amp;'Country Selector'!$B$3&amp;ROW($A171))*10^12,0)*'Process Emissions Multipliers'!$D$37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Multipliers'!$E$37</f>
        <v>0</v>
      </c>
    </row>
    <row r="164" spans="1:42">
      <c r="A164" s="74">
        <v>700</v>
      </c>
      <c r="B164">
        <f ca="1">IF('Waste 2010'!$A172="MD",INDIRECT("'Waste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IF('Waste 2020'!$A172="MD",INDIRECT("'Waste 2020'!"&amp;'Country Selector'!$B$3&amp;ROW($A172))*10^12,0)*'Process Emissions Multipliers'!$B$37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IF('Waste 2030'!$A172="MD",INDIRECT("'Waste 2030'!"&amp;'Country Selector'!$B$3&amp;ROW($A172))*10^12,0)*'Process Emissions Multipliers'!$D$37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Multipliers'!$E$37</f>
        <v>0</v>
      </c>
    </row>
    <row r="165" spans="1:42">
      <c r="A165" s="74">
        <v>750</v>
      </c>
      <c r="B165">
        <f ca="1">IF('Waste 2010'!$A173="MD",INDIRECT("'Waste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IF('Waste 2020'!$A173="MD",INDIRECT("'Waste 2020'!"&amp;'Country Selector'!$B$3&amp;ROW($A173))*10^12,0)*'Process Emissions Multipliers'!$B$37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IF('Waste 2030'!$A173="MD",INDIRECT("'Waste 2030'!"&amp;'Country Selector'!$B$3&amp;ROW($A173))*10^12,0)*'Process Emissions Multipliers'!$D$37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Multipliers'!$E$37</f>
        <v>0</v>
      </c>
    </row>
    <row r="166" spans="1:42">
      <c r="A166" s="74">
        <v>800</v>
      </c>
      <c r="B166">
        <f ca="1">IF('Waste 2010'!$A174="MD",INDIRECT("'Waste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IF('Waste 2020'!$A174="MD",INDIRECT("'Waste 2020'!"&amp;'Country Selector'!$B$3&amp;ROW($A174))*10^12,0)*'Process Emissions Multipliers'!$B$37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IF('Waste 2030'!$A174="MD",INDIRECT("'Waste 2030'!"&amp;'Country Selector'!$B$3&amp;ROW($A174))*10^12,0)*'Process Emissions Multipliers'!$D$37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Multipliers'!$E$37</f>
        <v>0</v>
      </c>
    </row>
    <row r="167" spans="1:42">
      <c r="A167" s="74">
        <v>850</v>
      </c>
      <c r="B167">
        <f ca="1">IF('Waste 2010'!$A175="MD",INDIRECT("'Waste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IF('Waste 2020'!$A175="MD",INDIRECT("'Waste 2020'!"&amp;'Country Selector'!$B$3&amp;ROW($A175))*10^12,0)*'Process Emissions Multipliers'!$B$37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IF('Waste 2030'!$A175="MD",INDIRECT("'Waste 2030'!"&amp;'Country Selector'!$B$3&amp;ROW($A175))*10^12,0)*'Process Emissions Multipliers'!$D$37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Multipliers'!$E$37</f>
        <v>0</v>
      </c>
    </row>
    <row r="168" spans="1:42">
      <c r="A168" s="74">
        <v>900</v>
      </c>
      <c r="B168">
        <f ca="1">IF('Waste 2010'!$A176="MD",INDIRECT("'Waste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IF('Waste 2020'!$A176="MD",INDIRECT("'Waste 2020'!"&amp;'Country Selector'!$B$3&amp;ROW($A176))*10^12,0)*'Process Emissions Multipliers'!$B$37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IF('Waste 2030'!$A176="MD",INDIRECT("'Waste 2030'!"&amp;'Country Selector'!$B$3&amp;ROW($A176))*10^12,0)*'Process Emissions Multipliers'!$D$37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Multipliers'!$E$37</f>
        <v>0</v>
      </c>
    </row>
    <row r="169" spans="1:42">
      <c r="A169" s="74">
        <v>950</v>
      </c>
      <c r="B169">
        <f ca="1">IF('Waste 2010'!$A177="MD",INDIRECT("'Waste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IF('Waste 2020'!$A177="MD",INDIRECT("'Waste 2020'!"&amp;'Country Selector'!$B$3&amp;ROW($A177))*10^12,0)*'Process Emissions Multipliers'!$B$37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IF('Waste 2030'!$A177="MD",INDIRECT("'Waste 2030'!"&amp;'Country Selector'!$B$3&amp;ROW($A177))*10^12,0)*'Process Emissions Multipliers'!$D$37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Multipliers'!$E$37</f>
        <v>0</v>
      </c>
    </row>
    <row r="170" spans="1:42">
      <c r="A170" s="74">
        <v>1000</v>
      </c>
      <c r="B170">
        <f ca="1">IF('Waste 2010'!$A178="MD",INDIRECT("'Waste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IF('Waste 2020'!$A178="MD",INDIRECT("'Waste 2020'!"&amp;'Country Selector'!$B$3&amp;ROW($A178))*10^12,0)*'Process Emissions Multipliers'!$B$37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IF('Waste 2030'!$A178="MD",INDIRECT("'Waste 2030'!"&amp;'Country Selector'!$B$3&amp;ROW($A178))*10^12,0)*'Process Emissions Multipliers'!$D$37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Multipliers'!$E$37</f>
        <v>0</v>
      </c>
    </row>
    <row r="171" spans="1:42">
      <c r="A171" s="74">
        <v>1500</v>
      </c>
      <c r="B171">
        <f ca="1">IF('Waste 2010'!$A179="MD",INDIRECT("'Waste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IF('Waste 2020'!$A179="MD",INDIRECT("'Waste 2020'!"&amp;'Country Selector'!$B$3&amp;ROW($A179))*10^12,0)*'Process Emissions Multipliers'!$B$37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IF('Waste 2030'!$A179="MD",INDIRECT("'Waste 2030'!"&amp;'Country Selector'!$B$3&amp;ROW($A179))*10^12,0)*'Process Emissions Multipliers'!$D$37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Multipliers'!$E$37</f>
        <v>0</v>
      </c>
    </row>
    <row r="172" spans="1:42">
      <c r="A172" s="74">
        <v>2000</v>
      </c>
      <c r="B172">
        <f ca="1">IF('Waste 2010'!$A180="MD",INDIRECT("'Waste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IF('Waste 2020'!$A180="MD",INDIRECT("'Waste 2020'!"&amp;'Country Selector'!$B$3&amp;ROW($A180))*10^12,0)*'Process Emissions Multipliers'!$B$37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IF('Waste 2030'!$A180="MD",INDIRECT("'Waste 2030'!"&amp;'Country Selector'!$B$3&amp;ROW($A180))*10^12,0)*'Process Emissions Multipliers'!$D$37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Multipliers'!$E$37</f>
        <v>0</v>
      </c>
    </row>
    <row r="173" spans="1:42">
      <c r="A173" s="74">
        <v>3000</v>
      </c>
      <c r="B173">
        <f ca="1">IF('Waste 2010'!$A181="MD",INDIRECT("'Waste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IF('Waste 2020'!$A181="MD",INDIRECT("'Waste 2020'!"&amp;'Country Selector'!$B$3&amp;ROW($A181))*10^12,0)*'Process Emissions Multipliers'!$B$37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IF('Waste 2030'!$A181="MD",INDIRECT("'Waste 2030'!"&amp;'Country Selector'!$B$3&amp;ROW($A181))*10^12,0)*'Process Emissions Multipliers'!$D$37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Multipliers'!$E$37</f>
        <v>0</v>
      </c>
    </row>
    <row r="174" spans="1:42">
      <c r="A174" s="74">
        <v>5000</v>
      </c>
      <c r="B174">
        <f ca="1">IF('Waste 2010'!$A182="MD",INDIRECT("'Waste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IF('Waste 2020'!$A182="MD",INDIRECT("'Waste 2020'!"&amp;'Country Selector'!$B$3&amp;ROW($A182))*10^12,0)*'Process Emissions Multipliers'!$B$37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IF('Waste 2030'!$A182="MD",INDIRECT("'Waste 2030'!"&amp;'Country Selector'!$B$3&amp;ROW($A182))*10^12,0)*'Process Emissions Multipliers'!$D$37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Multipliers'!$E$37</f>
        <v>0</v>
      </c>
    </row>
    <row r="175" spans="1:42">
      <c r="A175" s="74">
        <v>10000</v>
      </c>
      <c r="B175">
        <f ca="1">IF('Waste 2010'!$A183="MD",INDIRECT("'Waste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IF('Waste 2020'!$A183="MD",INDIRECT("'Waste 2020'!"&amp;'Country Selector'!$B$3&amp;ROW($A183))*10^12,0)*'Process Emissions Multipliers'!$B$37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IF('Waste 2030'!$A183="MD",INDIRECT("'Waste 2030'!"&amp;'Country Selector'!$B$3&amp;ROW($A183))*10^12,0)*'Process Emissions Multipliers'!$D$37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Multipliers'!$E$37</f>
        <v>0</v>
      </c>
    </row>
    <row r="176" spans="1:42">
      <c r="A176" s="74">
        <v>100000</v>
      </c>
      <c r="B176">
        <f ca="1">IF('Waste 2010'!$A184="MD",INDIRECT("'Waste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IF('Waste 2020'!$A184="MD",INDIRECT("'Waste 2020'!"&amp;'Country Selector'!$B$3&amp;ROW($A184))*10^12,0)*'Process Emissions Multipliers'!$B$37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IF('Waste 2030'!$A184="MD",INDIRECT("'Waste 2030'!"&amp;'Country Selector'!$B$3&amp;ROW($A184))*10^12,0)*'Process Emissions Multipliers'!$D$37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Multipliers'!$E$37</f>
        <v>0</v>
      </c>
    </row>
    <row r="177" spans="1:42">
      <c r="A177" s="74">
        <v>1000000</v>
      </c>
      <c r="B177">
        <f ca="1">IF('Waste 2010'!$A185="MD",INDIRECT("'Waste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IF('Waste 2020'!$A185="MD",INDIRECT("'Waste 2020'!"&amp;'Country Selector'!$B$3&amp;ROW($A185))*10^12,0)*'Process Emissions Multipliers'!$B$37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IF('Waste 2030'!$A185="MD",INDIRECT("'Waste 2030'!"&amp;'Country Selector'!$B$3&amp;ROW($A185))*10^12,0)*'Process Emissions Multipliers'!$D$37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Multipliers'!$E$37</f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A2" sqref="A2"/>
    </sheetView>
  </sheetViews>
  <sheetFormatPr defaultRowHeight="15"/>
  <cols>
    <col min="1" max="1" width="28.85546875" customWidth="1"/>
    <col min="2" max="2" width="11" bestFit="1" customWidth="1"/>
    <col min="12" max="12" width="9.140625" customWidth="1"/>
    <col min="22" max="22" width="10.85546875" customWidth="1"/>
    <col min="42" max="42" width="10.28515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IF('Soil 2010'!$A10="CM",INDIRECT("'Soil 2010'!"&amp;'Country Selector'!$B$3&amp;ROW($A10))*10^12,0)</f>
        <v>2177751490363.3235</v>
      </c>
      <c r="C2" s="90">
        <f ca="1">$B2*($L$1-C$1)/($L$1-$B$1)+$L2*(C$1-$B$1)/($L$1-$B$1)</f>
        <v>2084585116465.4111</v>
      </c>
      <c r="D2" s="90">
        <f t="shared" ref="D2:K17" ca="1" si="0">$B2*($L$1-D$1)/($L$1-$B$1)+$L2*(D$1-$B$1)/($L$1-$B$1)</f>
        <v>1991418742567.499</v>
      </c>
      <c r="E2" s="90">
        <f t="shared" ca="1" si="0"/>
        <v>1898252368669.5869</v>
      </c>
      <c r="F2" s="90">
        <f t="shared" ca="1" si="0"/>
        <v>1805085994771.6748</v>
      </c>
      <c r="G2" s="90">
        <f t="shared" ca="1" si="0"/>
        <v>1711919620873.7627</v>
      </c>
      <c r="H2" s="90">
        <f t="shared" ca="1" si="0"/>
        <v>1618753246975.8503</v>
      </c>
      <c r="I2" s="90">
        <f t="shared" ca="1" si="0"/>
        <v>1525586873077.9382</v>
      </c>
      <c r="J2" s="90">
        <f t="shared" ca="1" si="0"/>
        <v>1432420499180.0259</v>
      </c>
      <c r="K2" s="90">
        <f t="shared" ca="1" si="0"/>
        <v>1339254125282.1138</v>
      </c>
      <c r="L2">
        <f ca="1">IF('Soil 2020'!$A10="CM",INDIRECT("'Soil 2020'!"&amp;'Country Selector'!$B$3&amp;ROW($A10))*10^12,0)*'Process Emissions Multipliers'!$B$43</f>
        <v>1246087751384.2017</v>
      </c>
      <c r="M2" s="90">
        <f ca="1">$L2*($V$1-M$1)/($V$1-$L$1)+$V2*(M$1-$L$1)/($V$1-$L$1)</f>
        <v>1224593265294.5605</v>
      </c>
      <c r="N2" s="90">
        <f t="shared" ref="N2:U17" ca="1" si="1">$L2*($V$1-N$1)/($V$1-$L$1)+$V2*(N$1-$L$1)/($V$1-$L$1)</f>
        <v>1203098779204.9192</v>
      </c>
      <c r="O2" s="90">
        <f t="shared" ca="1" si="1"/>
        <v>1181604293115.2781</v>
      </c>
      <c r="P2" s="90">
        <f t="shared" ca="1" si="1"/>
        <v>1160109807025.637</v>
      </c>
      <c r="Q2" s="90">
        <f t="shared" ca="1" si="1"/>
        <v>1138615320935.9956</v>
      </c>
      <c r="R2" s="90">
        <f t="shared" ca="1" si="1"/>
        <v>1117120834846.3545</v>
      </c>
      <c r="S2" s="90">
        <f t="shared" ca="1" si="1"/>
        <v>1095626348756.7134</v>
      </c>
      <c r="T2" s="90">
        <f t="shared" ca="1" si="1"/>
        <v>1074131862667.0721</v>
      </c>
      <c r="U2" s="90">
        <f t="shared" ca="1" si="1"/>
        <v>1052637376577.4309</v>
      </c>
      <c r="V2">
        <f ca="1">IF('Soil 2030'!$A10="CM",INDIRECT("'Soil 2030'!"&amp;'Country Selector'!$B$3&amp;ROW($A10))*10^12,0)*'Process Emissions Multipliers'!$D$43</f>
        <v>1031142890487.7898</v>
      </c>
      <c r="W2" s="90">
        <f ca="1">$V2*($AP$1-W$1)/($AP$1-$V$1)+$AP2*(W$1-$V$1)/($AP$1-$V$1)</f>
        <v>1046501072775.8571</v>
      </c>
      <c r="X2" s="90">
        <f t="shared" ref="X2:AO16" ca="1" si="2">$V2*($AP$1-X$1)/($AP$1-$V$1)+$AP2*(X$1-$V$1)/($AP$1-$V$1)</f>
        <v>1061859255063.924</v>
      </c>
      <c r="Y2" s="90">
        <f t="shared" ca="1" si="2"/>
        <v>1077217437351.9912</v>
      </c>
      <c r="Z2" s="90">
        <f t="shared" ca="1" si="2"/>
        <v>1092575619640.0583</v>
      </c>
      <c r="AA2" s="90">
        <f t="shared" ca="1" si="2"/>
        <v>1107933801928.1255</v>
      </c>
      <c r="AB2" s="90">
        <f t="shared" ca="1" si="2"/>
        <v>1123291984216.1926</v>
      </c>
      <c r="AC2" s="90">
        <f t="shared" ca="1" si="2"/>
        <v>1138650166504.2598</v>
      </c>
      <c r="AD2" s="90">
        <f t="shared" ca="1" si="2"/>
        <v>1154008348792.3267</v>
      </c>
      <c r="AE2" s="90">
        <f t="shared" ca="1" si="2"/>
        <v>1169366531080.394</v>
      </c>
      <c r="AF2" s="90">
        <f t="shared" ca="1" si="2"/>
        <v>1184724713368.4609</v>
      </c>
      <c r="AG2" s="90">
        <f t="shared" ca="1" si="2"/>
        <v>1200082895656.5281</v>
      </c>
      <c r="AH2" s="90">
        <f t="shared" ca="1" si="2"/>
        <v>1215441077944.5952</v>
      </c>
      <c r="AI2" s="90">
        <f t="shared" ca="1" si="2"/>
        <v>1230799260232.6626</v>
      </c>
      <c r="AJ2" s="90">
        <f t="shared" ca="1" si="2"/>
        <v>1246157442520.7295</v>
      </c>
      <c r="AK2" s="90">
        <f t="shared" ca="1" si="2"/>
        <v>1261515624808.7966</v>
      </c>
      <c r="AL2" s="90">
        <f t="shared" ca="1" si="2"/>
        <v>1276873807096.8638</v>
      </c>
      <c r="AM2" s="90">
        <f t="shared" ca="1" si="2"/>
        <v>1292231989384.9309</v>
      </c>
      <c r="AN2" s="90">
        <f t="shared" ca="1" si="2"/>
        <v>1307590171672.9983</v>
      </c>
      <c r="AO2" s="90">
        <f t="shared" ca="1" si="2"/>
        <v>1322948353961.0652</v>
      </c>
      <c r="AP2">
        <f ca="1">V2*'Process Emissions Multipliers'!$E$43</f>
        <v>1338306536249.1323</v>
      </c>
    </row>
    <row r="3" spans="1:42">
      <c r="A3" s="74">
        <v>-49</v>
      </c>
      <c r="B3">
        <f ca="1">IF('Soil 2010'!$A11="CM",INDIRECT("'Soil 2010'!"&amp;'Country Selector'!$B$3&amp;ROW($A11))*10^12,0)</f>
        <v>0</v>
      </c>
      <c r="C3" s="90">
        <f t="shared" ref="C3:K34" ca="1" si="3">$B3*($L$1-C$1)/($L$1-$B$1)+$L3*(C$1-$B$1)/($L$1-$B$1)</f>
        <v>26903390880.278969</v>
      </c>
      <c r="D3" s="90">
        <f t="shared" ca="1" si="0"/>
        <v>53806781760.557938</v>
      </c>
      <c r="E3" s="90">
        <f t="shared" ca="1" si="0"/>
        <v>80710172640.836914</v>
      </c>
      <c r="F3" s="90">
        <f t="shared" ca="1" si="0"/>
        <v>107613563521.11588</v>
      </c>
      <c r="G3" s="90">
        <f t="shared" ca="1" si="0"/>
        <v>134516954401.39485</v>
      </c>
      <c r="H3" s="90">
        <f t="shared" ca="1" si="0"/>
        <v>161420345281.67383</v>
      </c>
      <c r="I3" s="90">
        <f t="shared" ca="1" si="0"/>
        <v>188323736161.95279</v>
      </c>
      <c r="J3" s="90">
        <f t="shared" ca="1" si="0"/>
        <v>215227127042.23175</v>
      </c>
      <c r="K3" s="90">
        <f t="shared" ca="1" si="0"/>
        <v>242130517922.51074</v>
      </c>
      <c r="L3">
        <f ca="1">IF('Soil 2020'!$A11="CM",INDIRECT("'Soil 2020'!"&amp;'Country Selector'!$B$3&amp;ROW($A11))*10^12,0)*'Process Emissions Multipliers'!$B$43</f>
        <v>269033908802.7897</v>
      </c>
      <c r="M3" s="90">
        <f t="shared" ref="M3:U34" ca="1" si="4">$L3*($V$1-M$1)/($V$1-$L$1)+$V3*(M$1-$L$1)/($V$1-$L$1)</f>
        <v>242130517922.51074</v>
      </c>
      <c r="N3" s="90">
        <f t="shared" ca="1" si="1"/>
        <v>215227127042.23175</v>
      </c>
      <c r="O3" s="90">
        <f t="shared" ca="1" si="1"/>
        <v>188323736161.95279</v>
      </c>
      <c r="P3" s="90">
        <f t="shared" ca="1" si="1"/>
        <v>161420345281.67383</v>
      </c>
      <c r="Q3" s="90">
        <f t="shared" ca="1" si="1"/>
        <v>134516954401.39485</v>
      </c>
      <c r="R3" s="90">
        <f t="shared" ca="1" si="1"/>
        <v>107613563521.11588</v>
      </c>
      <c r="S3" s="90">
        <f t="shared" ca="1" si="1"/>
        <v>80710172640.836914</v>
      </c>
      <c r="T3" s="90">
        <f t="shared" ca="1" si="1"/>
        <v>53806781760.557938</v>
      </c>
      <c r="U3" s="90">
        <f t="shared" ca="1" si="1"/>
        <v>26903390880.278969</v>
      </c>
      <c r="V3">
        <f ca="1">IF('Soil 2030'!$A11="CM",INDIRECT("'Soil 2030'!"&amp;'Country Selector'!$B$3&amp;ROW($A11))*10^12,0)*'Process Emissions Multipliers'!$D$43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Multipliers'!$E$43</f>
        <v>0</v>
      </c>
    </row>
    <row r="4" spans="1:42">
      <c r="A4" s="74">
        <v>-48</v>
      </c>
      <c r="B4">
        <f ca="1">IF('Soil 2010'!$A12="CM",INDIRECT("'Soil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IF('Soil 2020'!$A12="CM",INDIRECT("'Soil 2020'!"&amp;'Country Selector'!$B$3&amp;ROW($A12))*10^12,0)*'Process Emissions Multipliers'!$B$43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IF('Soil 2030'!$A12="CM",INDIRECT("'Soil 2030'!"&amp;'Country Selector'!$B$3&amp;ROW($A12))*10^12,0)*'Process Emissions Multipliers'!$D$43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Multipliers'!$E$43</f>
        <v>0</v>
      </c>
    </row>
    <row r="5" spans="1:42">
      <c r="A5" s="74">
        <v>-47</v>
      </c>
      <c r="B5">
        <f ca="1">IF('Soil 2010'!$A13="CM",INDIRECT("'Soil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IF('Soil 2020'!$A13="CM",INDIRECT("'Soil 2020'!"&amp;'Country Selector'!$B$3&amp;ROW($A13))*10^12,0)*'Process Emissions Multipliers'!$B$43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IF('Soil 2030'!$A13="CM",INDIRECT("'Soil 2030'!"&amp;'Country Selector'!$B$3&amp;ROW($A13))*10^12,0)*'Process Emissions Multipliers'!$D$43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Multipliers'!$E$43</f>
        <v>0</v>
      </c>
    </row>
    <row r="6" spans="1:42">
      <c r="A6" s="74">
        <v>-46</v>
      </c>
      <c r="B6">
        <f ca="1">IF('Soil 2010'!$A14="CM",INDIRECT("'Soil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IF('Soil 2020'!$A14="CM",INDIRECT("'Soil 2020'!"&amp;'Country Selector'!$B$3&amp;ROW($A14))*10^12,0)*'Process Emissions Multipliers'!$B$43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IF('Soil 2030'!$A14="CM",INDIRECT("'Soil 2030'!"&amp;'Country Selector'!$B$3&amp;ROW($A14))*10^12,0)*'Process Emissions Multipliers'!$D$43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Multipliers'!$E$43</f>
        <v>0</v>
      </c>
    </row>
    <row r="7" spans="1:42">
      <c r="A7" s="74">
        <v>-45</v>
      </c>
      <c r="B7">
        <f ca="1">IF('Soil 2010'!$A15="CM",INDIRECT("'Soil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IF('Soil 2020'!$A15="CM",INDIRECT("'Soil 2020'!"&amp;'Country Selector'!$B$3&amp;ROW($A15))*10^12,0)*'Process Emissions Multipliers'!$B$43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IF('Soil 2030'!$A15="CM",INDIRECT("'Soil 2030'!"&amp;'Country Selector'!$B$3&amp;ROW($A15))*10^12,0)*'Process Emissions Multipliers'!$D$43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Multipliers'!$E$43</f>
        <v>0</v>
      </c>
    </row>
    <row r="8" spans="1:42">
      <c r="A8" s="74">
        <v>-44</v>
      </c>
      <c r="B8">
        <f ca="1">IF('Soil 2010'!$A16="CM",INDIRECT("'Soil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IF('Soil 2020'!$A16="CM",INDIRECT("'Soil 2020'!"&amp;'Country Selector'!$B$3&amp;ROW($A16))*10^12,0)*'Process Emissions Multipliers'!$B$43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IF('Soil 2030'!$A16="CM",INDIRECT("'Soil 2030'!"&amp;'Country Selector'!$B$3&amp;ROW($A16))*10^12,0)*'Process Emissions Multipliers'!$D$43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Multipliers'!$E$43</f>
        <v>0</v>
      </c>
    </row>
    <row r="9" spans="1:42">
      <c r="A9" s="74">
        <v>-43</v>
      </c>
      <c r="B9">
        <f ca="1">IF('Soil 2010'!$A17="CM",INDIRECT("'Soil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IF('Soil 2020'!$A17="CM",INDIRECT("'Soil 2020'!"&amp;'Country Selector'!$B$3&amp;ROW($A17))*10^12,0)*'Process Emissions Multipliers'!$B$43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IF('Soil 2030'!$A17="CM",INDIRECT("'Soil 2030'!"&amp;'Country Selector'!$B$3&amp;ROW($A17))*10^12,0)*'Process Emissions Multipliers'!$D$43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Multipliers'!$E$43</f>
        <v>0</v>
      </c>
    </row>
    <row r="10" spans="1:42">
      <c r="A10" s="74">
        <v>-42</v>
      </c>
      <c r="B10">
        <f ca="1">IF('Soil 2010'!$A18="CM",INDIRECT("'Soil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IF('Soil 2020'!$A18="CM",INDIRECT("'Soil 2020'!"&amp;'Country Selector'!$B$3&amp;ROW($A18))*10^12,0)*'Process Emissions Multipliers'!$B$43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IF('Soil 2030'!$A18="CM",INDIRECT("'Soil 2030'!"&amp;'Country Selector'!$B$3&amp;ROW($A18))*10^12,0)*'Process Emissions Multipliers'!$D$43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Multipliers'!$E$43</f>
        <v>0</v>
      </c>
    </row>
    <row r="11" spans="1:42">
      <c r="A11" s="74">
        <v>-41</v>
      </c>
      <c r="B11">
        <f ca="1">IF('Soil 2010'!$A19="CM",INDIRECT("'Soil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IF('Soil 2020'!$A19="CM",INDIRECT("'Soil 2020'!"&amp;'Country Selector'!$B$3&amp;ROW($A19))*10^12,0)*'Process Emissions Multipliers'!$B$43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IF('Soil 2030'!$A19="CM",INDIRECT("'Soil 2030'!"&amp;'Country Selector'!$B$3&amp;ROW($A19))*10^12,0)*'Process Emissions Multipliers'!$D$43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Multipliers'!$E$43</f>
        <v>0</v>
      </c>
    </row>
    <row r="12" spans="1:42">
      <c r="A12" s="74">
        <v>-40</v>
      </c>
      <c r="B12">
        <f ca="1">IF('Soil 2010'!$A20="CM",INDIRECT("'Soil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IF('Soil 2020'!$A20="CM",INDIRECT("'Soil 2020'!"&amp;'Country Selector'!$B$3&amp;ROW($A20))*10^12,0)*'Process Emissions Multipliers'!$B$43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IF('Soil 2030'!$A20="CM",INDIRECT("'Soil 2030'!"&amp;'Country Selector'!$B$3&amp;ROW($A20))*10^12,0)*'Process Emissions Multipliers'!$D$43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Multipliers'!$E$43</f>
        <v>0</v>
      </c>
    </row>
    <row r="13" spans="1:42">
      <c r="A13" s="74">
        <v>-39</v>
      </c>
      <c r="B13">
        <f ca="1">IF('Soil 2010'!$A21="CM",INDIRECT("'Soil 2010'!"&amp;'Country Selector'!$B$3&amp;ROW($A21))*10^12,0)</f>
        <v>173934547817.49716</v>
      </c>
      <c r="C13" s="90">
        <f t="shared" ca="1" si="3"/>
        <v>156541093035.74744</v>
      </c>
      <c r="D13" s="90">
        <f t="shared" ca="1" si="0"/>
        <v>139147638253.99774</v>
      </c>
      <c r="E13" s="90">
        <f t="shared" ca="1" si="0"/>
        <v>121754183472.24802</v>
      </c>
      <c r="F13" s="90">
        <f t="shared" ca="1" si="0"/>
        <v>104360728690.49829</v>
      </c>
      <c r="G13" s="90">
        <f t="shared" ca="1" si="0"/>
        <v>86967273908.748581</v>
      </c>
      <c r="H13" s="90">
        <f t="shared" ca="1" si="0"/>
        <v>69573819126.998871</v>
      </c>
      <c r="I13" s="90">
        <f t="shared" ca="1" si="0"/>
        <v>52180364345.249146</v>
      </c>
      <c r="J13" s="90">
        <f t="shared" ca="1" si="0"/>
        <v>34786909563.499435</v>
      </c>
      <c r="K13" s="90">
        <f t="shared" ca="1" si="0"/>
        <v>17393454781.749718</v>
      </c>
      <c r="L13">
        <f ca="1">IF('Soil 2020'!$A21="CM",INDIRECT("'Soil 2020'!"&amp;'Country Selector'!$B$3&amp;ROW($A21))*10^12,0)*'Process Emissions Multipliers'!$B$43</f>
        <v>0</v>
      </c>
      <c r="M13" s="90">
        <f t="shared" ca="1" si="4"/>
        <v>5473421574.302721</v>
      </c>
      <c r="N13" s="90">
        <f t="shared" ca="1" si="1"/>
        <v>10946843148.605442</v>
      </c>
      <c r="O13" s="90">
        <f t="shared" ca="1" si="1"/>
        <v>16420264722.908163</v>
      </c>
      <c r="P13" s="90">
        <f t="shared" ca="1" si="1"/>
        <v>21893686297.210884</v>
      </c>
      <c r="Q13" s="90">
        <f t="shared" ca="1" si="1"/>
        <v>27367107871.513607</v>
      </c>
      <c r="R13" s="90">
        <f t="shared" ca="1" si="1"/>
        <v>32840529445.816326</v>
      </c>
      <c r="S13" s="90">
        <f t="shared" ca="1" si="1"/>
        <v>38313951020.119049</v>
      </c>
      <c r="T13" s="90">
        <f t="shared" ca="1" si="1"/>
        <v>43787372594.421768</v>
      </c>
      <c r="U13" s="90">
        <f t="shared" ca="1" si="1"/>
        <v>49260794168.724495</v>
      </c>
      <c r="V13">
        <f ca="1">IF('Soil 2030'!$A21="CM",INDIRECT("'Soil 2030'!"&amp;'Country Selector'!$B$3&amp;ROW($A21))*10^12,0)*'Process Emissions Multipliers'!$D$43</f>
        <v>54734215743.027214</v>
      </c>
      <c r="W13" s="90">
        <f t="shared" ca="1" si="5"/>
        <v>55549445203.978203</v>
      </c>
      <c r="X13" s="90">
        <f t="shared" ca="1" si="2"/>
        <v>56364674664.929192</v>
      </c>
      <c r="Y13" s="90">
        <f t="shared" ca="1" si="2"/>
        <v>57179904125.88018</v>
      </c>
      <c r="Z13" s="90">
        <f t="shared" ca="1" si="2"/>
        <v>57995133586.831161</v>
      </c>
      <c r="AA13" s="90">
        <f t="shared" ca="1" si="2"/>
        <v>58810363047.78215</v>
      </c>
      <c r="AB13" s="90">
        <f t="shared" ca="1" si="2"/>
        <v>59625592508.733139</v>
      </c>
      <c r="AC13" s="90">
        <f t="shared" ca="1" si="2"/>
        <v>60440821969.684128</v>
      </c>
      <c r="AD13" s="90">
        <f t="shared" ca="1" si="2"/>
        <v>61256051430.635117</v>
      </c>
      <c r="AE13" s="90">
        <f t="shared" ca="1" si="2"/>
        <v>62071280891.586105</v>
      </c>
      <c r="AF13" s="90">
        <f t="shared" ca="1" si="2"/>
        <v>62886510352.537094</v>
      </c>
      <c r="AG13" s="90">
        <f t="shared" ca="1" si="2"/>
        <v>63701739813.488083</v>
      </c>
      <c r="AH13" s="90">
        <f t="shared" ca="1" si="2"/>
        <v>64516969274.439072</v>
      </c>
      <c r="AI13" s="90">
        <f t="shared" ca="1" si="2"/>
        <v>65332198735.39006</v>
      </c>
      <c r="AJ13" s="90">
        <f t="shared" ca="1" si="2"/>
        <v>66147428196.341049</v>
      </c>
      <c r="AK13" s="90">
        <f t="shared" ca="1" si="2"/>
        <v>66962657657.292038</v>
      </c>
      <c r="AL13" s="90">
        <f t="shared" ca="1" si="2"/>
        <v>67777887118.243027</v>
      </c>
      <c r="AM13" s="90">
        <f t="shared" ca="1" si="2"/>
        <v>68593116579.194008</v>
      </c>
      <c r="AN13" s="90">
        <f t="shared" ca="1" si="2"/>
        <v>69408346040.145004</v>
      </c>
      <c r="AO13" s="90">
        <f t="shared" ca="1" si="2"/>
        <v>70223575501.095993</v>
      </c>
      <c r="AP13">
        <f ca="1">V13*'Process Emissions Multipliers'!$E$43</f>
        <v>71038804962.046982</v>
      </c>
    </row>
    <row r="14" spans="1:42">
      <c r="A14" s="74">
        <v>-38</v>
      </c>
      <c r="B14">
        <f ca="1">IF('Soil 2010'!$A22="CM",INDIRECT("'Soil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IF('Soil 2020'!$A22="CM",INDIRECT("'Soil 2020'!"&amp;'Country Selector'!$B$3&amp;ROW($A22))*10^12,0)*'Process Emissions Multipliers'!$B$43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IF('Soil 2030'!$A22="CM",INDIRECT("'Soil 2030'!"&amp;'Country Selector'!$B$3&amp;ROW($A22))*10^12,0)*'Process Emissions Multipliers'!$D$43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Multipliers'!$E$43</f>
        <v>0</v>
      </c>
    </row>
    <row r="15" spans="1:42">
      <c r="A15" s="74">
        <v>-37</v>
      </c>
      <c r="B15">
        <f ca="1">IF('Soil 2010'!$A23="CM",INDIRECT("'Soil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IF('Soil 2020'!$A23="CM",INDIRECT("'Soil 2020'!"&amp;'Country Selector'!$B$3&amp;ROW($A23))*10^12,0)*'Process Emissions Multipliers'!$B$43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IF('Soil 2030'!$A23="CM",INDIRECT("'Soil 2030'!"&amp;'Country Selector'!$B$3&amp;ROW($A23))*10^12,0)*'Process Emissions Multipliers'!$D$43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Multipliers'!$E$43</f>
        <v>0</v>
      </c>
    </row>
    <row r="16" spans="1:42">
      <c r="A16" s="74">
        <v>-36</v>
      </c>
      <c r="B16">
        <f ca="1">IF('Soil 2010'!$A24="CM",INDIRECT("'Soil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IF('Soil 2020'!$A24="CM",INDIRECT("'Soil 2020'!"&amp;'Country Selector'!$B$3&amp;ROW($A24))*10^12,0)*'Process Emissions Multipliers'!$B$43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IF('Soil 2030'!$A24="CM",INDIRECT("'Soil 2030'!"&amp;'Country Selector'!$B$3&amp;ROW($A24))*10^12,0)*'Process Emissions Multipliers'!$D$43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Multipliers'!$E$43</f>
        <v>0</v>
      </c>
    </row>
    <row r="17" spans="1:42">
      <c r="A17" s="74">
        <v>-35</v>
      </c>
      <c r="B17">
        <f ca="1">IF('Soil 2010'!$A25="CM",INDIRECT("'Soil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IF('Soil 2020'!$A25="CM",INDIRECT("'Soil 2020'!"&amp;'Country Selector'!$B$3&amp;ROW($A25))*10^12,0)*'Process Emissions Multipliers'!$B$43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IF('Soil 2030'!$A25="CM",INDIRECT("'Soil 2030'!"&amp;'Country Selector'!$B$3&amp;ROW($A25))*10^12,0)*'Process Emissions Multipliers'!$D$43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Multipliers'!$E$43</f>
        <v>0</v>
      </c>
    </row>
    <row r="18" spans="1:42">
      <c r="A18" s="74">
        <v>-34</v>
      </c>
      <c r="B18">
        <f ca="1">IF('Soil 2010'!$A26="CM",INDIRECT("'Soil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IF('Soil 2020'!$A26="CM",INDIRECT("'Soil 2020'!"&amp;'Country Selector'!$B$3&amp;ROW($A26))*10^12,0)*'Process Emissions Multipliers'!$B$43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IF('Soil 2030'!$A26="CM",INDIRECT("'Soil 2030'!"&amp;'Country Selector'!$B$3&amp;ROW($A26))*10^12,0)*'Process Emissions Multipliers'!$D$43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Multipliers'!$E$43</f>
        <v>0</v>
      </c>
    </row>
    <row r="19" spans="1:42">
      <c r="A19" s="74">
        <v>-33</v>
      </c>
      <c r="B19">
        <f ca="1">IF('Soil 2010'!$A27="CM",INDIRECT("'Soil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IF('Soil 2020'!$A27="CM",INDIRECT("'Soil 2020'!"&amp;'Country Selector'!$B$3&amp;ROW($A27))*10^12,0)*'Process Emissions Multipliers'!$B$43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IF('Soil 2030'!$A27="CM",INDIRECT("'Soil 2030'!"&amp;'Country Selector'!$B$3&amp;ROW($A27))*10^12,0)*'Process Emissions Multipliers'!$D$43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Multipliers'!$E$43</f>
        <v>0</v>
      </c>
    </row>
    <row r="20" spans="1:42">
      <c r="A20" s="74">
        <v>-32</v>
      </c>
      <c r="B20">
        <f ca="1">IF('Soil 2010'!$A28="CM",INDIRECT("'Soil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IF('Soil 2020'!$A28="CM",INDIRECT("'Soil 2020'!"&amp;'Country Selector'!$B$3&amp;ROW($A28))*10^12,0)*'Process Emissions Multipliers'!$B$43</f>
        <v>0</v>
      </c>
      <c r="M20" s="90">
        <f t="shared" ca="1" si="4"/>
        <v>48354283669.473434</v>
      </c>
      <c r="N20" s="90">
        <f t="shared" ca="1" si="4"/>
        <v>96708567338.946869</v>
      </c>
      <c r="O20" s="90">
        <f t="shared" ca="1" si="4"/>
        <v>145062851008.42029</v>
      </c>
      <c r="P20" s="90">
        <f t="shared" ca="1" si="4"/>
        <v>193417134677.89374</v>
      </c>
      <c r="Q20" s="90">
        <f t="shared" ca="1" si="4"/>
        <v>241771418347.36713</v>
      </c>
      <c r="R20" s="90">
        <f t="shared" ca="1" si="4"/>
        <v>290125702016.84058</v>
      </c>
      <c r="S20" s="90">
        <f t="shared" ca="1" si="4"/>
        <v>338479985686.31403</v>
      </c>
      <c r="T20" s="90">
        <f t="shared" ca="1" si="4"/>
        <v>386834269355.78748</v>
      </c>
      <c r="U20" s="90">
        <f t="shared" ca="1" si="4"/>
        <v>435188553025.26086</v>
      </c>
      <c r="V20">
        <f ca="1">IF('Soil 2030'!$A28="CM",INDIRECT("'Soil 2030'!"&amp;'Country Selector'!$B$3&amp;ROW($A28))*10^12,0)*'Process Emissions Multipliers'!$D$43</f>
        <v>483542836694.73431</v>
      </c>
      <c r="W20" s="90">
        <f t="shared" ca="1" si="5"/>
        <v>490744883179.80847</v>
      </c>
      <c r="X20" s="90">
        <f t="shared" ca="1" si="5"/>
        <v>497946929664.88263</v>
      </c>
      <c r="Y20" s="90">
        <f t="shared" ca="1" si="5"/>
        <v>505148976149.95679</v>
      </c>
      <c r="Z20" s="90">
        <f t="shared" ca="1" si="5"/>
        <v>512351022635.03101</v>
      </c>
      <c r="AA20" s="90">
        <f t="shared" ca="1" si="5"/>
        <v>519553069120.1051</v>
      </c>
      <c r="AB20" s="90">
        <f t="shared" ca="1" si="5"/>
        <v>526755115605.17932</v>
      </c>
      <c r="AC20" s="90">
        <f t="shared" ca="1" si="5"/>
        <v>533957162090.25342</v>
      </c>
      <c r="AD20" s="90">
        <f t="shared" ca="1" si="5"/>
        <v>541159208575.32764</v>
      </c>
      <c r="AE20" s="90">
        <f t="shared" ca="1" si="5"/>
        <v>548361255060.40186</v>
      </c>
      <c r="AF20" s="90">
        <f t="shared" ca="1" si="5"/>
        <v>555563301545.47595</v>
      </c>
      <c r="AG20" s="90">
        <f t="shared" ca="1" si="5"/>
        <v>562765348030.55017</v>
      </c>
      <c r="AH20" s="90">
        <f t="shared" ca="1" si="5"/>
        <v>569967394515.62427</v>
      </c>
      <c r="AI20" s="90">
        <f t="shared" ca="1" si="5"/>
        <v>577169441000.69849</v>
      </c>
      <c r="AJ20" s="90">
        <f t="shared" ca="1" si="5"/>
        <v>584371487485.77271</v>
      </c>
      <c r="AK20" s="90">
        <f t="shared" ca="1" si="5"/>
        <v>591573533970.8468</v>
      </c>
      <c r="AL20" s="90">
        <f t="shared" ca="1" si="5"/>
        <v>598775580455.92102</v>
      </c>
      <c r="AM20" s="90">
        <f t="shared" ca="1" si="6"/>
        <v>605977626940.99512</v>
      </c>
      <c r="AN20" s="90">
        <f t="shared" ca="1" si="6"/>
        <v>613179673426.06934</v>
      </c>
      <c r="AO20" s="90">
        <f t="shared" ca="1" si="6"/>
        <v>620381719911.14343</v>
      </c>
      <c r="AP20">
        <f ca="1">V20*'Process Emissions Multipliers'!$E$43</f>
        <v>627583766396.21765</v>
      </c>
    </row>
    <row r="21" spans="1:42">
      <c r="A21" s="74">
        <v>-31</v>
      </c>
      <c r="B21">
        <f ca="1">IF('Soil 2010'!$A29="CM",INDIRECT("'Soil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IF('Soil 2020'!$A29="CM",INDIRECT("'Soil 2020'!"&amp;'Country Selector'!$B$3&amp;ROW($A29))*10^12,0)*'Process Emissions Multipliers'!$B$43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IF('Soil 2030'!$A29="CM",INDIRECT("'Soil 2030'!"&amp;'Country Selector'!$B$3&amp;ROW($A29))*10^12,0)*'Process Emissions Multipliers'!$D$43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Multipliers'!$E$43</f>
        <v>0</v>
      </c>
    </row>
    <row r="22" spans="1:42">
      <c r="A22" s="74">
        <v>-30</v>
      </c>
      <c r="B22">
        <f ca="1">IF('Soil 2010'!$A30="CM",INDIRECT("'Soil 2010'!"&amp;'Country Selector'!$B$3&amp;ROW($A30))*10^12,0)</f>
        <v>169041073291.23663</v>
      </c>
      <c r="C22" s="90">
        <f t="shared" ca="1" si="3"/>
        <v>152136965962.11298</v>
      </c>
      <c r="D22" s="90">
        <f t="shared" ca="1" si="3"/>
        <v>135232858632.9893</v>
      </c>
      <c r="E22" s="90">
        <f t="shared" ca="1" si="3"/>
        <v>118328751303.86565</v>
      </c>
      <c r="F22" s="90">
        <f t="shared" ca="1" si="3"/>
        <v>101424643974.74197</v>
      </c>
      <c r="G22" s="90">
        <f t="shared" ca="1" si="3"/>
        <v>84520536645.618317</v>
      </c>
      <c r="H22" s="90">
        <f t="shared" ca="1" si="3"/>
        <v>67616429316.494652</v>
      </c>
      <c r="I22" s="90">
        <f t="shared" ca="1" si="3"/>
        <v>50712321987.370987</v>
      </c>
      <c r="J22" s="90">
        <f t="shared" ca="1" si="3"/>
        <v>33808214658.247326</v>
      </c>
      <c r="K22" s="90">
        <f t="shared" ca="1" si="3"/>
        <v>16904107329.123663</v>
      </c>
      <c r="L22">
        <f ca="1">IF('Soil 2020'!$A30="CM",INDIRECT("'Soil 2020'!"&amp;'Country Selector'!$B$3&amp;ROW($A30))*10^12,0)*'Process Emissions Multipliers'!$B$43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IF('Soil 2030'!$A30="CM",INDIRECT("'Soil 2030'!"&amp;'Country Selector'!$B$3&amp;ROW($A30))*10^12,0)*'Process Emissions Multipliers'!$D$43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Multipliers'!$E$43</f>
        <v>0</v>
      </c>
    </row>
    <row r="23" spans="1:42">
      <c r="A23" s="74">
        <v>-29</v>
      </c>
      <c r="B23">
        <f ca="1">IF('Soil 2010'!$A31="CM",INDIRECT("'Soil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IF('Soil 2020'!$A31="CM",INDIRECT("'Soil 2020'!"&amp;'Country Selector'!$B$3&amp;ROW($A31))*10^12,0)*'Process Emissions Multipliers'!$B$43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IF('Soil 2030'!$A31="CM",INDIRECT("'Soil 2030'!"&amp;'Country Selector'!$B$3&amp;ROW($A31))*10^12,0)*'Process Emissions Multipliers'!$D$43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Multipliers'!$E$43</f>
        <v>0</v>
      </c>
    </row>
    <row r="24" spans="1:42">
      <c r="A24" s="74">
        <v>-28</v>
      </c>
      <c r="B24">
        <f ca="1">IF('Soil 2010'!$A32="CM",INDIRECT("'Soil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IF('Soil 2020'!$A32="CM",INDIRECT("'Soil 2020'!"&amp;'Country Selector'!$B$3&amp;ROW($A32))*10^12,0)*'Process Emissions Multipliers'!$B$43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IF('Soil 2030'!$A32="CM",INDIRECT("'Soil 2030'!"&amp;'Country Selector'!$B$3&amp;ROW($A32))*10^12,0)*'Process Emissions Multipliers'!$D$43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Multipliers'!$E$43</f>
        <v>0</v>
      </c>
    </row>
    <row r="25" spans="1:42">
      <c r="A25" s="74">
        <v>-27</v>
      </c>
      <c r="B25">
        <f ca="1">IF('Soil 2010'!$A33="CM",INDIRECT("'Soil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IF('Soil 2020'!$A33="CM",INDIRECT("'Soil 2020'!"&amp;'Country Selector'!$B$3&amp;ROW($A33))*10^12,0)*'Process Emissions Multipliers'!$B$43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IF('Soil 2030'!$A33="CM",INDIRECT("'Soil 2030'!"&amp;'Country Selector'!$B$3&amp;ROW($A33))*10^12,0)*'Process Emissions Multipliers'!$D$43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Multipliers'!$E$43</f>
        <v>0</v>
      </c>
    </row>
    <row r="26" spans="1:42">
      <c r="A26" s="74">
        <v>-26</v>
      </c>
      <c r="B26">
        <f ca="1">IF('Soil 2010'!$A34="CM",INDIRECT("'Soil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IF('Soil 2020'!$A34="CM",INDIRECT("'Soil 2020'!"&amp;'Country Selector'!$B$3&amp;ROW($A34))*10^12,0)*'Process Emissions Multipliers'!$B$43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IF('Soil 2030'!$A34="CM",INDIRECT("'Soil 2030'!"&amp;'Country Selector'!$B$3&amp;ROW($A34))*10^12,0)*'Process Emissions Multipliers'!$D$43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Multipliers'!$E$43</f>
        <v>0</v>
      </c>
    </row>
    <row r="27" spans="1:42">
      <c r="A27" s="74">
        <v>-25</v>
      </c>
      <c r="B27">
        <f ca="1">IF('Soil 2010'!$A35="CM",INDIRECT("'Soil 2010'!"&amp;'Country Selector'!$B$3&amp;ROW($A35))*10^12,0)</f>
        <v>2158464136.7073941</v>
      </c>
      <c r="C27" s="90">
        <f t="shared" ca="1" si="3"/>
        <v>1942617723.0366547</v>
      </c>
      <c r="D27" s="90">
        <f t="shared" ca="1" si="3"/>
        <v>1726771309.3659153</v>
      </c>
      <c r="E27" s="90">
        <f t="shared" ca="1" si="3"/>
        <v>1510924895.6951759</v>
      </c>
      <c r="F27" s="90">
        <f t="shared" ca="1" si="3"/>
        <v>1295078482.0244365</v>
      </c>
      <c r="G27" s="90">
        <f t="shared" ca="1" si="3"/>
        <v>1079232068.3536971</v>
      </c>
      <c r="H27" s="90">
        <f t="shared" ca="1" si="3"/>
        <v>863385654.68295765</v>
      </c>
      <c r="I27" s="90">
        <f t="shared" ca="1" si="3"/>
        <v>647539241.01221824</v>
      </c>
      <c r="J27" s="90">
        <f t="shared" ca="1" si="3"/>
        <v>431692827.34147882</v>
      </c>
      <c r="K27" s="90">
        <f t="shared" ca="1" si="3"/>
        <v>215846413.67073941</v>
      </c>
      <c r="L27">
        <f ca="1">IF('Soil 2020'!$A35="CM",INDIRECT("'Soil 2020'!"&amp;'Country Selector'!$B$3&amp;ROW($A35))*10^12,0)*'Process Emissions Multipliers'!$B$43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IF('Soil 2030'!$A35="CM",INDIRECT("'Soil 2030'!"&amp;'Country Selector'!$B$3&amp;ROW($A35))*10^12,0)*'Process Emissions Multipliers'!$D$43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Multipliers'!$E$43</f>
        <v>0</v>
      </c>
    </row>
    <row r="28" spans="1:42">
      <c r="A28" s="74">
        <v>-24</v>
      </c>
      <c r="B28">
        <f ca="1">IF('Soil 2010'!$A36="CM",INDIRECT("'Soil 2010'!"&amp;'Country Selector'!$B$3&amp;ROW($A36))*10^12,0)</f>
        <v>5510298240.2859268</v>
      </c>
      <c r="C28" s="90">
        <f t="shared" ca="1" si="3"/>
        <v>4959268416.2573338</v>
      </c>
      <c r="D28" s="90">
        <f t="shared" ca="1" si="3"/>
        <v>4408238592.2287416</v>
      </c>
      <c r="E28" s="90">
        <f t="shared" ca="1" si="3"/>
        <v>3857208768.2001486</v>
      </c>
      <c r="F28" s="90">
        <f t="shared" ca="1" si="3"/>
        <v>3306178944.171556</v>
      </c>
      <c r="G28" s="90">
        <f t="shared" ca="1" si="3"/>
        <v>2755149120.1429634</v>
      </c>
      <c r="H28" s="90">
        <f t="shared" ca="1" si="3"/>
        <v>2204119296.1143708</v>
      </c>
      <c r="I28" s="90">
        <f t="shared" ca="1" si="3"/>
        <v>1653089472.085778</v>
      </c>
      <c r="J28" s="90">
        <f t="shared" ca="1" si="3"/>
        <v>1102059648.0571854</v>
      </c>
      <c r="K28" s="90">
        <f t="shared" ca="1" si="3"/>
        <v>551029824.02859271</v>
      </c>
      <c r="L28">
        <f ca="1">IF('Soil 2020'!$A36="CM",INDIRECT("'Soil 2020'!"&amp;'Country Selector'!$B$3&amp;ROW($A36))*10^12,0)*'Process Emissions Multipliers'!$B$43</f>
        <v>0</v>
      </c>
      <c r="M28" s="90">
        <f t="shared" ca="1" si="4"/>
        <v>840372224.94336724</v>
      </c>
      <c r="N28" s="90">
        <f t="shared" ca="1" si="4"/>
        <v>1680744449.8867345</v>
      </c>
      <c r="O28" s="90">
        <f t="shared" ca="1" si="4"/>
        <v>2521116674.830102</v>
      </c>
      <c r="P28" s="90">
        <f t="shared" ca="1" si="4"/>
        <v>3361488899.773469</v>
      </c>
      <c r="Q28" s="90">
        <f t="shared" ca="1" si="4"/>
        <v>4201861124.716836</v>
      </c>
      <c r="R28" s="90">
        <f t="shared" ca="1" si="4"/>
        <v>5042233349.6602039</v>
      </c>
      <c r="S28" s="90">
        <f t="shared" ca="1" si="4"/>
        <v>5882605574.6035709</v>
      </c>
      <c r="T28" s="90">
        <f t="shared" ca="1" si="4"/>
        <v>6722977799.5469379</v>
      </c>
      <c r="U28" s="90">
        <f t="shared" ca="1" si="4"/>
        <v>7563350024.4903049</v>
      </c>
      <c r="V28">
        <f ca="1">IF('Soil 2030'!$A36="CM",INDIRECT("'Soil 2030'!"&amp;'Country Selector'!$B$3&amp;ROW($A36))*10^12,0)*'Process Emissions Multipliers'!$D$43</f>
        <v>8403722249.433672</v>
      </c>
      <c r="W28" s="90">
        <f t="shared" ca="1" si="5"/>
        <v>8528890060.2150002</v>
      </c>
      <c r="X28" s="90">
        <f t="shared" ca="1" si="5"/>
        <v>8654057870.9963284</v>
      </c>
      <c r="Y28" s="90">
        <f t="shared" ca="1" si="5"/>
        <v>8779225681.7776585</v>
      </c>
      <c r="Z28" s="90">
        <f t="shared" ca="1" si="5"/>
        <v>8904393492.5589867</v>
      </c>
      <c r="AA28" s="90">
        <f t="shared" ca="1" si="5"/>
        <v>9029561303.3403149</v>
      </c>
      <c r="AB28" s="90">
        <f t="shared" ca="1" si="5"/>
        <v>9154729114.1216431</v>
      </c>
      <c r="AC28" s="90">
        <f t="shared" ca="1" si="5"/>
        <v>9279896924.9029732</v>
      </c>
      <c r="AD28" s="90">
        <f t="shared" ca="1" si="5"/>
        <v>9405064735.6842995</v>
      </c>
      <c r="AE28" s="90">
        <f t="shared" ca="1" si="5"/>
        <v>9530232546.4656296</v>
      </c>
      <c r="AF28" s="90">
        <f t="shared" ca="1" si="5"/>
        <v>9655400357.2469559</v>
      </c>
      <c r="AG28" s="90">
        <f t="shared" ca="1" si="5"/>
        <v>9780568168.028286</v>
      </c>
      <c r="AH28" s="90">
        <f t="shared" ca="1" si="5"/>
        <v>9905735978.8096142</v>
      </c>
      <c r="AI28" s="90">
        <f t="shared" ca="1" si="5"/>
        <v>10030903789.590942</v>
      </c>
      <c r="AJ28" s="90">
        <f t="shared" ca="1" si="5"/>
        <v>10156071600.372272</v>
      </c>
      <c r="AK28" s="90">
        <f t="shared" ca="1" si="5"/>
        <v>10281239411.153599</v>
      </c>
      <c r="AL28" s="90">
        <f t="shared" ca="1" si="5"/>
        <v>10406407221.934927</v>
      </c>
      <c r="AM28" s="90">
        <f t="shared" ca="1" si="6"/>
        <v>10531575032.716255</v>
      </c>
      <c r="AN28" s="90">
        <f t="shared" ca="1" si="6"/>
        <v>10656742843.497585</v>
      </c>
      <c r="AO28" s="90">
        <f t="shared" ca="1" si="6"/>
        <v>10781910654.278913</v>
      </c>
      <c r="AP28">
        <f ca="1">V28*'Process Emissions Multipliers'!$E$43</f>
        <v>10907078465.060242</v>
      </c>
    </row>
    <row r="29" spans="1:42">
      <c r="A29" s="74">
        <v>-23</v>
      </c>
      <c r="B29">
        <f ca="1">IF('Soil 2010'!$A37="CM",INDIRECT("'Soil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IF('Soil 2020'!$A37="CM",INDIRECT("'Soil 2020'!"&amp;'Country Selector'!$B$3&amp;ROW($A37))*10^12,0)*'Process Emissions Multipliers'!$B$43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IF('Soil 2030'!$A37="CM",INDIRECT("'Soil 2030'!"&amp;'Country Selector'!$B$3&amp;ROW($A37))*10^12,0)*'Process Emissions Multipliers'!$D$43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Multipliers'!$E$43</f>
        <v>0</v>
      </c>
    </row>
    <row r="30" spans="1:42">
      <c r="A30" s="74">
        <v>-22</v>
      </c>
      <c r="B30">
        <f ca="1">IF('Soil 2010'!$A38="CM",INDIRECT("'Soil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IF('Soil 2020'!$A38="CM",INDIRECT("'Soil 2020'!"&amp;'Country Selector'!$B$3&amp;ROW($A38))*10^12,0)*'Process Emissions Multipliers'!$B$43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IF('Soil 2030'!$A38="CM",INDIRECT("'Soil 2030'!"&amp;'Country Selector'!$B$3&amp;ROW($A38))*10^12,0)*'Process Emissions Multipliers'!$D$43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Multipliers'!$E$43</f>
        <v>0</v>
      </c>
    </row>
    <row r="31" spans="1:42">
      <c r="A31" s="74">
        <v>-21</v>
      </c>
      <c r="B31">
        <f ca="1">IF('Soil 2010'!$A39="CM",INDIRECT("'Soil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IF('Soil 2020'!$A39="CM",INDIRECT("'Soil 2020'!"&amp;'Country Selector'!$B$3&amp;ROW($A39))*10^12,0)*'Process Emissions Multipliers'!$B$43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IF('Soil 2030'!$A39="CM",INDIRECT("'Soil 2030'!"&amp;'Country Selector'!$B$3&amp;ROW($A39))*10^12,0)*'Process Emissions Multipliers'!$D$43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Multipliers'!$E$43</f>
        <v>0</v>
      </c>
    </row>
    <row r="32" spans="1:42">
      <c r="A32" s="74">
        <v>-20</v>
      </c>
      <c r="B32">
        <f ca="1">IF('Soil 2010'!$A40="CM",INDIRECT("'Soil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IF('Soil 2020'!$A40="CM",INDIRECT("'Soil 2020'!"&amp;'Country Selector'!$B$3&amp;ROW($A40))*10^12,0)*'Process Emissions Multipliers'!$B$43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IF('Soil 2030'!$A40="CM",INDIRECT("'Soil 2030'!"&amp;'Country Selector'!$B$3&amp;ROW($A40))*10^12,0)*'Process Emissions Multipliers'!$D$43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Multipliers'!$E$43</f>
        <v>0</v>
      </c>
    </row>
    <row r="33" spans="1:42">
      <c r="A33" s="74">
        <v>-19</v>
      </c>
      <c r="B33">
        <f ca="1">IF('Soil 2010'!$A41="CM",INDIRECT("'Soil 2010'!"&amp;'Country Selector'!$B$3&amp;ROW($A41))*10^12,0)</f>
        <v>0</v>
      </c>
      <c r="C33" s="90">
        <f t="shared" ca="1" si="3"/>
        <v>70999437607.862518</v>
      </c>
      <c r="D33" s="90">
        <f t="shared" ca="1" si="3"/>
        <v>141998875215.72504</v>
      </c>
      <c r="E33" s="90">
        <f t="shared" ca="1" si="3"/>
        <v>212998312823.58755</v>
      </c>
      <c r="F33" s="90">
        <f t="shared" ca="1" si="3"/>
        <v>283997750431.45007</v>
      </c>
      <c r="G33" s="90">
        <f t="shared" ca="1" si="3"/>
        <v>354997188039.31256</v>
      </c>
      <c r="H33" s="90">
        <f t="shared" ca="1" si="3"/>
        <v>425996625647.17511</v>
      </c>
      <c r="I33" s="90">
        <f t="shared" ca="1" si="3"/>
        <v>496996063255.0376</v>
      </c>
      <c r="J33" s="90">
        <f t="shared" ca="1" si="3"/>
        <v>567995500862.90015</v>
      </c>
      <c r="K33" s="90">
        <f t="shared" ca="1" si="3"/>
        <v>638994938470.76257</v>
      </c>
      <c r="L33">
        <f ca="1">IF('Soil 2020'!$A41="CM",INDIRECT("'Soil 2020'!"&amp;'Country Selector'!$B$3&amp;ROW($A41))*10^12,0)*'Process Emissions Multipliers'!$B$43</f>
        <v>709994376078.62512</v>
      </c>
      <c r="M33" s="90">
        <f t="shared" ca="1" si="4"/>
        <v>638994938470.76257</v>
      </c>
      <c r="N33" s="90">
        <f t="shared" ca="1" si="4"/>
        <v>567995500862.90015</v>
      </c>
      <c r="O33" s="90">
        <f t="shared" ca="1" si="4"/>
        <v>496996063255.0376</v>
      </c>
      <c r="P33" s="90">
        <f t="shared" ca="1" si="4"/>
        <v>425996625647.17511</v>
      </c>
      <c r="Q33" s="90">
        <f t="shared" ca="1" si="4"/>
        <v>354997188039.31256</v>
      </c>
      <c r="R33" s="90">
        <f t="shared" ca="1" si="4"/>
        <v>283997750431.45007</v>
      </c>
      <c r="S33" s="90">
        <f t="shared" ca="1" si="4"/>
        <v>212998312823.58755</v>
      </c>
      <c r="T33" s="90">
        <f t="shared" ca="1" si="4"/>
        <v>141998875215.72504</v>
      </c>
      <c r="U33" s="90">
        <f t="shared" ca="1" si="4"/>
        <v>70999437607.862518</v>
      </c>
      <c r="V33">
        <f ca="1">IF('Soil 2030'!$A41="CM",INDIRECT("'Soil 2030'!"&amp;'Country Selector'!$B$3&amp;ROW($A41))*10^12,0)*'Process Emissions Multipliers'!$D$43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Multipliers'!$E$43</f>
        <v>0</v>
      </c>
    </row>
    <row r="34" spans="1:42">
      <c r="A34" s="74">
        <v>-18</v>
      </c>
      <c r="B34">
        <f ca="1">IF('Soil 2010'!$A42="CM",INDIRECT("'Soil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IF('Soil 2020'!$A42="CM",INDIRECT("'Soil 2020'!"&amp;'Country Selector'!$B$3&amp;ROW($A42))*10^12,0)*'Process Emissions Multipliers'!$B$43</f>
        <v>0</v>
      </c>
      <c r="M34" s="90">
        <f t="shared" ca="1" si="4"/>
        <v>90964552296.264221</v>
      </c>
      <c r="N34" s="90">
        <f t="shared" ca="1" si="4"/>
        <v>181929104592.52844</v>
      </c>
      <c r="O34" s="90">
        <f t="shared" ca="1" si="4"/>
        <v>272893656888.79266</v>
      </c>
      <c r="P34" s="90">
        <f t="shared" ca="1" si="4"/>
        <v>363858209185.05688</v>
      </c>
      <c r="Q34" s="90">
        <f t="shared" ca="1" si="4"/>
        <v>454822761481.32111</v>
      </c>
      <c r="R34" s="90">
        <f t="shared" ca="1" si="4"/>
        <v>545787313777.58533</v>
      </c>
      <c r="S34" s="90">
        <f t="shared" ca="1" si="4"/>
        <v>636751866073.84949</v>
      </c>
      <c r="T34" s="90">
        <f t="shared" ca="1" si="4"/>
        <v>727716418370.11377</v>
      </c>
      <c r="U34" s="90">
        <f t="shared" ca="1" si="4"/>
        <v>818680970666.37805</v>
      </c>
      <c r="V34">
        <f ca="1">IF('Soil 2030'!$A42="CM",INDIRECT("'Soil 2030'!"&amp;'Country Selector'!$B$3&amp;ROW($A42))*10^12,0)*'Process Emissions Multipliers'!$D$43</f>
        <v>909645522962.64221</v>
      </c>
      <c r="W34" s="90">
        <f t="shared" ca="1" si="8"/>
        <v>923194083388.22534</v>
      </c>
      <c r="X34" s="90">
        <f t="shared" ca="1" si="7"/>
        <v>936742643813.80884</v>
      </c>
      <c r="Y34" s="90">
        <f t="shared" ca="1" si="7"/>
        <v>950291204239.39197</v>
      </c>
      <c r="Z34" s="90">
        <f t="shared" ca="1" si="7"/>
        <v>963839764664.97522</v>
      </c>
      <c r="AA34" s="90">
        <f t="shared" ca="1" si="7"/>
        <v>977388325090.55859</v>
      </c>
      <c r="AB34" s="90">
        <f t="shared" ca="1" si="7"/>
        <v>990936885516.1416</v>
      </c>
      <c r="AC34" s="90">
        <f t="shared" ca="1" si="7"/>
        <v>1004485445941.7251</v>
      </c>
      <c r="AD34" s="90">
        <f t="shared" ca="1" si="7"/>
        <v>1018034006367.3083</v>
      </c>
      <c r="AE34" s="90">
        <f t="shared" ca="1" si="7"/>
        <v>1031582566792.8916</v>
      </c>
      <c r="AF34" s="90">
        <f t="shared" ca="1" si="7"/>
        <v>1045131127218.4749</v>
      </c>
      <c r="AG34" s="90">
        <f t="shared" ca="1" si="7"/>
        <v>1058679687644.0581</v>
      </c>
      <c r="AH34" s="90">
        <f t="shared" ca="1" si="7"/>
        <v>1072228248069.6412</v>
      </c>
      <c r="AI34" s="90">
        <f t="shared" ca="1" si="7"/>
        <v>1085776808495.2246</v>
      </c>
      <c r="AJ34" s="90">
        <f t="shared" ca="1" si="7"/>
        <v>1099325368920.8079</v>
      </c>
      <c r="AK34" s="90">
        <f t="shared" ca="1" si="7"/>
        <v>1112873929346.3911</v>
      </c>
      <c r="AL34" s="90">
        <f t="shared" ca="1" si="7"/>
        <v>1126422489771.9744</v>
      </c>
      <c r="AM34" s="90">
        <f t="shared" ca="1" si="7"/>
        <v>1139971050197.5576</v>
      </c>
      <c r="AN34" s="90">
        <f t="shared" ca="1" si="6"/>
        <v>1153519610623.1409</v>
      </c>
      <c r="AO34" s="90">
        <f t="shared" ca="1" si="6"/>
        <v>1167068171048.7241</v>
      </c>
      <c r="AP34">
        <f ca="1">V34*'Process Emissions Multipliers'!$E$43</f>
        <v>1180616731474.3074</v>
      </c>
    </row>
    <row r="35" spans="1:42">
      <c r="A35" s="74">
        <v>-17</v>
      </c>
      <c r="B35">
        <f ca="1">IF('Soil 2010'!$A43="CM",INDIRECT("'Soil 2010'!"&amp;'Country Selector'!$B$3&amp;ROW($A43))*10^12,0)</f>
        <v>0</v>
      </c>
      <c r="C35" s="90">
        <f t="shared" ref="C35:K63" ca="1" si="9">$B35*($L$1-C$1)/($L$1-$B$1)+$L35*(C$1-$B$1)/($L$1-$B$1)</f>
        <v>99379387498.604523</v>
      </c>
      <c r="D35" s="90">
        <f t="shared" ca="1" si="9"/>
        <v>198758774997.20905</v>
      </c>
      <c r="E35" s="90">
        <f t="shared" ca="1" si="9"/>
        <v>298138162495.8136</v>
      </c>
      <c r="F35" s="90">
        <f t="shared" ca="1" si="9"/>
        <v>397517549994.41809</v>
      </c>
      <c r="G35" s="90">
        <f t="shared" ca="1" si="9"/>
        <v>496896937493.02258</v>
      </c>
      <c r="H35" s="90">
        <f t="shared" ca="1" si="9"/>
        <v>596276324991.6272</v>
      </c>
      <c r="I35" s="90">
        <f t="shared" ca="1" si="9"/>
        <v>695655712490.23169</v>
      </c>
      <c r="J35" s="90">
        <f t="shared" ca="1" si="9"/>
        <v>795035099988.83618</v>
      </c>
      <c r="K35" s="90">
        <f t="shared" ca="1" si="9"/>
        <v>894414487487.44067</v>
      </c>
      <c r="L35">
        <f ca="1">IF('Soil 2020'!$A43="CM",INDIRECT("'Soil 2020'!"&amp;'Country Selector'!$B$3&amp;ROW($A43))*10^12,0)*'Process Emissions Multipliers'!$B$43</f>
        <v>993793874986.04517</v>
      </c>
      <c r="M35" s="90">
        <f t="shared" ref="M35:U63" ca="1" si="10">$L35*($V$1-M$1)/($V$1-$L$1)+$V35*(M$1-$L$1)/($V$1-$L$1)</f>
        <v>894414487487.44067</v>
      </c>
      <c r="N35" s="90">
        <f t="shared" ca="1" si="10"/>
        <v>795035099988.83618</v>
      </c>
      <c r="O35" s="90">
        <f t="shared" ca="1" si="10"/>
        <v>695655712490.23169</v>
      </c>
      <c r="P35" s="90">
        <f t="shared" ca="1" si="10"/>
        <v>596276324991.6272</v>
      </c>
      <c r="Q35" s="90">
        <f t="shared" ca="1" si="10"/>
        <v>496896937493.02258</v>
      </c>
      <c r="R35" s="90">
        <f t="shared" ca="1" si="10"/>
        <v>397517549994.41809</v>
      </c>
      <c r="S35" s="90">
        <f t="shared" ca="1" si="10"/>
        <v>298138162495.8136</v>
      </c>
      <c r="T35" s="90">
        <f t="shared" ca="1" si="10"/>
        <v>198758774997.20905</v>
      </c>
      <c r="U35" s="90">
        <f t="shared" ca="1" si="10"/>
        <v>99379387498.604523</v>
      </c>
      <c r="V35">
        <f ca="1">IF('Soil 2030'!$A43="CM",INDIRECT("'Soil 2030'!"&amp;'Country Selector'!$B$3&amp;ROW($A43))*10^12,0)*'Process Emissions Multipliers'!$D$43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Multipliers'!$E$43</f>
        <v>0</v>
      </c>
    </row>
    <row r="36" spans="1:42">
      <c r="A36" s="74">
        <v>-16</v>
      </c>
      <c r="B36">
        <f ca="1">IF('Soil 2010'!$A44="CM",INDIRECT("'Soil 2010'!"&amp;'Country Selector'!$B$3&amp;ROW($A44))*10^12,0)</f>
        <v>718499115215.26221</v>
      </c>
      <c r="C36" s="90">
        <f t="shared" ca="1" si="9"/>
        <v>646649203693.73596</v>
      </c>
      <c r="D36" s="90">
        <f t="shared" ca="1" si="9"/>
        <v>574799292172.20972</v>
      </c>
      <c r="E36" s="90">
        <f t="shared" ca="1" si="9"/>
        <v>502949380650.68359</v>
      </c>
      <c r="F36" s="90">
        <f t="shared" ca="1" si="9"/>
        <v>431099469129.15735</v>
      </c>
      <c r="G36" s="90">
        <f t="shared" ca="1" si="9"/>
        <v>359249557607.6311</v>
      </c>
      <c r="H36" s="90">
        <f t="shared" ca="1" si="9"/>
        <v>287399646086.10486</v>
      </c>
      <c r="I36" s="90">
        <f t="shared" ca="1" si="9"/>
        <v>215549734564.57867</v>
      </c>
      <c r="J36" s="90">
        <f t="shared" ca="1" si="9"/>
        <v>143699823043.05243</v>
      </c>
      <c r="K36" s="90">
        <f t="shared" ca="1" si="9"/>
        <v>71849911521.526215</v>
      </c>
      <c r="L36">
        <f ca="1">IF('Soil 2020'!$A44="CM",INDIRECT("'Soil 2020'!"&amp;'Country Selector'!$B$3&amp;ROW($A44))*10^12,0)*'Process Emissions Multipliers'!$B$43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IF('Soil 2030'!$A44="CM",INDIRECT("'Soil 2030'!"&amp;'Country Selector'!$B$3&amp;ROW($A44))*10^12,0)*'Process Emissions Multipliers'!$D$43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Multipliers'!$E$43</f>
        <v>0</v>
      </c>
    </row>
    <row r="37" spans="1:42">
      <c r="A37" s="74">
        <v>-15</v>
      </c>
      <c r="B37">
        <f ca="1">IF('Soil 2010'!$A45="CM",INDIRECT("'Soil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IF('Soil 2020'!$A45="CM",INDIRECT("'Soil 2020'!"&amp;'Country Selector'!$B$3&amp;ROW($A45))*10^12,0)*'Process Emissions Multipliers'!$B$43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IF('Soil 2030'!$A45="CM",INDIRECT("'Soil 2030'!"&amp;'Country Selector'!$B$3&amp;ROW($A45))*10^12,0)*'Process Emissions Multipliers'!$D$43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Multipliers'!$E$43</f>
        <v>0</v>
      </c>
    </row>
    <row r="38" spans="1:42">
      <c r="A38" s="74">
        <v>-14</v>
      </c>
      <c r="B38">
        <f ca="1">IF('Soil 2010'!$A46="CM",INDIRECT("'Soil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IF('Soil 2020'!$A46="CM",INDIRECT("'Soil 2020'!"&amp;'Country Selector'!$B$3&amp;ROW($A46))*10^12,0)*'Process Emissions Multipliers'!$B$43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IF('Soil 2030'!$A46="CM",INDIRECT("'Soil 2030'!"&amp;'Country Selector'!$B$3&amp;ROW($A46))*10^12,0)*'Process Emissions Multipliers'!$D$43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Multipliers'!$E$43</f>
        <v>0</v>
      </c>
    </row>
    <row r="39" spans="1:42">
      <c r="A39" s="74">
        <v>-13</v>
      </c>
      <c r="B39">
        <f ca="1">IF('Soil 2010'!$A47="CM",INDIRECT("'Soil 2010'!"&amp;'Country Selector'!$B$3&amp;ROW($A47))*10^12,0)</f>
        <v>525511059774.44611</v>
      </c>
      <c r="C39" s="90">
        <f t="shared" ca="1" si="9"/>
        <v>472959953797.00146</v>
      </c>
      <c r="D39" s="90">
        <f t="shared" ca="1" si="9"/>
        <v>420408847819.55688</v>
      </c>
      <c r="E39" s="90">
        <f t="shared" ca="1" si="9"/>
        <v>367857741842.11224</v>
      </c>
      <c r="F39" s="90">
        <f t="shared" ca="1" si="9"/>
        <v>315306635864.66766</v>
      </c>
      <c r="G39" s="90">
        <f t="shared" ca="1" si="9"/>
        <v>262755529887.22305</v>
      </c>
      <c r="H39" s="90">
        <f t="shared" ca="1" si="9"/>
        <v>210204423909.77844</v>
      </c>
      <c r="I39" s="90">
        <f t="shared" ca="1" si="9"/>
        <v>157653317932.33383</v>
      </c>
      <c r="J39" s="90">
        <f t="shared" ca="1" si="9"/>
        <v>105102211954.88922</v>
      </c>
      <c r="K39" s="90">
        <f t="shared" ca="1" si="9"/>
        <v>52551105977.444611</v>
      </c>
      <c r="L39">
        <f ca="1">IF('Soil 2020'!$A47="CM",INDIRECT("'Soil 2020'!"&amp;'Country Selector'!$B$3&amp;ROW($A47))*10^12,0)*'Process Emissions Multipliers'!$B$43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IF('Soil 2030'!$A47="CM",INDIRECT("'Soil 2030'!"&amp;'Country Selector'!$B$3&amp;ROW($A47))*10^12,0)*'Process Emissions Multipliers'!$D$43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Multipliers'!$E$43</f>
        <v>0</v>
      </c>
    </row>
    <row r="40" spans="1:42">
      <c r="A40" s="74">
        <v>-12</v>
      </c>
      <c r="B40">
        <f ca="1">IF('Soil 2010'!$A48="CM",INDIRECT("'Soil 2010'!"&amp;'Country Selector'!$B$3&amp;ROW($A48))*10^12,0)</f>
        <v>360857836146.48383</v>
      </c>
      <c r="C40" s="90">
        <f t="shared" ca="1" si="9"/>
        <v>324772052531.83545</v>
      </c>
      <c r="D40" s="90">
        <f t="shared" ca="1" si="9"/>
        <v>288686268917.18707</v>
      </c>
      <c r="E40" s="90">
        <f t="shared" ca="1" si="9"/>
        <v>252600485302.53867</v>
      </c>
      <c r="F40" s="90">
        <f t="shared" ca="1" si="9"/>
        <v>216514701687.89029</v>
      </c>
      <c r="G40" s="90">
        <f t="shared" ca="1" si="9"/>
        <v>180428918073.24191</v>
      </c>
      <c r="H40" s="90">
        <f t="shared" ca="1" si="9"/>
        <v>144343134458.59354</v>
      </c>
      <c r="I40" s="90">
        <f t="shared" ca="1" si="9"/>
        <v>108257350843.94514</v>
      </c>
      <c r="J40" s="90">
        <f t="shared" ca="1" si="9"/>
        <v>72171567229.296768</v>
      </c>
      <c r="K40" s="90">
        <f t="shared" ca="1" si="9"/>
        <v>36085783614.648384</v>
      </c>
      <c r="L40">
        <f ca="1">IF('Soil 2020'!$A48="CM",INDIRECT("'Soil 2020'!"&amp;'Country Selector'!$B$3&amp;ROW($A48))*10^12,0)*'Process Emissions Multipliers'!$B$43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IF('Soil 2030'!$A48="CM",INDIRECT("'Soil 2030'!"&amp;'Country Selector'!$B$3&amp;ROW($A48))*10^12,0)*'Process Emissions Multipliers'!$D$43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Multipliers'!$E$43</f>
        <v>0</v>
      </c>
    </row>
    <row r="41" spans="1:42">
      <c r="A41" s="74">
        <v>-11</v>
      </c>
      <c r="B41">
        <f ca="1">IF('Soil 2010'!$A49="CM",INDIRECT("'Soil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IF('Soil 2020'!$A49="CM",INDIRECT("'Soil 2020'!"&amp;'Country Selector'!$B$3&amp;ROW($A49))*10^12,0)*'Process Emissions Multipliers'!$B$43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IF('Soil 2030'!$A49="CM",INDIRECT("'Soil 2030'!"&amp;'Country Selector'!$B$3&amp;ROW($A49))*10^12,0)*'Process Emissions Multipliers'!$D$43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Multipliers'!$E$43</f>
        <v>0</v>
      </c>
    </row>
    <row r="42" spans="1:42">
      <c r="A42" s="74">
        <v>-10</v>
      </c>
      <c r="B42">
        <f ca="1">IF('Soil 2010'!$A50="CM",INDIRECT("'Soil 2010'!"&amp;'Country Selector'!$B$3&amp;ROW($A50))*10^12,0)</f>
        <v>18923604481.739353</v>
      </c>
      <c r="C42" s="90">
        <f t="shared" ca="1" si="9"/>
        <v>19141513537.575096</v>
      </c>
      <c r="D42" s="90">
        <f t="shared" ca="1" si="9"/>
        <v>19359422593.410839</v>
      </c>
      <c r="E42" s="90">
        <f t="shared" ca="1" si="9"/>
        <v>19577331649.246582</v>
      </c>
      <c r="F42" s="90">
        <f t="shared" ca="1" si="9"/>
        <v>19795240705.082329</v>
      </c>
      <c r="G42" s="90">
        <f t="shared" ca="1" si="9"/>
        <v>20013149760.918068</v>
      </c>
      <c r="H42" s="90">
        <f t="shared" ca="1" si="9"/>
        <v>20231058816.753815</v>
      </c>
      <c r="I42" s="90">
        <f t="shared" ca="1" si="9"/>
        <v>20448967872.589554</v>
      </c>
      <c r="J42" s="90">
        <f t="shared" ca="1" si="9"/>
        <v>20666876928.425301</v>
      </c>
      <c r="K42" s="90">
        <f t="shared" ca="1" si="9"/>
        <v>20884785984.261044</v>
      </c>
      <c r="L42">
        <f ca="1">IF('Soil 2020'!$A50="CM",INDIRECT("'Soil 2020'!"&amp;'Country Selector'!$B$3&amp;ROW($A50))*10^12,0)*'Process Emissions Multipliers'!$B$43</f>
        <v>21102695040.096786</v>
      </c>
      <c r="M42" s="90">
        <f t="shared" ca="1" si="10"/>
        <v>21544657544.970226</v>
      </c>
      <c r="N42" s="90">
        <f t="shared" ca="1" si="10"/>
        <v>21986620049.843666</v>
      </c>
      <c r="O42" s="90">
        <f t="shared" ca="1" si="10"/>
        <v>22428582554.717106</v>
      </c>
      <c r="P42" s="90">
        <f t="shared" ca="1" si="10"/>
        <v>22870545059.590546</v>
      </c>
      <c r="Q42" s="90">
        <f t="shared" ca="1" si="10"/>
        <v>23312507564.463985</v>
      </c>
      <c r="R42" s="90">
        <f t="shared" ca="1" si="10"/>
        <v>23754470069.337425</v>
      </c>
      <c r="S42" s="90">
        <f t="shared" ca="1" si="10"/>
        <v>24196432574.210869</v>
      </c>
      <c r="T42" s="90">
        <f t="shared" ca="1" si="10"/>
        <v>24638395079.084305</v>
      </c>
      <c r="U42" s="90">
        <f t="shared" ca="1" si="10"/>
        <v>25080357583.957745</v>
      </c>
      <c r="V42">
        <f ca="1">IF('Soil 2030'!$A50="CM",INDIRECT("'Soil 2030'!"&amp;'Country Selector'!$B$3&amp;ROW($A50))*10^12,0)*'Process Emissions Multipliers'!$D$43</f>
        <v>25522320088.831184</v>
      </c>
      <c r="W42" s="90">
        <f t="shared" ca="1" si="8"/>
        <v>25902457941.649273</v>
      </c>
      <c r="X42" s="90">
        <f t="shared" ca="1" si="7"/>
        <v>26282595794.467365</v>
      </c>
      <c r="Y42" s="90">
        <f t="shared" ca="1" si="7"/>
        <v>26662733647.285454</v>
      </c>
      <c r="Z42" s="90">
        <f t="shared" ca="1" si="7"/>
        <v>27042871500.103546</v>
      </c>
      <c r="AA42" s="90">
        <f t="shared" ca="1" si="7"/>
        <v>27423009352.921635</v>
      </c>
      <c r="AB42" s="90">
        <f t="shared" ca="1" si="7"/>
        <v>27803147205.739723</v>
      </c>
      <c r="AC42" s="90">
        <f t="shared" ca="1" si="7"/>
        <v>28183285058.557812</v>
      </c>
      <c r="AD42" s="90">
        <f t="shared" ca="1" si="7"/>
        <v>28563422911.3759</v>
      </c>
      <c r="AE42" s="90">
        <f t="shared" ca="1" si="7"/>
        <v>28943560764.193989</v>
      </c>
      <c r="AF42" s="90">
        <f t="shared" ca="1" si="7"/>
        <v>29323698617.012077</v>
      </c>
      <c r="AG42" s="90">
        <f t="shared" ca="1" si="7"/>
        <v>29703836469.83017</v>
      </c>
      <c r="AH42" s="90">
        <f t="shared" ca="1" si="7"/>
        <v>30083974322.648258</v>
      </c>
      <c r="AI42" s="90">
        <f t="shared" ca="1" si="7"/>
        <v>30464112175.466351</v>
      </c>
      <c r="AJ42" s="90">
        <f t="shared" ca="1" si="7"/>
        <v>30844250028.284439</v>
      </c>
      <c r="AK42" s="90">
        <f t="shared" ca="1" si="7"/>
        <v>31224387881.102524</v>
      </c>
      <c r="AL42" s="90">
        <f t="shared" ca="1" si="7"/>
        <v>31604525733.920616</v>
      </c>
      <c r="AM42" s="90">
        <f t="shared" ca="1" si="7"/>
        <v>31984663586.738701</v>
      </c>
      <c r="AN42" s="90">
        <f t="shared" ca="1" si="6"/>
        <v>32364801439.556793</v>
      </c>
      <c r="AO42" s="90">
        <f t="shared" ca="1" si="6"/>
        <v>32744939292.374886</v>
      </c>
      <c r="AP42">
        <f ca="1">V42*'Process Emissions Multipliers'!$E$43</f>
        <v>33125077145.192974</v>
      </c>
    </row>
    <row r="43" spans="1:42">
      <c r="A43" s="74">
        <v>-9</v>
      </c>
      <c r="B43">
        <f ca="1">IF('Soil 2010'!$A51="CM",INDIRECT("'Soil 2010'!"&amp;'Country Selector'!$B$3&amp;ROW($A51))*10^12,0)</f>
        <v>1678531208031.2246</v>
      </c>
      <c r="C43" s="90">
        <f t="shared" ca="1" si="9"/>
        <v>1510678087228.1021</v>
      </c>
      <c r="D43" s="90">
        <f t="shared" ca="1" si="9"/>
        <v>1342824966424.9797</v>
      </c>
      <c r="E43" s="90">
        <f t="shared" ca="1" si="9"/>
        <v>1174971845621.8572</v>
      </c>
      <c r="F43" s="90">
        <f t="shared" ca="1" si="9"/>
        <v>1007118724818.7347</v>
      </c>
      <c r="G43" s="90">
        <f t="shared" ca="1" si="9"/>
        <v>839265604015.6123</v>
      </c>
      <c r="H43" s="90">
        <f t="shared" ca="1" si="9"/>
        <v>671412483212.48987</v>
      </c>
      <c r="I43" s="90">
        <f t="shared" ca="1" si="9"/>
        <v>503559362409.36737</v>
      </c>
      <c r="J43" s="90">
        <f t="shared" ca="1" si="9"/>
        <v>335706241606.24493</v>
      </c>
      <c r="K43" s="90">
        <f t="shared" ca="1" si="9"/>
        <v>167853120803.12247</v>
      </c>
      <c r="L43">
        <f ca="1">IF('Soil 2020'!$A51="CM",INDIRECT("'Soil 2020'!"&amp;'Country Selector'!$B$3&amp;ROW($A51))*10^12,0)*'Process Emissions Multipliers'!$B$43</f>
        <v>0</v>
      </c>
      <c r="M43" s="90">
        <f t="shared" ca="1" si="10"/>
        <v>43987218907.106232</v>
      </c>
      <c r="N43" s="90">
        <f t="shared" ca="1" si="10"/>
        <v>87974437814.212463</v>
      </c>
      <c r="O43" s="90">
        <f t="shared" ca="1" si="10"/>
        <v>131961656721.3187</v>
      </c>
      <c r="P43" s="90">
        <f t="shared" ca="1" si="10"/>
        <v>175948875628.42493</v>
      </c>
      <c r="Q43" s="90">
        <f t="shared" ca="1" si="10"/>
        <v>219936094535.53116</v>
      </c>
      <c r="R43" s="90">
        <f t="shared" ca="1" si="10"/>
        <v>263923313442.63739</v>
      </c>
      <c r="S43" s="90">
        <f t="shared" ca="1" si="10"/>
        <v>307910532349.74359</v>
      </c>
      <c r="T43" s="90">
        <f t="shared" ca="1" si="10"/>
        <v>351897751256.84985</v>
      </c>
      <c r="U43" s="90">
        <f t="shared" ca="1" si="10"/>
        <v>395884970163.95612</v>
      </c>
      <c r="V43">
        <f ca="1">IF('Soil 2030'!$A51="CM",INDIRECT("'Soil 2030'!"&amp;'Country Selector'!$B$3&amp;ROW($A51))*10^12,0)*'Process Emissions Multipliers'!$D$43</f>
        <v>439872189071.06232</v>
      </c>
      <c r="W43" s="90">
        <f t="shared" ca="1" si="8"/>
        <v>446423790527.58661</v>
      </c>
      <c r="X43" s="90">
        <f t="shared" ca="1" si="7"/>
        <v>452975391984.11096</v>
      </c>
      <c r="Y43" s="90">
        <f t="shared" ca="1" si="7"/>
        <v>459526993440.63525</v>
      </c>
      <c r="Z43" s="90">
        <f t="shared" ca="1" si="7"/>
        <v>466078594897.15961</v>
      </c>
      <c r="AA43" s="90">
        <f t="shared" ca="1" si="7"/>
        <v>472630196353.68396</v>
      </c>
      <c r="AB43" s="90">
        <f t="shared" ca="1" si="7"/>
        <v>479181797810.20819</v>
      </c>
      <c r="AC43" s="90">
        <f t="shared" ca="1" si="7"/>
        <v>485733399266.7326</v>
      </c>
      <c r="AD43" s="90">
        <f t="shared" ca="1" si="7"/>
        <v>492285000723.25684</v>
      </c>
      <c r="AE43" s="90">
        <f t="shared" ca="1" si="7"/>
        <v>498836602179.78125</v>
      </c>
      <c r="AF43" s="90">
        <f t="shared" ca="1" si="7"/>
        <v>505388203636.30554</v>
      </c>
      <c r="AG43" s="90">
        <f t="shared" ca="1" si="7"/>
        <v>511939805092.82983</v>
      </c>
      <c r="AH43" s="90">
        <f t="shared" ca="1" si="7"/>
        <v>518491406549.35413</v>
      </c>
      <c r="AI43" s="90">
        <f t="shared" ca="1" si="7"/>
        <v>525043008005.87842</v>
      </c>
      <c r="AJ43" s="90">
        <f t="shared" ca="1" si="7"/>
        <v>531594609462.40283</v>
      </c>
      <c r="AK43" s="90">
        <f t="shared" ca="1" si="7"/>
        <v>538146210918.92706</v>
      </c>
      <c r="AL43" s="90">
        <f t="shared" ca="1" si="7"/>
        <v>544697812375.45142</v>
      </c>
      <c r="AM43" s="90">
        <f t="shared" ca="1" si="7"/>
        <v>551249413831.97571</v>
      </c>
      <c r="AN43" s="90">
        <f t="shared" ca="1" si="6"/>
        <v>557801015288.50012</v>
      </c>
      <c r="AO43" s="90">
        <f t="shared" ca="1" si="6"/>
        <v>564352616745.02441</v>
      </c>
      <c r="AP43">
        <f ca="1">V43*'Process Emissions Multipliers'!$E$43</f>
        <v>570904218201.54871</v>
      </c>
    </row>
    <row r="44" spans="1:42">
      <c r="A44" s="74">
        <v>-8</v>
      </c>
      <c r="B44">
        <f ca="1">IF('Soil 2010'!$A52="CM",INDIRECT("'Soil 2010'!"&amp;'Country Selector'!$B$3&amp;ROW($A52))*10^12,0)</f>
        <v>534986038164.68024</v>
      </c>
      <c r="C44" s="90">
        <f t="shared" ca="1" si="9"/>
        <v>481487434348.21222</v>
      </c>
      <c r="D44" s="90">
        <f t="shared" ca="1" si="9"/>
        <v>427988830531.7442</v>
      </c>
      <c r="E44" s="90">
        <f t="shared" ca="1" si="9"/>
        <v>374490226715.27618</v>
      </c>
      <c r="F44" s="90">
        <f t="shared" ca="1" si="9"/>
        <v>320991622898.80817</v>
      </c>
      <c r="G44" s="90">
        <f t="shared" ca="1" si="9"/>
        <v>267493019082.34015</v>
      </c>
      <c r="H44" s="90">
        <f t="shared" ca="1" si="9"/>
        <v>213994415265.8721</v>
      </c>
      <c r="I44" s="90">
        <f t="shared" ca="1" si="9"/>
        <v>160495811449.40408</v>
      </c>
      <c r="J44" s="90">
        <f t="shared" ca="1" si="9"/>
        <v>106997207632.93605</v>
      </c>
      <c r="K44" s="90">
        <f t="shared" ca="1" si="9"/>
        <v>53498603816.468025</v>
      </c>
      <c r="L44">
        <f ca="1">IF('Soil 2020'!$A52="CM",INDIRECT("'Soil 2020'!"&amp;'Country Selector'!$B$3&amp;ROW($A52))*10^12,0)*'Process Emissions Multipliers'!$B$43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IF('Soil 2030'!$A52="CM",INDIRECT("'Soil 2030'!"&amp;'Country Selector'!$B$3&amp;ROW($A52))*10^12,0)*'Process Emissions Multipliers'!$D$43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Multipliers'!$E$43</f>
        <v>0</v>
      </c>
    </row>
    <row r="45" spans="1:42">
      <c r="A45" s="74">
        <v>-7</v>
      </c>
      <c r="B45">
        <f ca="1">IF('Soil 2010'!$A53="CM",INDIRECT("'Soil 2010'!"&amp;'Country Selector'!$B$3&amp;ROW($A53))*10^12,0)</f>
        <v>0</v>
      </c>
      <c r="C45" s="90">
        <f t="shared" ca="1" si="9"/>
        <v>26854632790.007397</v>
      </c>
      <c r="D45" s="90">
        <f t="shared" ca="1" si="9"/>
        <v>53709265580.014793</v>
      </c>
      <c r="E45" s="90">
        <f t="shared" ca="1" si="9"/>
        <v>80563898370.022186</v>
      </c>
      <c r="F45" s="90">
        <f t="shared" ca="1" si="9"/>
        <v>107418531160.02959</v>
      </c>
      <c r="G45" s="90">
        <f t="shared" ca="1" si="9"/>
        <v>134273163950.03699</v>
      </c>
      <c r="H45" s="90">
        <f t="shared" ca="1" si="9"/>
        <v>161127796740.04437</v>
      </c>
      <c r="I45" s="90">
        <f t="shared" ca="1" si="9"/>
        <v>187982429530.05179</v>
      </c>
      <c r="J45" s="90">
        <f t="shared" ca="1" si="9"/>
        <v>214837062320.05917</v>
      </c>
      <c r="K45" s="90">
        <f t="shared" ca="1" si="9"/>
        <v>241691695110.06659</v>
      </c>
      <c r="L45">
        <f ca="1">IF('Soil 2020'!$A53="CM",INDIRECT("'Soil 2020'!"&amp;'Country Selector'!$B$3&amp;ROW($A53))*10^12,0)*'Process Emissions Multipliers'!$B$43</f>
        <v>268546327900.07397</v>
      </c>
      <c r="M45" s="90">
        <f t="shared" ca="1" si="10"/>
        <v>241691695110.06659</v>
      </c>
      <c r="N45" s="90">
        <f t="shared" ca="1" si="10"/>
        <v>214837062320.05917</v>
      </c>
      <c r="O45" s="90">
        <f t="shared" ca="1" si="10"/>
        <v>187982429530.05179</v>
      </c>
      <c r="P45" s="90">
        <f t="shared" ca="1" si="10"/>
        <v>161127796740.04437</v>
      </c>
      <c r="Q45" s="90">
        <f t="shared" ca="1" si="10"/>
        <v>134273163950.03699</v>
      </c>
      <c r="R45" s="90">
        <f t="shared" ca="1" si="10"/>
        <v>107418531160.02959</v>
      </c>
      <c r="S45" s="90">
        <f t="shared" ca="1" si="10"/>
        <v>80563898370.022186</v>
      </c>
      <c r="T45" s="90">
        <f t="shared" ca="1" si="10"/>
        <v>53709265580.014793</v>
      </c>
      <c r="U45" s="90">
        <f t="shared" ca="1" si="10"/>
        <v>26854632790.007397</v>
      </c>
      <c r="V45">
        <f ca="1">IF('Soil 2030'!$A53="CM",INDIRECT("'Soil 2030'!"&amp;'Country Selector'!$B$3&amp;ROW($A53))*10^12,0)*'Process Emissions Multipliers'!$D$43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Multipliers'!$E$43</f>
        <v>0</v>
      </c>
    </row>
    <row r="46" spans="1:42">
      <c r="A46" s="74">
        <v>-6</v>
      </c>
      <c r="B46">
        <f ca="1">IF('Soil 2010'!$A54="CM",INDIRECT("'Soil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IF('Soil 2020'!$A54="CM",INDIRECT("'Soil 2020'!"&amp;'Country Selector'!$B$3&amp;ROW($A54))*10^12,0)*'Process Emissions Multipliers'!$B$43</f>
        <v>0</v>
      </c>
      <c r="M46" s="90">
        <f t="shared" ca="1" si="10"/>
        <v>5188572693.3332415</v>
      </c>
      <c r="N46" s="90">
        <f t="shared" ca="1" si="10"/>
        <v>10377145386.666483</v>
      </c>
      <c r="O46" s="90">
        <f t="shared" ca="1" si="10"/>
        <v>15565718079.999725</v>
      </c>
      <c r="P46" s="90">
        <f t="shared" ca="1" si="10"/>
        <v>20754290773.332966</v>
      </c>
      <c r="Q46" s="90">
        <f t="shared" ca="1" si="10"/>
        <v>25942863466.666206</v>
      </c>
      <c r="R46" s="90">
        <f t="shared" ca="1" si="10"/>
        <v>31131436159.999451</v>
      </c>
      <c r="S46" s="90">
        <f t="shared" ca="1" si="10"/>
        <v>36320008853.332687</v>
      </c>
      <c r="T46" s="90">
        <f t="shared" ca="1" si="10"/>
        <v>41508581546.665932</v>
      </c>
      <c r="U46" s="90">
        <f t="shared" ca="1" si="10"/>
        <v>46697154239.999168</v>
      </c>
      <c r="V46">
        <f ca="1">IF('Soil 2030'!$A54="CM",INDIRECT("'Soil 2030'!"&amp;'Country Selector'!$B$3&amp;ROW($A54))*10^12,0)*'Process Emissions Multipliers'!$D$43</f>
        <v>51885726933.332413</v>
      </c>
      <c r="W46" s="90">
        <f t="shared" ca="1" si="8"/>
        <v>52658530062.503021</v>
      </c>
      <c r="X46" s="90">
        <f t="shared" ca="1" si="7"/>
        <v>53431333191.67363</v>
      </c>
      <c r="Y46" s="90">
        <f t="shared" ca="1" si="7"/>
        <v>54204136320.844246</v>
      </c>
      <c r="Z46" s="90">
        <f t="shared" ca="1" si="7"/>
        <v>54976939450.014862</v>
      </c>
      <c r="AA46" s="90">
        <f t="shared" ca="1" si="7"/>
        <v>55749742579.185471</v>
      </c>
      <c r="AB46" s="90">
        <f t="shared" ca="1" si="7"/>
        <v>56522545708.356079</v>
      </c>
      <c r="AC46" s="90">
        <f t="shared" ca="1" si="7"/>
        <v>57295348837.526695</v>
      </c>
      <c r="AD46" s="90">
        <f t="shared" ca="1" si="7"/>
        <v>58068151966.697311</v>
      </c>
      <c r="AE46" s="90">
        <f t="shared" ca="1" si="7"/>
        <v>58840955095.867912</v>
      </c>
      <c r="AF46" s="90">
        <f t="shared" ca="1" si="7"/>
        <v>59613758225.038528</v>
      </c>
      <c r="AG46" s="90">
        <f t="shared" ca="1" si="7"/>
        <v>60386561354.209137</v>
      </c>
      <c r="AH46" s="90">
        <f t="shared" ca="1" si="7"/>
        <v>61159364483.379761</v>
      </c>
      <c r="AI46" s="90">
        <f t="shared" ca="1" si="7"/>
        <v>61932167612.550362</v>
      </c>
      <c r="AJ46" s="90">
        <f t="shared" ca="1" si="7"/>
        <v>62704970741.720978</v>
      </c>
      <c r="AK46" s="90">
        <f t="shared" ca="1" si="7"/>
        <v>63477773870.891586</v>
      </c>
      <c r="AL46" s="90">
        <f t="shared" ca="1" si="7"/>
        <v>64250577000.062195</v>
      </c>
      <c r="AM46" s="90">
        <f t="shared" ca="1" si="7"/>
        <v>65023380129.232811</v>
      </c>
      <c r="AN46" s="90">
        <f t="shared" ca="1" si="6"/>
        <v>65796183258.403419</v>
      </c>
      <c r="AO46" s="90">
        <f t="shared" ca="1" si="6"/>
        <v>66568986387.574028</v>
      </c>
      <c r="AP46">
        <f ca="1">V46*'Process Emissions Multipliers'!$E$43</f>
        <v>67341789516.744644</v>
      </c>
    </row>
    <row r="47" spans="1:42">
      <c r="A47" s="74">
        <v>-5</v>
      </c>
      <c r="B47">
        <f ca="1">IF('Soil 2010'!$A55="CM",INDIRECT("'Soil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IF('Soil 2020'!$A55="CM",INDIRECT("'Soil 2020'!"&amp;'Country Selector'!$B$3&amp;ROW($A55))*10^12,0)*'Process Emissions Multipliers'!$B$43</f>
        <v>0</v>
      </c>
      <c r="M47" s="90">
        <f t="shared" ca="1" si="10"/>
        <v>105680434.35332151</v>
      </c>
      <c r="N47" s="90">
        <f t="shared" ca="1" si="10"/>
        <v>211360868.70664302</v>
      </c>
      <c r="O47" s="90">
        <f t="shared" ca="1" si="10"/>
        <v>317041303.05996454</v>
      </c>
      <c r="P47" s="90">
        <f t="shared" ca="1" si="10"/>
        <v>422721737.41328603</v>
      </c>
      <c r="Q47" s="90">
        <f t="shared" ca="1" si="10"/>
        <v>528402171.76660746</v>
      </c>
      <c r="R47" s="90">
        <f t="shared" ca="1" si="10"/>
        <v>634082606.11992908</v>
      </c>
      <c r="S47" s="90">
        <f t="shared" ca="1" si="10"/>
        <v>739763040.47325063</v>
      </c>
      <c r="T47" s="90">
        <f t="shared" ca="1" si="10"/>
        <v>845443474.82657206</v>
      </c>
      <c r="U47" s="90">
        <f t="shared" ca="1" si="10"/>
        <v>951123909.17989349</v>
      </c>
      <c r="V47">
        <f ca="1">IF('Soil 2030'!$A55="CM",INDIRECT("'Soil 2030'!"&amp;'Country Selector'!$B$3&amp;ROW($A55))*10^12,0)*'Process Emissions Multipliers'!$D$43</f>
        <v>1056804343.533215</v>
      </c>
      <c r="W47" s="90">
        <f t="shared" ca="1" si="8"/>
        <v>1072544735.9662427</v>
      </c>
      <c r="X47" s="90">
        <f t="shared" ca="1" si="7"/>
        <v>1088285128.3992703</v>
      </c>
      <c r="Y47" s="90">
        <f t="shared" ca="1" si="7"/>
        <v>1104025520.8322978</v>
      </c>
      <c r="Z47" s="90">
        <f t="shared" ca="1" si="7"/>
        <v>1119765913.2653255</v>
      </c>
      <c r="AA47" s="90">
        <f t="shared" ca="1" si="7"/>
        <v>1135506305.6983531</v>
      </c>
      <c r="AB47" s="90">
        <f t="shared" ca="1" si="7"/>
        <v>1151246698.1313808</v>
      </c>
      <c r="AC47" s="90">
        <f t="shared" ca="1" si="7"/>
        <v>1166987090.5644083</v>
      </c>
      <c r="AD47" s="90">
        <f t="shared" ca="1" si="7"/>
        <v>1182727482.997436</v>
      </c>
      <c r="AE47" s="90">
        <f t="shared" ca="1" si="7"/>
        <v>1198467875.4304636</v>
      </c>
      <c r="AF47" s="90">
        <f t="shared" ca="1" si="7"/>
        <v>1214208267.8634911</v>
      </c>
      <c r="AG47" s="90">
        <f t="shared" ca="1" si="7"/>
        <v>1229948660.2965188</v>
      </c>
      <c r="AH47" s="90">
        <f t="shared" ca="1" si="7"/>
        <v>1245689052.7295463</v>
      </c>
      <c r="AI47" s="90">
        <f t="shared" ca="1" si="7"/>
        <v>1261429445.1625741</v>
      </c>
      <c r="AJ47" s="90">
        <f t="shared" ca="1" si="7"/>
        <v>1277169837.5956016</v>
      </c>
      <c r="AK47" s="90">
        <f t="shared" ca="1" si="7"/>
        <v>1292910230.0286291</v>
      </c>
      <c r="AL47" s="90">
        <f t="shared" ca="1" si="7"/>
        <v>1308650622.461657</v>
      </c>
      <c r="AM47" s="90">
        <f t="shared" ref="AM47:AO77" ca="1" si="11">$V47*($AP$1-AM$1)/($AP$1-$V$1)+$AP47*(AM$1-$V$1)/($AP$1-$V$1)</f>
        <v>1324391014.8946846</v>
      </c>
      <c r="AN47" s="90">
        <f t="shared" ca="1" si="11"/>
        <v>1340131407.3277121</v>
      </c>
      <c r="AO47" s="90">
        <f t="shared" ca="1" si="11"/>
        <v>1355871799.7607398</v>
      </c>
      <c r="AP47">
        <f ca="1">V47*'Process Emissions Multipliers'!$E$43</f>
        <v>1371612192.1937673</v>
      </c>
    </row>
    <row r="48" spans="1:42">
      <c r="A48" s="74">
        <v>-4</v>
      </c>
      <c r="B48">
        <f ca="1">IF('Soil 2010'!$A56="CM",INDIRECT("'Soil 2010'!"&amp;'Country Selector'!$B$3&amp;ROW($A56))*10^12,0)</f>
        <v>27785850088.689835</v>
      </c>
      <c r="C48" s="90">
        <f t="shared" ca="1" si="9"/>
        <v>33258269579.960911</v>
      </c>
      <c r="D48" s="90">
        <f t="shared" ca="1" si="9"/>
        <v>38730689071.231987</v>
      </c>
      <c r="E48" s="90">
        <f t="shared" ca="1" si="9"/>
        <v>44203108562.503067</v>
      </c>
      <c r="F48" s="90">
        <f t="shared" ca="1" si="9"/>
        <v>49675528053.774139</v>
      </c>
      <c r="G48" s="90">
        <f t="shared" ca="1" si="9"/>
        <v>55147947545.045219</v>
      </c>
      <c r="H48" s="90">
        <f t="shared" ca="1" si="9"/>
        <v>60620367036.316299</v>
      </c>
      <c r="I48" s="90">
        <f t="shared" ca="1" si="9"/>
        <v>66092786527.587372</v>
      </c>
      <c r="J48" s="90">
        <f t="shared" ca="1" si="9"/>
        <v>71565206018.858444</v>
      </c>
      <c r="K48" s="90">
        <f t="shared" ca="1" si="9"/>
        <v>77037625510.129532</v>
      </c>
      <c r="L48">
        <f ca="1">IF('Soil 2020'!$A56="CM",INDIRECT("'Soil 2020'!"&amp;'Country Selector'!$B$3&amp;ROW($A56))*10^12,0)*'Process Emissions Multipliers'!$B$43</f>
        <v>82510045001.400604</v>
      </c>
      <c r="M48" s="90">
        <f t="shared" ca="1" si="10"/>
        <v>74259040501.260544</v>
      </c>
      <c r="N48" s="90">
        <f t="shared" ca="1" si="10"/>
        <v>66008036001.120483</v>
      </c>
      <c r="O48" s="90">
        <f t="shared" ca="1" si="10"/>
        <v>57757031500.980423</v>
      </c>
      <c r="P48" s="90">
        <f t="shared" ca="1" si="10"/>
        <v>49506027000.840363</v>
      </c>
      <c r="Q48" s="90">
        <f t="shared" ca="1" si="10"/>
        <v>41255022500.700302</v>
      </c>
      <c r="R48" s="90">
        <f t="shared" ca="1" si="10"/>
        <v>33004018000.560242</v>
      </c>
      <c r="S48" s="90">
        <f t="shared" ca="1" si="10"/>
        <v>24753013500.420181</v>
      </c>
      <c r="T48" s="90">
        <f t="shared" ca="1" si="10"/>
        <v>16502009000.280121</v>
      </c>
      <c r="U48" s="90">
        <f t="shared" ca="1" si="10"/>
        <v>8251004500.1400604</v>
      </c>
      <c r="V48">
        <f ca="1">IF('Soil 2030'!$A56="CM",INDIRECT("'Soil 2030'!"&amp;'Country Selector'!$B$3&amp;ROW($A56))*10^12,0)*'Process Emissions Multipliers'!$D$43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Multipliers'!$E$43</f>
        <v>0</v>
      </c>
    </row>
    <row r="49" spans="1:42">
      <c r="A49" s="74">
        <v>-3</v>
      </c>
      <c r="B49">
        <f ca="1">IF('Soil 2010'!$A57="CM",INDIRECT("'Soil 2010'!"&amp;'Country Selector'!$B$3&amp;ROW($A57))*10^12,0)</f>
        <v>230054060796.00198</v>
      </c>
      <c r="C49" s="90">
        <f t="shared" ca="1" si="9"/>
        <v>219565909237.8793</v>
      </c>
      <c r="D49" s="90">
        <f t="shared" ca="1" si="9"/>
        <v>209077757679.75659</v>
      </c>
      <c r="E49" s="90">
        <f t="shared" ca="1" si="9"/>
        <v>198589606121.63388</v>
      </c>
      <c r="F49" s="90">
        <f t="shared" ca="1" si="9"/>
        <v>188101454563.5112</v>
      </c>
      <c r="G49" s="90">
        <f t="shared" ca="1" si="9"/>
        <v>177613303005.38849</v>
      </c>
      <c r="H49" s="90">
        <f t="shared" ca="1" si="9"/>
        <v>167125151447.26581</v>
      </c>
      <c r="I49" s="90">
        <f t="shared" ca="1" si="9"/>
        <v>156636999889.1431</v>
      </c>
      <c r="J49" s="90">
        <f t="shared" ca="1" si="9"/>
        <v>146148848331.02039</v>
      </c>
      <c r="K49" s="90">
        <f t="shared" ca="1" si="9"/>
        <v>135660696772.89771</v>
      </c>
      <c r="L49">
        <f ca="1">IF('Soil 2020'!$A57="CM",INDIRECT("'Soil 2020'!"&amp;'Country Selector'!$B$3&amp;ROW($A57))*10^12,0)*'Process Emissions Multipliers'!$B$43</f>
        <v>125172545214.77501</v>
      </c>
      <c r="M49" s="90">
        <f t="shared" ca="1" si="10"/>
        <v>127583479481.54961</v>
      </c>
      <c r="N49" s="90">
        <f t="shared" ca="1" si="10"/>
        <v>129994413748.32419</v>
      </c>
      <c r="O49" s="90">
        <f t="shared" ca="1" si="10"/>
        <v>132405348015.09879</v>
      </c>
      <c r="P49" s="90">
        <f t="shared" ca="1" si="10"/>
        <v>134816282281.87338</v>
      </c>
      <c r="Q49" s="90">
        <f t="shared" ca="1" si="10"/>
        <v>137227216548.64796</v>
      </c>
      <c r="R49" s="90">
        <f t="shared" ca="1" si="10"/>
        <v>139638150815.42255</v>
      </c>
      <c r="S49" s="90">
        <f t="shared" ca="1" si="10"/>
        <v>142049085082.19714</v>
      </c>
      <c r="T49" s="90">
        <f t="shared" ca="1" si="10"/>
        <v>144460019348.97174</v>
      </c>
      <c r="U49" s="90">
        <f t="shared" ca="1" si="10"/>
        <v>146870953615.74634</v>
      </c>
      <c r="V49">
        <f ca="1">IF('Soil 2030'!$A57="CM",INDIRECT("'Soil 2030'!"&amp;'Country Selector'!$B$3&amp;ROW($A57))*10^12,0)*'Process Emissions Multipliers'!$D$43</f>
        <v>149281887882.52094</v>
      </c>
      <c r="W49" s="90">
        <f t="shared" ca="1" si="8"/>
        <v>151505341554.70984</v>
      </c>
      <c r="X49" s="90">
        <f t="shared" ca="1" si="8"/>
        <v>153728795226.89874</v>
      </c>
      <c r="Y49" s="90">
        <f t="shared" ca="1" si="8"/>
        <v>155952248899.08765</v>
      </c>
      <c r="Z49" s="90">
        <f t="shared" ca="1" si="8"/>
        <v>158175702571.27655</v>
      </c>
      <c r="AA49" s="90">
        <f t="shared" ca="1" si="8"/>
        <v>160399156243.46545</v>
      </c>
      <c r="AB49" s="90">
        <f t="shared" ca="1" si="8"/>
        <v>162622609915.65436</v>
      </c>
      <c r="AC49" s="90">
        <f t="shared" ca="1" si="8"/>
        <v>164846063587.84326</v>
      </c>
      <c r="AD49" s="90">
        <f t="shared" ca="1" si="8"/>
        <v>167069517260.03217</v>
      </c>
      <c r="AE49" s="90">
        <f t="shared" ca="1" si="8"/>
        <v>169292970932.22107</v>
      </c>
      <c r="AF49" s="90">
        <f t="shared" ca="1" si="8"/>
        <v>171516424604.40997</v>
      </c>
      <c r="AG49" s="90">
        <f t="shared" ca="1" si="8"/>
        <v>173739878276.59888</v>
      </c>
      <c r="AH49" s="90">
        <f t="shared" ca="1" si="8"/>
        <v>175963331948.78778</v>
      </c>
      <c r="AI49" s="90">
        <f t="shared" ca="1" si="8"/>
        <v>178186785620.97665</v>
      </c>
      <c r="AJ49" s="90">
        <f t="shared" ca="1" si="8"/>
        <v>180410239293.16556</v>
      </c>
      <c r="AK49" s="90">
        <f t="shared" ca="1" si="8"/>
        <v>182633692965.35449</v>
      </c>
      <c r="AL49" s="90">
        <f t="shared" ca="1" si="8"/>
        <v>184857146637.54337</v>
      </c>
      <c r="AM49" s="90">
        <f t="shared" ca="1" si="11"/>
        <v>187080600309.73227</v>
      </c>
      <c r="AN49" s="90">
        <f t="shared" ca="1" si="11"/>
        <v>189304053981.9212</v>
      </c>
      <c r="AO49" s="90">
        <f t="shared" ca="1" si="11"/>
        <v>191527507654.11008</v>
      </c>
      <c r="AP49">
        <f ca="1">V49*'Process Emissions Multipliers'!$E$43</f>
        <v>193750961326.29898</v>
      </c>
    </row>
    <row r="50" spans="1:42">
      <c r="A50" s="74">
        <v>-2</v>
      </c>
      <c r="B50">
        <f ca="1">IF('Soil 2010'!$A58="CM",INDIRECT("'Soil 2010'!"&amp;'Country Selector'!$B$3&amp;ROW($A58))*10^12,0)</f>
        <v>238952719084.68808</v>
      </c>
      <c r="C50" s="90">
        <f t="shared" ca="1" si="9"/>
        <v>215200744095.64655</v>
      </c>
      <c r="D50" s="90">
        <f t="shared" ca="1" si="9"/>
        <v>191448769106.60501</v>
      </c>
      <c r="E50" s="90">
        <f t="shared" ca="1" si="9"/>
        <v>167696794117.56354</v>
      </c>
      <c r="F50" s="90">
        <f t="shared" ca="1" si="9"/>
        <v>143944819128.52197</v>
      </c>
      <c r="G50" s="90">
        <f t="shared" ca="1" si="9"/>
        <v>120192844139.48045</v>
      </c>
      <c r="H50" s="90">
        <f t="shared" ca="1" si="9"/>
        <v>96440869150.438934</v>
      </c>
      <c r="I50" s="90">
        <f t="shared" ca="1" si="9"/>
        <v>72688894161.3974</v>
      </c>
      <c r="J50" s="90">
        <f t="shared" ca="1" si="9"/>
        <v>48936919172.355888</v>
      </c>
      <c r="K50" s="90">
        <f t="shared" ca="1" si="9"/>
        <v>25184944183.314365</v>
      </c>
      <c r="L50">
        <f ca="1">IF('Soil 2020'!$A58="CM",INDIRECT("'Soil 2020'!"&amp;'Country Selector'!$B$3&amp;ROW($A58))*10^12,0)*'Process Emissions Multipliers'!$B$43</f>
        <v>1432969194.2728405</v>
      </c>
      <c r="M50" s="90">
        <f t="shared" ca="1" si="10"/>
        <v>1289672274.8455565</v>
      </c>
      <c r="N50" s="90">
        <f t="shared" ca="1" si="10"/>
        <v>1146375355.4182725</v>
      </c>
      <c r="O50" s="90">
        <f t="shared" ca="1" si="10"/>
        <v>1003078435.9909884</v>
      </c>
      <c r="P50" s="90">
        <f t="shared" ca="1" si="10"/>
        <v>859781516.56370425</v>
      </c>
      <c r="Q50" s="90">
        <f t="shared" ca="1" si="10"/>
        <v>716484597.13642025</v>
      </c>
      <c r="R50" s="90">
        <f t="shared" ca="1" si="10"/>
        <v>573187677.70913625</v>
      </c>
      <c r="S50" s="90">
        <f t="shared" ca="1" si="10"/>
        <v>429890758.28185213</v>
      </c>
      <c r="T50" s="90">
        <f t="shared" ca="1" si="10"/>
        <v>286593838.85456812</v>
      </c>
      <c r="U50" s="90">
        <f t="shared" ca="1" si="10"/>
        <v>143296919.42728406</v>
      </c>
      <c r="V50">
        <f ca="1">IF('Soil 2030'!$A58="CM",INDIRECT("'Soil 2030'!"&amp;'Country Selector'!$B$3&amp;ROW($A58))*10^12,0)*'Process Emissions Multipliers'!$D$43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Multipliers'!$E$43</f>
        <v>0</v>
      </c>
    </row>
    <row r="51" spans="1:42">
      <c r="A51" s="74">
        <v>-1</v>
      </c>
      <c r="B51">
        <f ca="1">IF('Soil 2010'!$A59="CM",INDIRECT("'Soil 2010'!"&amp;'Country Selector'!$B$3&amp;ROW($A59))*10^12,0)</f>
        <v>57053015113.469383</v>
      </c>
      <c r="C51" s="90">
        <f t="shared" ca="1" si="9"/>
        <v>51463588044.628487</v>
      </c>
      <c r="D51" s="90">
        <f t="shared" ca="1" si="9"/>
        <v>45874160975.787598</v>
      </c>
      <c r="E51" s="90">
        <f t="shared" ca="1" si="9"/>
        <v>40284733906.946709</v>
      </c>
      <c r="F51" s="90">
        <f t="shared" ca="1" si="9"/>
        <v>34695306838.105804</v>
      </c>
      <c r="G51" s="90">
        <f t="shared" ca="1" si="9"/>
        <v>29105879769.264915</v>
      </c>
      <c r="H51" s="90">
        <f t="shared" ca="1" si="9"/>
        <v>23516452700.424023</v>
      </c>
      <c r="I51" s="90">
        <f t="shared" ca="1" si="9"/>
        <v>17927025631.583126</v>
      </c>
      <c r="J51" s="90">
        <f t="shared" ca="1" si="9"/>
        <v>12337598562.742235</v>
      </c>
      <c r="K51" s="90">
        <f t="shared" ca="1" si="9"/>
        <v>6748171493.9013414</v>
      </c>
      <c r="L51">
        <f ca="1">IF('Soil 2020'!$A59="CM",INDIRECT("'Soil 2020'!"&amp;'Country Selector'!$B$3&amp;ROW($A59))*10^12,0)*'Process Emissions Multipliers'!$B$43</f>
        <v>1158744425.0604482</v>
      </c>
      <c r="M51" s="90">
        <f t="shared" ca="1" si="10"/>
        <v>1042869982.5544033</v>
      </c>
      <c r="N51" s="90">
        <f t="shared" ca="1" si="10"/>
        <v>926995540.04835856</v>
      </c>
      <c r="O51" s="90">
        <f t="shared" ca="1" si="10"/>
        <v>811121097.54231381</v>
      </c>
      <c r="P51" s="90">
        <f t="shared" ca="1" si="10"/>
        <v>695246655.03626895</v>
      </c>
      <c r="Q51" s="90">
        <f t="shared" ca="1" si="10"/>
        <v>579372212.53022408</v>
      </c>
      <c r="R51" s="90">
        <f t="shared" ca="1" si="10"/>
        <v>463497770.02417928</v>
      </c>
      <c r="S51" s="90">
        <f t="shared" ca="1" si="10"/>
        <v>347623327.51813447</v>
      </c>
      <c r="T51" s="90">
        <f t="shared" ca="1" si="10"/>
        <v>231748885.01208964</v>
      </c>
      <c r="U51" s="90">
        <f t="shared" ca="1" si="10"/>
        <v>115874442.50604482</v>
      </c>
      <c r="V51">
        <f ca="1">IF('Soil 2030'!$A59="CM",INDIRECT("'Soil 2030'!"&amp;'Country Selector'!$B$3&amp;ROW($A59))*10^12,0)*'Process Emissions Multipliers'!$D$43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Multipliers'!$E$43</f>
        <v>0</v>
      </c>
    </row>
    <row r="52" spans="1:42">
      <c r="A52" s="74">
        <v>0</v>
      </c>
      <c r="B52">
        <f ca="1">IF('Soil 2010'!$A60="CM",INDIRECT("'Soil 2010'!"&amp;'Country Selector'!$B$3&amp;ROW($A60))*10^12,0)</f>
        <v>0</v>
      </c>
      <c r="C52" s="90">
        <f t="shared" ca="1" si="9"/>
        <v>90009307.418269783</v>
      </c>
      <c r="D52" s="90">
        <f t="shared" ca="1" si="9"/>
        <v>180018614.83653957</v>
      </c>
      <c r="E52" s="90">
        <f t="shared" ca="1" si="9"/>
        <v>270027922.25480932</v>
      </c>
      <c r="F52" s="90">
        <f t="shared" ca="1" si="9"/>
        <v>360037229.67307913</v>
      </c>
      <c r="G52" s="90">
        <f t="shared" ca="1" si="9"/>
        <v>450046537.09134883</v>
      </c>
      <c r="H52" s="90">
        <f t="shared" ca="1" si="9"/>
        <v>540055844.50961864</v>
      </c>
      <c r="I52" s="90">
        <f t="shared" ca="1" si="9"/>
        <v>630065151.92788851</v>
      </c>
      <c r="J52" s="90">
        <f t="shared" ca="1" si="9"/>
        <v>720074459.34615827</v>
      </c>
      <c r="K52" s="90">
        <f t="shared" ca="1" si="9"/>
        <v>810083766.7644279</v>
      </c>
      <c r="L52">
        <f ca="1">IF('Soil 2020'!$A60="CM",INDIRECT("'Soil 2020'!"&amp;'Country Selector'!$B$3&amp;ROW($A60))*10^12,0)*'Process Emissions Multipliers'!$B$43</f>
        <v>900093074.18269777</v>
      </c>
      <c r="M52" s="90">
        <f t="shared" ca="1" si="10"/>
        <v>988151357.14462996</v>
      </c>
      <c r="N52" s="90">
        <f t="shared" ca="1" si="10"/>
        <v>1076209640.1065624</v>
      </c>
      <c r="O52" s="90">
        <f t="shared" ca="1" si="10"/>
        <v>1164267923.0684946</v>
      </c>
      <c r="P52" s="90">
        <f t="shared" ca="1" si="10"/>
        <v>1252326206.030427</v>
      </c>
      <c r="Q52" s="90">
        <f t="shared" ca="1" si="10"/>
        <v>1340384488.9923592</v>
      </c>
      <c r="R52" s="90">
        <f t="shared" ca="1" si="10"/>
        <v>1428442771.9542913</v>
      </c>
      <c r="S52" s="90">
        <f t="shared" ca="1" si="10"/>
        <v>1516501054.9162238</v>
      </c>
      <c r="T52" s="90">
        <f t="shared" ca="1" si="10"/>
        <v>1604559337.8781559</v>
      </c>
      <c r="U52" s="90">
        <f t="shared" ca="1" si="10"/>
        <v>1692617620.8400884</v>
      </c>
      <c r="V52">
        <f ca="1">IF('Soil 2030'!$A60="CM",INDIRECT("'Soil 2030'!"&amp;'Country Selector'!$B$3&amp;ROW($A60))*10^12,0)*'Process Emissions Multipliers'!$D$43</f>
        <v>1780675903.8020205</v>
      </c>
      <c r="W52" s="90">
        <f t="shared" ca="1" si="8"/>
        <v>1807197877.9908967</v>
      </c>
      <c r="X52" s="90">
        <f t="shared" ca="1" si="8"/>
        <v>1833719852.1797724</v>
      </c>
      <c r="Y52" s="90">
        <f t="shared" ca="1" si="8"/>
        <v>1860241826.3686485</v>
      </c>
      <c r="Z52" s="90">
        <f t="shared" ca="1" si="8"/>
        <v>1886763800.5575244</v>
      </c>
      <c r="AA52" s="90">
        <f t="shared" ca="1" si="8"/>
        <v>1913285774.7464004</v>
      </c>
      <c r="AB52" s="90">
        <f t="shared" ca="1" si="8"/>
        <v>1939807748.9352763</v>
      </c>
      <c r="AC52" s="90">
        <f t="shared" ca="1" si="8"/>
        <v>1966329723.1241522</v>
      </c>
      <c r="AD52" s="90">
        <f t="shared" ca="1" si="8"/>
        <v>1992851697.3130281</v>
      </c>
      <c r="AE52" s="90">
        <f t="shared" ca="1" si="8"/>
        <v>2019373671.5019045</v>
      </c>
      <c r="AF52" s="90">
        <f t="shared" ca="1" si="8"/>
        <v>2045895645.6907802</v>
      </c>
      <c r="AG52" s="90">
        <f t="shared" ca="1" si="8"/>
        <v>2072417619.8796563</v>
      </c>
      <c r="AH52" s="90">
        <f t="shared" ca="1" si="8"/>
        <v>2098939594.068532</v>
      </c>
      <c r="AI52" s="90">
        <f t="shared" ca="1" si="8"/>
        <v>2125461568.2574081</v>
      </c>
      <c r="AJ52" s="90">
        <f t="shared" ca="1" si="8"/>
        <v>2151983542.4462838</v>
      </c>
      <c r="AK52" s="90">
        <f t="shared" ca="1" si="8"/>
        <v>2178505516.63516</v>
      </c>
      <c r="AL52" s="90">
        <f t="shared" ca="1" si="8"/>
        <v>2205027490.8240356</v>
      </c>
      <c r="AM52" s="90">
        <f t="shared" ca="1" si="11"/>
        <v>2231549465.0129118</v>
      </c>
      <c r="AN52" s="90">
        <f t="shared" ca="1" si="11"/>
        <v>2258071439.2017879</v>
      </c>
      <c r="AO52" s="90">
        <f t="shared" ca="1" si="11"/>
        <v>2284593413.3906636</v>
      </c>
      <c r="AP52">
        <f ca="1">V52*'Process Emissions Multipliers'!$E$43</f>
        <v>2311115387.5795398</v>
      </c>
    </row>
    <row r="53" spans="1:42">
      <c r="A53" s="74">
        <v>1</v>
      </c>
      <c r="B53">
        <f ca="1">IF('Soil 2010'!$A61="CM",INDIRECT("'Soil 2010'!"&amp;'Country Selector'!$B$3&amp;ROW($A61))*10^12,0)</f>
        <v>3238298604.0548902</v>
      </c>
      <c r="C53" s="90">
        <f t="shared" ca="1" si="9"/>
        <v>52299835157.900673</v>
      </c>
      <c r="D53" s="90">
        <f t="shared" ca="1" si="9"/>
        <v>101361371711.74646</v>
      </c>
      <c r="E53" s="90">
        <f t="shared" ca="1" si="9"/>
        <v>150422908265.59225</v>
      </c>
      <c r="F53" s="90">
        <f t="shared" ca="1" si="9"/>
        <v>199484444819.43802</v>
      </c>
      <c r="G53" s="90">
        <f t="shared" ca="1" si="9"/>
        <v>248545981373.28384</v>
      </c>
      <c r="H53" s="90">
        <f t="shared" ca="1" si="9"/>
        <v>297607517927.12964</v>
      </c>
      <c r="I53" s="90">
        <f t="shared" ca="1" si="9"/>
        <v>346669054480.9754</v>
      </c>
      <c r="J53" s="90">
        <f t="shared" ca="1" si="9"/>
        <v>395730591034.82117</v>
      </c>
      <c r="K53" s="90">
        <f t="shared" ca="1" si="9"/>
        <v>444792127588.66705</v>
      </c>
      <c r="L53">
        <f ca="1">IF('Soil 2020'!$A61="CM",INDIRECT("'Soil 2020'!"&amp;'Country Selector'!$B$3&amp;ROW($A61))*10^12,0)*'Process Emissions Multipliers'!$B$43</f>
        <v>493853664142.51276</v>
      </c>
      <c r="M53" s="90">
        <f t="shared" ca="1" si="10"/>
        <v>444468297728.26154</v>
      </c>
      <c r="N53" s="90">
        <f t="shared" ca="1" si="10"/>
        <v>395082931314.01019</v>
      </c>
      <c r="O53" s="90">
        <f t="shared" ca="1" si="10"/>
        <v>345697564899.75891</v>
      </c>
      <c r="P53" s="90">
        <f t="shared" ca="1" si="10"/>
        <v>296312198485.50769</v>
      </c>
      <c r="Q53" s="90">
        <f t="shared" ca="1" si="10"/>
        <v>246926832071.25641</v>
      </c>
      <c r="R53" s="90">
        <f t="shared" ca="1" si="10"/>
        <v>197541465657.0051</v>
      </c>
      <c r="S53" s="90">
        <f t="shared" ca="1" si="10"/>
        <v>148156099242.75385</v>
      </c>
      <c r="T53" s="90">
        <f t="shared" ca="1" si="10"/>
        <v>98770732828.502548</v>
      </c>
      <c r="U53" s="90">
        <f t="shared" ca="1" si="10"/>
        <v>49385366414.251274</v>
      </c>
      <c r="V53">
        <f ca="1">IF('Soil 2030'!$A61="CM",INDIRECT("'Soil 2030'!"&amp;'Country Selector'!$B$3&amp;ROW($A61))*10^12,0)*'Process Emissions Multipliers'!$D$43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Multipliers'!$E$43</f>
        <v>0</v>
      </c>
    </row>
    <row r="54" spans="1:42">
      <c r="A54" s="74">
        <v>2</v>
      </c>
      <c r="B54">
        <f ca="1">IF('Soil 2010'!$A62="CM",INDIRECT("'Soil 2010'!"&amp;'Country Selector'!$B$3&amp;ROW($A62))*10^12,0)</f>
        <v>391397512186.26276</v>
      </c>
      <c r="C54" s="90">
        <f t="shared" ca="1" si="9"/>
        <v>352257760967.63647</v>
      </c>
      <c r="D54" s="90">
        <f t="shared" ca="1" si="9"/>
        <v>313118009749.01019</v>
      </c>
      <c r="E54" s="90">
        <f t="shared" ca="1" si="9"/>
        <v>273978258530.38394</v>
      </c>
      <c r="F54" s="90">
        <f t="shared" ca="1" si="9"/>
        <v>234838507311.75766</v>
      </c>
      <c r="G54" s="90">
        <f t="shared" ca="1" si="9"/>
        <v>195698756093.13138</v>
      </c>
      <c r="H54" s="90">
        <f t="shared" ca="1" si="9"/>
        <v>156559004874.5051</v>
      </c>
      <c r="I54" s="90">
        <f t="shared" ca="1" si="9"/>
        <v>117419253655.87883</v>
      </c>
      <c r="J54" s="90">
        <f t="shared" ca="1" si="9"/>
        <v>78279502437.252548</v>
      </c>
      <c r="K54" s="90">
        <f t="shared" ca="1" si="9"/>
        <v>39139751218.626274</v>
      </c>
      <c r="L54">
        <f ca="1">IF('Soil 2020'!$A62="CM",INDIRECT("'Soil 2020'!"&amp;'Country Selector'!$B$3&amp;ROW($A62))*10^12,0)*'Process Emissions Multipliers'!$B$43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IF('Soil 2030'!$A62="CM",INDIRECT("'Soil 2030'!"&amp;'Country Selector'!$B$3&amp;ROW($A62))*10^12,0)*'Process Emissions Multipliers'!$D$43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Multipliers'!$E$43</f>
        <v>0</v>
      </c>
    </row>
    <row r="55" spans="1:42">
      <c r="A55" s="74">
        <v>3</v>
      </c>
      <c r="B55">
        <f ca="1">IF('Soil 2010'!$A63="CM",INDIRECT("'Soil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IF('Soil 2020'!$A63="CM",INDIRECT("'Soil 2020'!"&amp;'Country Selector'!$B$3&amp;ROW($A63))*10^12,0)*'Process Emissions Multipliers'!$B$43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IF('Soil 2030'!$A63="CM",INDIRECT("'Soil 2030'!"&amp;'Country Selector'!$B$3&amp;ROW($A63))*10^12,0)*'Process Emissions Multipliers'!$D$43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Multipliers'!$E$43</f>
        <v>0</v>
      </c>
    </row>
    <row r="56" spans="1:42">
      <c r="A56" s="74">
        <v>4</v>
      </c>
      <c r="B56">
        <f ca="1">IF('Soil 2010'!$A64="CM",INDIRECT("'Soil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IF('Soil 2020'!$A64="CM",INDIRECT("'Soil 2020'!"&amp;'Country Selector'!$B$3&amp;ROW($A64))*10^12,0)*'Process Emissions Multipliers'!$B$43</f>
        <v>0</v>
      </c>
      <c r="M56" s="90">
        <f t="shared" ca="1" si="10"/>
        <v>1883530469.6776607</v>
      </c>
      <c r="N56" s="90">
        <f t="shared" ca="1" si="10"/>
        <v>3767060939.3553214</v>
      </c>
      <c r="O56" s="90">
        <f t="shared" ca="1" si="10"/>
        <v>5650591409.0329819</v>
      </c>
      <c r="P56" s="90">
        <f t="shared" ca="1" si="10"/>
        <v>7534121878.7106428</v>
      </c>
      <c r="Q56" s="90">
        <f t="shared" ca="1" si="10"/>
        <v>9417652348.3883038</v>
      </c>
      <c r="R56" s="90">
        <f t="shared" ca="1" si="10"/>
        <v>11301182818.065964</v>
      </c>
      <c r="S56" s="90">
        <f t="shared" ca="1" si="10"/>
        <v>13184713287.743626</v>
      </c>
      <c r="T56" s="90">
        <f t="shared" ca="1" si="10"/>
        <v>15068243757.421286</v>
      </c>
      <c r="U56" s="90">
        <f t="shared" ca="1" si="10"/>
        <v>16951774227.098948</v>
      </c>
      <c r="V56">
        <f ca="1">IF('Soil 2030'!$A64="CM",INDIRECT("'Soil 2030'!"&amp;'Country Selector'!$B$3&amp;ROW($A64))*10^12,0)*'Process Emissions Multipliers'!$D$43</f>
        <v>18835304696.776608</v>
      </c>
      <c r="W56" s="90">
        <f t="shared" ca="1" si="8"/>
        <v>19115843936.927444</v>
      </c>
      <c r="X56" s="90">
        <f t="shared" ca="1" si="8"/>
        <v>19396383177.078281</v>
      </c>
      <c r="Y56" s="90">
        <f t="shared" ca="1" si="8"/>
        <v>19676922417.229118</v>
      </c>
      <c r="Z56" s="90">
        <f t="shared" ca="1" si="8"/>
        <v>19957461657.379955</v>
      </c>
      <c r="AA56" s="90">
        <f t="shared" ca="1" si="8"/>
        <v>20238000897.530792</v>
      </c>
      <c r="AB56" s="90">
        <f t="shared" ca="1" si="8"/>
        <v>20518540137.681629</v>
      </c>
      <c r="AC56" s="90">
        <f t="shared" ca="1" si="8"/>
        <v>20799079377.832466</v>
      </c>
      <c r="AD56" s="90">
        <f t="shared" ca="1" si="8"/>
        <v>21079618617.983299</v>
      </c>
      <c r="AE56" s="90">
        <f t="shared" ca="1" si="8"/>
        <v>21360157858.13414</v>
      </c>
      <c r="AF56" s="90">
        <f t="shared" ca="1" si="8"/>
        <v>21640697098.284973</v>
      </c>
      <c r="AG56" s="90">
        <f t="shared" ca="1" si="8"/>
        <v>21921236338.435814</v>
      </c>
      <c r="AH56" s="90">
        <f t="shared" ca="1" si="8"/>
        <v>22201775578.586651</v>
      </c>
      <c r="AI56" s="90">
        <f t="shared" ca="1" si="8"/>
        <v>22482314818.737488</v>
      </c>
      <c r="AJ56" s="90">
        <f t="shared" ca="1" si="8"/>
        <v>22762854058.888321</v>
      </c>
      <c r="AK56" s="90">
        <f t="shared" ca="1" si="8"/>
        <v>23043393299.039162</v>
      </c>
      <c r="AL56" s="90">
        <f t="shared" ca="1" si="8"/>
        <v>23323932539.189995</v>
      </c>
      <c r="AM56" s="90">
        <f t="shared" ca="1" si="11"/>
        <v>23604471779.340832</v>
      </c>
      <c r="AN56" s="90">
        <f t="shared" ca="1" si="11"/>
        <v>23885011019.491669</v>
      </c>
      <c r="AO56" s="90">
        <f t="shared" ca="1" si="11"/>
        <v>24165550259.642502</v>
      </c>
      <c r="AP56">
        <f ca="1">V56*'Process Emissions Multipliers'!$E$43</f>
        <v>24446089499.793343</v>
      </c>
    </row>
    <row r="57" spans="1:42">
      <c r="A57" s="74">
        <v>5</v>
      </c>
      <c r="B57">
        <f ca="1">IF('Soil 2010'!$A65="CM",INDIRECT("'Soil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IF('Soil 2020'!$A65="CM",INDIRECT("'Soil 2020'!"&amp;'Country Selector'!$B$3&amp;ROW($A65))*10^12,0)*'Process Emissions Multipliers'!$B$43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IF('Soil 2030'!$A65="CM",INDIRECT("'Soil 2030'!"&amp;'Country Selector'!$B$3&amp;ROW($A65))*10^12,0)*'Process Emissions Multipliers'!$D$43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Multipliers'!$E$43</f>
        <v>0</v>
      </c>
    </row>
    <row r="58" spans="1:42">
      <c r="A58" s="74">
        <v>6</v>
      </c>
      <c r="B58">
        <f ca="1">IF('Soil 2010'!$A66="CM",INDIRECT("'Soil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IF('Soil 2020'!$A66="CM",INDIRECT("'Soil 2020'!"&amp;'Country Selector'!$B$3&amp;ROW($A66))*10^12,0)*'Process Emissions Multipliers'!$B$43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IF('Soil 2030'!$A66="CM",INDIRECT("'Soil 2030'!"&amp;'Country Selector'!$B$3&amp;ROW($A66))*10^12,0)*'Process Emissions Multipliers'!$D$43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Multipliers'!$E$43</f>
        <v>0</v>
      </c>
    </row>
    <row r="59" spans="1:42">
      <c r="A59" s="74">
        <v>7</v>
      </c>
      <c r="B59">
        <f ca="1">IF('Soil 2010'!$A67="CM",INDIRECT("'Soil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IF('Soil 2020'!$A67="CM",INDIRECT("'Soil 2020'!"&amp;'Country Selector'!$B$3&amp;ROW($A67))*10^12,0)*'Process Emissions Multipliers'!$B$43</f>
        <v>0</v>
      </c>
      <c r="M59" s="90">
        <f t="shared" ca="1" si="10"/>
        <v>52045488081.601913</v>
      </c>
      <c r="N59" s="90">
        <f t="shared" ca="1" si="10"/>
        <v>104090976163.20383</v>
      </c>
      <c r="O59" s="90">
        <f t="shared" ca="1" si="10"/>
        <v>156136464244.80576</v>
      </c>
      <c r="P59" s="90">
        <f t="shared" ca="1" si="10"/>
        <v>208181952326.40765</v>
      </c>
      <c r="Q59" s="90">
        <f t="shared" ca="1" si="10"/>
        <v>260227440408.00958</v>
      </c>
      <c r="R59" s="90">
        <f t="shared" ca="1" si="10"/>
        <v>312272928489.61151</v>
      </c>
      <c r="S59" s="90">
        <f t="shared" ca="1" si="10"/>
        <v>364318416571.21344</v>
      </c>
      <c r="T59" s="90">
        <f t="shared" ca="1" si="10"/>
        <v>416363904652.81531</v>
      </c>
      <c r="U59" s="90">
        <f t="shared" ca="1" si="10"/>
        <v>468409392734.4173</v>
      </c>
      <c r="V59">
        <f ca="1">IF('Soil 2030'!$A67="CM",INDIRECT("'Soil 2030'!"&amp;'Country Selector'!$B$3&amp;ROW($A67))*10^12,0)*'Process Emissions Multipliers'!$D$43</f>
        <v>520454880816.01917</v>
      </c>
      <c r="W59" s="90">
        <f t="shared" ca="1" si="8"/>
        <v>528206707460.05035</v>
      </c>
      <c r="X59" s="90">
        <f t="shared" ca="1" si="8"/>
        <v>535958534104.08179</v>
      </c>
      <c r="Y59" s="90">
        <f t="shared" ca="1" si="8"/>
        <v>543710360748.11304</v>
      </c>
      <c r="Z59" s="90">
        <f t="shared" ca="1" si="8"/>
        <v>551462187392.14429</v>
      </c>
      <c r="AA59" s="90">
        <f t="shared" ca="1" si="8"/>
        <v>559214014036.17554</v>
      </c>
      <c r="AB59" s="90">
        <f t="shared" ca="1" si="8"/>
        <v>566965840680.20679</v>
      </c>
      <c r="AC59" s="90">
        <f t="shared" ca="1" si="8"/>
        <v>574717667324.23804</v>
      </c>
      <c r="AD59" s="90">
        <f t="shared" ca="1" si="8"/>
        <v>582469493968.26941</v>
      </c>
      <c r="AE59" s="90">
        <f t="shared" ca="1" si="8"/>
        <v>590221320612.30066</v>
      </c>
      <c r="AF59" s="90">
        <f t="shared" ca="1" si="8"/>
        <v>597973147256.33191</v>
      </c>
      <c r="AG59" s="90">
        <f t="shared" ca="1" si="8"/>
        <v>605724973900.36316</v>
      </c>
      <c r="AH59" s="90">
        <f t="shared" ca="1" si="8"/>
        <v>613476800544.39453</v>
      </c>
      <c r="AI59" s="90">
        <f t="shared" ca="1" si="8"/>
        <v>621228627188.42578</v>
      </c>
      <c r="AJ59" s="90">
        <f t="shared" ca="1" si="8"/>
        <v>628980453832.45703</v>
      </c>
      <c r="AK59" s="90">
        <f t="shared" ca="1" si="8"/>
        <v>636732280476.48828</v>
      </c>
      <c r="AL59" s="90">
        <f t="shared" ca="1" si="8"/>
        <v>644484107120.51953</v>
      </c>
      <c r="AM59" s="90">
        <f t="shared" ca="1" si="11"/>
        <v>652235933764.55078</v>
      </c>
      <c r="AN59" s="90">
        <f t="shared" ca="1" si="11"/>
        <v>659987760408.58215</v>
      </c>
      <c r="AO59" s="90">
        <f t="shared" ca="1" si="11"/>
        <v>667739587052.61328</v>
      </c>
      <c r="AP59">
        <f ca="1">V59*'Process Emissions Multipliers'!$E$43</f>
        <v>675491413696.64465</v>
      </c>
    </row>
    <row r="60" spans="1:42">
      <c r="A60" s="74">
        <v>8</v>
      </c>
      <c r="B60">
        <f ca="1">IF('Soil 2010'!$A68="CM",INDIRECT("'Soil 2010'!"&amp;'Country Selector'!$B$3&amp;ROW($A68))*10^12,0)</f>
        <v>0</v>
      </c>
      <c r="C60" s="90">
        <f t="shared" ca="1" si="9"/>
        <v>2919818271.3106213</v>
      </c>
      <c r="D60" s="90">
        <f t="shared" ca="1" si="9"/>
        <v>5839636542.6212425</v>
      </c>
      <c r="E60" s="90">
        <f t="shared" ca="1" si="9"/>
        <v>8759454813.9318638</v>
      </c>
      <c r="F60" s="90">
        <f t="shared" ca="1" si="9"/>
        <v>11679273085.242485</v>
      </c>
      <c r="G60" s="90">
        <f t="shared" ca="1" si="9"/>
        <v>14599091356.553106</v>
      </c>
      <c r="H60" s="90">
        <f t="shared" ca="1" si="9"/>
        <v>17518909627.863728</v>
      </c>
      <c r="I60" s="90">
        <f t="shared" ca="1" si="9"/>
        <v>20438727899.174351</v>
      </c>
      <c r="J60" s="90">
        <f t="shared" ca="1" si="9"/>
        <v>23358546170.48497</v>
      </c>
      <c r="K60" s="90">
        <f t="shared" ca="1" si="9"/>
        <v>26278364441.795589</v>
      </c>
      <c r="L60">
        <f ca="1">IF('Soil 2020'!$A68="CM",INDIRECT("'Soil 2020'!"&amp;'Country Selector'!$B$3&amp;ROW($A68))*10^12,0)*'Process Emissions Multipliers'!$B$43</f>
        <v>29198182713.106213</v>
      </c>
      <c r="M60" s="90">
        <f t="shared" ca="1" si="10"/>
        <v>26278364441.795589</v>
      </c>
      <c r="N60" s="90">
        <f t="shared" ca="1" si="10"/>
        <v>23358546170.48497</v>
      </c>
      <c r="O60" s="90">
        <f t="shared" ca="1" si="10"/>
        <v>20438727899.174351</v>
      </c>
      <c r="P60" s="90">
        <f t="shared" ca="1" si="10"/>
        <v>17518909627.863728</v>
      </c>
      <c r="Q60" s="90">
        <f t="shared" ca="1" si="10"/>
        <v>14599091356.553106</v>
      </c>
      <c r="R60" s="90">
        <f t="shared" ca="1" si="10"/>
        <v>11679273085.242485</v>
      </c>
      <c r="S60" s="90">
        <f t="shared" ca="1" si="10"/>
        <v>8759454813.9318638</v>
      </c>
      <c r="T60" s="90">
        <f t="shared" ca="1" si="10"/>
        <v>5839636542.6212425</v>
      </c>
      <c r="U60" s="90">
        <f t="shared" ca="1" si="10"/>
        <v>2919818271.3106213</v>
      </c>
      <c r="V60">
        <f ca="1">IF('Soil 2030'!$A68="CM",INDIRECT("'Soil 2030'!"&amp;'Country Selector'!$B$3&amp;ROW($A68))*10^12,0)*'Process Emissions Multipliers'!$D$43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Multipliers'!$E$43</f>
        <v>0</v>
      </c>
    </row>
    <row r="61" spans="1:42">
      <c r="A61" s="74">
        <v>9</v>
      </c>
      <c r="B61">
        <f ca="1">IF('Soil 2010'!$A69="CM",INDIRECT("'Soil 2010'!"&amp;'Country Selector'!$B$3&amp;ROW($A69))*10^12,0)</f>
        <v>0</v>
      </c>
      <c r="C61" s="90">
        <f t="shared" ca="1" si="9"/>
        <v>5446202101.8835545</v>
      </c>
      <c r="D61" s="90">
        <f t="shared" ca="1" si="9"/>
        <v>10892404203.767109</v>
      </c>
      <c r="E61" s="90">
        <f t="shared" ca="1" si="9"/>
        <v>16338606305.650661</v>
      </c>
      <c r="F61" s="90">
        <f t="shared" ca="1" si="9"/>
        <v>21784808407.534218</v>
      </c>
      <c r="G61" s="90">
        <f t="shared" ca="1" si="9"/>
        <v>27231010509.41777</v>
      </c>
      <c r="H61" s="90">
        <f t="shared" ca="1" si="9"/>
        <v>32677212611.301323</v>
      </c>
      <c r="I61" s="90">
        <f t="shared" ca="1" si="9"/>
        <v>38123414713.184875</v>
      </c>
      <c r="J61" s="90">
        <f t="shared" ca="1" si="9"/>
        <v>43569616815.068436</v>
      </c>
      <c r="K61" s="90">
        <f t="shared" ca="1" si="9"/>
        <v>49015818916.951988</v>
      </c>
      <c r="L61">
        <f ca="1">IF('Soil 2020'!$A69="CM",INDIRECT("'Soil 2020'!"&amp;'Country Selector'!$B$3&amp;ROW($A69))*10^12,0)*'Process Emissions Multipliers'!$B$43</f>
        <v>54462021018.835541</v>
      </c>
      <c r="M61" s="90">
        <f t="shared" ca="1" si="10"/>
        <v>49015818916.951988</v>
      </c>
      <c r="N61" s="90">
        <f t="shared" ca="1" si="10"/>
        <v>43569616815.068436</v>
      </c>
      <c r="O61" s="90">
        <f t="shared" ca="1" si="10"/>
        <v>38123414713.184875</v>
      </c>
      <c r="P61" s="90">
        <f t="shared" ca="1" si="10"/>
        <v>32677212611.301323</v>
      </c>
      <c r="Q61" s="90">
        <f t="shared" ca="1" si="10"/>
        <v>27231010509.41777</v>
      </c>
      <c r="R61" s="90">
        <f t="shared" ca="1" si="10"/>
        <v>21784808407.534218</v>
      </c>
      <c r="S61" s="90">
        <f t="shared" ca="1" si="10"/>
        <v>16338606305.650661</v>
      </c>
      <c r="T61" s="90">
        <f t="shared" ca="1" si="10"/>
        <v>10892404203.767109</v>
      </c>
      <c r="U61" s="90">
        <f t="shared" ca="1" si="10"/>
        <v>5446202101.8835545</v>
      </c>
      <c r="V61">
        <f ca="1">IF('Soil 2030'!$A69="CM",INDIRECT("'Soil 2030'!"&amp;'Country Selector'!$B$3&amp;ROW($A69))*10^12,0)*'Process Emissions Multipliers'!$D$43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Multipliers'!$E$43</f>
        <v>0</v>
      </c>
    </row>
    <row r="62" spans="1:42">
      <c r="A62" s="74">
        <v>10</v>
      </c>
      <c r="B62">
        <f ca="1">IF('Soil 2010'!$A70="CM",INDIRECT("'Soil 2010'!"&amp;'Country Selector'!$B$3&amp;ROW($A70))*10^12,0)</f>
        <v>21233130194.545425</v>
      </c>
      <c r="C62" s="90">
        <f t="shared" ca="1" si="9"/>
        <v>19109817175.090881</v>
      </c>
      <c r="D62" s="90">
        <f t="shared" ca="1" si="9"/>
        <v>16986504155.636341</v>
      </c>
      <c r="E62" s="90">
        <f t="shared" ca="1" si="9"/>
        <v>14863191136.181799</v>
      </c>
      <c r="F62" s="90">
        <f t="shared" ca="1" si="9"/>
        <v>12739878116.727255</v>
      </c>
      <c r="G62" s="90">
        <f t="shared" ca="1" si="9"/>
        <v>10616565097.272713</v>
      </c>
      <c r="H62" s="90">
        <f t="shared" ca="1" si="9"/>
        <v>8493252077.8181705</v>
      </c>
      <c r="I62" s="90">
        <f t="shared" ca="1" si="9"/>
        <v>6369939058.3636274</v>
      </c>
      <c r="J62" s="90">
        <f t="shared" ca="1" si="9"/>
        <v>4246626038.9090853</v>
      </c>
      <c r="K62" s="90">
        <f t="shared" ca="1" si="9"/>
        <v>2123313019.4545426</v>
      </c>
      <c r="L62">
        <f ca="1">IF('Soil 2020'!$A70="CM",INDIRECT("'Soil 2020'!"&amp;'Country Selector'!$B$3&amp;ROW($A70))*10^12,0)*'Process Emissions Multipliers'!$B$43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IF('Soil 2030'!$A70="CM",INDIRECT("'Soil 2030'!"&amp;'Country Selector'!$B$3&amp;ROW($A70))*10^12,0)*'Process Emissions Multipliers'!$D$43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Multipliers'!$E$43</f>
        <v>0</v>
      </c>
    </row>
    <row r="63" spans="1:42">
      <c r="A63" s="74">
        <v>11</v>
      </c>
      <c r="B63">
        <f ca="1">IF('Soil 2010'!$A71="CM",INDIRECT("'Soil 2010'!"&amp;'Country Selector'!$B$3&amp;ROW($A71))*10^12,0)</f>
        <v>0</v>
      </c>
      <c r="C63" s="90">
        <f t="shared" ca="1" si="9"/>
        <v>36469013300.758316</v>
      </c>
      <c r="D63" s="90">
        <f t="shared" ca="1" si="9"/>
        <v>72938026601.516632</v>
      </c>
      <c r="E63" s="90">
        <f t="shared" ca="1" si="9"/>
        <v>109407039902.27495</v>
      </c>
      <c r="F63" s="90">
        <f t="shared" ref="D63:K95" ca="1" si="12">$B63*($L$1-F$1)/($L$1-$B$1)+$L63*(F$1-$B$1)/($L$1-$B$1)</f>
        <v>145876053203.03326</v>
      </c>
      <c r="G63" s="90">
        <f t="shared" ca="1" si="12"/>
        <v>182345066503.7916</v>
      </c>
      <c r="H63" s="90">
        <f t="shared" ca="1" si="12"/>
        <v>218814079804.5499</v>
      </c>
      <c r="I63" s="90">
        <f t="shared" ca="1" si="12"/>
        <v>255283093105.30826</v>
      </c>
      <c r="J63" s="90">
        <f t="shared" ca="1" si="12"/>
        <v>291752106406.06653</v>
      </c>
      <c r="K63" s="90">
        <f t="shared" ca="1" si="12"/>
        <v>328221119706.82483</v>
      </c>
      <c r="L63">
        <f ca="1">IF('Soil 2020'!$A71="CM",INDIRECT("'Soil 2020'!"&amp;'Country Selector'!$B$3&amp;ROW($A71))*10^12,0)*'Process Emissions Multipliers'!$B$43</f>
        <v>364690133007.58319</v>
      </c>
      <c r="M63" s="90">
        <f t="shared" ca="1" si="10"/>
        <v>328221119706.82483</v>
      </c>
      <c r="N63" s="90">
        <f t="shared" ca="1" si="10"/>
        <v>291752106406.06653</v>
      </c>
      <c r="O63" s="90">
        <f t="shared" ca="1" si="10"/>
        <v>255283093105.30826</v>
      </c>
      <c r="P63" s="90">
        <f t="shared" ref="N63:U95" ca="1" si="13">$L63*($V$1-P$1)/($V$1-$L$1)+$V63*(P$1-$L$1)/($V$1-$L$1)</f>
        <v>218814079804.5499</v>
      </c>
      <c r="Q63" s="90">
        <f t="shared" ca="1" si="13"/>
        <v>182345066503.7916</v>
      </c>
      <c r="R63" s="90">
        <f t="shared" ca="1" si="13"/>
        <v>145876053203.03326</v>
      </c>
      <c r="S63" s="90">
        <f t="shared" ca="1" si="13"/>
        <v>109407039902.27495</v>
      </c>
      <c r="T63" s="90">
        <f t="shared" ca="1" si="13"/>
        <v>72938026601.516632</v>
      </c>
      <c r="U63" s="90">
        <f t="shared" ca="1" si="13"/>
        <v>36469013300.758316</v>
      </c>
      <c r="V63">
        <f ca="1">IF('Soil 2030'!$A71="CM",INDIRECT("'Soil 2030'!"&amp;'Country Selector'!$B$3&amp;ROW($A71))*10^12,0)*'Process Emissions Multipliers'!$D$43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Multipliers'!$E$43</f>
        <v>0</v>
      </c>
    </row>
    <row r="64" spans="1:42">
      <c r="A64" s="74">
        <v>12</v>
      </c>
      <c r="B64">
        <f ca="1">IF('Soil 2010'!$A72="CM",INDIRECT("'Soil 2010'!"&amp;'Country Selector'!$B$3&amp;ROW($A72))*10^12,0)</f>
        <v>5809313338.7737694</v>
      </c>
      <c r="C64" s="90">
        <f t="shared" ref="C64:K127" ca="1" si="15">$B64*($L$1-C$1)/($L$1-$B$1)+$L64*(C$1-$B$1)/($L$1-$B$1)</f>
        <v>5228382004.8963928</v>
      </c>
      <c r="D64" s="90">
        <f t="shared" ca="1" si="12"/>
        <v>4647450671.0190153</v>
      </c>
      <c r="E64" s="90">
        <f t="shared" ca="1" si="12"/>
        <v>4066519337.1416383</v>
      </c>
      <c r="F64" s="90">
        <f t="shared" ca="1" si="12"/>
        <v>3485588003.2642617</v>
      </c>
      <c r="G64" s="90">
        <f t="shared" ca="1" si="12"/>
        <v>2904656669.3868847</v>
      </c>
      <c r="H64" s="90">
        <f t="shared" ca="1" si="12"/>
        <v>2323725335.5095077</v>
      </c>
      <c r="I64" s="90">
        <f t="shared" ca="1" si="12"/>
        <v>1742794001.6321309</v>
      </c>
      <c r="J64" s="90">
        <f t="shared" ca="1" si="12"/>
        <v>1161862667.7547538</v>
      </c>
      <c r="K64" s="90">
        <f t="shared" ca="1" si="12"/>
        <v>580931333.87737691</v>
      </c>
      <c r="L64">
        <f ca="1">IF('Soil 2020'!$A72="CM",INDIRECT("'Soil 2020'!"&amp;'Country Selector'!$B$3&amp;ROW($A72))*10^12,0)*'Process Emissions Multipliers'!$B$43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IF('Soil 2030'!$A72="CM",INDIRECT("'Soil 2030'!"&amp;'Country Selector'!$B$3&amp;ROW($A72))*10^12,0)*'Process Emissions Multipliers'!$D$43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Multipliers'!$E$43</f>
        <v>0</v>
      </c>
    </row>
    <row r="65" spans="1:42">
      <c r="A65" s="74">
        <v>13</v>
      </c>
      <c r="B65">
        <f ca="1">IF('Soil 2010'!$A73="CM",INDIRECT("'Soil 2010'!"&amp;'Country Selector'!$B$3&amp;ROW($A73))*10^12,0)</f>
        <v>3075246311.5319982</v>
      </c>
      <c r="C65" s="90">
        <f t="shared" ca="1" si="15"/>
        <v>2767721680.3787985</v>
      </c>
      <c r="D65" s="90">
        <f t="shared" ca="1" si="12"/>
        <v>2460197049.2255983</v>
      </c>
      <c r="E65" s="90">
        <f t="shared" ca="1" si="12"/>
        <v>2152672418.0723987</v>
      </c>
      <c r="F65" s="90">
        <f t="shared" ca="1" si="12"/>
        <v>1845147786.919199</v>
      </c>
      <c r="G65" s="90">
        <f t="shared" ca="1" si="12"/>
        <v>1537623155.7659991</v>
      </c>
      <c r="H65" s="90">
        <f t="shared" ca="1" si="12"/>
        <v>1230098524.6127992</v>
      </c>
      <c r="I65" s="90">
        <f t="shared" ca="1" si="12"/>
        <v>922573893.45959949</v>
      </c>
      <c r="J65" s="90">
        <f t="shared" ca="1" si="12"/>
        <v>615049262.30639958</v>
      </c>
      <c r="K65" s="90">
        <f t="shared" ca="1" si="12"/>
        <v>307524631.15319979</v>
      </c>
      <c r="L65">
        <f ca="1">IF('Soil 2020'!$A73="CM",INDIRECT("'Soil 2020'!"&amp;'Country Selector'!$B$3&amp;ROW($A73))*10^12,0)*'Process Emissions Multipliers'!$B$43</f>
        <v>0</v>
      </c>
      <c r="M65" s="90">
        <f t="shared" ca="1" si="16"/>
        <v>630240403.10396552</v>
      </c>
      <c r="N65" s="90">
        <f t="shared" ca="1" si="13"/>
        <v>1260480806.207931</v>
      </c>
      <c r="O65" s="90">
        <f t="shared" ca="1" si="13"/>
        <v>1890721209.3118966</v>
      </c>
      <c r="P65" s="90">
        <f t="shared" ca="1" si="13"/>
        <v>2520961612.4158621</v>
      </c>
      <c r="Q65" s="90">
        <f t="shared" ca="1" si="13"/>
        <v>3151202015.5198274</v>
      </c>
      <c r="R65" s="90">
        <f t="shared" ca="1" si="13"/>
        <v>3781442418.6237931</v>
      </c>
      <c r="S65" s="90">
        <f t="shared" ca="1" si="13"/>
        <v>4411682821.7277584</v>
      </c>
      <c r="T65" s="90">
        <f t="shared" ca="1" si="13"/>
        <v>5041923224.8317242</v>
      </c>
      <c r="U65" s="90">
        <f t="shared" ca="1" si="13"/>
        <v>5672163627.9356899</v>
      </c>
      <c r="V65">
        <f ca="1">IF('Soil 2030'!$A73="CM",INDIRECT("'Soil 2030'!"&amp;'Country Selector'!$B$3&amp;ROW($A73))*10^12,0)*'Process Emissions Multipliers'!$D$43</f>
        <v>6302404031.0396547</v>
      </c>
      <c r="W65" s="90">
        <f t="shared" ca="1" si="14"/>
        <v>6396274115.248805</v>
      </c>
      <c r="X65" s="90">
        <f t="shared" ca="1" si="14"/>
        <v>6490144199.4579573</v>
      </c>
      <c r="Y65" s="90">
        <f t="shared" ca="1" si="14"/>
        <v>6584014283.6671076</v>
      </c>
      <c r="Z65" s="90">
        <f t="shared" ca="1" si="14"/>
        <v>6677884367.8762589</v>
      </c>
      <c r="AA65" s="90">
        <f t="shared" ca="1" si="14"/>
        <v>6771754452.0854092</v>
      </c>
      <c r="AB65" s="90">
        <f t="shared" ca="1" si="14"/>
        <v>6865624536.2945595</v>
      </c>
      <c r="AC65" s="90">
        <f t="shared" ca="1" si="14"/>
        <v>6959494620.5037117</v>
      </c>
      <c r="AD65" s="90">
        <f t="shared" ca="1" si="14"/>
        <v>7053364704.712862</v>
      </c>
      <c r="AE65" s="90">
        <f t="shared" ca="1" si="14"/>
        <v>7147234788.9220123</v>
      </c>
      <c r="AF65" s="90">
        <f t="shared" ca="1" si="14"/>
        <v>7241104873.1311626</v>
      </c>
      <c r="AG65" s="90">
        <f t="shared" ca="1" si="14"/>
        <v>7334974957.3403139</v>
      </c>
      <c r="AH65" s="90">
        <f t="shared" ca="1" si="14"/>
        <v>7428845041.5494652</v>
      </c>
      <c r="AI65" s="90">
        <f t="shared" ca="1" si="14"/>
        <v>7522715125.7586155</v>
      </c>
      <c r="AJ65" s="90">
        <f t="shared" ca="1" si="14"/>
        <v>7616585209.9677668</v>
      </c>
      <c r="AK65" s="90">
        <f t="shared" ca="1" si="14"/>
        <v>7710455294.1769171</v>
      </c>
      <c r="AL65" s="90">
        <f t="shared" ca="1" si="14"/>
        <v>7804325378.3860683</v>
      </c>
      <c r="AM65" s="90">
        <f t="shared" ca="1" si="11"/>
        <v>7898195462.5952187</v>
      </c>
      <c r="AN65" s="90">
        <f t="shared" ca="1" si="11"/>
        <v>7992065546.8043699</v>
      </c>
      <c r="AO65" s="90">
        <f t="shared" ca="1" si="11"/>
        <v>8085935631.0135212</v>
      </c>
      <c r="AP65">
        <f ca="1">V65*'Process Emissions Multipliers'!$E$43</f>
        <v>8179805715.2226715</v>
      </c>
    </row>
    <row r="66" spans="1:42">
      <c r="A66" s="74">
        <v>14</v>
      </c>
      <c r="B66">
        <f ca="1">IF('Soil 2010'!$A74="CM",INDIRECT("'Soil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IF('Soil 2020'!$A74="CM",INDIRECT("'Soil 2020'!"&amp;'Country Selector'!$B$3&amp;ROW($A74))*10^12,0)*'Process Emissions Multipliers'!$B$43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IF('Soil 2030'!$A74="CM",INDIRECT("'Soil 2030'!"&amp;'Country Selector'!$B$3&amp;ROW($A74))*10^12,0)*'Process Emissions Multipliers'!$D$43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Multipliers'!$E$43</f>
        <v>0</v>
      </c>
    </row>
    <row r="67" spans="1:42">
      <c r="A67" s="74">
        <v>15</v>
      </c>
      <c r="B67">
        <f ca="1">IF('Soil 2010'!$A75="CM",INDIRECT("'Soil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IF('Soil 2020'!$A75="CM",INDIRECT("'Soil 2020'!"&amp;'Country Selector'!$B$3&amp;ROW($A75))*10^12,0)*'Process Emissions Multipliers'!$B$43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IF('Soil 2030'!$A75="CM",INDIRECT("'Soil 2030'!"&amp;'Country Selector'!$B$3&amp;ROW($A75))*10^12,0)*'Process Emissions Multipliers'!$D$43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Multipliers'!$E$43</f>
        <v>0</v>
      </c>
    </row>
    <row r="68" spans="1:42">
      <c r="A68" s="74">
        <v>16</v>
      </c>
      <c r="B68">
        <f ca="1">IF('Soil 2010'!$A76="CM",INDIRECT("'Soil 2010'!"&amp;'Country Selector'!$B$3&amp;ROW($A76))*10^12,0)</f>
        <v>1211296849.1306829</v>
      </c>
      <c r="C68" s="90">
        <f t="shared" ca="1" si="15"/>
        <v>1090167164.2176147</v>
      </c>
      <c r="D68" s="90">
        <f t="shared" ca="1" si="12"/>
        <v>969037479.30454636</v>
      </c>
      <c r="E68" s="90">
        <f t="shared" ca="1" si="12"/>
        <v>847907794.39147806</v>
      </c>
      <c r="F68" s="90">
        <f t="shared" ca="1" si="12"/>
        <v>726778109.47840977</v>
      </c>
      <c r="G68" s="90">
        <f t="shared" ca="1" si="12"/>
        <v>605648424.56534147</v>
      </c>
      <c r="H68" s="90">
        <f t="shared" ca="1" si="12"/>
        <v>484518739.65227318</v>
      </c>
      <c r="I68" s="90">
        <f t="shared" ca="1" si="12"/>
        <v>363389054.73920488</v>
      </c>
      <c r="J68" s="90">
        <f t="shared" ca="1" si="12"/>
        <v>242259369.82613659</v>
      </c>
      <c r="K68" s="90">
        <f t="shared" ca="1" si="12"/>
        <v>121129684.91306829</v>
      </c>
      <c r="L68">
        <f ca="1">IF('Soil 2020'!$A76="CM",INDIRECT("'Soil 2020'!"&amp;'Country Selector'!$B$3&amp;ROW($A76))*10^12,0)*'Process Emissions Multipliers'!$B$43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IF('Soil 2030'!$A76="CM",INDIRECT("'Soil 2030'!"&amp;'Country Selector'!$B$3&amp;ROW($A76))*10^12,0)*'Process Emissions Multipliers'!$D$43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Multipliers'!$E$43</f>
        <v>0</v>
      </c>
    </row>
    <row r="69" spans="1:42">
      <c r="A69" s="74">
        <v>17</v>
      </c>
      <c r="B69">
        <f ca="1">IF('Soil 2010'!$A77="CM",INDIRECT("'Soil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IF('Soil 2020'!$A77="CM",INDIRECT("'Soil 2020'!"&amp;'Country Selector'!$B$3&amp;ROW($A77))*10^12,0)*'Process Emissions Multipliers'!$B$43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IF('Soil 2030'!$A77="CM",INDIRECT("'Soil 2030'!"&amp;'Country Selector'!$B$3&amp;ROW($A77))*10^12,0)*'Process Emissions Multipliers'!$D$43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Multipliers'!$E$43</f>
        <v>0</v>
      </c>
    </row>
    <row r="70" spans="1:42">
      <c r="A70" s="74">
        <v>18</v>
      </c>
      <c r="B70">
        <f ca="1">IF('Soil 2010'!$A78="CM",INDIRECT("'Soil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IF('Soil 2020'!$A78="CM",INDIRECT("'Soil 2020'!"&amp;'Country Selector'!$B$3&amp;ROW($A78))*10^12,0)*'Process Emissions Multipliers'!$B$43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IF('Soil 2030'!$A78="CM",INDIRECT("'Soil 2030'!"&amp;'Country Selector'!$B$3&amp;ROW($A78))*10^12,0)*'Process Emissions Multipliers'!$D$43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Multipliers'!$E$43</f>
        <v>0</v>
      </c>
    </row>
    <row r="71" spans="1:42">
      <c r="A71" s="74">
        <v>19</v>
      </c>
      <c r="B71">
        <f ca="1">IF('Soil 2010'!$A79="CM",INDIRECT("'Soil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IF('Soil 2020'!$A79="CM",INDIRECT("'Soil 2020'!"&amp;'Country Selector'!$B$3&amp;ROW($A79))*10^12,0)*'Process Emissions Multipliers'!$B$43</f>
        <v>0</v>
      </c>
      <c r="M71" s="90">
        <f t="shared" ca="1" si="16"/>
        <v>350322177.18168086</v>
      </c>
      <c r="N71" s="90">
        <f t="shared" ca="1" si="13"/>
        <v>700644354.36336172</v>
      </c>
      <c r="O71" s="90">
        <f t="shared" ca="1" si="13"/>
        <v>1050966531.5450426</v>
      </c>
      <c r="P71" s="90">
        <f t="shared" ca="1" si="13"/>
        <v>1401288708.7267234</v>
      </c>
      <c r="Q71" s="90">
        <f t="shared" ca="1" si="13"/>
        <v>1751610885.9084046</v>
      </c>
      <c r="R71" s="90">
        <f t="shared" ca="1" si="13"/>
        <v>2101933063.0900853</v>
      </c>
      <c r="S71" s="90">
        <f t="shared" ca="1" si="13"/>
        <v>2452255240.2717657</v>
      </c>
      <c r="T71" s="90">
        <f t="shared" ca="1" si="13"/>
        <v>2802577417.4534469</v>
      </c>
      <c r="U71" s="90">
        <f t="shared" ca="1" si="13"/>
        <v>3152899594.635128</v>
      </c>
      <c r="V71">
        <f ca="1">IF('Soil 2030'!$A79="CM",INDIRECT("'Soil 2030'!"&amp;'Country Selector'!$B$3&amp;ROW($A79))*10^12,0)*'Process Emissions Multipliers'!$D$43</f>
        <v>3503221771.8168087</v>
      </c>
      <c r="W71" s="90">
        <f t="shared" ca="1" si="14"/>
        <v>3555399912.2699094</v>
      </c>
      <c r="X71" s="90">
        <f t="shared" ca="1" si="14"/>
        <v>3607578052.7230101</v>
      </c>
      <c r="Y71" s="90">
        <f t="shared" ca="1" si="14"/>
        <v>3659756193.1761107</v>
      </c>
      <c r="Z71" s="90">
        <f t="shared" ca="1" si="14"/>
        <v>3711934333.6292109</v>
      </c>
      <c r="AA71" s="90">
        <f t="shared" ca="1" si="14"/>
        <v>3764112474.0823116</v>
      </c>
      <c r="AB71" s="90">
        <f t="shared" ca="1" si="14"/>
        <v>3816290614.5354118</v>
      </c>
      <c r="AC71" s="90">
        <f t="shared" ca="1" si="14"/>
        <v>3868468754.988513</v>
      </c>
      <c r="AD71" s="90">
        <f t="shared" ca="1" si="14"/>
        <v>3920646895.4416132</v>
      </c>
      <c r="AE71" s="90">
        <f t="shared" ca="1" si="14"/>
        <v>3972825035.8947139</v>
      </c>
      <c r="AF71" s="90">
        <f t="shared" ca="1" si="14"/>
        <v>4025003176.3478146</v>
      </c>
      <c r="AG71" s="90">
        <f t="shared" ca="1" si="14"/>
        <v>4077181316.8009152</v>
      </c>
      <c r="AH71" s="90">
        <f t="shared" ca="1" si="14"/>
        <v>4129359457.2540159</v>
      </c>
      <c r="AI71" s="90">
        <f t="shared" ca="1" si="14"/>
        <v>4181537597.7071161</v>
      </c>
      <c r="AJ71" s="90">
        <f t="shared" ca="1" si="14"/>
        <v>4233715738.1602168</v>
      </c>
      <c r="AK71" s="90">
        <f t="shared" ca="1" si="14"/>
        <v>4285893878.6133175</v>
      </c>
      <c r="AL71" s="90">
        <f t="shared" ca="1" si="14"/>
        <v>4338072019.0664177</v>
      </c>
      <c r="AM71" s="90">
        <f t="shared" ca="1" si="11"/>
        <v>4390250159.5195179</v>
      </c>
      <c r="AN71" s="90">
        <f t="shared" ca="1" si="11"/>
        <v>4442428299.9726191</v>
      </c>
      <c r="AO71" s="90">
        <f t="shared" ca="1" si="11"/>
        <v>4494606440.4257193</v>
      </c>
      <c r="AP71">
        <f ca="1">V71*'Process Emissions Multipliers'!$E$43</f>
        <v>4546784580.8788204</v>
      </c>
    </row>
    <row r="72" spans="1:42">
      <c r="A72" s="74">
        <v>20</v>
      </c>
      <c r="B72">
        <f ca="1">IF('Soil 2010'!$A80="CM",INDIRECT("'Soil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IF('Soil 2020'!$A80="CM",INDIRECT("'Soil 2020'!"&amp;'Country Selector'!$B$3&amp;ROW($A80))*10^12,0)*'Process Emissions Multipliers'!$B$43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IF('Soil 2030'!$A80="CM",INDIRECT("'Soil 2030'!"&amp;'Country Selector'!$B$3&amp;ROW($A80))*10^12,0)*'Process Emissions Multipliers'!$D$43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Multipliers'!$E$43</f>
        <v>0</v>
      </c>
    </row>
    <row r="73" spans="1:42">
      <c r="A73" s="74">
        <v>21</v>
      </c>
      <c r="B73">
        <f ca="1">IF('Soil 2010'!$A81="CM",INDIRECT("'Soil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IF('Soil 2020'!$A81="CM",INDIRECT("'Soil 2020'!"&amp;'Country Selector'!$B$3&amp;ROW($A81))*10^12,0)*'Process Emissions Multipliers'!$B$43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IF('Soil 2030'!$A81="CM",INDIRECT("'Soil 2030'!"&amp;'Country Selector'!$B$3&amp;ROW($A81))*10^12,0)*'Process Emissions Multipliers'!$D$43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Multipliers'!$E$43</f>
        <v>0</v>
      </c>
    </row>
    <row r="74" spans="1:42">
      <c r="A74" s="74">
        <v>22</v>
      </c>
      <c r="B74">
        <f ca="1">IF('Soil 2010'!$A82="CM",INDIRECT("'Soil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IF('Soil 2020'!$A82="CM",INDIRECT("'Soil 2020'!"&amp;'Country Selector'!$B$3&amp;ROW($A82))*10^12,0)*'Process Emissions Multipliers'!$B$43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IF('Soil 2030'!$A82="CM",INDIRECT("'Soil 2030'!"&amp;'Country Selector'!$B$3&amp;ROW($A82))*10^12,0)*'Process Emissions Multipliers'!$D$43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Multipliers'!$E$43</f>
        <v>0</v>
      </c>
    </row>
    <row r="75" spans="1:42">
      <c r="A75" s="74">
        <v>23</v>
      </c>
      <c r="B75">
        <f ca="1">IF('Soil 2010'!$A83="CM",INDIRECT("'Soil 2010'!"&amp;'Country Selector'!$B$3&amp;ROW($A83))*10^12,0)</f>
        <v>0</v>
      </c>
      <c r="C75" s="90">
        <f t="shared" ca="1" si="15"/>
        <v>324183330.83815747</v>
      </c>
      <c r="D75" s="90">
        <f t="shared" ca="1" si="12"/>
        <v>648366661.67631495</v>
      </c>
      <c r="E75" s="90">
        <f t="shared" ca="1" si="12"/>
        <v>972549992.51447237</v>
      </c>
      <c r="F75" s="90">
        <f t="shared" ca="1" si="12"/>
        <v>1296733323.3526299</v>
      </c>
      <c r="G75" s="90">
        <f t="shared" ca="1" si="12"/>
        <v>1620916654.1907873</v>
      </c>
      <c r="H75" s="90">
        <f t="shared" ca="1" si="12"/>
        <v>1945099985.0289447</v>
      </c>
      <c r="I75" s="90">
        <f t="shared" ca="1" si="12"/>
        <v>2269283315.8671021</v>
      </c>
      <c r="J75" s="90">
        <f t="shared" ca="1" si="12"/>
        <v>2593466646.7052598</v>
      </c>
      <c r="K75" s="90">
        <f t="shared" ca="1" si="12"/>
        <v>2917649977.5434175</v>
      </c>
      <c r="L75">
        <f ca="1">IF('Soil 2020'!$A83="CM",INDIRECT("'Soil 2020'!"&amp;'Country Selector'!$B$3&amp;ROW($A83))*10^12,0)*'Process Emissions Multipliers'!$B$43</f>
        <v>3241833308.3815746</v>
      </c>
      <c r="M75" s="90">
        <f t="shared" ca="1" si="16"/>
        <v>2917649977.5434175</v>
      </c>
      <c r="N75" s="90">
        <f t="shared" ca="1" si="13"/>
        <v>2593466646.7052598</v>
      </c>
      <c r="O75" s="90">
        <f t="shared" ca="1" si="13"/>
        <v>2269283315.8671021</v>
      </c>
      <c r="P75" s="90">
        <f t="shared" ca="1" si="13"/>
        <v>1945099985.0289447</v>
      </c>
      <c r="Q75" s="90">
        <f t="shared" ca="1" si="13"/>
        <v>1620916654.1907873</v>
      </c>
      <c r="R75" s="90">
        <f t="shared" ca="1" si="13"/>
        <v>1296733323.3526299</v>
      </c>
      <c r="S75" s="90">
        <f t="shared" ca="1" si="13"/>
        <v>972549992.51447237</v>
      </c>
      <c r="T75" s="90">
        <f t="shared" ca="1" si="13"/>
        <v>648366661.67631495</v>
      </c>
      <c r="U75" s="90">
        <f t="shared" ca="1" si="13"/>
        <v>324183330.83815747</v>
      </c>
      <c r="V75">
        <f ca="1">IF('Soil 2030'!$A83="CM",INDIRECT("'Soil 2030'!"&amp;'Country Selector'!$B$3&amp;ROW($A83))*10^12,0)*'Process Emissions Multipliers'!$D$43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Multipliers'!$E$43</f>
        <v>0</v>
      </c>
    </row>
    <row r="76" spans="1:42">
      <c r="A76" s="74">
        <v>24</v>
      </c>
      <c r="B76">
        <f ca="1">IF('Soil 2010'!$A84="CM",INDIRECT("'Soil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IF('Soil 2020'!$A84="CM",INDIRECT("'Soil 2020'!"&amp;'Country Selector'!$B$3&amp;ROW($A84))*10^12,0)*'Process Emissions Multipliers'!$B$43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IF('Soil 2030'!$A84="CM",INDIRECT("'Soil 2030'!"&amp;'Country Selector'!$B$3&amp;ROW($A84))*10^12,0)*'Process Emissions Multipliers'!$D$43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Multipliers'!$E$43</f>
        <v>0</v>
      </c>
    </row>
    <row r="77" spans="1:42">
      <c r="A77" s="74">
        <v>25</v>
      </c>
      <c r="B77">
        <f ca="1">IF('Soil 2010'!$A85="CM",INDIRECT("'Soil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IF('Soil 2020'!$A85="CM",INDIRECT("'Soil 2020'!"&amp;'Country Selector'!$B$3&amp;ROW($A85))*10^12,0)*'Process Emissions Multipliers'!$B$43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IF('Soil 2030'!$A85="CM",INDIRECT("'Soil 2030'!"&amp;'Country Selector'!$B$3&amp;ROW($A85))*10^12,0)*'Process Emissions Multipliers'!$D$43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Multipliers'!$E$43</f>
        <v>0</v>
      </c>
    </row>
    <row r="78" spans="1:42">
      <c r="A78" s="74">
        <v>26</v>
      </c>
      <c r="B78">
        <f ca="1">IF('Soil 2010'!$A86="CM",INDIRECT("'Soil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IF('Soil 2020'!$A86="CM",INDIRECT("'Soil 2020'!"&amp;'Country Selector'!$B$3&amp;ROW($A86))*10^12,0)*'Process Emissions Multipliers'!$B$43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IF('Soil 2030'!$A86="CM",INDIRECT("'Soil 2030'!"&amp;'Country Selector'!$B$3&amp;ROW($A86))*10^12,0)*'Process Emissions Multipliers'!$D$43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Multipliers'!$E$43</f>
        <v>0</v>
      </c>
    </row>
    <row r="79" spans="1:42">
      <c r="A79" s="74">
        <v>27</v>
      </c>
      <c r="B79">
        <f ca="1">IF('Soil 2010'!$A87="CM",INDIRECT("'Soil 2010'!"&amp;'Country Selector'!$B$3&amp;ROW($A87))*10^12,0)</f>
        <v>3586980919.052074</v>
      </c>
      <c r="C79" s="90">
        <f t="shared" ca="1" si="15"/>
        <v>18641883575.282951</v>
      </c>
      <c r="D79" s="90">
        <f t="shared" ca="1" si="12"/>
        <v>33696786231.513824</v>
      </c>
      <c r="E79" s="90">
        <f t="shared" ca="1" si="12"/>
        <v>48751688887.744698</v>
      </c>
      <c r="F79" s="90">
        <f t="shared" ca="1" si="12"/>
        <v>63806591543.975578</v>
      </c>
      <c r="G79" s="90">
        <f t="shared" ca="1" si="12"/>
        <v>78861494200.206451</v>
      </c>
      <c r="H79" s="90">
        <f t="shared" ca="1" si="12"/>
        <v>93916396856.437332</v>
      </c>
      <c r="I79" s="90">
        <f t="shared" ca="1" si="12"/>
        <v>108971299512.66821</v>
      </c>
      <c r="J79" s="90">
        <f t="shared" ca="1" si="12"/>
        <v>124026202168.89908</v>
      </c>
      <c r="K79" s="90">
        <f t="shared" ca="1" si="12"/>
        <v>139081104825.12997</v>
      </c>
      <c r="L79">
        <f ca="1">IF('Soil 2020'!$A87="CM",INDIRECT("'Soil 2020'!"&amp;'Country Selector'!$B$3&amp;ROW($A87))*10^12,0)*'Process Emissions Multipliers'!$B$43</f>
        <v>154136007481.36084</v>
      </c>
      <c r="M79" s="90">
        <f t="shared" ca="1" si="16"/>
        <v>140580069335.2381</v>
      </c>
      <c r="N79" s="90">
        <f t="shared" ca="1" si="13"/>
        <v>127024131189.11534</v>
      </c>
      <c r="O79" s="90">
        <f t="shared" ca="1" si="13"/>
        <v>113468193042.9926</v>
      </c>
      <c r="P79" s="90">
        <f t="shared" ca="1" si="13"/>
        <v>99912254896.869843</v>
      </c>
      <c r="Q79" s="90">
        <f t="shared" ca="1" si="13"/>
        <v>86356316750.747101</v>
      </c>
      <c r="R79" s="90">
        <f t="shared" ca="1" si="13"/>
        <v>72800378604.624359</v>
      </c>
      <c r="S79" s="90">
        <f t="shared" ca="1" si="13"/>
        <v>59244440458.501602</v>
      </c>
      <c r="T79" s="90">
        <f t="shared" ca="1" si="13"/>
        <v>45688502312.37886</v>
      </c>
      <c r="U79" s="90">
        <f t="shared" ca="1" si="13"/>
        <v>32132564166.256111</v>
      </c>
      <c r="V79">
        <f ca="1">IF('Soil 2030'!$A87="CM",INDIRECT("'Soil 2030'!"&amp;'Country Selector'!$B$3&amp;ROW($A87))*10^12,0)*'Process Emissions Multipliers'!$D$43</f>
        <v>18576626020.133366</v>
      </c>
      <c r="W79" s="90">
        <f t="shared" ref="W79:AL94" ca="1" si="18">$V79*($AP$1-W$1)/($AP$1-$V$1)+$AP79*(W$1-$V$1)/($AP$1-$V$1)</f>
        <v>18853312414.76049</v>
      </c>
      <c r="X79" s="90">
        <f t="shared" ca="1" si="18"/>
        <v>19129998809.387615</v>
      </c>
      <c r="Y79" s="90">
        <f t="shared" ca="1" si="18"/>
        <v>19406685204.01474</v>
      </c>
      <c r="Z79" s="90">
        <f t="shared" ca="1" si="18"/>
        <v>19683371598.641869</v>
      </c>
      <c r="AA79" s="90">
        <f t="shared" ca="1" si="18"/>
        <v>19960057993.268993</v>
      </c>
      <c r="AB79" s="90">
        <f t="shared" ca="1" si="18"/>
        <v>20236744387.896118</v>
      </c>
      <c r="AC79" s="90">
        <f t="shared" ca="1" si="18"/>
        <v>20513430782.523243</v>
      </c>
      <c r="AD79" s="90">
        <f t="shared" ca="1" si="18"/>
        <v>20790117177.150368</v>
      </c>
      <c r="AE79" s="90">
        <f t="shared" ca="1" si="18"/>
        <v>21066803571.777493</v>
      </c>
      <c r="AF79" s="90">
        <f t="shared" ca="1" si="18"/>
        <v>21343489966.404617</v>
      </c>
      <c r="AG79" s="90">
        <f t="shared" ca="1" si="18"/>
        <v>21620176361.031746</v>
      </c>
      <c r="AH79" s="90">
        <f t="shared" ca="1" si="18"/>
        <v>21896862755.658867</v>
      </c>
      <c r="AI79" s="90">
        <f t="shared" ca="1" si="18"/>
        <v>22173549150.285995</v>
      </c>
      <c r="AJ79" s="90">
        <f t="shared" ca="1" si="18"/>
        <v>22450235544.913116</v>
      </c>
      <c r="AK79" s="90">
        <f t="shared" ca="1" si="18"/>
        <v>22726921939.540245</v>
      </c>
      <c r="AL79" s="90">
        <f t="shared" ca="1" si="18"/>
        <v>23003608334.167366</v>
      </c>
      <c r="AM79" s="90">
        <f t="shared" ca="1" si="17"/>
        <v>23280294728.794491</v>
      </c>
      <c r="AN79" s="90">
        <f t="shared" ca="1" si="17"/>
        <v>23556981123.421619</v>
      </c>
      <c r="AO79" s="90">
        <f t="shared" ca="1" si="17"/>
        <v>23833667518.048744</v>
      </c>
      <c r="AP79">
        <f ca="1">V79*'Process Emissions Multipliers'!$E$43</f>
        <v>24110353912.675869</v>
      </c>
    </row>
    <row r="80" spans="1:42">
      <c r="A80" s="74">
        <v>28</v>
      </c>
      <c r="B80">
        <f ca="1">IF('Soil 2010'!$A88="CM",INDIRECT("'Soil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IF('Soil 2020'!$A88="CM",INDIRECT("'Soil 2020'!"&amp;'Country Selector'!$B$3&amp;ROW($A88))*10^12,0)*'Process Emissions Multipliers'!$B$43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IF('Soil 2030'!$A88="CM",INDIRECT("'Soil 2030'!"&amp;'Country Selector'!$B$3&amp;ROW($A88))*10^12,0)*'Process Emissions Multipliers'!$D$43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Multipliers'!$E$43</f>
        <v>0</v>
      </c>
    </row>
    <row r="81" spans="1:42">
      <c r="A81" s="74">
        <v>29</v>
      </c>
      <c r="B81">
        <f ca="1">IF('Soil 2010'!$A89="CM",INDIRECT("'Soil 2010'!"&amp;'Country Selector'!$B$3&amp;ROW($A89))*10^12,0)</f>
        <v>0</v>
      </c>
      <c r="C81" s="90">
        <f t="shared" ca="1" si="15"/>
        <v>141751290.32324809</v>
      </c>
      <c r="D81" s="90">
        <f t="shared" ca="1" si="12"/>
        <v>283502580.64649618</v>
      </c>
      <c r="E81" s="90">
        <f t="shared" ca="1" si="12"/>
        <v>425253870.96974432</v>
      </c>
      <c r="F81" s="90">
        <f t="shared" ca="1" si="12"/>
        <v>567005161.29299235</v>
      </c>
      <c r="G81" s="90">
        <f t="shared" ca="1" si="12"/>
        <v>708756451.6162405</v>
      </c>
      <c r="H81" s="90">
        <f t="shared" ca="1" si="12"/>
        <v>850507741.93948865</v>
      </c>
      <c r="I81" s="90">
        <f t="shared" ca="1" si="12"/>
        <v>992259032.26273668</v>
      </c>
      <c r="J81" s="90">
        <f t="shared" ca="1" si="12"/>
        <v>1134010322.5859847</v>
      </c>
      <c r="K81" s="90">
        <f t="shared" ca="1" si="12"/>
        <v>1275761612.9092329</v>
      </c>
      <c r="L81">
        <f ca="1">IF('Soil 2020'!$A89="CM",INDIRECT("'Soil 2020'!"&amp;'Country Selector'!$B$3&amp;ROW($A89))*10^12,0)*'Process Emissions Multipliers'!$B$43</f>
        <v>1417512903.232481</v>
      </c>
      <c r="M81" s="90">
        <f t="shared" ca="1" si="16"/>
        <v>1275761612.9092329</v>
      </c>
      <c r="N81" s="90">
        <f t="shared" ca="1" si="13"/>
        <v>1134010322.5859847</v>
      </c>
      <c r="O81" s="90">
        <f t="shared" ca="1" si="13"/>
        <v>992259032.26273668</v>
      </c>
      <c r="P81" s="90">
        <f t="shared" ca="1" si="13"/>
        <v>850507741.93948865</v>
      </c>
      <c r="Q81" s="90">
        <f t="shared" ca="1" si="13"/>
        <v>708756451.6162405</v>
      </c>
      <c r="R81" s="90">
        <f t="shared" ca="1" si="13"/>
        <v>567005161.29299235</v>
      </c>
      <c r="S81" s="90">
        <f t="shared" ca="1" si="13"/>
        <v>425253870.96974432</v>
      </c>
      <c r="T81" s="90">
        <f t="shared" ca="1" si="13"/>
        <v>283502580.64649618</v>
      </c>
      <c r="U81" s="90">
        <f t="shared" ca="1" si="13"/>
        <v>141751290.32324809</v>
      </c>
      <c r="V81">
        <f ca="1">IF('Soil 2030'!$A89="CM",INDIRECT("'Soil 2030'!"&amp;'Country Selector'!$B$3&amp;ROW($A89))*10^12,0)*'Process Emissions Multipliers'!$D$43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Multipliers'!$E$43</f>
        <v>0</v>
      </c>
    </row>
    <row r="82" spans="1:42">
      <c r="A82" s="74">
        <v>30</v>
      </c>
      <c r="B82">
        <f ca="1">IF('Soil 2010'!$A90="CM",INDIRECT("'Soil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IF('Soil 2020'!$A90="CM",INDIRECT("'Soil 2020'!"&amp;'Country Selector'!$B$3&amp;ROW($A90))*10^12,0)*'Process Emissions Multipliers'!$B$43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IF('Soil 2030'!$A90="CM",INDIRECT("'Soil 2030'!"&amp;'Country Selector'!$B$3&amp;ROW($A90))*10^12,0)*'Process Emissions Multipliers'!$D$43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Multipliers'!$E$43</f>
        <v>0</v>
      </c>
    </row>
    <row r="83" spans="1:42">
      <c r="A83" s="74">
        <v>31</v>
      </c>
      <c r="B83">
        <f ca="1">IF('Soil 2010'!$A91="CM",INDIRECT("'Soil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IF('Soil 2020'!$A91="CM",INDIRECT("'Soil 2020'!"&amp;'Country Selector'!$B$3&amp;ROW($A91))*10^12,0)*'Process Emissions Multipliers'!$B$43</f>
        <v>0</v>
      </c>
      <c r="M83" s="90">
        <f t="shared" ca="1" si="16"/>
        <v>924662778.23692644</v>
      </c>
      <c r="N83" s="90">
        <f t="shared" ca="1" si="13"/>
        <v>1849325556.4738529</v>
      </c>
      <c r="O83" s="90">
        <f t="shared" ca="1" si="13"/>
        <v>2773988334.7107797</v>
      </c>
      <c r="P83" s="90">
        <f t="shared" ca="1" si="13"/>
        <v>3698651112.9477057</v>
      </c>
      <c r="Q83" s="90">
        <f t="shared" ca="1" si="13"/>
        <v>4623313891.1846323</v>
      </c>
      <c r="R83" s="90">
        <f t="shared" ca="1" si="13"/>
        <v>5547976669.4215593</v>
      </c>
      <c r="S83" s="90">
        <f t="shared" ca="1" si="13"/>
        <v>6472639447.6584854</v>
      </c>
      <c r="T83" s="90">
        <f t="shared" ca="1" si="13"/>
        <v>7397302225.8954115</v>
      </c>
      <c r="U83" s="90">
        <f t="shared" ca="1" si="13"/>
        <v>8321965004.1323376</v>
      </c>
      <c r="V83">
        <f ca="1">IF('Soil 2030'!$A91="CM",INDIRECT("'Soil 2030'!"&amp;'Country Selector'!$B$3&amp;ROW($A91))*10^12,0)*'Process Emissions Multipliers'!$D$43</f>
        <v>9246627782.3692646</v>
      </c>
      <c r="W83" s="90">
        <f t="shared" ca="1" si="18"/>
        <v>9384350106.1534615</v>
      </c>
      <c r="X83" s="90">
        <f t="shared" ca="1" si="18"/>
        <v>9522072429.9376602</v>
      </c>
      <c r="Y83" s="90">
        <f t="shared" ca="1" si="18"/>
        <v>9659794753.721859</v>
      </c>
      <c r="Z83" s="90">
        <f t="shared" ca="1" si="18"/>
        <v>9797517077.5060558</v>
      </c>
      <c r="AA83" s="90">
        <f t="shared" ca="1" si="18"/>
        <v>9935239401.2902546</v>
      </c>
      <c r="AB83" s="90">
        <f t="shared" ca="1" si="18"/>
        <v>10072961725.074451</v>
      </c>
      <c r="AC83" s="90">
        <f t="shared" ca="1" si="18"/>
        <v>10210684048.85865</v>
      </c>
      <c r="AD83" s="90">
        <f t="shared" ca="1" si="18"/>
        <v>10348406372.642849</v>
      </c>
      <c r="AE83" s="90">
        <f t="shared" ca="1" si="18"/>
        <v>10486128696.427044</v>
      </c>
      <c r="AF83" s="90">
        <f t="shared" ca="1" si="18"/>
        <v>10623851020.211243</v>
      </c>
      <c r="AG83" s="90">
        <f t="shared" ca="1" si="18"/>
        <v>10761573343.995441</v>
      </c>
      <c r="AH83" s="90">
        <f t="shared" ca="1" si="18"/>
        <v>10899295667.779638</v>
      </c>
      <c r="AI83" s="90">
        <f t="shared" ca="1" si="18"/>
        <v>11037017991.563835</v>
      </c>
      <c r="AJ83" s="90">
        <f t="shared" ca="1" si="18"/>
        <v>11174740315.348034</v>
      </c>
      <c r="AK83" s="90">
        <f t="shared" ca="1" si="18"/>
        <v>11312462639.132231</v>
      </c>
      <c r="AL83" s="90">
        <f t="shared" ca="1" si="18"/>
        <v>11450184962.91643</v>
      </c>
      <c r="AM83" s="90">
        <f t="shared" ca="1" si="17"/>
        <v>11587907286.700628</v>
      </c>
      <c r="AN83" s="90">
        <f t="shared" ca="1" si="17"/>
        <v>11725629610.484825</v>
      </c>
      <c r="AO83" s="90">
        <f t="shared" ca="1" si="17"/>
        <v>11863351934.269024</v>
      </c>
      <c r="AP83">
        <f ca="1">V83*'Process Emissions Multipliers'!$E$43</f>
        <v>12001074258.053221</v>
      </c>
    </row>
    <row r="84" spans="1:42">
      <c r="A84" s="74">
        <v>32</v>
      </c>
      <c r="B84">
        <f ca="1">IF('Soil 2010'!$A92="CM",INDIRECT("'Soil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IF('Soil 2020'!$A92="CM",INDIRECT("'Soil 2020'!"&amp;'Country Selector'!$B$3&amp;ROW($A92))*10^12,0)*'Process Emissions Multipliers'!$B$43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IF('Soil 2030'!$A92="CM",INDIRECT("'Soil 2030'!"&amp;'Country Selector'!$B$3&amp;ROW($A92))*10^12,0)*'Process Emissions Multipliers'!$D$43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Multipliers'!$E$43</f>
        <v>0</v>
      </c>
    </row>
    <row r="85" spans="1:42">
      <c r="A85" s="74">
        <v>33</v>
      </c>
      <c r="B85">
        <f ca="1">IF('Soil 2010'!$A93="CM",INDIRECT("'Soil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IF('Soil 2020'!$A93="CM",INDIRECT("'Soil 2020'!"&amp;'Country Selector'!$B$3&amp;ROW($A93))*10^12,0)*'Process Emissions Multipliers'!$B$43</f>
        <v>0</v>
      </c>
      <c r="M85" s="90">
        <f t="shared" ca="1" si="16"/>
        <v>170323636.72845155</v>
      </c>
      <c r="N85" s="90">
        <f t="shared" ca="1" si="13"/>
        <v>340647273.4569031</v>
      </c>
      <c r="O85" s="90">
        <f t="shared" ca="1" si="13"/>
        <v>510970910.18535471</v>
      </c>
      <c r="P85" s="90">
        <f t="shared" ca="1" si="13"/>
        <v>681294546.9138062</v>
      </c>
      <c r="Q85" s="90">
        <f t="shared" ca="1" si="13"/>
        <v>851618183.64225781</v>
      </c>
      <c r="R85" s="90">
        <f t="shared" ca="1" si="13"/>
        <v>1021941820.3707094</v>
      </c>
      <c r="S85" s="90">
        <f t="shared" ca="1" si="13"/>
        <v>1192265457.0991609</v>
      </c>
      <c r="T85" s="90">
        <f t="shared" ca="1" si="13"/>
        <v>1362589093.8276124</v>
      </c>
      <c r="U85" s="90">
        <f t="shared" ca="1" si="13"/>
        <v>1532912730.5560641</v>
      </c>
      <c r="V85">
        <f ca="1">IF('Soil 2030'!$A93="CM",INDIRECT("'Soil 2030'!"&amp;'Country Selector'!$B$3&amp;ROW($A93))*10^12,0)*'Process Emissions Multipliers'!$D$43</f>
        <v>1703236367.2845156</v>
      </c>
      <c r="W85" s="90">
        <f t="shared" ca="1" si="18"/>
        <v>1728604931.4764738</v>
      </c>
      <c r="X85" s="90">
        <f t="shared" ca="1" si="18"/>
        <v>1753973495.6684322</v>
      </c>
      <c r="Y85" s="90">
        <f t="shared" ca="1" si="18"/>
        <v>1779342059.8603902</v>
      </c>
      <c r="Z85" s="90">
        <f t="shared" ca="1" si="18"/>
        <v>1804710624.0523484</v>
      </c>
      <c r="AA85" s="90">
        <f t="shared" ca="1" si="18"/>
        <v>1830079188.2443068</v>
      </c>
      <c r="AB85" s="90">
        <f t="shared" ca="1" si="18"/>
        <v>1855447752.436265</v>
      </c>
      <c r="AC85" s="90">
        <f t="shared" ca="1" si="18"/>
        <v>1880816316.6282234</v>
      </c>
      <c r="AD85" s="90">
        <f t="shared" ca="1" si="18"/>
        <v>1906184880.8201814</v>
      </c>
      <c r="AE85" s="90">
        <f t="shared" ca="1" si="18"/>
        <v>1931553445.0121398</v>
      </c>
      <c r="AF85" s="90">
        <f t="shared" ca="1" si="18"/>
        <v>1956922009.2040977</v>
      </c>
      <c r="AG85" s="90">
        <f t="shared" ca="1" si="18"/>
        <v>1982290573.3960562</v>
      </c>
      <c r="AH85" s="90">
        <f t="shared" ca="1" si="18"/>
        <v>2007659137.5880144</v>
      </c>
      <c r="AI85" s="90">
        <f t="shared" ca="1" si="18"/>
        <v>2033027701.7799726</v>
      </c>
      <c r="AJ85" s="90">
        <f t="shared" ca="1" si="18"/>
        <v>2058396265.9719307</v>
      </c>
      <c r="AK85" s="90">
        <f t="shared" ca="1" si="18"/>
        <v>2083764830.1638889</v>
      </c>
      <c r="AL85" s="90">
        <f t="shared" ca="1" si="18"/>
        <v>2109133394.3558474</v>
      </c>
      <c r="AM85" s="90">
        <f t="shared" ca="1" si="17"/>
        <v>2134501958.5478055</v>
      </c>
      <c r="AN85" s="90">
        <f t="shared" ca="1" si="17"/>
        <v>2159870522.7397637</v>
      </c>
      <c r="AO85" s="90">
        <f t="shared" ca="1" si="17"/>
        <v>2185239086.9317217</v>
      </c>
      <c r="AP85">
        <f ca="1">V85*'Process Emissions Multipliers'!$E$43</f>
        <v>2210607651.1236801</v>
      </c>
    </row>
    <row r="86" spans="1:42">
      <c r="A86" s="74">
        <v>34</v>
      </c>
      <c r="B86">
        <f ca="1">IF('Soil 2010'!$A94="CM",INDIRECT("'Soil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IF('Soil 2020'!$A94="CM",INDIRECT("'Soil 2020'!"&amp;'Country Selector'!$B$3&amp;ROW($A94))*10^12,0)*'Process Emissions Multipliers'!$B$43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IF('Soil 2030'!$A94="CM",INDIRECT("'Soil 2030'!"&amp;'Country Selector'!$B$3&amp;ROW($A94))*10^12,0)*'Process Emissions Multipliers'!$D$43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Multipliers'!$E$43</f>
        <v>0</v>
      </c>
    </row>
    <row r="87" spans="1:42">
      <c r="A87" s="74">
        <v>35</v>
      </c>
      <c r="B87">
        <f ca="1">IF('Soil 2010'!$A95="CM",INDIRECT("'Soil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IF('Soil 2020'!$A95="CM",INDIRECT("'Soil 2020'!"&amp;'Country Selector'!$B$3&amp;ROW($A95))*10^12,0)*'Process Emissions Multipliers'!$B$43</f>
        <v>0</v>
      </c>
      <c r="M87" s="90">
        <f t="shared" ca="1" si="16"/>
        <v>20032520732.639679</v>
      </c>
      <c r="N87" s="90">
        <f t="shared" ca="1" si="13"/>
        <v>40065041465.279358</v>
      </c>
      <c r="O87" s="90">
        <f t="shared" ca="1" si="13"/>
        <v>60097562197.919044</v>
      </c>
      <c r="P87" s="90">
        <f t="shared" ca="1" si="13"/>
        <v>80130082930.558716</v>
      </c>
      <c r="Q87" s="90">
        <f t="shared" ca="1" si="13"/>
        <v>100162603663.19839</v>
      </c>
      <c r="R87" s="90">
        <f t="shared" ca="1" si="13"/>
        <v>120195124395.83809</v>
      </c>
      <c r="S87" s="90">
        <f t="shared" ca="1" si="13"/>
        <v>140227645128.47775</v>
      </c>
      <c r="T87" s="90">
        <f t="shared" ca="1" si="13"/>
        <v>160260165861.11743</v>
      </c>
      <c r="U87" s="90">
        <f t="shared" ca="1" si="13"/>
        <v>180292686593.75711</v>
      </c>
      <c r="V87">
        <f ca="1">IF('Soil 2030'!$A95="CM",INDIRECT("'Soil 2030'!"&amp;'Country Selector'!$B$3&amp;ROW($A95))*10^12,0)*'Process Emissions Multipliers'!$D$43</f>
        <v>200325207326.39679</v>
      </c>
      <c r="W87" s="90">
        <f t="shared" ca="1" si="18"/>
        <v>203308917032.77728</v>
      </c>
      <c r="X87" s="90">
        <f t="shared" ca="1" si="18"/>
        <v>206292626739.15775</v>
      </c>
      <c r="Y87" s="90">
        <f t="shared" ca="1" si="18"/>
        <v>209276336445.53824</v>
      </c>
      <c r="Z87" s="90">
        <f t="shared" ca="1" si="18"/>
        <v>212260046151.9187</v>
      </c>
      <c r="AA87" s="90">
        <f t="shared" ca="1" si="18"/>
        <v>215243755858.29916</v>
      </c>
      <c r="AB87" s="90">
        <f t="shared" ca="1" si="18"/>
        <v>218227465564.67966</v>
      </c>
      <c r="AC87" s="90">
        <f t="shared" ca="1" si="18"/>
        <v>221211175271.06012</v>
      </c>
      <c r="AD87" s="90">
        <f t="shared" ca="1" si="18"/>
        <v>224194884977.44061</v>
      </c>
      <c r="AE87" s="90">
        <f t="shared" ca="1" si="18"/>
        <v>227178594683.82111</v>
      </c>
      <c r="AF87" s="90">
        <f t="shared" ca="1" si="18"/>
        <v>230162304390.20157</v>
      </c>
      <c r="AG87" s="90">
        <f t="shared" ca="1" si="18"/>
        <v>233146014096.58203</v>
      </c>
      <c r="AH87" s="90">
        <f t="shared" ca="1" si="18"/>
        <v>236129723802.96252</v>
      </c>
      <c r="AI87" s="90">
        <f t="shared" ca="1" si="18"/>
        <v>239113433509.34302</v>
      </c>
      <c r="AJ87" s="90">
        <f t="shared" ca="1" si="18"/>
        <v>242097143215.72348</v>
      </c>
      <c r="AK87" s="90">
        <f t="shared" ca="1" si="18"/>
        <v>245080852922.10394</v>
      </c>
      <c r="AL87" s="90">
        <f t="shared" ca="1" si="18"/>
        <v>248064562628.48444</v>
      </c>
      <c r="AM87" s="90">
        <f t="shared" ca="1" si="17"/>
        <v>251048272334.8649</v>
      </c>
      <c r="AN87" s="90">
        <f t="shared" ca="1" si="17"/>
        <v>254031982041.24539</v>
      </c>
      <c r="AO87" s="90">
        <f t="shared" ca="1" si="17"/>
        <v>257015691747.62592</v>
      </c>
      <c r="AP87">
        <f ca="1">V87*'Process Emissions Multipliers'!$E$43</f>
        <v>259999401454.00635</v>
      </c>
    </row>
    <row r="88" spans="1:42">
      <c r="A88" s="74">
        <v>36</v>
      </c>
      <c r="B88">
        <f ca="1">IF('Soil 2010'!$A96="CM",INDIRECT("'Soil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IF('Soil 2020'!$A96="CM",INDIRECT("'Soil 2020'!"&amp;'Country Selector'!$B$3&amp;ROW($A96))*10^12,0)*'Process Emissions Multipliers'!$B$43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IF('Soil 2030'!$A96="CM",INDIRECT("'Soil 2030'!"&amp;'Country Selector'!$B$3&amp;ROW($A96))*10^12,0)*'Process Emissions Multipliers'!$D$43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Multipliers'!$E$43</f>
        <v>0</v>
      </c>
    </row>
    <row r="89" spans="1:42">
      <c r="A89" s="74">
        <v>37</v>
      </c>
      <c r="B89">
        <f ca="1">IF('Soil 2010'!$A97="CM",INDIRECT("'Soil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IF('Soil 2020'!$A97="CM",INDIRECT("'Soil 2020'!"&amp;'Country Selector'!$B$3&amp;ROW($A97))*10^12,0)*'Process Emissions Multipliers'!$B$43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IF('Soil 2030'!$A97="CM",INDIRECT("'Soil 2030'!"&amp;'Country Selector'!$B$3&amp;ROW($A97))*10^12,0)*'Process Emissions Multipliers'!$D$43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Multipliers'!$E$43</f>
        <v>0</v>
      </c>
    </row>
    <row r="90" spans="1:42">
      <c r="A90" s="74">
        <v>38</v>
      </c>
      <c r="B90">
        <f ca="1">IF('Soil 2010'!$A98="CM",INDIRECT("'Soil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IF('Soil 2020'!$A98="CM",INDIRECT("'Soil 2020'!"&amp;'Country Selector'!$B$3&amp;ROW($A98))*10^12,0)*'Process Emissions Multipliers'!$B$43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IF('Soil 2030'!$A98="CM",INDIRECT("'Soil 2030'!"&amp;'Country Selector'!$B$3&amp;ROW($A98))*10^12,0)*'Process Emissions Multipliers'!$D$43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Multipliers'!$E$43</f>
        <v>0</v>
      </c>
    </row>
    <row r="91" spans="1:42">
      <c r="A91" s="74">
        <v>39</v>
      </c>
      <c r="B91">
        <f ca="1">IF('Soil 2010'!$A99="CM",INDIRECT("'Soil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IF('Soil 2020'!$A99="CM",INDIRECT("'Soil 2020'!"&amp;'Country Selector'!$B$3&amp;ROW($A99))*10^12,0)*'Process Emissions Multipliers'!$B$43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IF('Soil 2030'!$A99="CM",INDIRECT("'Soil 2030'!"&amp;'Country Selector'!$B$3&amp;ROW($A99))*10^12,0)*'Process Emissions Multipliers'!$D$43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Multipliers'!$E$43</f>
        <v>0</v>
      </c>
    </row>
    <row r="92" spans="1:42">
      <c r="A92" s="74">
        <v>40</v>
      </c>
      <c r="B92">
        <f ca="1">IF('Soil 2010'!$A100="CM",INDIRECT("'Soil 2010'!"&amp;'Country Selector'!$B$3&amp;ROW($A100))*10^12,0)</f>
        <v>0</v>
      </c>
      <c r="C92" s="90">
        <f t="shared" ca="1" si="15"/>
        <v>6069321983.6606874</v>
      </c>
      <c r="D92" s="90">
        <f t="shared" ca="1" si="12"/>
        <v>12138643967.321375</v>
      </c>
      <c r="E92" s="90">
        <f t="shared" ca="1" si="12"/>
        <v>18207965950.982063</v>
      </c>
      <c r="F92" s="90">
        <f t="shared" ca="1" si="12"/>
        <v>24277287934.64275</v>
      </c>
      <c r="G92" s="90">
        <f t="shared" ca="1" si="12"/>
        <v>30346609918.303436</v>
      </c>
      <c r="H92" s="90">
        <f t="shared" ca="1" si="12"/>
        <v>36415931901.964127</v>
      </c>
      <c r="I92" s="90">
        <f t="shared" ca="1" si="12"/>
        <v>42485253885.624809</v>
      </c>
      <c r="J92" s="90">
        <f t="shared" ca="1" si="12"/>
        <v>48554575869.2855</v>
      </c>
      <c r="K92" s="90">
        <f t="shared" ca="1" si="12"/>
        <v>54623897852.946182</v>
      </c>
      <c r="L92">
        <f ca="1">IF('Soil 2020'!$A100="CM",INDIRECT("'Soil 2020'!"&amp;'Country Selector'!$B$3&amp;ROW($A100))*10^12,0)*'Process Emissions Multipliers'!$B$43</f>
        <v>60693219836.606873</v>
      </c>
      <c r="M92" s="90">
        <f t="shared" ca="1" si="16"/>
        <v>54623897852.946182</v>
      </c>
      <c r="N92" s="90">
        <f t="shared" ca="1" si="13"/>
        <v>48554575869.2855</v>
      </c>
      <c r="O92" s="90">
        <f t="shared" ca="1" si="13"/>
        <v>42485253885.624809</v>
      </c>
      <c r="P92" s="90">
        <f t="shared" ca="1" si="13"/>
        <v>36415931901.964127</v>
      </c>
      <c r="Q92" s="90">
        <f t="shared" ca="1" si="13"/>
        <v>30346609918.303436</v>
      </c>
      <c r="R92" s="90">
        <f t="shared" ca="1" si="13"/>
        <v>24277287934.64275</v>
      </c>
      <c r="S92" s="90">
        <f t="shared" ca="1" si="13"/>
        <v>18207965950.982063</v>
      </c>
      <c r="T92" s="90">
        <f t="shared" ca="1" si="13"/>
        <v>12138643967.321375</v>
      </c>
      <c r="U92" s="90">
        <f t="shared" ca="1" si="13"/>
        <v>6069321983.6606874</v>
      </c>
      <c r="V92">
        <f ca="1">IF('Soil 2030'!$A100="CM",INDIRECT("'Soil 2030'!"&amp;'Country Selector'!$B$3&amp;ROW($A100))*10^12,0)*'Process Emissions Multipliers'!$D$43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Multipliers'!$E$43</f>
        <v>0</v>
      </c>
    </row>
    <row r="93" spans="1:42">
      <c r="A93" s="74">
        <v>41</v>
      </c>
      <c r="B93">
        <f ca="1">IF('Soil 2010'!$A101="CM",INDIRECT("'Soil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IF('Soil 2020'!$A101="CM",INDIRECT("'Soil 2020'!"&amp;'Country Selector'!$B$3&amp;ROW($A101))*10^12,0)*'Process Emissions Multipliers'!$B$43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IF('Soil 2030'!$A101="CM",INDIRECT("'Soil 2030'!"&amp;'Country Selector'!$B$3&amp;ROW($A101))*10^12,0)*'Process Emissions Multipliers'!$D$43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Multipliers'!$E$43</f>
        <v>0</v>
      </c>
    </row>
    <row r="94" spans="1:42">
      <c r="A94" s="74">
        <v>42</v>
      </c>
      <c r="B94">
        <f ca="1">IF('Soil 2010'!$A102="CM",INDIRECT("'Soil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IF('Soil 2020'!$A102="CM",INDIRECT("'Soil 2020'!"&amp;'Country Selector'!$B$3&amp;ROW($A102))*10^12,0)*'Process Emissions Multipliers'!$B$43</f>
        <v>0</v>
      </c>
      <c r="M94" s="90">
        <f t="shared" ca="1" si="16"/>
        <v>13532885504.573566</v>
      </c>
      <c r="N94" s="90">
        <f t="shared" ca="1" si="13"/>
        <v>27065771009.147133</v>
      </c>
      <c r="O94" s="90">
        <f t="shared" ca="1" si="13"/>
        <v>40598656513.720703</v>
      </c>
      <c r="P94" s="90">
        <f t="shared" ca="1" si="13"/>
        <v>54131542018.294266</v>
      </c>
      <c r="Q94" s="90">
        <f t="shared" ca="1" si="13"/>
        <v>67664427522.867836</v>
      </c>
      <c r="R94" s="90">
        <f t="shared" ca="1" si="13"/>
        <v>81197313027.441406</v>
      </c>
      <c r="S94" s="90">
        <f t="shared" ca="1" si="13"/>
        <v>94730198532.014969</v>
      </c>
      <c r="T94" s="90">
        <f t="shared" ca="1" si="13"/>
        <v>108263084036.58853</v>
      </c>
      <c r="U94" s="90">
        <f t="shared" ca="1" si="13"/>
        <v>121795969541.16211</v>
      </c>
      <c r="V94">
        <f ca="1">IF('Soil 2030'!$A102="CM",INDIRECT("'Soil 2030'!"&amp;'Country Selector'!$B$3&amp;ROW($A102))*10^12,0)*'Process Emissions Multipliers'!$D$43</f>
        <v>135328855045.73567</v>
      </c>
      <c r="W94" s="90">
        <f t="shared" ca="1" si="18"/>
        <v>137344487645.05914</v>
      </c>
      <c r="X94" s="90">
        <f t="shared" ca="1" si="18"/>
        <v>139360120244.38263</v>
      </c>
      <c r="Y94" s="90">
        <f t="shared" ca="1" si="18"/>
        <v>141375752843.70609</v>
      </c>
      <c r="Z94" s="90">
        <f t="shared" ca="1" si="18"/>
        <v>143391385443.02954</v>
      </c>
      <c r="AA94" s="90">
        <f t="shared" ca="1" si="18"/>
        <v>145407018042.35303</v>
      </c>
      <c r="AB94" s="90">
        <f t="shared" ca="1" si="18"/>
        <v>147422650641.67648</v>
      </c>
      <c r="AC94" s="90">
        <f t="shared" ca="1" si="18"/>
        <v>149438283240.99994</v>
      </c>
      <c r="AD94" s="90">
        <f t="shared" ca="1" si="18"/>
        <v>151453915840.32343</v>
      </c>
      <c r="AE94" s="90">
        <f t="shared" ca="1" si="18"/>
        <v>153469548439.64691</v>
      </c>
      <c r="AF94" s="90">
        <f t="shared" ca="1" si="18"/>
        <v>155485181038.97037</v>
      </c>
      <c r="AG94" s="90">
        <f t="shared" ca="1" si="18"/>
        <v>157500813638.29385</v>
      </c>
      <c r="AH94" s="90">
        <f t="shared" ca="1" si="18"/>
        <v>159516446237.61731</v>
      </c>
      <c r="AI94" s="90">
        <f t="shared" ca="1" si="18"/>
        <v>161532078836.9408</v>
      </c>
      <c r="AJ94" s="90">
        <f t="shared" ca="1" si="18"/>
        <v>163547711436.26425</v>
      </c>
      <c r="AK94" s="90">
        <f t="shared" ca="1" si="18"/>
        <v>165563344035.58774</v>
      </c>
      <c r="AL94" s="90">
        <f t="shared" ref="AL94:AO109" ca="1" si="19">$V94*($AP$1-AL$1)/($AP$1-$V$1)+$AP94*(AL$1-$V$1)/($AP$1-$V$1)</f>
        <v>167578976634.91119</v>
      </c>
      <c r="AM94" s="90">
        <f t="shared" ca="1" si="19"/>
        <v>169594609234.23468</v>
      </c>
      <c r="AN94" s="90">
        <f t="shared" ca="1" si="19"/>
        <v>171610241833.55814</v>
      </c>
      <c r="AO94" s="90">
        <f t="shared" ca="1" si="19"/>
        <v>173625874432.88159</v>
      </c>
      <c r="AP94">
        <f ca="1">V94*'Process Emissions Multipliers'!$E$43</f>
        <v>175641507032.20508</v>
      </c>
    </row>
    <row r="95" spans="1:42">
      <c r="A95" s="74">
        <v>43</v>
      </c>
      <c r="B95">
        <f ca="1">IF('Soil 2010'!$A103="CM",INDIRECT("'Soil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IF('Soil 2020'!$A103="CM",INDIRECT("'Soil 2020'!"&amp;'Country Selector'!$B$3&amp;ROW($A103))*10^12,0)*'Process Emissions Multipliers'!$B$43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IF('Soil 2030'!$A103="CM",INDIRECT("'Soil 2030'!"&amp;'Country Selector'!$B$3&amp;ROW($A103))*10^12,0)*'Process Emissions Multipliers'!$D$43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Multipliers'!$E$43</f>
        <v>0</v>
      </c>
    </row>
    <row r="96" spans="1:42">
      <c r="A96" s="74">
        <v>44</v>
      </c>
      <c r="B96">
        <f ca="1">IF('Soil 2010'!$A104="CM",INDIRECT("'Soil 2010'!"&amp;'Country Selector'!$B$3&amp;ROW($A104))*10^12,0)</f>
        <v>357325898776.26355</v>
      </c>
      <c r="C96" s="90">
        <f t="shared" ca="1" si="15"/>
        <v>321593308898.63721</v>
      </c>
      <c r="D96" s="90">
        <f t="shared" ca="1" si="20"/>
        <v>285860719021.01086</v>
      </c>
      <c r="E96" s="90">
        <f t="shared" ca="1" si="20"/>
        <v>250128129143.38446</v>
      </c>
      <c r="F96" s="90">
        <f t="shared" ca="1" si="20"/>
        <v>214395539265.75812</v>
      </c>
      <c r="G96" s="90">
        <f t="shared" ca="1" si="20"/>
        <v>178662949388.13177</v>
      </c>
      <c r="H96" s="90">
        <f t="shared" ca="1" si="20"/>
        <v>142930359510.50543</v>
      </c>
      <c r="I96" s="90">
        <f t="shared" ca="1" si="20"/>
        <v>107197769632.87906</v>
      </c>
      <c r="J96" s="90">
        <f t="shared" ca="1" si="20"/>
        <v>71465179755.252716</v>
      </c>
      <c r="K96" s="90">
        <f t="shared" ca="1" si="20"/>
        <v>35732589877.626358</v>
      </c>
      <c r="L96">
        <f ca="1">IF('Soil 2020'!$A104="CM",INDIRECT("'Soil 2020'!"&amp;'Country Selector'!$B$3&amp;ROW($A104))*10^12,0)*'Process Emissions Multipliers'!$B$43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IF('Soil 2030'!$A104="CM",INDIRECT("'Soil 2030'!"&amp;'Country Selector'!$B$3&amp;ROW($A104))*10^12,0)*'Process Emissions Multipliers'!$D$43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Multipliers'!$E$43</f>
        <v>0</v>
      </c>
    </row>
    <row r="97" spans="1:42">
      <c r="A97" s="74">
        <v>45</v>
      </c>
      <c r="B97">
        <f ca="1">IF('Soil 2010'!$A105="CM",INDIRECT("'Soil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IF('Soil 2020'!$A105="CM",INDIRECT("'Soil 2020'!"&amp;'Country Selector'!$B$3&amp;ROW($A105))*10^12,0)*'Process Emissions Multipliers'!$B$43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IF('Soil 2030'!$A105="CM",INDIRECT("'Soil 2030'!"&amp;'Country Selector'!$B$3&amp;ROW($A105))*10^12,0)*'Process Emissions Multipliers'!$D$43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Multipliers'!$E$43</f>
        <v>0</v>
      </c>
    </row>
    <row r="98" spans="1:42">
      <c r="A98" s="74">
        <v>46</v>
      </c>
      <c r="B98">
        <f ca="1">IF('Soil 2010'!$A106="CM",INDIRECT("'Soil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IF('Soil 2020'!$A106="CM",INDIRECT("'Soil 2020'!"&amp;'Country Selector'!$B$3&amp;ROW($A106))*10^12,0)*'Process Emissions Multipliers'!$B$43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IF('Soil 2030'!$A106="CM",INDIRECT("'Soil 2030'!"&amp;'Country Selector'!$B$3&amp;ROW($A106))*10^12,0)*'Process Emissions Multipliers'!$D$43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Multipliers'!$E$43</f>
        <v>0</v>
      </c>
    </row>
    <row r="99" spans="1:42">
      <c r="A99" s="74">
        <v>47</v>
      </c>
      <c r="B99">
        <f ca="1">IF('Soil 2010'!$A107="CM",INDIRECT("'Soil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IF('Soil 2020'!$A107="CM",INDIRECT("'Soil 2020'!"&amp;'Country Selector'!$B$3&amp;ROW($A107))*10^12,0)*'Process Emissions Multipliers'!$B$43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IF('Soil 2030'!$A107="CM",INDIRECT("'Soil 2030'!"&amp;'Country Selector'!$B$3&amp;ROW($A107))*10^12,0)*'Process Emissions Multipliers'!$D$43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Multipliers'!$E$43</f>
        <v>0</v>
      </c>
    </row>
    <row r="100" spans="1:42">
      <c r="A100" s="74">
        <v>48</v>
      </c>
      <c r="B100">
        <f ca="1">IF('Soil 2010'!$A108="CM",INDIRECT("'Soil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IF('Soil 2020'!$A108="CM",INDIRECT("'Soil 2020'!"&amp;'Country Selector'!$B$3&amp;ROW($A108))*10^12,0)*'Process Emissions Multipliers'!$B$43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IF('Soil 2030'!$A108="CM",INDIRECT("'Soil 2030'!"&amp;'Country Selector'!$B$3&amp;ROW($A108))*10^12,0)*'Process Emissions Multipliers'!$D$43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Multipliers'!$E$43</f>
        <v>0</v>
      </c>
    </row>
    <row r="101" spans="1:42">
      <c r="A101" s="74">
        <v>49</v>
      </c>
      <c r="B101">
        <f ca="1">IF('Soil 2010'!$A109="CM",INDIRECT("'Soil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IF('Soil 2020'!$A109="CM",INDIRECT("'Soil 2020'!"&amp;'Country Selector'!$B$3&amp;ROW($A109))*10^12,0)*'Process Emissions Multipliers'!$B$43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IF('Soil 2030'!$A109="CM",INDIRECT("'Soil 2030'!"&amp;'Country Selector'!$B$3&amp;ROW($A109))*10^12,0)*'Process Emissions Multipliers'!$D$43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Multipliers'!$E$43</f>
        <v>0</v>
      </c>
    </row>
    <row r="102" spans="1:42">
      <c r="A102" s="74">
        <v>50</v>
      </c>
      <c r="B102">
        <f ca="1">IF('Soil 2010'!$A110="CM",INDIRECT("'Soil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IF('Soil 2020'!$A110="CM",INDIRECT("'Soil 2020'!"&amp;'Country Selector'!$B$3&amp;ROW($A110))*10^12,0)*'Process Emissions Multipliers'!$B$43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IF('Soil 2030'!$A110="CM",INDIRECT("'Soil 2030'!"&amp;'Country Selector'!$B$3&amp;ROW($A110))*10^12,0)*'Process Emissions Multipliers'!$D$43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Multipliers'!$E$43</f>
        <v>0</v>
      </c>
    </row>
    <row r="103" spans="1:42">
      <c r="A103" s="74">
        <v>51</v>
      </c>
      <c r="B103">
        <f ca="1">IF('Soil 2010'!$A111="CM",INDIRECT("'Soil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IF('Soil 2020'!$A111="CM",INDIRECT("'Soil 2020'!"&amp;'Country Selector'!$B$3&amp;ROW($A111))*10^12,0)*'Process Emissions Multipliers'!$B$43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IF('Soil 2030'!$A111="CM",INDIRECT("'Soil 2030'!"&amp;'Country Selector'!$B$3&amp;ROW($A111))*10^12,0)*'Process Emissions Multipliers'!$D$43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Multipliers'!$E$43</f>
        <v>0</v>
      </c>
    </row>
    <row r="104" spans="1:42">
      <c r="A104" s="74">
        <v>52</v>
      </c>
      <c r="B104">
        <f ca="1">IF('Soil 2010'!$A112="CM",INDIRECT("'Soil 2010'!"&amp;'Country Selector'!$B$3&amp;ROW($A112))*10^12,0)</f>
        <v>0</v>
      </c>
      <c r="C104" s="90">
        <f t="shared" ca="1" si="15"/>
        <v>1366648050.4053531</v>
      </c>
      <c r="D104" s="90">
        <f t="shared" ca="1" si="20"/>
        <v>2733296100.8107061</v>
      </c>
      <c r="E104" s="90">
        <f t="shared" ca="1" si="20"/>
        <v>4099944151.2160592</v>
      </c>
      <c r="F104" s="90">
        <f t="shared" ca="1" si="20"/>
        <v>5466592201.6214123</v>
      </c>
      <c r="G104" s="90">
        <f t="shared" ca="1" si="20"/>
        <v>6833240252.0267649</v>
      </c>
      <c r="H104" s="90">
        <f t="shared" ca="1" si="20"/>
        <v>8199888302.4321184</v>
      </c>
      <c r="I104" s="90">
        <f t="shared" ca="1" si="20"/>
        <v>9566536352.837471</v>
      </c>
      <c r="J104" s="90">
        <f t="shared" ca="1" si="20"/>
        <v>10933184403.242825</v>
      </c>
      <c r="K104" s="90">
        <f t="shared" ca="1" si="20"/>
        <v>12299832453.648176</v>
      </c>
      <c r="L104">
        <f ca="1">IF('Soil 2020'!$A112="CM",INDIRECT("'Soil 2020'!"&amp;'Country Selector'!$B$3&amp;ROW($A112))*10^12,0)*'Process Emissions Multipliers'!$B$43</f>
        <v>13666480504.05353</v>
      </c>
      <c r="M104" s="90">
        <f t="shared" ca="1" si="16"/>
        <v>12299832453.648176</v>
      </c>
      <c r="N104" s="90">
        <f t="shared" ca="1" si="21"/>
        <v>10933184403.242825</v>
      </c>
      <c r="O104" s="90">
        <f t="shared" ca="1" si="21"/>
        <v>9566536352.837471</v>
      </c>
      <c r="P104" s="90">
        <f t="shared" ca="1" si="21"/>
        <v>8199888302.4321184</v>
      </c>
      <c r="Q104" s="90">
        <f t="shared" ca="1" si="21"/>
        <v>6833240252.0267649</v>
      </c>
      <c r="R104" s="90">
        <f t="shared" ca="1" si="21"/>
        <v>5466592201.6214123</v>
      </c>
      <c r="S104" s="90">
        <f t="shared" ca="1" si="21"/>
        <v>4099944151.2160592</v>
      </c>
      <c r="T104" s="90">
        <f t="shared" ca="1" si="21"/>
        <v>2733296100.8107061</v>
      </c>
      <c r="U104" s="90">
        <f t="shared" ca="1" si="21"/>
        <v>1366648050.4053531</v>
      </c>
      <c r="V104">
        <f ca="1">IF('Soil 2030'!$A112="CM",INDIRECT("'Soil 2030'!"&amp;'Country Selector'!$B$3&amp;ROW($A112))*10^12,0)*'Process Emissions Multipliers'!$D$43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Multipliers'!$E$43</f>
        <v>0</v>
      </c>
    </row>
    <row r="105" spans="1:42">
      <c r="A105" s="74">
        <v>53</v>
      </c>
      <c r="B105">
        <f ca="1">IF('Soil 2010'!$A113="CM",INDIRECT("'Soil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IF('Soil 2020'!$A113="CM",INDIRECT("'Soil 2020'!"&amp;'Country Selector'!$B$3&amp;ROW($A113))*10^12,0)*'Process Emissions Multipliers'!$B$43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IF('Soil 2030'!$A113="CM",INDIRECT("'Soil 2030'!"&amp;'Country Selector'!$B$3&amp;ROW($A113))*10^12,0)*'Process Emissions Multipliers'!$D$43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Multipliers'!$E$43</f>
        <v>0</v>
      </c>
    </row>
    <row r="106" spans="1:42">
      <c r="A106" s="74">
        <v>54</v>
      </c>
      <c r="B106">
        <f ca="1">IF('Soil 2010'!$A114="CM",INDIRECT("'Soil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IF('Soil 2020'!$A114="CM",INDIRECT("'Soil 2020'!"&amp;'Country Selector'!$B$3&amp;ROW($A114))*10^12,0)*'Process Emissions Multipliers'!$B$43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IF('Soil 2030'!$A114="CM",INDIRECT("'Soil 2030'!"&amp;'Country Selector'!$B$3&amp;ROW($A114))*10^12,0)*'Process Emissions Multipliers'!$D$43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Multipliers'!$E$43</f>
        <v>0</v>
      </c>
    </row>
    <row r="107" spans="1:42">
      <c r="A107" s="74">
        <v>55</v>
      </c>
      <c r="B107">
        <f ca="1">IF('Soil 2010'!$A115="CM",INDIRECT("'Soil 2010'!"&amp;'Country Selector'!$B$3&amp;ROW($A115))*10^12,0)</f>
        <v>0</v>
      </c>
      <c r="C107" s="90">
        <f t="shared" ca="1" si="15"/>
        <v>660110126.7482866</v>
      </c>
      <c r="D107" s="90">
        <f t="shared" ca="1" si="20"/>
        <v>1320220253.4965732</v>
      </c>
      <c r="E107" s="90">
        <f t="shared" ca="1" si="20"/>
        <v>1980330380.2448602</v>
      </c>
      <c r="F107" s="90">
        <f t="shared" ca="1" si="20"/>
        <v>2640440506.9931464</v>
      </c>
      <c r="G107" s="90">
        <f t="shared" ca="1" si="20"/>
        <v>3300550633.7414331</v>
      </c>
      <c r="H107" s="90">
        <f t="shared" ca="1" si="20"/>
        <v>3960660760.4897203</v>
      </c>
      <c r="I107" s="90">
        <f t="shared" ca="1" si="20"/>
        <v>4620770887.2380066</v>
      </c>
      <c r="J107" s="90">
        <f t="shared" ca="1" si="20"/>
        <v>5280881013.9862928</v>
      </c>
      <c r="K107" s="90">
        <f t="shared" ca="1" si="20"/>
        <v>5940991140.7345791</v>
      </c>
      <c r="L107">
        <f ca="1">IF('Soil 2020'!$A115="CM",INDIRECT("'Soil 2020'!"&amp;'Country Selector'!$B$3&amp;ROW($A115))*10^12,0)*'Process Emissions Multipliers'!$B$43</f>
        <v>6601101267.4828663</v>
      </c>
      <c r="M107" s="90">
        <f t="shared" ca="1" si="16"/>
        <v>5940991140.7345791</v>
      </c>
      <c r="N107" s="90">
        <f t="shared" ca="1" si="21"/>
        <v>5280881013.9862928</v>
      </c>
      <c r="O107" s="90">
        <f t="shared" ca="1" si="21"/>
        <v>4620770887.2380066</v>
      </c>
      <c r="P107" s="90">
        <f t="shared" ca="1" si="21"/>
        <v>3960660760.4897203</v>
      </c>
      <c r="Q107" s="90">
        <f t="shared" ca="1" si="21"/>
        <v>3300550633.7414331</v>
      </c>
      <c r="R107" s="90">
        <f t="shared" ca="1" si="21"/>
        <v>2640440506.9931464</v>
      </c>
      <c r="S107" s="90">
        <f t="shared" ca="1" si="21"/>
        <v>1980330380.2448602</v>
      </c>
      <c r="T107" s="90">
        <f t="shared" ca="1" si="21"/>
        <v>1320220253.4965732</v>
      </c>
      <c r="U107" s="90">
        <f t="shared" ca="1" si="21"/>
        <v>660110126.7482866</v>
      </c>
      <c r="V107">
        <f ca="1">IF('Soil 2030'!$A115="CM",INDIRECT("'Soil 2030'!"&amp;'Country Selector'!$B$3&amp;ROW($A115))*10^12,0)*'Process Emissions Multipliers'!$D$43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Multipliers'!$E$43</f>
        <v>0</v>
      </c>
    </row>
    <row r="108" spans="1:42">
      <c r="A108" s="74">
        <v>56</v>
      </c>
      <c r="B108">
        <f ca="1">IF('Soil 2010'!$A116="CM",INDIRECT("'Soil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IF('Soil 2020'!$A116="CM",INDIRECT("'Soil 2020'!"&amp;'Country Selector'!$B$3&amp;ROW($A116))*10^12,0)*'Process Emissions Multipliers'!$B$43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IF('Soil 2030'!$A116="CM",INDIRECT("'Soil 2030'!"&amp;'Country Selector'!$B$3&amp;ROW($A116))*10^12,0)*'Process Emissions Multipliers'!$D$43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Multipliers'!$E$43</f>
        <v>0</v>
      </c>
    </row>
    <row r="109" spans="1:42">
      <c r="A109" s="74">
        <v>57</v>
      </c>
      <c r="B109">
        <f ca="1">IF('Soil 2010'!$A117="CM",INDIRECT("'Soil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IF('Soil 2020'!$A117="CM",INDIRECT("'Soil 2020'!"&amp;'Country Selector'!$B$3&amp;ROW($A117))*10^12,0)*'Process Emissions Multipliers'!$B$43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IF('Soil 2030'!$A117="CM",INDIRECT("'Soil 2030'!"&amp;'Country Selector'!$B$3&amp;ROW($A117))*10^12,0)*'Process Emissions Multipliers'!$D$43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Multipliers'!$E$43</f>
        <v>0</v>
      </c>
    </row>
    <row r="110" spans="1:42">
      <c r="A110" s="74">
        <v>58</v>
      </c>
      <c r="B110">
        <f ca="1">IF('Soil 2010'!$A118="CM",INDIRECT("'Soil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IF('Soil 2020'!$A118="CM",INDIRECT("'Soil 2020'!"&amp;'Country Selector'!$B$3&amp;ROW($A118))*10^12,0)*'Process Emissions Multipliers'!$B$43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IF('Soil 2030'!$A118="CM",INDIRECT("'Soil 2030'!"&amp;'Country Selector'!$B$3&amp;ROW($A118))*10^12,0)*'Process Emissions Multipliers'!$D$43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Multipliers'!$E$43</f>
        <v>0</v>
      </c>
    </row>
    <row r="111" spans="1:42">
      <c r="A111" s="74">
        <v>59</v>
      </c>
      <c r="B111">
        <f ca="1">IF('Soil 2010'!$A119="CM",INDIRECT("'Soil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IF('Soil 2020'!$A119="CM",INDIRECT("'Soil 2020'!"&amp;'Country Selector'!$B$3&amp;ROW($A119))*10^12,0)*'Process Emissions Multipliers'!$B$43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IF('Soil 2030'!$A119="CM",INDIRECT("'Soil 2030'!"&amp;'Country Selector'!$B$3&amp;ROW($A119))*10^12,0)*'Process Emissions Multipliers'!$D$43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Multipliers'!$E$43</f>
        <v>0</v>
      </c>
    </row>
    <row r="112" spans="1:42">
      <c r="A112" s="74">
        <v>60</v>
      </c>
      <c r="B112">
        <f ca="1">IF('Soil 2010'!$A120="CM",INDIRECT("'Soil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IF('Soil 2020'!$A120="CM",INDIRECT("'Soil 2020'!"&amp;'Country Selector'!$B$3&amp;ROW($A120))*10^12,0)*'Process Emissions Multipliers'!$B$43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IF('Soil 2030'!$A120="CM",INDIRECT("'Soil 2030'!"&amp;'Country Selector'!$B$3&amp;ROW($A120))*10^12,0)*'Process Emissions Multipliers'!$D$43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Multipliers'!$E$43</f>
        <v>0</v>
      </c>
    </row>
    <row r="113" spans="1:42">
      <c r="A113" s="74">
        <v>61</v>
      </c>
      <c r="B113">
        <f ca="1">IF('Soil 2010'!$A121="CM",INDIRECT("'Soil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IF('Soil 2020'!$A121="CM",INDIRECT("'Soil 2020'!"&amp;'Country Selector'!$B$3&amp;ROW($A121))*10^12,0)*'Process Emissions Multipliers'!$B$43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IF('Soil 2030'!$A121="CM",INDIRECT("'Soil 2030'!"&amp;'Country Selector'!$B$3&amp;ROW($A121))*10^12,0)*'Process Emissions Multipliers'!$D$43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Multipliers'!$E$43</f>
        <v>0</v>
      </c>
    </row>
    <row r="114" spans="1:42">
      <c r="A114" s="74">
        <v>62</v>
      </c>
      <c r="B114">
        <f ca="1">IF('Soil 2010'!$A122="CM",INDIRECT("'Soil 2010'!"&amp;'Country Selector'!$B$3&amp;ROW($A122))*10^12,0)</f>
        <v>0</v>
      </c>
      <c r="C114" s="90">
        <f t="shared" ca="1" si="15"/>
        <v>42745173.86032106</v>
      </c>
      <c r="D114" s="90">
        <f t="shared" ca="1" si="20"/>
        <v>85490347.72064212</v>
      </c>
      <c r="E114" s="90">
        <f t="shared" ca="1" si="20"/>
        <v>128235521.58096318</v>
      </c>
      <c r="F114" s="90">
        <f t="shared" ca="1" si="20"/>
        <v>170980695.44128424</v>
      </c>
      <c r="G114" s="90">
        <f t="shared" ca="1" si="20"/>
        <v>213725869.30160528</v>
      </c>
      <c r="H114" s="90">
        <f t="shared" ca="1" si="20"/>
        <v>256471043.16192636</v>
      </c>
      <c r="I114" s="90">
        <f t="shared" ca="1" si="20"/>
        <v>299216217.02224743</v>
      </c>
      <c r="J114" s="90">
        <f t="shared" ca="1" si="20"/>
        <v>341961390.88256848</v>
      </c>
      <c r="K114" s="90">
        <f t="shared" ca="1" si="20"/>
        <v>384706564.74288952</v>
      </c>
      <c r="L114">
        <f ca="1">IF('Soil 2020'!$A122="CM",INDIRECT("'Soil 2020'!"&amp;'Country Selector'!$B$3&amp;ROW($A122))*10^12,0)*'Process Emissions Multipliers'!$B$43</f>
        <v>427451738.60321057</v>
      </c>
      <c r="M114" s="90">
        <f t="shared" ca="1" si="16"/>
        <v>384706564.74288952</v>
      </c>
      <c r="N114" s="90">
        <f t="shared" ca="1" si="21"/>
        <v>341961390.88256848</v>
      </c>
      <c r="O114" s="90">
        <f t="shared" ca="1" si="21"/>
        <v>299216217.02224743</v>
      </c>
      <c r="P114" s="90">
        <f t="shared" ca="1" si="21"/>
        <v>256471043.16192636</v>
      </c>
      <c r="Q114" s="90">
        <f t="shared" ca="1" si="21"/>
        <v>213725869.30160528</v>
      </c>
      <c r="R114" s="90">
        <f t="shared" ca="1" si="21"/>
        <v>170980695.44128424</v>
      </c>
      <c r="S114" s="90">
        <f t="shared" ca="1" si="21"/>
        <v>128235521.58096318</v>
      </c>
      <c r="T114" s="90">
        <f t="shared" ca="1" si="21"/>
        <v>85490347.72064212</v>
      </c>
      <c r="U114" s="90">
        <f t="shared" ca="1" si="21"/>
        <v>42745173.86032106</v>
      </c>
      <c r="V114">
        <f ca="1">IF('Soil 2030'!$A122="CM",INDIRECT("'Soil 2030'!"&amp;'Country Selector'!$B$3&amp;ROW($A122))*10^12,0)*'Process Emissions Multipliers'!$D$43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Multipliers'!$E$43</f>
        <v>0</v>
      </c>
    </row>
    <row r="115" spans="1:42">
      <c r="A115" s="74">
        <v>63</v>
      </c>
      <c r="B115">
        <f ca="1">IF('Soil 2010'!$A123="CM",INDIRECT("'Soil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IF('Soil 2020'!$A123="CM",INDIRECT("'Soil 2020'!"&amp;'Country Selector'!$B$3&amp;ROW($A123))*10^12,0)*'Process Emissions Multipliers'!$B$43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IF('Soil 2030'!$A123="CM",INDIRECT("'Soil 2030'!"&amp;'Country Selector'!$B$3&amp;ROW($A123))*10^12,0)*'Process Emissions Multipliers'!$D$43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Multipliers'!$E$43</f>
        <v>0</v>
      </c>
    </row>
    <row r="116" spans="1:42">
      <c r="A116" s="74">
        <v>64</v>
      </c>
      <c r="B116">
        <f ca="1">IF('Soil 2010'!$A124="CM",INDIRECT("'Soil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IF('Soil 2020'!$A124="CM",INDIRECT("'Soil 2020'!"&amp;'Country Selector'!$B$3&amp;ROW($A124))*10^12,0)*'Process Emissions Multipliers'!$B$43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IF('Soil 2030'!$A124="CM",INDIRECT("'Soil 2030'!"&amp;'Country Selector'!$B$3&amp;ROW($A124))*10^12,0)*'Process Emissions Multipliers'!$D$43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Multipliers'!$E$43</f>
        <v>0</v>
      </c>
    </row>
    <row r="117" spans="1:42">
      <c r="A117" s="74">
        <v>65</v>
      </c>
      <c r="B117">
        <f ca="1">IF('Soil 2010'!$A125="CM",INDIRECT("'Soil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IF('Soil 2020'!$A125="CM",INDIRECT("'Soil 2020'!"&amp;'Country Selector'!$B$3&amp;ROW($A125))*10^12,0)*'Process Emissions Multipliers'!$B$43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IF('Soil 2030'!$A125="CM",INDIRECT("'Soil 2030'!"&amp;'Country Selector'!$B$3&amp;ROW($A125))*10^12,0)*'Process Emissions Multipliers'!$D$43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Multipliers'!$E$43</f>
        <v>0</v>
      </c>
    </row>
    <row r="118" spans="1:42">
      <c r="A118" s="74">
        <v>66</v>
      </c>
      <c r="B118">
        <f ca="1">IF('Soil 2010'!$A126="CM",INDIRECT("'Soil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IF('Soil 2020'!$A126="CM",INDIRECT("'Soil 2020'!"&amp;'Country Selector'!$B$3&amp;ROW($A126))*10^12,0)*'Process Emissions Multipliers'!$B$43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IF('Soil 2030'!$A126="CM",INDIRECT("'Soil 2030'!"&amp;'Country Selector'!$B$3&amp;ROW($A126))*10^12,0)*'Process Emissions Multipliers'!$D$43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Multipliers'!$E$43</f>
        <v>0</v>
      </c>
    </row>
    <row r="119" spans="1:42">
      <c r="A119" s="74">
        <v>67</v>
      </c>
      <c r="B119">
        <f ca="1">IF('Soil 2010'!$A127="CM",INDIRECT("'Soil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IF('Soil 2020'!$A127="CM",INDIRECT("'Soil 2020'!"&amp;'Country Selector'!$B$3&amp;ROW($A127))*10^12,0)*'Process Emissions Multipliers'!$B$43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IF('Soil 2030'!$A127="CM",INDIRECT("'Soil 2030'!"&amp;'Country Selector'!$B$3&amp;ROW($A127))*10^12,0)*'Process Emissions Multipliers'!$D$43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Multipliers'!$E$43</f>
        <v>0</v>
      </c>
    </row>
    <row r="120" spans="1:42">
      <c r="A120" s="74">
        <v>68</v>
      </c>
      <c r="B120">
        <f ca="1">IF('Soil 2010'!$A128="CM",INDIRECT("'Soil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IF('Soil 2020'!$A128="CM",INDIRECT("'Soil 2020'!"&amp;'Country Selector'!$B$3&amp;ROW($A128))*10^12,0)*'Process Emissions Multipliers'!$B$43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IF('Soil 2030'!$A128="CM",INDIRECT("'Soil 2030'!"&amp;'Country Selector'!$B$3&amp;ROW($A128))*10^12,0)*'Process Emissions Multipliers'!$D$43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Multipliers'!$E$43</f>
        <v>0</v>
      </c>
    </row>
    <row r="121" spans="1:42">
      <c r="A121" s="74">
        <v>69</v>
      </c>
      <c r="B121">
        <f ca="1">IF('Soil 2010'!$A129="CM",INDIRECT("'Soil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IF('Soil 2020'!$A129="CM",INDIRECT("'Soil 2020'!"&amp;'Country Selector'!$B$3&amp;ROW($A129))*10^12,0)*'Process Emissions Multipliers'!$B$43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IF('Soil 2030'!$A129="CM",INDIRECT("'Soil 2030'!"&amp;'Country Selector'!$B$3&amp;ROW($A129))*10^12,0)*'Process Emissions Multipliers'!$D$43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Multipliers'!$E$43</f>
        <v>0</v>
      </c>
    </row>
    <row r="122" spans="1:42">
      <c r="A122" s="74">
        <v>70</v>
      </c>
      <c r="B122">
        <f ca="1">IF('Soil 2010'!$A130="CM",INDIRECT("'Soil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IF('Soil 2020'!$A130="CM",INDIRECT("'Soil 2020'!"&amp;'Country Selector'!$B$3&amp;ROW($A130))*10^12,0)*'Process Emissions Multipliers'!$B$43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IF('Soil 2030'!$A130="CM",INDIRECT("'Soil 2030'!"&amp;'Country Selector'!$B$3&amp;ROW($A130))*10^12,0)*'Process Emissions Multipliers'!$D$43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Multipliers'!$E$43</f>
        <v>0</v>
      </c>
    </row>
    <row r="123" spans="1:42">
      <c r="A123" s="74">
        <v>71</v>
      </c>
      <c r="B123">
        <f ca="1">IF('Soil 2010'!$A131="CM",INDIRECT("'Soil 2010'!"&amp;'Country Selector'!$B$3&amp;ROW($A131))*10^12,0)</f>
        <v>0</v>
      </c>
      <c r="C123" s="90">
        <f t="shared" ca="1" si="15"/>
        <v>1428809005.6579888</v>
      </c>
      <c r="D123" s="90">
        <f t="shared" ca="1" si="20"/>
        <v>2857618011.3159776</v>
      </c>
      <c r="E123" s="90">
        <f t="shared" ca="1" si="20"/>
        <v>4286427016.9739661</v>
      </c>
      <c r="F123" s="90">
        <f t="shared" ca="1" si="20"/>
        <v>5715236022.6319551</v>
      </c>
      <c r="G123" s="90">
        <f t="shared" ca="1" si="20"/>
        <v>7144045028.2899446</v>
      </c>
      <c r="H123" s="90">
        <f t="shared" ca="1" si="20"/>
        <v>8572854033.9479322</v>
      </c>
      <c r="I123" s="90">
        <f t="shared" ca="1" si="20"/>
        <v>10001663039.605921</v>
      </c>
      <c r="J123" s="90">
        <f t="shared" ca="1" si="20"/>
        <v>11430472045.26391</v>
      </c>
      <c r="K123" s="90">
        <f t="shared" ca="1" si="20"/>
        <v>12859281050.9219</v>
      </c>
      <c r="L123">
        <f ca="1">IF('Soil 2020'!$A131="CM",INDIRECT("'Soil 2020'!"&amp;'Country Selector'!$B$3&amp;ROW($A131))*10^12,0)*'Process Emissions Multipliers'!$B$43</f>
        <v>14288090056.579887</v>
      </c>
      <c r="M123" s="90">
        <f t="shared" ca="1" si="16"/>
        <v>12859281050.9219</v>
      </c>
      <c r="N123" s="90">
        <f t="shared" ca="1" si="21"/>
        <v>11430472045.26391</v>
      </c>
      <c r="O123" s="90">
        <f t="shared" ca="1" si="21"/>
        <v>10001663039.605921</v>
      </c>
      <c r="P123" s="90">
        <f t="shared" ca="1" si="21"/>
        <v>8572854033.9479322</v>
      </c>
      <c r="Q123" s="90">
        <f t="shared" ca="1" si="21"/>
        <v>7144045028.2899446</v>
      </c>
      <c r="R123" s="90">
        <f t="shared" ca="1" si="21"/>
        <v>5715236022.6319551</v>
      </c>
      <c r="S123" s="90">
        <f t="shared" ca="1" si="21"/>
        <v>4286427016.9739661</v>
      </c>
      <c r="T123" s="90">
        <f t="shared" ca="1" si="21"/>
        <v>2857618011.3159776</v>
      </c>
      <c r="U123" s="90">
        <f t="shared" ca="1" si="21"/>
        <v>1428809005.6579888</v>
      </c>
      <c r="V123">
        <f ca="1">IF('Soil 2030'!$A131="CM",INDIRECT("'Soil 2030'!"&amp;'Country Selector'!$B$3&amp;ROW($A131))*10^12,0)*'Process Emissions Multipliers'!$D$43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Multipliers'!$E$43</f>
        <v>0</v>
      </c>
    </row>
    <row r="124" spans="1:42">
      <c r="A124" s="74">
        <v>72</v>
      </c>
      <c r="B124">
        <f ca="1">IF('Soil 2010'!$A132="CM",INDIRECT("'Soil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IF('Soil 2020'!$A132="CM",INDIRECT("'Soil 2020'!"&amp;'Country Selector'!$B$3&amp;ROW($A132))*10^12,0)*'Process Emissions Multipliers'!$B$43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IF('Soil 2030'!$A132="CM",INDIRECT("'Soil 2030'!"&amp;'Country Selector'!$B$3&amp;ROW($A132))*10^12,0)*'Process Emissions Multipliers'!$D$43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Multipliers'!$E$43</f>
        <v>0</v>
      </c>
    </row>
    <row r="125" spans="1:42">
      <c r="A125" s="74">
        <v>73</v>
      </c>
      <c r="B125">
        <f ca="1">IF('Soil 2010'!$A133="CM",INDIRECT("'Soil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IF('Soil 2020'!$A133="CM",INDIRECT("'Soil 2020'!"&amp;'Country Selector'!$B$3&amp;ROW($A133))*10^12,0)*'Process Emissions Multipliers'!$B$43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IF('Soil 2030'!$A133="CM",INDIRECT("'Soil 2030'!"&amp;'Country Selector'!$B$3&amp;ROW($A133))*10^12,0)*'Process Emissions Multipliers'!$D$43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Multipliers'!$E$43</f>
        <v>0</v>
      </c>
    </row>
    <row r="126" spans="1:42">
      <c r="A126" s="74">
        <v>74</v>
      </c>
      <c r="B126">
        <f ca="1">IF('Soil 2010'!$A134="CM",INDIRECT("'Soil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IF('Soil 2020'!$A134="CM",INDIRECT("'Soil 2020'!"&amp;'Country Selector'!$B$3&amp;ROW($A134))*10^12,0)*'Process Emissions Multipliers'!$B$43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IF('Soil 2030'!$A134="CM",INDIRECT("'Soil 2030'!"&amp;'Country Selector'!$B$3&amp;ROW($A134))*10^12,0)*'Process Emissions Multipliers'!$D$43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Multipliers'!$E$43</f>
        <v>0</v>
      </c>
    </row>
    <row r="127" spans="1:42">
      <c r="A127" s="74">
        <v>75</v>
      </c>
      <c r="B127">
        <f ca="1">IF('Soil 2010'!$A135="CM",INDIRECT("'Soil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IF('Soil 2020'!$A135="CM",INDIRECT("'Soil 2020'!"&amp;'Country Selector'!$B$3&amp;ROW($A135))*10^12,0)*'Process Emissions Multipliers'!$B$43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IF('Soil 2030'!$A135="CM",INDIRECT("'Soil 2030'!"&amp;'Country Selector'!$B$3&amp;ROW($A135))*10^12,0)*'Process Emissions Multipliers'!$D$43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Multipliers'!$E$43</f>
        <v>0</v>
      </c>
    </row>
    <row r="128" spans="1:42">
      <c r="A128" s="74">
        <v>76</v>
      </c>
      <c r="B128">
        <f ca="1">IF('Soil 2010'!$A136="CM",INDIRECT("'Soil 2010'!"&amp;'Country Selector'!$B$3&amp;ROW($A136))*10^12,0)</f>
        <v>0</v>
      </c>
      <c r="C128" s="90">
        <f t="shared" ref="C128:K156" ca="1" si="27">$B128*($L$1-C$1)/($L$1-$B$1)+$L128*(C$1-$B$1)/($L$1-$B$1)</f>
        <v>406611274.53486621</v>
      </c>
      <c r="D128" s="90">
        <f t="shared" ca="1" si="27"/>
        <v>813222549.06973243</v>
      </c>
      <c r="E128" s="90">
        <f t="shared" ca="1" si="27"/>
        <v>1219833823.6045985</v>
      </c>
      <c r="F128" s="90">
        <f t="shared" ca="1" si="27"/>
        <v>1626445098.1394649</v>
      </c>
      <c r="G128" s="90">
        <f t="shared" ca="1" si="27"/>
        <v>2033056372.6743312</v>
      </c>
      <c r="H128" s="90">
        <f t="shared" ca="1" si="27"/>
        <v>2439667647.209197</v>
      </c>
      <c r="I128" s="90">
        <f t="shared" ca="1" si="27"/>
        <v>2846278921.7440634</v>
      </c>
      <c r="J128" s="90">
        <f t="shared" ca="1" si="27"/>
        <v>3252890196.2789297</v>
      </c>
      <c r="K128" s="90">
        <f t="shared" ca="1" si="27"/>
        <v>3659501470.813796</v>
      </c>
      <c r="L128">
        <f ca="1">IF('Soil 2020'!$A136="CM",INDIRECT("'Soil 2020'!"&amp;'Country Selector'!$B$3&amp;ROW($A136))*10^12,0)*'Process Emissions Multipliers'!$B$43</f>
        <v>4066112745.3486624</v>
      </c>
      <c r="M128" s="90">
        <f t="shared" ref="M128:U156" ca="1" si="28">$L128*($V$1-M$1)/($V$1-$L$1)+$V128*(M$1-$L$1)/($V$1-$L$1)</f>
        <v>3659501470.813796</v>
      </c>
      <c r="N128" s="90">
        <f t="shared" ca="1" si="28"/>
        <v>3252890196.2789297</v>
      </c>
      <c r="O128" s="90">
        <f t="shared" ca="1" si="28"/>
        <v>2846278921.7440634</v>
      </c>
      <c r="P128" s="90">
        <f t="shared" ca="1" si="28"/>
        <v>2439667647.209197</v>
      </c>
      <c r="Q128" s="90">
        <f t="shared" ca="1" si="28"/>
        <v>2033056372.6743312</v>
      </c>
      <c r="R128" s="90">
        <f t="shared" ca="1" si="28"/>
        <v>1626445098.1394649</v>
      </c>
      <c r="S128" s="90">
        <f t="shared" ca="1" si="28"/>
        <v>1219833823.6045985</v>
      </c>
      <c r="T128" s="90">
        <f t="shared" ca="1" si="28"/>
        <v>813222549.06973243</v>
      </c>
      <c r="U128" s="90">
        <f t="shared" ca="1" si="28"/>
        <v>406611274.53486621</v>
      </c>
      <c r="V128">
        <f ca="1">IF('Soil 2030'!$A136="CM",INDIRECT("'Soil 2030'!"&amp;'Country Selector'!$B$3&amp;ROW($A136))*10^12,0)*'Process Emissions Multipliers'!$D$43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Multipliers'!$E$43</f>
        <v>0</v>
      </c>
    </row>
    <row r="129" spans="1:42">
      <c r="A129" s="74">
        <v>77</v>
      </c>
      <c r="B129">
        <f ca="1">IF('Soil 2010'!$A137="CM",INDIRECT("'Soil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IF('Soil 2020'!$A137="CM",INDIRECT("'Soil 2020'!"&amp;'Country Selector'!$B$3&amp;ROW($A137))*10^12,0)*'Process Emissions Multipliers'!$B$43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IF('Soil 2030'!$A137="CM",INDIRECT("'Soil 2030'!"&amp;'Country Selector'!$B$3&amp;ROW($A137))*10^12,0)*'Process Emissions Multipliers'!$D$43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Multipliers'!$E$43</f>
        <v>0</v>
      </c>
    </row>
    <row r="130" spans="1:42">
      <c r="A130" s="74">
        <v>78</v>
      </c>
      <c r="B130">
        <f ca="1">IF('Soil 2010'!$A138="CM",INDIRECT("'Soil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IF('Soil 2020'!$A138="CM",INDIRECT("'Soil 2020'!"&amp;'Country Selector'!$B$3&amp;ROW($A138))*10^12,0)*'Process Emissions Multipliers'!$B$43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IF('Soil 2030'!$A138="CM",INDIRECT("'Soil 2030'!"&amp;'Country Selector'!$B$3&amp;ROW($A138))*10^12,0)*'Process Emissions Multipliers'!$D$43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Multipliers'!$E$43</f>
        <v>0</v>
      </c>
    </row>
    <row r="131" spans="1:42">
      <c r="A131" s="74">
        <v>79</v>
      </c>
      <c r="B131">
        <f ca="1">IF('Soil 2010'!$A139="CM",INDIRECT("'Soil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IF('Soil 2020'!$A139="CM",INDIRECT("'Soil 2020'!"&amp;'Country Selector'!$B$3&amp;ROW($A139))*10^12,0)*'Process Emissions Multipliers'!$B$43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IF('Soil 2030'!$A139="CM",INDIRECT("'Soil 2030'!"&amp;'Country Selector'!$B$3&amp;ROW($A139))*10^12,0)*'Process Emissions Multipliers'!$D$43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Multipliers'!$E$43</f>
        <v>0</v>
      </c>
    </row>
    <row r="132" spans="1:42">
      <c r="A132" s="74">
        <v>80</v>
      </c>
      <c r="B132">
        <f ca="1">IF('Soil 2010'!$A140="CM",INDIRECT("'Soil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IF('Soil 2020'!$A140="CM",INDIRECT("'Soil 2020'!"&amp;'Country Selector'!$B$3&amp;ROW($A140))*10^12,0)*'Process Emissions Multipliers'!$B$43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IF('Soil 2030'!$A140="CM",INDIRECT("'Soil 2030'!"&amp;'Country Selector'!$B$3&amp;ROW($A140))*10^12,0)*'Process Emissions Multipliers'!$D$43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Multipliers'!$E$43</f>
        <v>0</v>
      </c>
    </row>
    <row r="133" spans="1:42">
      <c r="A133" s="74">
        <v>81</v>
      </c>
      <c r="B133">
        <f ca="1">IF('Soil 2010'!$A141="CM",INDIRECT("'Soil 2010'!"&amp;'Country Selector'!$B$3&amp;ROW($A141))*10^12,0)</f>
        <v>0</v>
      </c>
      <c r="C133" s="90">
        <f t="shared" ca="1" si="27"/>
        <v>11691983540.090614</v>
      </c>
      <c r="D133" s="90">
        <f t="shared" ca="1" si="27"/>
        <v>23383967080.181229</v>
      </c>
      <c r="E133" s="90">
        <f t="shared" ca="1" si="27"/>
        <v>35075950620.271843</v>
      </c>
      <c r="F133" s="90">
        <f t="shared" ca="1" si="27"/>
        <v>46767934160.362457</v>
      </c>
      <c r="G133" s="90">
        <f t="shared" ca="1" si="27"/>
        <v>58459917700.453079</v>
      </c>
      <c r="H133" s="90">
        <f t="shared" ca="1" si="27"/>
        <v>70151901240.543686</v>
      </c>
      <c r="I133" s="90">
        <f t="shared" ca="1" si="27"/>
        <v>81843884780.634308</v>
      </c>
      <c r="J133" s="90">
        <f t="shared" ca="1" si="27"/>
        <v>93535868320.724915</v>
      </c>
      <c r="K133" s="90">
        <f t="shared" ca="1" si="27"/>
        <v>105227851860.81552</v>
      </c>
      <c r="L133">
        <f ca="1">IF('Soil 2020'!$A141="CM",INDIRECT("'Soil 2020'!"&amp;'Country Selector'!$B$3&amp;ROW($A141))*10^12,0)*'Process Emissions Multipliers'!$B$43</f>
        <v>116919835400.90614</v>
      </c>
      <c r="M133" s="90">
        <f t="shared" ca="1" si="28"/>
        <v>105227851860.81552</v>
      </c>
      <c r="N133" s="90">
        <f t="shared" ca="1" si="28"/>
        <v>93535868320.724915</v>
      </c>
      <c r="O133" s="90">
        <f t="shared" ca="1" si="28"/>
        <v>81843884780.634308</v>
      </c>
      <c r="P133" s="90">
        <f t="shared" ca="1" si="28"/>
        <v>70151901240.543686</v>
      </c>
      <c r="Q133" s="90">
        <f t="shared" ca="1" si="28"/>
        <v>58459917700.453079</v>
      </c>
      <c r="R133" s="90">
        <f t="shared" ca="1" si="28"/>
        <v>46767934160.362457</v>
      </c>
      <c r="S133" s="90">
        <f t="shared" ca="1" si="28"/>
        <v>35075950620.271843</v>
      </c>
      <c r="T133" s="90">
        <f t="shared" ca="1" si="28"/>
        <v>23383967080.181229</v>
      </c>
      <c r="U133" s="90">
        <f t="shared" ca="1" si="28"/>
        <v>11691983540.090614</v>
      </c>
      <c r="V133">
        <f ca="1">IF('Soil 2030'!$A141="CM",INDIRECT("'Soil 2030'!"&amp;'Country Selector'!$B$3&amp;ROW($A141))*10^12,0)*'Process Emissions Multipliers'!$D$43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Multipliers'!$E$43</f>
        <v>0</v>
      </c>
    </row>
    <row r="134" spans="1:42">
      <c r="A134" s="74">
        <v>82</v>
      </c>
      <c r="B134">
        <f ca="1">IF('Soil 2010'!$A142="CM",INDIRECT("'Soil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IF('Soil 2020'!$A142="CM",INDIRECT("'Soil 2020'!"&amp;'Country Selector'!$B$3&amp;ROW($A142))*10^12,0)*'Process Emissions Multipliers'!$B$43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IF('Soil 2030'!$A142="CM",INDIRECT("'Soil 2030'!"&amp;'Country Selector'!$B$3&amp;ROW($A142))*10^12,0)*'Process Emissions Multipliers'!$D$43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Multipliers'!$E$43</f>
        <v>0</v>
      </c>
    </row>
    <row r="135" spans="1:42">
      <c r="A135" s="74">
        <v>83</v>
      </c>
      <c r="B135">
        <f ca="1">IF('Soil 2010'!$A143="CM",INDIRECT("'Soil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IF('Soil 2020'!$A143="CM",INDIRECT("'Soil 2020'!"&amp;'Country Selector'!$B$3&amp;ROW($A143))*10^12,0)*'Process Emissions Multipliers'!$B$43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IF('Soil 2030'!$A143="CM",INDIRECT("'Soil 2030'!"&amp;'Country Selector'!$B$3&amp;ROW($A143))*10^12,0)*'Process Emissions Multipliers'!$D$43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Multipliers'!$E$43</f>
        <v>0</v>
      </c>
    </row>
    <row r="136" spans="1:42">
      <c r="A136" s="74">
        <v>84</v>
      </c>
      <c r="B136">
        <f ca="1">IF('Soil 2010'!$A144="CM",INDIRECT("'Soil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IF('Soil 2020'!$A144="CM",INDIRECT("'Soil 2020'!"&amp;'Country Selector'!$B$3&amp;ROW($A144))*10^12,0)*'Process Emissions Multipliers'!$B$43</f>
        <v>0</v>
      </c>
      <c r="M136" s="90">
        <f t="shared" ca="1" si="28"/>
        <v>95978363.654790804</v>
      </c>
      <c r="N136" s="90">
        <f t="shared" ca="1" si="28"/>
        <v>191956727.30958161</v>
      </c>
      <c r="O136" s="90">
        <f t="shared" ca="1" si="28"/>
        <v>287935090.96437246</v>
      </c>
      <c r="P136" s="90">
        <f t="shared" ca="1" si="28"/>
        <v>383913454.61916322</v>
      </c>
      <c r="Q136" s="90">
        <f t="shared" ca="1" si="28"/>
        <v>479891818.27395403</v>
      </c>
      <c r="R136" s="90">
        <f t="shared" ca="1" si="28"/>
        <v>575870181.92874491</v>
      </c>
      <c r="S136" s="90">
        <f t="shared" ca="1" si="28"/>
        <v>671848545.58353567</v>
      </c>
      <c r="T136" s="90">
        <f t="shared" ca="1" si="28"/>
        <v>767826909.23832643</v>
      </c>
      <c r="U136" s="90">
        <f t="shared" ca="1" si="28"/>
        <v>863805272.89311731</v>
      </c>
      <c r="V136">
        <f ca="1">IF('Soil 2030'!$A144="CM",INDIRECT("'Soil 2030'!"&amp;'Country Selector'!$B$3&amp;ROW($A144))*10^12,0)*'Process Emissions Multipliers'!$D$43</f>
        <v>959783636.54790807</v>
      </c>
      <c r="W136" s="90">
        <f t="shared" ca="1" si="26"/>
        <v>974078970.57308245</v>
      </c>
      <c r="X136" s="90">
        <f t="shared" ca="1" si="26"/>
        <v>988374304.59825683</v>
      </c>
      <c r="Y136" s="90">
        <f t="shared" ca="1" si="26"/>
        <v>1002669638.6234312</v>
      </c>
      <c r="Z136" s="90">
        <f t="shared" ca="1" si="26"/>
        <v>1016964972.6486055</v>
      </c>
      <c r="AA136" s="90">
        <f t="shared" ca="1" si="26"/>
        <v>1031260306.6737797</v>
      </c>
      <c r="AB136" s="90">
        <f t="shared" ca="1" si="26"/>
        <v>1045555640.6989542</v>
      </c>
      <c r="AC136" s="90">
        <f t="shared" ca="1" si="26"/>
        <v>1059850974.7241285</v>
      </c>
      <c r="AD136" s="90">
        <f t="shared" ca="1" si="26"/>
        <v>1074146308.7493029</v>
      </c>
      <c r="AE136" s="90">
        <f t="shared" ca="1" si="26"/>
        <v>1088441642.7744775</v>
      </c>
      <c r="AF136" s="90">
        <f t="shared" ca="1" si="26"/>
        <v>1102736976.7996516</v>
      </c>
      <c r="AG136" s="90">
        <f t="shared" ca="1" si="26"/>
        <v>1117032310.824826</v>
      </c>
      <c r="AH136" s="90">
        <f t="shared" ca="1" si="26"/>
        <v>1131327644.8500004</v>
      </c>
      <c r="AI136" s="90">
        <f t="shared" ca="1" si="26"/>
        <v>1145622978.8751745</v>
      </c>
      <c r="AJ136" s="90">
        <f t="shared" ca="1" si="26"/>
        <v>1159918312.9003491</v>
      </c>
      <c r="AK136" s="90">
        <f t="shared" ca="1" si="26"/>
        <v>1174213646.9255233</v>
      </c>
      <c r="AL136" s="90">
        <f t="shared" ca="1" si="26"/>
        <v>1188508980.9506977</v>
      </c>
      <c r="AM136" s="90">
        <f t="shared" ca="1" si="25"/>
        <v>1202804314.9758723</v>
      </c>
      <c r="AN136" s="90">
        <f t="shared" ca="1" si="25"/>
        <v>1217099649.0010467</v>
      </c>
      <c r="AO136" s="90">
        <f t="shared" ca="1" si="25"/>
        <v>1231394983.0262208</v>
      </c>
      <c r="AP136">
        <f ca="1">V136*'Process Emissions Multipliers'!$E$43</f>
        <v>1245690317.0513952</v>
      </c>
    </row>
    <row r="137" spans="1:42">
      <c r="A137" s="74">
        <v>85</v>
      </c>
      <c r="B137">
        <f ca="1">IF('Soil 2010'!$A145="CM",INDIRECT("'Soil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IF('Soil 2020'!$A145="CM",INDIRECT("'Soil 2020'!"&amp;'Country Selector'!$B$3&amp;ROW($A145))*10^12,0)*'Process Emissions Multipliers'!$B$43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IF('Soil 2030'!$A145="CM",INDIRECT("'Soil 2030'!"&amp;'Country Selector'!$B$3&amp;ROW($A145))*10^12,0)*'Process Emissions Multipliers'!$D$43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Multipliers'!$E$43</f>
        <v>0</v>
      </c>
    </row>
    <row r="138" spans="1:42">
      <c r="A138" s="74">
        <v>86</v>
      </c>
      <c r="B138">
        <f ca="1">IF('Soil 2010'!$A146="CM",INDIRECT("'Soil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IF('Soil 2020'!$A146="CM",INDIRECT("'Soil 2020'!"&amp;'Country Selector'!$B$3&amp;ROW($A146))*10^12,0)*'Process Emissions Multipliers'!$B$43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IF('Soil 2030'!$A146="CM",INDIRECT("'Soil 2030'!"&amp;'Country Selector'!$B$3&amp;ROW($A146))*10^12,0)*'Process Emissions Multipliers'!$D$43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Multipliers'!$E$43</f>
        <v>0</v>
      </c>
    </row>
    <row r="139" spans="1:42">
      <c r="A139" s="74">
        <v>87</v>
      </c>
      <c r="B139">
        <f ca="1">IF('Soil 2010'!$A147="CM",INDIRECT("'Soil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IF('Soil 2020'!$A147="CM",INDIRECT("'Soil 2020'!"&amp;'Country Selector'!$B$3&amp;ROW($A147))*10^12,0)*'Process Emissions Multipliers'!$B$43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IF('Soil 2030'!$A147="CM",INDIRECT("'Soil 2030'!"&amp;'Country Selector'!$B$3&amp;ROW($A147))*10^12,0)*'Process Emissions Multipliers'!$D$43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Multipliers'!$E$43</f>
        <v>0</v>
      </c>
    </row>
    <row r="140" spans="1:42">
      <c r="A140" s="74">
        <v>88</v>
      </c>
      <c r="B140">
        <f ca="1">IF('Soil 2010'!$A148="CM",INDIRECT("'Soil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IF('Soil 2020'!$A148="CM",INDIRECT("'Soil 2020'!"&amp;'Country Selector'!$B$3&amp;ROW($A148))*10^12,0)*'Process Emissions Multipliers'!$B$43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IF('Soil 2030'!$A148="CM",INDIRECT("'Soil 2030'!"&amp;'Country Selector'!$B$3&amp;ROW($A148))*10^12,0)*'Process Emissions Multipliers'!$D$43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Multipliers'!$E$43</f>
        <v>0</v>
      </c>
    </row>
    <row r="141" spans="1:42">
      <c r="A141" s="74">
        <v>89</v>
      </c>
      <c r="B141">
        <f ca="1">IF('Soil 2010'!$A149="CM",INDIRECT("'Soil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IF('Soil 2020'!$A149="CM",INDIRECT("'Soil 2020'!"&amp;'Country Selector'!$B$3&amp;ROW($A149))*10^12,0)*'Process Emissions Multipliers'!$B$43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IF('Soil 2030'!$A149="CM",INDIRECT("'Soil 2030'!"&amp;'Country Selector'!$B$3&amp;ROW($A149))*10^12,0)*'Process Emissions Multipliers'!$D$43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Multipliers'!$E$43</f>
        <v>0</v>
      </c>
    </row>
    <row r="142" spans="1:42">
      <c r="A142" s="74">
        <v>90</v>
      </c>
      <c r="B142">
        <f ca="1">IF('Soil 2010'!$A150="CM",INDIRECT("'Soil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IF('Soil 2020'!$A150="CM",INDIRECT("'Soil 2020'!"&amp;'Country Selector'!$B$3&amp;ROW($A150))*10^12,0)*'Process Emissions Multipliers'!$B$43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IF('Soil 2030'!$A150="CM",INDIRECT("'Soil 2030'!"&amp;'Country Selector'!$B$3&amp;ROW($A150))*10^12,0)*'Process Emissions Multipliers'!$D$43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Multipliers'!$E$43</f>
        <v>0</v>
      </c>
    </row>
    <row r="143" spans="1:42">
      <c r="A143" s="74">
        <v>91</v>
      </c>
      <c r="B143">
        <f ca="1">IF('Soil 2010'!$A151="CM",INDIRECT("'Soil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IF('Soil 2020'!$A151="CM",INDIRECT("'Soil 2020'!"&amp;'Country Selector'!$B$3&amp;ROW($A151))*10^12,0)*'Process Emissions Multipliers'!$B$43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IF('Soil 2030'!$A151="CM",INDIRECT("'Soil 2030'!"&amp;'Country Selector'!$B$3&amp;ROW($A151))*10^12,0)*'Process Emissions Multipliers'!$D$43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Multipliers'!$E$43</f>
        <v>0</v>
      </c>
    </row>
    <row r="144" spans="1:42">
      <c r="A144" s="74">
        <v>92</v>
      </c>
      <c r="B144">
        <f ca="1">IF('Soil 2010'!$A152="CM",INDIRECT("'Soil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IF('Soil 2020'!$A152="CM",INDIRECT("'Soil 2020'!"&amp;'Country Selector'!$B$3&amp;ROW($A152))*10^12,0)*'Process Emissions Multipliers'!$B$43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IF('Soil 2030'!$A152="CM",INDIRECT("'Soil 2030'!"&amp;'Country Selector'!$B$3&amp;ROW($A152))*10^12,0)*'Process Emissions Multipliers'!$D$43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Multipliers'!$E$43</f>
        <v>0</v>
      </c>
    </row>
    <row r="145" spans="1:42">
      <c r="A145" s="74">
        <v>93</v>
      </c>
      <c r="B145">
        <f ca="1">IF('Soil 2010'!$A153="CM",INDIRECT("'Soil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IF('Soil 2020'!$A153="CM",INDIRECT("'Soil 2020'!"&amp;'Country Selector'!$B$3&amp;ROW($A153))*10^12,0)*'Process Emissions Multipliers'!$B$43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IF('Soil 2030'!$A153="CM",INDIRECT("'Soil 2030'!"&amp;'Country Selector'!$B$3&amp;ROW($A153))*10^12,0)*'Process Emissions Multipliers'!$D$43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Multipliers'!$E$43</f>
        <v>0</v>
      </c>
    </row>
    <row r="146" spans="1:42">
      <c r="A146" s="74">
        <v>94</v>
      </c>
      <c r="B146">
        <f ca="1">IF('Soil 2010'!$A154="CM",INDIRECT("'Soil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IF('Soil 2020'!$A154="CM",INDIRECT("'Soil 2020'!"&amp;'Country Selector'!$B$3&amp;ROW($A154))*10^12,0)*'Process Emissions Multipliers'!$B$43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IF('Soil 2030'!$A154="CM",INDIRECT("'Soil 2030'!"&amp;'Country Selector'!$B$3&amp;ROW($A154))*10^12,0)*'Process Emissions Multipliers'!$D$43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Multipliers'!$E$43</f>
        <v>0</v>
      </c>
    </row>
    <row r="147" spans="1:42">
      <c r="A147" s="74">
        <v>95</v>
      </c>
      <c r="B147">
        <f ca="1">IF('Soil 2010'!$A155="CM",INDIRECT("'Soil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IF('Soil 2020'!$A155="CM",INDIRECT("'Soil 2020'!"&amp;'Country Selector'!$B$3&amp;ROW($A155))*10^12,0)*'Process Emissions Multipliers'!$B$43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IF('Soil 2030'!$A155="CM",INDIRECT("'Soil 2030'!"&amp;'Country Selector'!$B$3&amp;ROW($A155))*10^12,0)*'Process Emissions Multipliers'!$D$43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Multipliers'!$E$43</f>
        <v>0</v>
      </c>
    </row>
    <row r="148" spans="1:42">
      <c r="A148" s="74">
        <v>96</v>
      </c>
      <c r="B148">
        <f ca="1">IF('Soil 2010'!$A156="CM",INDIRECT("'Soil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IF('Soil 2020'!$A156="CM",INDIRECT("'Soil 2020'!"&amp;'Country Selector'!$B$3&amp;ROW($A156))*10^12,0)*'Process Emissions Multipliers'!$B$43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IF('Soil 2030'!$A156="CM",INDIRECT("'Soil 2030'!"&amp;'Country Selector'!$B$3&amp;ROW($A156))*10^12,0)*'Process Emissions Multipliers'!$D$43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Multipliers'!$E$43</f>
        <v>0</v>
      </c>
    </row>
    <row r="149" spans="1:42">
      <c r="A149" s="74">
        <v>97</v>
      </c>
      <c r="B149">
        <f ca="1">IF('Soil 2010'!$A157="CM",INDIRECT("'Soil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IF('Soil 2020'!$A157="CM",INDIRECT("'Soil 2020'!"&amp;'Country Selector'!$B$3&amp;ROW($A157))*10^12,0)*'Process Emissions Multipliers'!$B$43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IF('Soil 2030'!$A157="CM",INDIRECT("'Soil 2030'!"&amp;'Country Selector'!$B$3&amp;ROW($A157))*10^12,0)*'Process Emissions Multipliers'!$D$43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Multipliers'!$E$43</f>
        <v>0</v>
      </c>
    </row>
    <row r="150" spans="1:42">
      <c r="A150" s="74">
        <v>98</v>
      </c>
      <c r="B150">
        <f ca="1">IF('Soil 2010'!$A158="CM",INDIRECT("'Soil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IF('Soil 2020'!$A158="CM",INDIRECT("'Soil 2020'!"&amp;'Country Selector'!$B$3&amp;ROW($A158))*10^12,0)*'Process Emissions Multipliers'!$B$43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IF('Soil 2030'!$A158="CM",INDIRECT("'Soil 2030'!"&amp;'Country Selector'!$B$3&amp;ROW($A158))*10^12,0)*'Process Emissions Multipliers'!$D$43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Multipliers'!$E$43</f>
        <v>0</v>
      </c>
    </row>
    <row r="151" spans="1:42">
      <c r="A151" s="74">
        <v>99</v>
      </c>
      <c r="B151">
        <f ca="1">IF('Soil 2010'!$A159="CM",INDIRECT("'Soil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IF('Soil 2020'!$A159="CM",INDIRECT("'Soil 2020'!"&amp;'Country Selector'!$B$3&amp;ROW($A159))*10^12,0)*'Process Emissions Multipliers'!$B$43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IF('Soil 2030'!$A159="CM",INDIRECT("'Soil 2030'!"&amp;'Country Selector'!$B$3&amp;ROW($A159))*10^12,0)*'Process Emissions Multipliers'!$D$43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Multipliers'!$E$43</f>
        <v>0</v>
      </c>
    </row>
    <row r="152" spans="1:42">
      <c r="A152" s="74">
        <v>100</v>
      </c>
      <c r="B152">
        <f ca="1">IF('Soil 2010'!$A160="CM",INDIRECT("'Soil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IF('Soil 2020'!$A160="CM",INDIRECT("'Soil 2020'!"&amp;'Country Selector'!$B$3&amp;ROW($A160))*10^12,0)*'Process Emissions Multipliers'!$B$43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IF('Soil 2030'!$A160="CM",INDIRECT("'Soil 2030'!"&amp;'Country Selector'!$B$3&amp;ROW($A160))*10^12,0)*'Process Emissions Multipliers'!$D$43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Multipliers'!$E$43</f>
        <v>0</v>
      </c>
    </row>
    <row r="153" spans="1:42">
      <c r="A153" s="74">
        <v>150</v>
      </c>
      <c r="B153">
        <f ca="1">IF('Soil 2010'!$A161="CM",INDIRECT("'Soil 2010'!"&amp;'Country Selector'!$B$3&amp;ROW($A161))*10^12,0)</f>
        <v>85742212988.737518</v>
      </c>
      <c r="C153" s="90">
        <f t="shared" ca="1" si="27"/>
        <v>77167991689.86377</v>
      </c>
      <c r="D153" s="90">
        <f t="shared" ca="1" si="27"/>
        <v>68593770390.990013</v>
      </c>
      <c r="E153" s="90">
        <f t="shared" ca="1" si="27"/>
        <v>60019549092.116257</v>
      </c>
      <c r="F153" s="90">
        <f t="shared" ca="1" si="27"/>
        <v>51445327793.242508</v>
      </c>
      <c r="G153" s="90">
        <f t="shared" ca="1" si="27"/>
        <v>42871106494.368759</v>
      </c>
      <c r="H153" s="90">
        <f t="shared" ca="1" si="27"/>
        <v>34296885195.495007</v>
      </c>
      <c r="I153" s="90">
        <f t="shared" ca="1" si="27"/>
        <v>25722663896.621254</v>
      </c>
      <c r="J153" s="90">
        <f t="shared" ca="1" si="27"/>
        <v>17148442597.747503</v>
      </c>
      <c r="K153" s="90">
        <f t="shared" ca="1" si="27"/>
        <v>8574221298.8737516</v>
      </c>
      <c r="L153">
        <f ca="1">IF('Soil 2020'!$A161="CM",INDIRECT("'Soil 2020'!"&amp;'Country Selector'!$B$3&amp;ROW($A161))*10^12,0)*'Process Emissions Multipliers'!$B$43</f>
        <v>0</v>
      </c>
      <c r="M153" s="90">
        <f t="shared" ca="1" si="28"/>
        <v>670018318.45026422</v>
      </c>
      <c r="N153" s="90">
        <f t="shared" ca="1" si="28"/>
        <v>1340036636.9005284</v>
      </c>
      <c r="O153" s="90">
        <f t="shared" ca="1" si="28"/>
        <v>2010054955.3507926</v>
      </c>
      <c r="P153" s="90">
        <f t="shared" ca="1" si="28"/>
        <v>2680073273.8010569</v>
      </c>
      <c r="Q153" s="90">
        <f t="shared" ca="1" si="28"/>
        <v>3350091592.2513213</v>
      </c>
      <c r="R153" s="90">
        <f t="shared" ca="1" si="28"/>
        <v>4020109910.7015853</v>
      </c>
      <c r="S153" s="90">
        <f t="shared" ca="1" si="28"/>
        <v>4690128229.1518497</v>
      </c>
      <c r="T153" s="90">
        <f t="shared" ca="1" si="28"/>
        <v>5360146547.6021137</v>
      </c>
      <c r="U153" s="90">
        <f t="shared" ca="1" si="28"/>
        <v>6030164866.0523777</v>
      </c>
      <c r="V153">
        <f ca="1">IF('Soil 2030'!$A161="CM",INDIRECT("'Soil 2030'!"&amp;'Country Selector'!$B$3&amp;ROW($A161))*10^12,0)*'Process Emissions Multipliers'!$D$43</f>
        <v>6700183184.5026426</v>
      </c>
      <c r="W153" s="90">
        <f t="shared" ca="1" si="30"/>
        <v>6799977922.6134348</v>
      </c>
      <c r="X153" s="90">
        <f t="shared" ca="1" si="30"/>
        <v>6899772660.724225</v>
      </c>
      <c r="Y153" s="90">
        <f t="shared" ca="1" si="30"/>
        <v>6999567398.8350172</v>
      </c>
      <c r="Z153" s="90">
        <f t="shared" ca="1" si="30"/>
        <v>7099362136.9458084</v>
      </c>
      <c r="AA153" s="90">
        <f t="shared" ca="1" si="30"/>
        <v>7199156875.0566006</v>
      </c>
      <c r="AB153" s="90">
        <f t="shared" ca="1" si="30"/>
        <v>7298951613.1673927</v>
      </c>
      <c r="AC153" s="90">
        <f t="shared" ca="1" si="30"/>
        <v>7398746351.2781839</v>
      </c>
      <c r="AD153" s="90">
        <f t="shared" ca="1" si="30"/>
        <v>7498541089.3889751</v>
      </c>
      <c r="AE153" s="90">
        <f t="shared" ca="1" si="30"/>
        <v>7598335827.4997673</v>
      </c>
      <c r="AF153" s="90">
        <f t="shared" ca="1" si="30"/>
        <v>7698130565.6105595</v>
      </c>
      <c r="AG153" s="90">
        <f t="shared" ca="1" si="30"/>
        <v>7797925303.7213507</v>
      </c>
      <c r="AH153" s="90">
        <f t="shared" ca="1" si="30"/>
        <v>7897720041.8321419</v>
      </c>
      <c r="AI153" s="90">
        <f t="shared" ca="1" si="30"/>
        <v>7997514779.942934</v>
      </c>
      <c r="AJ153" s="90">
        <f t="shared" ca="1" si="30"/>
        <v>8097309518.0537252</v>
      </c>
      <c r="AK153" s="90">
        <f t="shared" ca="1" si="30"/>
        <v>8197104256.1645174</v>
      </c>
      <c r="AL153" s="90">
        <f t="shared" ca="1" si="30"/>
        <v>8296898994.2753086</v>
      </c>
      <c r="AM153" s="90">
        <f t="shared" ca="1" si="29"/>
        <v>8396693732.3860998</v>
      </c>
      <c r="AN153" s="90">
        <f t="shared" ca="1" si="29"/>
        <v>8496488470.496892</v>
      </c>
      <c r="AO153" s="90">
        <f t="shared" ca="1" si="29"/>
        <v>8596283208.6076832</v>
      </c>
      <c r="AP153">
        <f ca="1">V153*'Process Emissions Multipliers'!$E$43</f>
        <v>8696077946.7184753</v>
      </c>
    </row>
    <row r="154" spans="1:42">
      <c r="A154" s="74">
        <v>200</v>
      </c>
      <c r="B154">
        <f ca="1">IF('Soil 2010'!$A162="CM",INDIRECT("'Soil 2010'!"&amp;'Country Selector'!$B$3&amp;ROW($A162))*10^12,0)</f>
        <v>462589027698.9848</v>
      </c>
      <c r="C154" s="90">
        <f t="shared" ca="1" si="27"/>
        <v>416886364915.89764</v>
      </c>
      <c r="D154" s="90">
        <f t="shared" ca="1" si="27"/>
        <v>371183702132.81049</v>
      </c>
      <c r="E154" s="90">
        <f t="shared" ca="1" si="27"/>
        <v>325481039349.72333</v>
      </c>
      <c r="F154" s="90">
        <f t="shared" ca="1" si="27"/>
        <v>279778376566.63617</v>
      </c>
      <c r="G154" s="90">
        <f t="shared" ca="1" si="27"/>
        <v>234075713783.54898</v>
      </c>
      <c r="H154" s="90">
        <f t="shared" ca="1" si="27"/>
        <v>188373051000.46185</v>
      </c>
      <c r="I154" s="90">
        <f t="shared" ca="1" si="27"/>
        <v>142670388217.37466</v>
      </c>
      <c r="J154" s="90">
        <f t="shared" ca="1" si="27"/>
        <v>96967725434.287521</v>
      </c>
      <c r="K154" s="90">
        <f t="shared" ca="1" si="27"/>
        <v>51265062651.200363</v>
      </c>
      <c r="L154">
        <f ca="1">IF('Soil 2020'!$A162="CM",INDIRECT("'Soil 2020'!"&amp;'Country Selector'!$B$3&amp;ROW($A162))*10^12,0)*'Process Emissions Multipliers'!$B$43</f>
        <v>5562399868.1132011</v>
      </c>
      <c r="M154" s="90">
        <f t="shared" ca="1" si="28"/>
        <v>35447244778.918839</v>
      </c>
      <c r="N154" s="90">
        <f t="shared" ca="1" si="28"/>
        <v>65332089689.724472</v>
      </c>
      <c r="O154" s="90">
        <f t="shared" ca="1" si="28"/>
        <v>95216934600.530106</v>
      </c>
      <c r="P154" s="90">
        <f t="shared" ca="1" si="28"/>
        <v>125101779511.33574</v>
      </c>
      <c r="Q154" s="90">
        <f t="shared" ca="1" si="28"/>
        <v>154986624422.14139</v>
      </c>
      <c r="R154" s="90">
        <f t="shared" ca="1" si="28"/>
        <v>184871469332.94699</v>
      </c>
      <c r="S154" s="90">
        <f t="shared" ca="1" si="28"/>
        <v>214756314243.75266</v>
      </c>
      <c r="T154" s="90">
        <f t="shared" ca="1" si="28"/>
        <v>244641159154.55829</v>
      </c>
      <c r="U154" s="90">
        <f t="shared" ca="1" si="28"/>
        <v>274526004065.36389</v>
      </c>
      <c r="V154">
        <f ca="1">IF('Soil 2030'!$A162="CM",INDIRECT("'Soil 2030'!"&amp;'Country Selector'!$B$3&amp;ROW($A162))*10^12,0)*'Process Emissions Multipliers'!$D$43</f>
        <v>304410848976.16956</v>
      </c>
      <c r="W154" s="90">
        <f t="shared" ca="1" si="30"/>
        <v>308944844557.35388</v>
      </c>
      <c r="X154" s="90">
        <f t="shared" ca="1" si="30"/>
        <v>313478840138.53821</v>
      </c>
      <c r="Y154" s="90">
        <f t="shared" ca="1" si="30"/>
        <v>318012835719.7226</v>
      </c>
      <c r="Z154" s="90">
        <f t="shared" ca="1" si="30"/>
        <v>322546831300.90686</v>
      </c>
      <c r="AA154" s="90">
        <f t="shared" ca="1" si="30"/>
        <v>327080826882.09119</v>
      </c>
      <c r="AB154" s="90">
        <f t="shared" ca="1" si="30"/>
        <v>331614822463.27557</v>
      </c>
      <c r="AC154" s="90">
        <f t="shared" ca="1" si="30"/>
        <v>336148818044.45984</v>
      </c>
      <c r="AD154" s="90">
        <f t="shared" ca="1" si="30"/>
        <v>340682813625.64423</v>
      </c>
      <c r="AE154" s="90">
        <f t="shared" ca="1" si="30"/>
        <v>345216809206.82861</v>
      </c>
      <c r="AF154" s="90">
        <f t="shared" ca="1" si="30"/>
        <v>349750804788.01294</v>
      </c>
      <c r="AG154" s="90">
        <f t="shared" ca="1" si="30"/>
        <v>354284800369.19727</v>
      </c>
      <c r="AH154" s="90">
        <f t="shared" ca="1" si="30"/>
        <v>358818795950.38159</v>
      </c>
      <c r="AI154" s="90">
        <f t="shared" ca="1" si="30"/>
        <v>363352791531.56592</v>
      </c>
      <c r="AJ154" s="90">
        <f t="shared" ca="1" si="30"/>
        <v>367886787112.75024</v>
      </c>
      <c r="AK154" s="90">
        <f t="shared" ca="1" si="30"/>
        <v>372420782693.93457</v>
      </c>
      <c r="AL154" s="90">
        <f t="shared" ca="1" si="30"/>
        <v>376954778275.1189</v>
      </c>
      <c r="AM154" s="90">
        <f t="shared" ca="1" si="29"/>
        <v>381488773856.30322</v>
      </c>
      <c r="AN154" s="90">
        <f t="shared" ca="1" si="29"/>
        <v>386022769437.48761</v>
      </c>
      <c r="AO154" s="90">
        <f t="shared" ca="1" si="29"/>
        <v>390556765018.67188</v>
      </c>
      <c r="AP154">
        <f ca="1">V154*'Process Emissions Multipliers'!$E$43</f>
        <v>395090760599.85626</v>
      </c>
    </row>
    <row r="155" spans="1:42">
      <c r="A155" s="74">
        <v>250</v>
      </c>
      <c r="B155">
        <f ca="1">IF('Soil 2010'!$A163="CM",INDIRECT("'Soil 2010'!"&amp;'Country Selector'!$B$3&amp;ROW($A163))*10^12,0)</f>
        <v>0</v>
      </c>
      <c r="C155" s="90">
        <f t="shared" ca="1" si="27"/>
        <v>51783937007.404945</v>
      </c>
      <c r="D155" s="90">
        <f t="shared" ca="1" si="27"/>
        <v>103567874014.80989</v>
      </c>
      <c r="E155" s="90">
        <f t="shared" ca="1" si="27"/>
        <v>155351811022.21484</v>
      </c>
      <c r="F155" s="90">
        <f t="shared" ca="1" si="27"/>
        <v>207135748029.61978</v>
      </c>
      <c r="G155" s="90">
        <f t="shared" ca="1" si="27"/>
        <v>258919685037.02472</v>
      </c>
      <c r="H155" s="90">
        <f t="shared" ca="1" si="27"/>
        <v>310703622044.42969</v>
      </c>
      <c r="I155" s="90">
        <f t="shared" ca="1" si="27"/>
        <v>362487559051.83459</v>
      </c>
      <c r="J155" s="90">
        <f t="shared" ca="1" si="27"/>
        <v>414271496059.23956</v>
      </c>
      <c r="K155" s="90">
        <f t="shared" ca="1" si="27"/>
        <v>466055433066.64453</v>
      </c>
      <c r="L155">
        <f ca="1">IF('Soil 2020'!$A163="CM",INDIRECT("'Soil 2020'!"&amp;'Country Selector'!$B$3&amp;ROW($A163))*10^12,0)*'Process Emissions Multipliers'!$B$43</f>
        <v>517839370074.04944</v>
      </c>
      <c r="M155" s="90">
        <f t="shared" ca="1" si="28"/>
        <v>493050902304.40643</v>
      </c>
      <c r="N155" s="90">
        <f t="shared" ca="1" si="28"/>
        <v>468262434534.76337</v>
      </c>
      <c r="O155" s="90">
        <f t="shared" ca="1" si="28"/>
        <v>443473966765.1203</v>
      </c>
      <c r="P155" s="90">
        <f t="shared" ca="1" si="28"/>
        <v>418685498995.47729</v>
      </c>
      <c r="Q155" s="90">
        <f t="shared" ca="1" si="28"/>
        <v>393897031225.83423</v>
      </c>
      <c r="R155" s="90">
        <f t="shared" ca="1" si="28"/>
        <v>369108563456.19116</v>
      </c>
      <c r="S155" s="90">
        <f t="shared" ca="1" si="28"/>
        <v>344320095686.54816</v>
      </c>
      <c r="T155" s="90">
        <f t="shared" ca="1" si="28"/>
        <v>319531627916.90509</v>
      </c>
      <c r="U155" s="90">
        <f t="shared" ca="1" si="28"/>
        <v>294743160147.26202</v>
      </c>
      <c r="V155">
        <f ca="1">IF('Soil 2030'!$A163="CM",INDIRECT("'Soil 2030'!"&amp;'Country Selector'!$B$3&amp;ROW($A163))*10^12,0)*'Process Emissions Multipliers'!$D$43</f>
        <v>269954692377.61899</v>
      </c>
      <c r="W155" s="90">
        <f t="shared" ca="1" si="30"/>
        <v>273975486598.57632</v>
      </c>
      <c r="X155" s="90">
        <f t="shared" ca="1" si="30"/>
        <v>277996280819.53369</v>
      </c>
      <c r="Y155" s="90">
        <f t="shared" ca="1" si="30"/>
        <v>282017075040.49103</v>
      </c>
      <c r="Z155" s="90">
        <f t="shared" ca="1" si="30"/>
        <v>286037869261.44836</v>
      </c>
      <c r="AA155" s="90">
        <f t="shared" ca="1" si="30"/>
        <v>290058663482.4057</v>
      </c>
      <c r="AB155" s="90">
        <f t="shared" ca="1" si="30"/>
        <v>294079457703.36304</v>
      </c>
      <c r="AC155" s="90">
        <f t="shared" ca="1" si="30"/>
        <v>298100251924.32043</v>
      </c>
      <c r="AD155" s="90">
        <f t="shared" ca="1" si="30"/>
        <v>302121046145.27771</v>
      </c>
      <c r="AE155" s="90">
        <f t="shared" ca="1" si="30"/>
        <v>306141840366.23511</v>
      </c>
      <c r="AF155" s="90">
        <f t="shared" ca="1" si="30"/>
        <v>310162634587.19244</v>
      </c>
      <c r="AG155" s="90">
        <f t="shared" ca="1" si="30"/>
        <v>314183428808.14978</v>
      </c>
      <c r="AH155" s="90">
        <f t="shared" ca="1" si="30"/>
        <v>318204223029.10712</v>
      </c>
      <c r="AI155" s="90">
        <f t="shared" ca="1" si="30"/>
        <v>322225017250.06445</v>
      </c>
      <c r="AJ155" s="90">
        <f t="shared" ca="1" si="30"/>
        <v>326245811471.02185</v>
      </c>
      <c r="AK155" s="90">
        <f t="shared" ca="1" si="30"/>
        <v>330266605691.97913</v>
      </c>
      <c r="AL155" s="90">
        <f t="shared" ca="1" si="30"/>
        <v>334287399912.93652</v>
      </c>
      <c r="AM155" s="90">
        <f t="shared" ca="1" si="29"/>
        <v>338308194133.8938</v>
      </c>
      <c r="AN155" s="90">
        <f t="shared" ca="1" si="29"/>
        <v>342328988354.85114</v>
      </c>
      <c r="AO155" s="90">
        <f t="shared" ca="1" si="29"/>
        <v>346349782575.80853</v>
      </c>
      <c r="AP155">
        <f ca="1">V155*'Process Emissions Multipliers'!$E$43</f>
        <v>350370576796.76587</v>
      </c>
    </row>
    <row r="156" spans="1:42">
      <c r="A156" s="74">
        <v>300</v>
      </c>
      <c r="B156">
        <f ca="1">IF('Soil 2010'!$A164="CM",INDIRECT("'Soil 2010'!"&amp;'Country Selector'!$B$3&amp;ROW($A164))*10^12,0)</f>
        <v>1911505545.763248</v>
      </c>
      <c r="C156" s="90">
        <f t="shared" ca="1" si="27"/>
        <v>1720354991.1869233</v>
      </c>
      <c r="D156" s="90">
        <f t="shared" ca="1" si="27"/>
        <v>1529204436.6105983</v>
      </c>
      <c r="E156" s="90">
        <f t="shared" ca="1" si="27"/>
        <v>1338053882.0342736</v>
      </c>
      <c r="F156" s="90">
        <f t="shared" ref="D156:K177" ca="1" si="31">$B156*($L$1-F$1)/($L$1-$B$1)+$L156*(F$1-$B$1)/($L$1-$B$1)</f>
        <v>1146903327.4579487</v>
      </c>
      <c r="G156" s="90">
        <f t="shared" ca="1" si="31"/>
        <v>955752772.88162398</v>
      </c>
      <c r="H156" s="90">
        <f t="shared" ca="1" si="31"/>
        <v>764602218.30529916</v>
      </c>
      <c r="I156" s="90">
        <f t="shared" ca="1" si="31"/>
        <v>573451663.72897434</v>
      </c>
      <c r="J156" s="90">
        <f t="shared" ca="1" si="31"/>
        <v>382301109.15264958</v>
      </c>
      <c r="K156" s="90">
        <f t="shared" ca="1" si="31"/>
        <v>191150554.57632479</v>
      </c>
      <c r="L156">
        <f ca="1">IF('Soil 2020'!$A164="CM",INDIRECT("'Soil 2020'!"&amp;'Country Selector'!$B$3&amp;ROW($A164))*10^12,0)*'Process Emissions Multipliers'!$B$43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IF('Soil 2030'!$A164="CM",INDIRECT("'Soil 2030'!"&amp;'Country Selector'!$B$3&amp;ROW($A164))*10^12,0)*'Process Emissions Multipliers'!$D$43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Multipliers'!$E$43</f>
        <v>0</v>
      </c>
    </row>
    <row r="157" spans="1:42">
      <c r="A157" s="74">
        <v>350</v>
      </c>
      <c r="B157">
        <f ca="1">IF('Soil 2010'!$A165="CM",INDIRECT("'Soil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IF('Soil 2020'!$A165="CM",INDIRECT("'Soil 2020'!"&amp;'Country Selector'!$B$3&amp;ROW($A165))*10^12,0)*'Process Emissions Multipliers'!$B$43</f>
        <v>0</v>
      </c>
      <c r="M157" s="90">
        <f t="shared" ref="M157:M177" ca="1" si="34">$L157*($V$1-M$1)/($V$1-$L$1)+$V157*(M$1-$L$1)/($V$1-$L$1)</f>
        <v>3365215890.2005997</v>
      </c>
      <c r="N157" s="90">
        <f t="shared" ca="1" si="32"/>
        <v>6730431780.4011993</v>
      </c>
      <c r="O157" s="90">
        <f t="shared" ca="1" si="32"/>
        <v>10095647670.601799</v>
      </c>
      <c r="P157" s="90">
        <f t="shared" ca="1" si="32"/>
        <v>13460863560.802399</v>
      </c>
      <c r="Q157" s="90">
        <f t="shared" ca="1" si="32"/>
        <v>16826079451.002996</v>
      </c>
      <c r="R157" s="90">
        <f t="shared" ca="1" si="32"/>
        <v>20191295341.203598</v>
      </c>
      <c r="S157" s="90">
        <f t="shared" ca="1" si="32"/>
        <v>23556511231.404198</v>
      </c>
      <c r="T157" s="90">
        <f t="shared" ca="1" si="32"/>
        <v>26921727121.604797</v>
      </c>
      <c r="U157" s="90">
        <f t="shared" ca="1" si="32"/>
        <v>30286943011.805397</v>
      </c>
      <c r="V157">
        <f ca="1">IF('Soil 2030'!$A165="CM",INDIRECT("'Soil 2030'!"&amp;'Country Selector'!$B$3&amp;ROW($A165))*10^12,0)*'Process Emissions Multipliers'!$D$43</f>
        <v>33652158902.005997</v>
      </c>
      <c r="W157" s="90">
        <f t="shared" ca="1" si="30"/>
        <v>34153385255.377361</v>
      </c>
      <c r="X157" s="90">
        <f t="shared" ca="1" si="30"/>
        <v>34654611608.748734</v>
      </c>
      <c r="Y157" s="90">
        <f t="shared" ca="1" si="30"/>
        <v>35155837962.12011</v>
      </c>
      <c r="Z157" s="90">
        <f t="shared" ca="1" si="30"/>
        <v>35657064315.491478</v>
      </c>
      <c r="AA157" s="90">
        <f t="shared" ca="1" si="30"/>
        <v>36158290668.862846</v>
      </c>
      <c r="AB157" s="90">
        <f t="shared" ca="1" si="30"/>
        <v>36659517022.234215</v>
      </c>
      <c r="AC157" s="90">
        <f t="shared" ca="1" si="30"/>
        <v>37160743375.605583</v>
      </c>
      <c r="AD157" s="90">
        <f t="shared" ca="1" si="30"/>
        <v>37661969728.976959</v>
      </c>
      <c r="AE157" s="90">
        <f t="shared" ca="1" si="30"/>
        <v>38163196082.348328</v>
      </c>
      <c r="AF157" s="90">
        <f t="shared" ca="1" si="30"/>
        <v>38664422435.719696</v>
      </c>
      <c r="AG157" s="90">
        <f t="shared" ca="1" si="30"/>
        <v>39165648789.091064</v>
      </c>
      <c r="AH157" s="90">
        <f t="shared" ca="1" si="30"/>
        <v>39666875142.462433</v>
      </c>
      <c r="AI157" s="90">
        <f t="shared" ca="1" si="30"/>
        <v>40168101495.833801</v>
      </c>
      <c r="AJ157" s="90">
        <f t="shared" ca="1" si="30"/>
        <v>40669327849.20517</v>
      </c>
      <c r="AK157" s="90">
        <f t="shared" ca="1" si="30"/>
        <v>41170554202.576546</v>
      </c>
      <c r="AL157" s="90">
        <f t="shared" ca="1" si="30"/>
        <v>41671780555.947914</v>
      </c>
      <c r="AM157" s="90">
        <f t="shared" ca="1" si="29"/>
        <v>42173006909.31929</v>
      </c>
      <c r="AN157" s="90">
        <f t="shared" ca="1" si="29"/>
        <v>42674233262.690659</v>
      </c>
      <c r="AO157" s="90">
        <f t="shared" ca="1" si="29"/>
        <v>43175459616.062027</v>
      </c>
      <c r="AP157">
        <f ca="1">V157*'Process Emissions Multipliers'!$E$43</f>
        <v>43676685969.433395</v>
      </c>
    </row>
    <row r="158" spans="1:42">
      <c r="A158" s="74">
        <v>400</v>
      </c>
      <c r="B158">
        <f ca="1">IF('Soil 2010'!$A166="CM",INDIRECT("'Soil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IF('Soil 2020'!$A166="CM",INDIRECT("'Soil 2020'!"&amp;'Country Selector'!$B$3&amp;ROW($A166))*10^12,0)*'Process Emissions Multipliers'!$B$43</f>
        <v>0</v>
      </c>
      <c r="M158" s="90">
        <f t="shared" ca="1" si="34"/>
        <v>64985965395.686462</v>
      </c>
      <c r="N158" s="90">
        <f t="shared" ca="1" si="32"/>
        <v>129971930791.37292</v>
      </c>
      <c r="O158" s="90">
        <f t="shared" ca="1" si="32"/>
        <v>194957896187.05939</v>
      </c>
      <c r="P158" s="90">
        <f t="shared" ca="1" si="32"/>
        <v>259943861582.74585</v>
      </c>
      <c r="Q158" s="90">
        <f t="shared" ca="1" si="32"/>
        <v>324929826978.43231</v>
      </c>
      <c r="R158" s="90">
        <f t="shared" ca="1" si="32"/>
        <v>389915792374.11877</v>
      </c>
      <c r="S158" s="90">
        <f t="shared" ca="1" si="32"/>
        <v>454901757769.8053</v>
      </c>
      <c r="T158" s="90">
        <f t="shared" ca="1" si="32"/>
        <v>519887723165.4917</v>
      </c>
      <c r="U158" s="90">
        <f t="shared" ca="1" si="32"/>
        <v>584873688561.1781</v>
      </c>
      <c r="V158">
        <f ca="1">IF('Soil 2030'!$A166="CM",INDIRECT("'Soil 2030'!"&amp;'Country Selector'!$B$3&amp;ROW($A166))*10^12,0)*'Process Emissions Multipliers'!$D$43</f>
        <v>649859653956.86462</v>
      </c>
      <c r="W158" s="90">
        <f t="shared" ca="1" si="30"/>
        <v>659538877970.53003</v>
      </c>
      <c r="X158" s="90">
        <f t="shared" ca="1" si="30"/>
        <v>669218101984.19531</v>
      </c>
      <c r="Y158" s="90">
        <f t="shared" ca="1" si="30"/>
        <v>678897325997.86084</v>
      </c>
      <c r="Z158" s="90">
        <f t="shared" ca="1" si="30"/>
        <v>688576550011.52612</v>
      </c>
      <c r="AA158" s="90">
        <f t="shared" ca="1" si="30"/>
        <v>698255774025.19153</v>
      </c>
      <c r="AB158" s="90">
        <f t="shared" ca="1" si="30"/>
        <v>707934998038.85693</v>
      </c>
      <c r="AC158" s="90">
        <f t="shared" ca="1" si="30"/>
        <v>717614222052.52234</v>
      </c>
      <c r="AD158" s="90">
        <f t="shared" ca="1" si="30"/>
        <v>727293446066.18774</v>
      </c>
      <c r="AE158" s="90">
        <f t="shared" ca="1" si="30"/>
        <v>736972670079.85303</v>
      </c>
      <c r="AF158" s="90">
        <f t="shared" ca="1" si="30"/>
        <v>746651894093.51843</v>
      </c>
      <c r="AG158" s="90">
        <f t="shared" ca="1" si="30"/>
        <v>756331118107.18384</v>
      </c>
      <c r="AH158" s="90">
        <f t="shared" ca="1" si="30"/>
        <v>766010342120.84912</v>
      </c>
      <c r="AI158" s="90">
        <f t="shared" ca="1" si="30"/>
        <v>775689566134.51465</v>
      </c>
      <c r="AJ158" s="90">
        <f t="shared" ca="1" si="30"/>
        <v>785368790148.17993</v>
      </c>
      <c r="AK158" s="90">
        <f t="shared" ca="1" si="30"/>
        <v>795048014161.84534</v>
      </c>
      <c r="AL158" s="90">
        <f t="shared" ref="AL158:AO173" ca="1" si="35">$V158*($AP$1-AL$1)/($AP$1-$V$1)+$AP158*(AL$1-$V$1)/($AP$1-$V$1)</f>
        <v>804727238175.51074</v>
      </c>
      <c r="AM158" s="90">
        <f t="shared" ca="1" si="35"/>
        <v>814406462189.17603</v>
      </c>
      <c r="AN158" s="90">
        <f t="shared" ca="1" si="35"/>
        <v>824085686202.84155</v>
      </c>
      <c r="AO158" s="90">
        <f t="shared" ca="1" si="35"/>
        <v>833764910216.50696</v>
      </c>
      <c r="AP158">
        <f ca="1">V158*'Process Emissions Multipliers'!$E$43</f>
        <v>843444134230.17224</v>
      </c>
    </row>
    <row r="159" spans="1:42">
      <c r="A159" s="74">
        <v>450</v>
      </c>
      <c r="B159">
        <f ca="1">IF('Soil 2010'!$A167="CM",INDIRECT("'Soil 2010'!"&amp;'Country Selector'!$B$3&amp;ROW($A167))*10^12,0)</f>
        <v>282885744006.1405</v>
      </c>
      <c r="C159" s="90">
        <f t="shared" ca="1" si="33"/>
        <v>269769920682.80347</v>
      </c>
      <c r="D159" s="90">
        <f t="shared" ca="1" si="31"/>
        <v>256654097359.46646</v>
      </c>
      <c r="E159" s="90">
        <f t="shared" ca="1" si="31"/>
        <v>243538274036.12939</v>
      </c>
      <c r="F159" s="90">
        <f t="shared" ca="1" si="31"/>
        <v>230422450712.79236</v>
      </c>
      <c r="G159" s="90">
        <f t="shared" ca="1" si="31"/>
        <v>217306627389.45532</v>
      </c>
      <c r="H159" s="90">
        <f t="shared" ca="1" si="31"/>
        <v>204190804066.11832</v>
      </c>
      <c r="I159" s="90">
        <f t="shared" ca="1" si="31"/>
        <v>191074980742.78125</v>
      </c>
      <c r="J159" s="90">
        <f t="shared" ca="1" si="31"/>
        <v>177959157419.44424</v>
      </c>
      <c r="K159" s="90">
        <f t="shared" ca="1" si="31"/>
        <v>164843334096.10721</v>
      </c>
      <c r="L159">
        <f ca="1">IF('Soil 2020'!$A167="CM",INDIRECT("'Soil 2020'!"&amp;'Country Selector'!$B$3&amp;ROW($A167))*10^12,0)*'Process Emissions Multipliers'!$B$43</f>
        <v>151727510772.77017</v>
      </c>
      <c r="M159" s="90">
        <f t="shared" ca="1" si="34"/>
        <v>139480198685.7341</v>
      </c>
      <c r="N159" s="90">
        <f t="shared" ca="1" si="32"/>
        <v>127232886598.698</v>
      </c>
      <c r="O159" s="90">
        <f t="shared" ca="1" si="32"/>
        <v>114985574511.6619</v>
      </c>
      <c r="P159" s="90">
        <f t="shared" ca="1" si="32"/>
        <v>102738262424.62581</v>
      </c>
      <c r="Q159" s="90">
        <f t="shared" ca="1" si="32"/>
        <v>90490950337.589706</v>
      </c>
      <c r="R159" s="90">
        <f t="shared" ca="1" si="32"/>
        <v>78243638250.553619</v>
      </c>
      <c r="S159" s="90">
        <f t="shared" ca="1" si="32"/>
        <v>65996326163.517532</v>
      </c>
      <c r="T159" s="90">
        <f t="shared" ca="1" si="32"/>
        <v>53749014076.481438</v>
      </c>
      <c r="U159" s="90">
        <f t="shared" ca="1" si="32"/>
        <v>41501701989.445343</v>
      </c>
      <c r="V159">
        <f ca="1">IF('Soil 2030'!$A167="CM",INDIRECT("'Soil 2030'!"&amp;'Country Selector'!$B$3&amp;ROW($A167))*10^12,0)*'Process Emissions Multipliers'!$D$43</f>
        <v>29254389902.409252</v>
      </c>
      <c r="W159" s="90">
        <f t="shared" ref="W159:AL174" ca="1" si="36">$V159*($AP$1-W$1)/($AP$1-$V$1)+$AP159*(W$1-$V$1)/($AP$1-$V$1)</f>
        <v>29690114433.889896</v>
      </c>
      <c r="X159" s="90">
        <f t="shared" ca="1" si="36"/>
        <v>30125838965.370544</v>
      </c>
      <c r="Y159" s="90">
        <f t="shared" ca="1" si="36"/>
        <v>30561563496.851189</v>
      </c>
      <c r="Z159" s="90">
        <f t="shared" ca="1" si="36"/>
        <v>30997288028.331841</v>
      </c>
      <c r="AA159" s="90">
        <f t="shared" ca="1" si="36"/>
        <v>31433012559.812485</v>
      </c>
      <c r="AB159" s="90">
        <f t="shared" ca="1" si="36"/>
        <v>31868737091.293129</v>
      </c>
      <c r="AC159" s="90">
        <f t="shared" ca="1" si="36"/>
        <v>32304461622.773773</v>
      </c>
      <c r="AD159" s="90">
        <f t="shared" ca="1" si="36"/>
        <v>32740186154.254421</v>
      </c>
      <c r="AE159" s="90">
        <f t="shared" ca="1" si="36"/>
        <v>33175910685.735069</v>
      </c>
      <c r="AF159" s="90">
        <f t="shared" ca="1" si="36"/>
        <v>33611635217.215714</v>
      </c>
      <c r="AG159" s="90">
        <f t="shared" ca="1" si="36"/>
        <v>34047359748.696362</v>
      </c>
      <c r="AH159" s="90">
        <f t="shared" ca="1" si="36"/>
        <v>34483084280.17701</v>
      </c>
      <c r="AI159" s="90">
        <f t="shared" ca="1" si="36"/>
        <v>34918808811.657654</v>
      </c>
      <c r="AJ159" s="90">
        <f t="shared" ca="1" si="36"/>
        <v>35354533343.138298</v>
      </c>
      <c r="AK159" s="90">
        <f t="shared" ca="1" si="36"/>
        <v>35790257874.618942</v>
      </c>
      <c r="AL159" s="90">
        <f t="shared" ca="1" si="36"/>
        <v>36225982406.099594</v>
      </c>
      <c r="AM159" s="90">
        <f t="shared" ca="1" si="35"/>
        <v>36661706937.580238</v>
      </c>
      <c r="AN159" s="90">
        <f t="shared" ca="1" si="35"/>
        <v>37097431469.060883</v>
      </c>
      <c r="AO159" s="90">
        <f t="shared" ca="1" si="35"/>
        <v>37533156000.541527</v>
      </c>
      <c r="AP159">
        <f ca="1">V159*'Process Emissions Multipliers'!$E$43</f>
        <v>37968880532.022179</v>
      </c>
    </row>
    <row r="160" spans="1:42">
      <c r="A160" s="74">
        <v>500</v>
      </c>
      <c r="B160">
        <f ca="1">IF('Soil 2010'!$A168="CM",INDIRECT("'Soil 2010'!"&amp;'Country Selector'!$B$3&amp;ROW($A168))*10^12,0)</f>
        <v>213172367235.53278</v>
      </c>
      <c r="C160" s="90">
        <f t="shared" ca="1" si="33"/>
        <v>207497879288.7843</v>
      </c>
      <c r="D160" s="90">
        <f t="shared" ca="1" si="31"/>
        <v>201823391342.03586</v>
      </c>
      <c r="E160" s="90">
        <f t="shared" ca="1" si="31"/>
        <v>196148903395.28741</v>
      </c>
      <c r="F160" s="90">
        <f t="shared" ca="1" si="31"/>
        <v>190474415448.53894</v>
      </c>
      <c r="G160" s="90">
        <f t="shared" ca="1" si="31"/>
        <v>184799927501.79047</v>
      </c>
      <c r="H160" s="90">
        <f t="shared" ca="1" si="31"/>
        <v>179125439555.04199</v>
      </c>
      <c r="I160" s="90">
        <f t="shared" ca="1" si="31"/>
        <v>173450951608.29358</v>
      </c>
      <c r="J160" s="90">
        <f t="shared" ca="1" si="31"/>
        <v>167776463661.5451</v>
      </c>
      <c r="K160" s="90">
        <f t="shared" ca="1" si="31"/>
        <v>162101975714.79663</v>
      </c>
      <c r="L160">
        <f ca="1">IF('Soil 2020'!$A168="CM",INDIRECT("'Soil 2020'!"&amp;'Country Selector'!$B$3&amp;ROW($A168))*10^12,0)*'Process Emissions Multipliers'!$B$43</f>
        <v>156427487768.04819</v>
      </c>
      <c r="M160" s="90">
        <f t="shared" ca="1" si="34"/>
        <v>140784738991.24335</v>
      </c>
      <c r="N160" s="90">
        <f t="shared" ca="1" si="32"/>
        <v>125141990214.43855</v>
      </c>
      <c r="O160" s="90">
        <f t="shared" ca="1" si="32"/>
        <v>109499241437.63373</v>
      </c>
      <c r="P160" s="90">
        <f t="shared" ca="1" si="32"/>
        <v>93856492660.828903</v>
      </c>
      <c r="Q160" s="90">
        <f t="shared" ca="1" si="32"/>
        <v>78213743884.024094</v>
      </c>
      <c r="R160" s="90">
        <f t="shared" ca="1" si="32"/>
        <v>62570995107.219276</v>
      </c>
      <c r="S160" s="90">
        <f t="shared" ca="1" si="32"/>
        <v>46928246330.414452</v>
      </c>
      <c r="T160" s="90">
        <f t="shared" ca="1" si="32"/>
        <v>31285497553.609638</v>
      </c>
      <c r="U160" s="90">
        <f t="shared" ca="1" si="32"/>
        <v>15642748776.804819</v>
      </c>
      <c r="V160">
        <f ca="1">IF('Soil 2030'!$A168="CM",INDIRECT("'Soil 2030'!"&amp;'Country Selector'!$B$3&amp;ROW($A168))*10^12,0)*'Process Emissions Multipliers'!$D$43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Multipliers'!$E$43</f>
        <v>0</v>
      </c>
    </row>
    <row r="161" spans="1:42">
      <c r="A161" s="74">
        <v>550</v>
      </c>
      <c r="B161">
        <f ca="1">IF('Soil 2010'!$A169="CM",INDIRECT("'Soil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IF('Soil 2020'!$A169="CM",INDIRECT("'Soil 2020'!"&amp;'Country Selector'!$B$3&amp;ROW($A169))*10^12,0)*'Process Emissions Multipliers'!$B$43</f>
        <v>0</v>
      </c>
      <c r="M161" s="90">
        <f t="shared" ca="1" si="34"/>
        <v>1135489669.6442275</v>
      </c>
      <c r="N161" s="90">
        <f t="shared" ca="1" si="32"/>
        <v>2270979339.288455</v>
      </c>
      <c r="O161" s="90">
        <f t="shared" ca="1" si="32"/>
        <v>3406469008.932682</v>
      </c>
      <c r="P161" s="90">
        <f t="shared" ca="1" si="32"/>
        <v>4541958678.57691</v>
      </c>
      <c r="Q161" s="90">
        <f t="shared" ca="1" si="32"/>
        <v>5677448348.221137</v>
      </c>
      <c r="R161" s="90">
        <f t="shared" ca="1" si="32"/>
        <v>6812938017.8653641</v>
      </c>
      <c r="S161" s="90">
        <f t="shared" ca="1" si="32"/>
        <v>7948427687.5095921</v>
      </c>
      <c r="T161" s="90">
        <f t="shared" ca="1" si="32"/>
        <v>9083917357.15382</v>
      </c>
      <c r="U161" s="90">
        <f t="shared" ca="1" si="32"/>
        <v>10219407026.798046</v>
      </c>
      <c r="V161">
        <f ca="1">IF('Soil 2030'!$A169="CM",INDIRECT("'Soil 2030'!"&amp;'Country Selector'!$B$3&amp;ROW($A169))*10^12,0)*'Process Emissions Multipliers'!$D$43</f>
        <v>11354896696.442274</v>
      </c>
      <c r="W161" s="90">
        <f t="shared" ca="1" si="36"/>
        <v>11524020272.752472</v>
      </c>
      <c r="X161" s="90">
        <f t="shared" ca="1" si="36"/>
        <v>11693143849.062674</v>
      </c>
      <c r="Y161" s="90">
        <f t="shared" ca="1" si="36"/>
        <v>11862267425.372873</v>
      </c>
      <c r="Z161" s="90">
        <f t="shared" ca="1" si="36"/>
        <v>12031391001.683075</v>
      </c>
      <c r="AA161" s="90">
        <f t="shared" ca="1" si="36"/>
        <v>12200514577.993273</v>
      </c>
      <c r="AB161" s="90">
        <f t="shared" ca="1" si="36"/>
        <v>12369638154.303473</v>
      </c>
      <c r="AC161" s="90">
        <f t="shared" ca="1" si="36"/>
        <v>12538761730.613674</v>
      </c>
      <c r="AD161" s="90">
        <f t="shared" ca="1" si="36"/>
        <v>12707885306.923872</v>
      </c>
      <c r="AE161" s="90">
        <f t="shared" ca="1" si="36"/>
        <v>12877008883.234072</v>
      </c>
      <c r="AF161" s="90">
        <f t="shared" ca="1" si="36"/>
        <v>13046132459.54427</v>
      </c>
      <c r="AG161" s="90">
        <f t="shared" ca="1" si="36"/>
        <v>13215256035.854469</v>
      </c>
      <c r="AH161" s="90">
        <f t="shared" ca="1" si="36"/>
        <v>13384379612.164671</v>
      </c>
      <c r="AI161" s="90">
        <f t="shared" ca="1" si="36"/>
        <v>13553503188.474869</v>
      </c>
      <c r="AJ161" s="90">
        <f t="shared" ca="1" si="36"/>
        <v>13722626764.78507</v>
      </c>
      <c r="AK161" s="90">
        <f t="shared" ca="1" si="36"/>
        <v>13891750341.09527</v>
      </c>
      <c r="AL161" s="90">
        <f t="shared" ca="1" si="36"/>
        <v>14060873917.405472</v>
      </c>
      <c r="AM161" s="90">
        <f t="shared" ca="1" si="35"/>
        <v>14229997493.71567</v>
      </c>
      <c r="AN161" s="90">
        <f t="shared" ca="1" si="35"/>
        <v>14399121070.025869</v>
      </c>
      <c r="AO161" s="90">
        <f t="shared" ca="1" si="35"/>
        <v>14568244646.336069</v>
      </c>
      <c r="AP161">
        <f ca="1">V161*'Process Emissions Multipliers'!$E$43</f>
        <v>14737368222.646269</v>
      </c>
    </row>
    <row r="162" spans="1:42">
      <c r="A162" s="74">
        <v>600</v>
      </c>
      <c r="B162">
        <f ca="1">IF('Soil 2010'!$A170="CM",INDIRECT("'Soil 2010'!"&amp;'Country Selector'!$B$3&amp;ROW($A170))*10^12,0)</f>
        <v>1721362476.5837209</v>
      </c>
      <c r="C162" s="90">
        <f t="shared" ca="1" si="33"/>
        <v>13675990051.510023</v>
      </c>
      <c r="D162" s="90">
        <f t="shared" ca="1" si="31"/>
        <v>25630617626.436325</v>
      </c>
      <c r="E162" s="90">
        <f t="shared" ca="1" si="31"/>
        <v>37585245201.362633</v>
      </c>
      <c r="F162" s="90">
        <f t="shared" ca="1" si="31"/>
        <v>49539872776.288933</v>
      </c>
      <c r="G162" s="90">
        <f t="shared" ca="1" si="31"/>
        <v>61494500351.21524</v>
      </c>
      <c r="H162" s="90">
        <f t="shared" ca="1" si="31"/>
        <v>73449127926.141541</v>
      </c>
      <c r="I162" s="90">
        <f t="shared" ca="1" si="31"/>
        <v>85403755501.067841</v>
      </c>
      <c r="J162" s="90">
        <f t="shared" ca="1" si="31"/>
        <v>97358383075.994141</v>
      </c>
      <c r="K162" s="90">
        <f t="shared" ca="1" si="31"/>
        <v>109313010650.92046</v>
      </c>
      <c r="L162">
        <f ca="1">IF('Soil 2020'!$A170="CM",INDIRECT("'Soil 2020'!"&amp;'Country Selector'!$B$3&amp;ROW($A170))*10^12,0)*'Process Emissions Multipliers'!$B$43</f>
        <v>121267638225.84676</v>
      </c>
      <c r="M162" s="90">
        <f t="shared" ca="1" si="34"/>
        <v>109140874403.26208</v>
      </c>
      <c r="N162" s="90">
        <f t="shared" ca="1" si="32"/>
        <v>97014110580.677399</v>
      </c>
      <c r="O162" s="90">
        <f t="shared" ca="1" si="32"/>
        <v>84887346758.092728</v>
      </c>
      <c r="P162" s="90">
        <f t="shared" ca="1" si="32"/>
        <v>72760582935.508057</v>
      </c>
      <c r="Q162" s="90">
        <f t="shared" ca="1" si="32"/>
        <v>60633819112.923378</v>
      </c>
      <c r="R162" s="90">
        <f t="shared" ca="1" si="32"/>
        <v>48507055290.338699</v>
      </c>
      <c r="S162" s="90">
        <f t="shared" ca="1" si="32"/>
        <v>36380291467.754028</v>
      </c>
      <c r="T162" s="90">
        <f t="shared" ca="1" si="32"/>
        <v>24253527645.16935</v>
      </c>
      <c r="U162" s="90">
        <f t="shared" ca="1" si="32"/>
        <v>12126763822.584675</v>
      </c>
      <c r="V162">
        <f ca="1">IF('Soil 2030'!$A170="CM",INDIRECT("'Soil 2030'!"&amp;'Country Selector'!$B$3&amp;ROW($A170))*10^12,0)*'Process Emissions Multipliers'!$D$43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Multipliers'!$E$43</f>
        <v>0</v>
      </c>
    </row>
    <row r="163" spans="1:42">
      <c r="A163" s="74">
        <v>650</v>
      </c>
      <c r="B163">
        <f ca="1">IF('Soil 2010'!$A171="CM",INDIRECT("'Soil 2010'!"&amp;'Country Selector'!$B$3&amp;ROW($A171))*10^12,0)</f>
        <v>3264950955.1667676</v>
      </c>
      <c r="C163" s="90">
        <f t="shared" ca="1" si="33"/>
        <v>2938455859.6500907</v>
      </c>
      <c r="D163" s="90">
        <f t="shared" ca="1" si="31"/>
        <v>2611960764.1334143</v>
      </c>
      <c r="E163" s="90">
        <f t="shared" ca="1" si="31"/>
        <v>2285465668.6167374</v>
      </c>
      <c r="F163" s="90">
        <f t="shared" ca="1" si="31"/>
        <v>1958970573.1000607</v>
      </c>
      <c r="G163" s="90">
        <f t="shared" ca="1" si="31"/>
        <v>1632475477.5833838</v>
      </c>
      <c r="H163" s="90">
        <f t="shared" ca="1" si="31"/>
        <v>1305980382.0667071</v>
      </c>
      <c r="I163" s="90">
        <f t="shared" ca="1" si="31"/>
        <v>979485286.55003035</v>
      </c>
      <c r="J163" s="90">
        <f t="shared" ca="1" si="31"/>
        <v>652990191.03335357</v>
      </c>
      <c r="K163" s="90">
        <f t="shared" ca="1" si="31"/>
        <v>326495095.51667678</v>
      </c>
      <c r="L163">
        <f ca="1">IF('Soil 2020'!$A171="CM",INDIRECT("'Soil 2020'!"&amp;'Country Selector'!$B$3&amp;ROW($A171))*10^12,0)*'Process Emissions Multipliers'!$B$43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IF('Soil 2030'!$A171="CM",INDIRECT("'Soil 2030'!"&amp;'Country Selector'!$B$3&amp;ROW($A171))*10^12,0)*'Process Emissions Multipliers'!$D$43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Multipliers'!$E$43</f>
        <v>0</v>
      </c>
    </row>
    <row r="164" spans="1:42">
      <c r="A164" s="74">
        <v>700</v>
      </c>
      <c r="B164">
        <f ca="1">IF('Soil 2010'!$A172="CM",INDIRECT("'Soil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IF('Soil 2020'!$A172="CM",INDIRECT("'Soil 2020'!"&amp;'Country Selector'!$B$3&amp;ROW($A172))*10^12,0)*'Process Emissions Multipliers'!$B$43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IF('Soil 2030'!$A172="CM",INDIRECT("'Soil 2030'!"&amp;'Country Selector'!$B$3&amp;ROW($A172))*10^12,0)*'Process Emissions Multipliers'!$D$43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Multipliers'!$E$43</f>
        <v>0</v>
      </c>
    </row>
    <row r="165" spans="1:42">
      <c r="A165" s="74">
        <v>750</v>
      </c>
      <c r="B165">
        <f ca="1">IF('Soil 2010'!$A173="CM",INDIRECT("'Soil 2010'!"&amp;'Country Selector'!$B$3&amp;ROW($A173))*10^12,0)</f>
        <v>12348915316.488628</v>
      </c>
      <c r="C165" s="90">
        <f t="shared" ca="1" si="33"/>
        <v>11819422085.642427</v>
      </c>
      <c r="D165" s="90">
        <f t="shared" ca="1" si="31"/>
        <v>11289928854.796227</v>
      </c>
      <c r="E165" s="90">
        <f t="shared" ca="1" si="31"/>
        <v>10760435623.950024</v>
      </c>
      <c r="F165" s="90">
        <f t="shared" ca="1" si="31"/>
        <v>10230942393.103823</v>
      </c>
      <c r="G165" s="90">
        <f t="shared" ca="1" si="31"/>
        <v>9701449162.2576218</v>
      </c>
      <c r="H165" s="90">
        <f t="shared" ca="1" si="31"/>
        <v>9171955931.4114208</v>
      </c>
      <c r="I165" s="90">
        <f t="shared" ca="1" si="31"/>
        <v>8642462700.5652199</v>
      </c>
      <c r="J165" s="90">
        <f t="shared" ca="1" si="31"/>
        <v>8112969469.719018</v>
      </c>
      <c r="K165" s="90">
        <f t="shared" ca="1" si="31"/>
        <v>7583476238.8728161</v>
      </c>
      <c r="L165">
        <f ca="1">IF('Soil 2020'!$A173="CM",INDIRECT("'Soil 2020'!"&amp;'Country Selector'!$B$3&amp;ROW($A173))*10^12,0)*'Process Emissions Multipliers'!$B$43</f>
        <v>7053983008.0266151</v>
      </c>
      <c r="M165" s="90">
        <f t="shared" ca="1" si="34"/>
        <v>8882112345.5131226</v>
      </c>
      <c r="N165" s="90">
        <f t="shared" ca="1" si="32"/>
        <v>10710241682.999632</v>
      </c>
      <c r="O165" s="90">
        <f t="shared" ca="1" si="32"/>
        <v>12538371020.486141</v>
      </c>
      <c r="P165" s="90">
        <f t="shared" ca="1" si="32"/>
        <v>14366500357.972649</v>
      </c>
      <c r="Q165" s="90">
        <f t="shared" ca="1" si="32"/>
        <v>16194629695.459156</v>
      </c>
      <c r="R165" s="90">
        <f t="shared" ca="1" si="32"/>
        <v>18022759032.945667</v>
      </c>
      <c r="S165" s="90">
        <f t="shared" ca="1" si="32"/>
        <v>19850888370.432175</v>
      </c>
      <c r="T165" s="90">
        <f t="shared" ca="1" si="32"/>
        <v>21679017707.918682</v>
      </c>
      <c r="U165" s="90">
        <f t="shared" ca="1" si="32"/>
        <v>23507147045.40519</v>
      </c>
      <c r="V165">
        <f ca="1">IF('Soil 2030'!$A173="CM",INDIRECT("'Soil 2030'!"&amp;'Country Selector'!$B$3&amp;ROW($A173))*10^12,0)*'Process Emissions Multipliers'!$D$43</f>
        <v>25335276382.891697</v>
      </c>
      <c r="W165" s="90">
        <f t="shared" ca="1" si="36"/>
        <v>25712628345.065384</v>
      </c>
      <c r="X165" s="90">
        <f t="shared" ca="1" si="36"/>
        <v>26089980307.239067</v>
      </c>
      <c r="Y165" s="90">
        <f t="shared" ca="1" si="36"/>
        <v>26467332269.41275</v>
      </c>
      <c r="Z165" s="90">
        <f t="shared" ca="1" si="36"/>
        <v>26844684231.586437</v>
      </c>
      <c r="AA165" s="90">
        <f t="shared" ca="1" si="36"/>
        <v>27222036193.760117</v>
      </c>
      <c r="AB165" s="90">
        <f t="shared" ca="1" si="36"/>
        <v>27599388155.933807</v>
      </c>
      <c r="AC165" s="90">
        <f t="shared" ca="1" si="36"/>
        <v>27976740118.107491</v>
      </c>
      <c r="AD165" s="90">
        <f t="shared" ca="1" si="36"/>
        <v>28354092080.281178</v>
      </c>
      <c r="AE165" s="90">
        <f t="shared" ca="1" si="36"/>
        <v>28731444042.454865</v>
      </c>
      <c r="AF165" s="90">
        <f t="shared" ca="1" si="36"/>
        <v>29108796004.628548</v>
      </c>
      <c r="AG165" s="90">
        <f t="shared" ca="1" si="36"/>
        <v>29486147966.802231</v>
      </c>
      <c r="AH165" s="90">
        <f t="shared" ca="1" si="36"/>
        <v>29863499928.975914</v>
      </c>
      <c r="AI165" s="90">
        <f t="shared" ca="1" si="36"/>
        <v>30240851891.149597</v>
      </c>
      <c r="AJ165" s="90">
        <f t="shared" ca="1" si="36"/>
        <v>30618203853.323288</v>
      </c>
      <c r="AK165" s="90">
        <f t="shared" ca="1" si="36"/>
        <v>30995555815.496967</v>
      </c>
      <c r="AL165" s="90">
        <f t="shared" ca="1" si="36"/>
        <v>31372907777.670654</v>
      </c>
      <c r="AM165" s="90">
        <f t="shared" ca="1" si="35"/>
        <v>31750259739.844337</v>
      </c>
      <c r="AN165" s="90">
        <f t="shared" ca="1" si="35"/>
        <v>32127611702.018028</v>
      </c>
      <c r="AO165" s="90">
        <f t="shared" ca="1" si="35"/>
        <v>32504963664.191711</v>
      </c>
      <c r="AP165">
        <f ca="1">V165*'Process Emissions Multipliers'!$E$43</f>
        <v>32882315626.365395</v>
      </c>
    </row>
    <row r="166" spans="1:42">
      <c r="A166" s="74">
        <v>800</v>
      </c>
      <c r="B166">
        <f ca="1">IF('Soil 2010'!$A174="CM",INDIRECT("'Soil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IF('Soil 2020'!$A174="CM",INDIRECT("'Soil 2020'!"&amp;'Country Selector'!$B$3&amp;ROW($A174))*10^12,0)*'Process Emissions Multipliers'!$B$43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IF('Soil 2030'!$A174="CM",INDIRECT("'Soil 2030'!"&amp;'Country Selector'!$B$3&amp;ROW($A174))*10^12,0)*'Process Emissions Multipliers'!$D$43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Multipliers'!$E$43</f>
        <v>0</v>
      </c>
    </row>
    <row r="167" spans="1:42">
      <c r="A167" s="74">
        <v>850</v>
      </c>
      <c r="B167">
        <f ca="1">IF('Soil 2010'!$A175="CM",INDIRECT("'Soil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IF('Soil 2020'!$A175="CM",INDIRECT("'Soil 2020'!"&amp;'Country Selector'!$B$3&amp;ROW($A175))*10^12,0)*'Process Emissions Multipliers'!$B$43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IF('Soil 2030'!$A175="CM",INDIRECT("'Soil 2030'!"&amp;'Country Selector'!$B$3&amp;ROW($A175))*10^12,0)*'Process Emissions Multipliers'!$D$43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Multipliers'!$E$43</f>
        <v>0</v>
      </c>
    </row>
    <row r="168" spans="1:42">
      <c r="A168" s="74">
        <v>900</v>
      </c>
      <c r="B168">
        <f ca="1">IF('Soil 2010'!$A176="CM",INDIRECT("'Soil 2010'!"&amp;'Country Selector'!$B$3&amp;ROW($A176))*10^12,0)</f>
        <v>87357813.608690545</v>
      </c>
      <c r="C168" s="90">
        <f t="shared" ca="1" si="33"/>
        <v>78622032.24782148</v>
      </c>
      <c r="D168" s="90">
        <f t="shared" ca="1" si="31"/>
        <v>69886250.88695243</v>
      </c>
      <c r="E168" s="90">
        <f t="shared" ca="1" si="31"/>
        <v>61150469.526083387</v>
      </c>
      <c r="F168" s="90">
        <f t="shared" ca="1" si="31"/>
        <v>52414688.165214323</v>
      </c>
      <c r="G168" s="90">
        <f t="shared" ca="1" si="31"/>
        <v>43678906.804345272</v>
      </c>
      <c r="H168" s="90">
        <f t="shared" ca="1" si="31"/>
        <v>34943125.443476215</v>
      </c>
      <c r="I168" s="90">
        <f t="shared" ca="1" si="31"/>
        <v>26207344.082607161</v>
      </c>
      <c r="J168" s="90">
        <f t="shared" ca="1" si="31"/>
        <v>17471562.721738108</v>
      </c>
      <c r="K168" s="90">
        <f t="shared" ca="1" si="31"/>
        <v>8735781.3608690538</v>
      </c>
      <c r="L168">
        <f ca="1">IF('Soil 2020'!$A176="CM",INDIRECT("'Soil 2020'!"&amp;'Country Selector'!$B$3&amp;ROW($A176))*10^12,0)*'Process Emissions Multipliers'!$B$43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IF('Soil 2030'!$A176="CM",INDIRECT("'Soil 2030'!"&amp;'Country Selector'!$B$3&amp;ROW($A176))*10^12,0)*'Process Emissions Multipliers'!$D$43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Multipliers'!$E$43</f>
        <v>0</v>
      </c>
    </row>
    <row r="169" spans="1:42">
      <c r="A169" s="74">
        <v>950</v>
      </c>
      <c r="B169">
        <f ca="1">IF('Soil 2010'!$A177="CM",INDIRECT("'Soil 2010'!"&amp;'Country Selector'!$B$3&amp;ROW($A177))*10^12,0)</f>
        <v>16995783796.966536</v>
      </c>
      <c r="C169" s="90">
        <f t="shared" ca="1" si="33"/>
        <v>15296205417.269882</v>
      </c>
      <c r="D169" s="90">
        <f t="shared" ca="1" si="31"/>
        <v>13596627037.573229</v>
      </c>
      <c r="E169" s="90">
        <f t="shared" ca="1" si="31"/>
        <v>11897048657.876575</v>
      </c>
      <c r="F169" s="90">
        <f t="shared" ca="1" si="31"/>
        <v>10197470278.17992</v>
      </c>
      <c r="G169" s="90">
        <f t="shared" ca="1" si="31"/>
        <v>8497891898.4832668</v>
      </c>
      <c r="H169" s="90">
        <f t="shared" ca="1" si="31"/>
        <v>6798313518.7866144</v>
      </c>
      <c r="I169" s="90">
        <f t="shared" ca="1" si="31"/>
        <v>5098735139.0899601</v>
      </c>
      <c r="J169" s="90">
        <f t="shared" ca="1" si="31"/>
        <v>3399156759.3933072</v>
      </c>
      <c r="K169" s="90">
        <f t="shared" ca="1" si="31"/>
        <v>1699578379.6966536</v>
      </c>
      <c r="L169">
        <f ca="1">IF('Soil 2020'!$A177="CM",INDIRECT("'Soil 2020'!"&amp;'Country Selector'!$B$3&amp;ROW($A177))*10^12,0)*'Process Emissions Multipliers'!$B$43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IF('Soil 2030'!$A177="CM",INDIRECT("'Soil 2030'!"&amp;'Country Selector'!$B$3&amp;ROW($A177))*10^12,0)*'Process Emissions Multipliers'!$D$43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Multipliers'!$E$43</f>
        <v>0</v>
      </c>
    </row>
    <row r="170" spans="1:42">
      <c r="A170" s="74">
        <v>1000</v>
      </c>
      <c r="B170">
        <f ca="1">IF('Soil 2010'!$A178="CM",INDIRECT("'Soil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IF('Soil 2020'!$A178="CM",INDIRECT("'Soil 2020'!"&amp;'Country Selector'!$B$3&amp;ROW($A178))*10^12,0)*'Process Emissions Multipliers'!$B$43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IF('Soil 2030'!$A178="CM",INDIRECT("'Soil 2030'!"&amp;'Country Selector'!$B$3&amp;ROW($A178))*10^12,0)*'Process Emissions Multipliers'!$D$43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Multipliers'!$E$43</f>
        <v>0</v>
      </c>
    </row>
    <row r="171" spans="1:42">
      <c r="A171" s="74">
        <v>1500</v>
      </c>
      <c r="B171">
        <f ca="1">IF('Soil 2010'!$A179="CM",INDIRECT("'Soil 2010'!"&amp;'Country Selector'!$B$3&amp;ROW($A179))*10^12,0)</f>
        <v>0</v>
      </c>
      <c r="C171" s="90">
        <f t="shared" ca="1" si="33"/>
        <v>5346581491.5484285</v>
      </c>
      <c r="D171" s="90">
        <f t="shared" ca="1" si="31"/>
        <v>10693162983.096857</v>
      </c>
      <c r="E171" s="90">
        <f t="shared" ca="1" si="31"/>
        <v>16039744474.645285</v>
      </c>
      <c r="F171" s="90">
        <f t="shared" ca="1" si="31"/>
        <v>21386325966.193714</v>
      </c>
      <c r="G171" s="90">
        <f t="shared" ca="1" si="31"/>
        <v>26732907457.742142</v>
      </c>
      <c r="H171" s="90">
        <f t="shared" ca="1" si="31"/>
        <v>32079488949.290569</v>
      </c>
      <c r="I171" s="90">
        <f t="shared" ca="1" si="31"/>
        <v>37426070440.839005</v>
      </c>
      <c r="J171" s="90">
        <f t="shared" ca="1" si="31"/>
        <v>42772651932.387428</v>
      </c>
      <c r="K171" s="90">
        <f t="shared" ca="1" si="31"/>
        <v>48119233423.935852</v>
      </c>
      <c r="L171">
        <f ca="1">IF('Soil 2020'!$A179="CM",INDIRECT("'Soil 2020'!"&amp;'Country Selector'!$B$3&amp;ROW($A179))*10^12,0)*'Process Emissions Multipliers'!$B$43</f>
        <v>53465814915.484283</v>
      </c>
      <c r="M171" s="90">
        <f t="shared" ca="1" si="34"/>
        <v>48232720479.283012</v>
      </c>
      <c r="N171" s="90">
        <f t="shared" ca="1" si="32"/>
        <v>42999626043.081757</v>
      </c>
      <c r="O171" s="90">
        <f t="shared" ca="1" si="32"/>
        <v>37766531606.880493</v>
      </c>
      <c r="P171" s="90">
        <f t="shared" ca="1" si="32"/>
        <v>32533437170.679222</v>
      </c>
      <c r="Q171" s="90">
        <f t="shared" ca="1" si="32"/>
        <v>27300342734.477955</v>
      </c>
      <c r="R171" s="90">
        <f t="shared" ca="1" si="32"/>
        <v>22067248298.276691</v>
      </c>
      <c r="S171" s="90">
        <f t="shared" ca="1" si="32"/>
        <v>16834153862.075424</v>
      </c>
      <c r="T171" s="90">
        <f t="shared" ca="1" si="32"/>
        <v>11601059425.874159</v>
      </c>
      <c r="U171" s="90">
        <f t="shared" ca="1" si="32"/>
        <v>6367964989.6728935</v>
      </c>
      <c r="V171">
        <f ca="1">IF('Soil 2030'!$A179="CM",INDIRECT("'Soil 2030'!"&amp;'Country Selector'!$B$3&amp;ROW($A179))*10^12,0)*'Process Emissions Multipliers'!$D$43</f>
        <v>1134870553.4716282</v>
      </c>
      <c r="W171" s="90">
        <f t="shared" ca="1" si="36"/>
        <v>1151773689.7821853</v>
      </c>
      <c r="X171" s="90">
        <f t="shared" ca="1" si="36"/>
        <v>1168676826.0927422</v>
      </c>
      <c r="Y171" s="90">
        <f t="shared" ca="1" si="36"/>
        <v>1185579962.4032991</v>
      </c>
      <c r="Z171" s="90">
        <f t="shared" ca="1" si="36"/>
        <v>1202483098.7138562</v>
      </c>
      <c r="AA171" s="90">
        <f t="shared" ca="1" si="36"/>
        <v>1219386235.0244133</v>
      </c>
      <c r="AB171" s="90">
        <f t="shared" ca="1" si="36"/>
        <v>1236289371.3349705</v>
      </c>
      <c r="AC171" s="90">
        <f t="shared" ca="1" si="36"/>
        <v>1253192507.6455274</v>
      </c>
      <c r="AD171" s="90">
        <f t="shared" ca="1" si="36"/>
        <v>1270095643.9560845</v>
      </c>
      <c r="AE171" s="90">
        <f t="shared" ca="1" si="36"/>
        <v>1286998780.2666416</v>
      </c>
      <c r="AF171" s="90">
        <f t="shared" ca="1" si="36"/>
        <v>1303901916.5771985</v>
      </c>
      <c r="AG171" s="90">
        <f t="shared" ca="1" si="36"/>
        <v>1320805052.8877554</v>
      </c>
      <c r="AH171" s="90">
        <f t="shared" ca="1" si="36"/>
        <v>1337708189.1983125</v>
      </c>
      <c r="AI171" s="90">
        <f t="shared" ca="1" si="36"/>
        <v>1354611325.5088696</v>
      </c>
      <c r="AJ171" s="90">
        <f t="shared" ca="1" si="36"/>
        <v>1371514461.8194265</v>
      </c>
      <c r="AK171" s="90">
        <f t="shared" ca="1" si="36"/>
        <v>1388417598.1299837</v>
      </c>
      <c r="AL171" s="90">
        <f t="shared" ca="1" si="36"/>
        <v>1405320734.4405408</v>
      </c>
      <c r="AM171" s="90">
        <f t="shared" ca="1" si="35"/>
        <v>1422223870.7510979</v>
      </c>
      <c r="AN171" s="90">
        <f t="shared" ca="1" si="35"/>
        <v>1439127007.0616548</v>
      </c>
      <c r="AO171" s="90">
        <f t="shared" ca="1" si="35"/>
        <v>1456030143.3722117</v>
      </c>
      <c r="AP171">
        <f ca="1">V171*'Process Emissions Multipliers'!$E$43</f>
        <v>1472933279.6827688</v>
      </c>
    </row>
    <row r="172" spans="1:42">
      <c r="A172" s="74">
        <v>2000</v>
      </c>
      <c r="B172">
        <f ca="1">IF('Soil 2010'!$A180="CM",INDIRECT("'Soil 2010'!"&amp;'Country Selector'!$B$3&amp;ROW($A180))*10^12,0)</f>
        <v>0</v>
      </c>
      <c r="C172" s="90">
        <f t="shared" ca="1" si="33"/>
        <v>709651263.14816391</v>
      </c>
      <c r="D172" s="90">
        <f t="shared" ca="1" si="31"/>
        <v>1419302526.2963278</v>
      </c>
      <c r="E172" s="90">
        <f t="shared" ca="1" si="31"/>
        <v>2128953789.4444916</v>
      </c>
      <c r="F172" s="90">
        <f t="shared" ca="1" si="31"/>
        <v>2838605052.5926557</v>
      </c>
      <c r="G172" s="90">
        <f t="shared" ca="1" si="31"/>
        <v>3548256315.7408195</v>
      </c>
      <c r="H172" s="90">
        <f t="shared" ca="1" si="31"/>
        <v>4257907578.8889832</v>
      </c>
      <c r="I172" s="90">
        <f t="shared" ca="1" si="31"/>
        <v>4967558842.0371475</v>
      </c>
      <c r="J172" s="90">
        <f t="shared" ca="1" si="31"/>
        <v>5677210105.1853113</v>
      </c>
      <c r="K172" s="90">
        <f t="shared" ca="1" si="31"/>
        <v>6386861368.3334751</v>
      </c>
      <c r="L172">
        <f ca="1">IF('Soil 2020'!$A180="CM",INDIRECT("'Soil 2020'!"&amp;'Country Selector'!$B$3&amp;ROW($A180))*10^12,0)*'Process Emissions Multipliers'!$B$43</f>
        <v>7096512631.4816389</v>
      </c>
      <c r="M172" s="90">
        <f t="shared" ca="1" si="34"/>
        <v>6386861368.3334751</v>
      </c>
      <c r="N172" s="90">
        <f t="shared" ca="1" si="32"/>
        <v>5677210105.1853113</v>
      </c>
      <c r="O172" s="90">
        <f t="shared" ca="1" si="32"/>
        <v>4967558842.0371475</v>
      </c>
      <c r="P172" s="90">
        <f t="shared" ca="1" si="32"/>
        <v>4257907578.8889832</v>
      </c>
      <c r="Q172" s="90">
        <f t="shared" ca="1" si="32"/>
        <v>3548256315.7408195</v>
      </c>
      <c r="R172" s="90">
        <f t="shared" ca="1" si="32"/>
        <v>2838605052.5926557</v>
      </c>
      <c r="S172" s="90">
        <f t="shared" ca="1" si="32"/>
        <v>2128953789.4444916</v>
      </c>
      <c r="T172" s="90">
        <f t="shared" ca="1" si="32"/>
        <v>1419302526.2963278</v>
      </c>
      <c r="U172" s="90">
        <f t="shared" ca="1" si="32"/>
        <v>709651263.14816391</v>
      </c>
      <c r="V172">
        <f ca="1">IF('Soil 2030'!$A180="CM",INDIRECT("'Soil 2030'!"&amp;'Country Selector'!$B$3&amp;ROW($A180))*10^12,0)*'Process Emissions Multipliers'!$D$43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Multipliers'!$E$43</f>
        <v>0</v>
      </c>
    </row>
    <row r="173" spans="1:42">
      <c r="A173" s="74">
        <v>3000</v>
      </c>
      <c r="B173">
        <f ca="1">IF('Soil 2010'!$A181="CM",INDIRECT("'Soil 2010'!"&amp;'Country Selector'!$B$3&amp;ROW($A181))*10^12,0)</f>
        <v>0</v>
      </c>
      <c r="C173" s="90">
        <f t="shared" ca="1" si="33"/>
        <v>371628241.72067881</v>
      </c>
      <c r="D173" s="90">
        <f t="shared" ca="1" si="31"/>
        <v>743256483.44135761</v>
      </c>
      <c r="E173" s="90">
        <f t="shared" ca="1" si="31"/>
        <v>1114884725.1620364</v>
      </c>
      <c r="F173" s="90">
        <f t="shared" ca="1" si="31"/>
        <v>1486512966.8827152</v>
      </c>
      <c r="G173" s="90">
        <f t="shared" ca="1" si="31"/>
        <v>1858141208.603394</v>
      </c>
      <c r="H173" s="90">
        <f t="shared" ca="1" si="31"/>
        <v>2229769450.3240728</v>
      </c>
      <c r="I173" s="90">
        <f t="shared" ca="1" si="31"/>
        <v>2601397692.0447516</v>
      </c>
      <c r="J173" s="90">
        <f t="shared" ca="1" si="31"/>
        <v>2973025933.7654305</v>
      </c>
      <c r="K173" s="90">
        <f t="shared" ca="1" si="31"/>
        <v>3344654175.4861093</v>
      </c>
      <c r="L173">
        <f ca="1">IF('Soil 2020'!$A181="CM",INDIRECT("'Soil 2020'!"&amp;'Country Selector'!$B$3&amp;ROW($A181))*10^12,0)*'Process Emissions Multipliers'!$B$43</f>
        <v>3716282417.2067881</v>
      </c>
      <c r="M173" s="90">
        <f t="shared" ca="1" si="34"/>
        <v>7217623289.8044138</v>
      </c>
      <c r="N173" s="90">
        <f t="shared" ca="1" si="32"/>
        <v>10718964162.402039</v>
      </c>
      <c r="O173" s="90">
        <f t="shared" ca="1" si="32"/>
        <v>14220305034.999666</v>
      </c>
      <c r="P173" s="90">
        <f t="shared" ca="1" si="32"/>
        <v>17721645907.59729</v>
      </c>
      <c r="Q173" s="90">
        <f t="shared" ca="1" si="32"/>
        <v>21222986780.194916</v>
      </c>
      <c r="R173" s="90">
        <f t="shared" ca="1" si="32"/>
        <v>24724327652.792542</v>
      </c>
      <c r="S173" s="90">
        <f t="shared" ca="1" si="32"/>
        <v>28225668525.390167</v>
      </c>
      <c r="T173" s="90">
        <f t="shared" ca="1" si="32"/>
        <v>31727009397.987793</v>
      </c>
      <c r="U173" s="90">
        <f t="shared" ca="1" si="32"/>
        <v>35228350270.585419</v>
      </c>
      <c r="V173">
        <f ca="1">IF('Soil 2030'!$A181="CM",INDIRECT("'Soil 2030'!"&amp;'Country Selector'!$B$3&amp;ROW($A181))*10^12,0)*'Process Emissions Multipliers'!$D$43</f>
        <v>38729691143.183044</v>
      </c>
      <c r="W173" s="90">
        <f t="shared" ca="1" si="36"/>
        <v>39306543936.355247</v>
      </c>
      <c r="X173" s="90">
        <f t="shared" ca="1" si="36"/>
        <v>39883396729.527458</v>
      </c>
      <c r="Y173" s="90">
        <f t="shared" ca="1" si="36"/>
        <v>40460249522.699661</v>
      </c>
      <c r="Z173" s="90">
        <f t="shared" ca="1" si="36"/>
        <v>41037102315.871872</v>
      </c>
      <c r="AA173" s="90">
        <f t="shared" ca="1" si="36"/>
        <v>41613955109.044067</v>
      </c>
      <c r="AB173" s="90">
        <f t="shared" ca="1" si="36"/>
        <v>42190807902.216278</v>
      </c>
      <c r="AC173" s="90">
        <f t="shared" ca="1" si="36"/>
        <v>42767660695.388489</v>
      </c>
      <c r="AD173" s="90">
        <f t="shared" ca="1" si="36"/>
        <v>43344513488.560699</v>
      </c>
      <c r="AE173" s="90">
        <f t="shared" ca="1" si="36"/>
        <v>43921366281.732903</v>
      </c>
      <c r="AF173" s="90">
        <f t="shared" ca="1" si="36"/>
        <v>44498219074.905106</v>
      </c>
      <c r="AG173" s="90">
        <f t="shared" ca="1" si="36"/>
        <v>45075071868.077309</v>
      </c>
      <c r="AH173" s="90">
        <f t="shared" ca="1" si="36"/>
        <v>45651924661.249519</v>
      </c>
      <c r="AI173" s="90">
        <f t="shared" ca="1" si="36"/>
        <v>46228777454.421722</v>
      </c>
      <c r="AJ173" s="90">
        <f t="shared" ca="1" si="36"/>
        <v>46805630247.593933</v>
      </c>
      <c r="AK173" s="90">
        <f t="shared" ca="1" si="36"/>
        <v>47382483040.766136</v>
      </c>
      <c r="AL173" s="90">
        <f t="shared" ca="1" si="36"/>
        <v>47959335833.938347</v>
      </c>
      <c r="AM173" s="90">
        <f t="shared" ca="1" si="35"/>
        <v>48536188627.11055</v>
      </c>
      <c r="AN173" s="90">
        <f t="shared" ca="1" si="35"/>
        <v>49113041420.282761</v>
      </c>
      <c r="AO173" s="90">
        <f t="shared" ca="1" si="35"/>
        <v>49689894213.454956</v>
      </c>
      <c r="AP173">
        <f ca="1">V173*'Process Emissions Multipliers'!$E$43</f>
        <v>50266747006.627167</v>
      </c>
    </row>
    <row r="174" spans="1:42">
      <c r="A174" s="74">
        <v>5000</v>
      </c>
      <c r="B174">
        <f ca="1">IF('Soil 2010'!$A182="CM",INDIRECT("'Soil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IF('Soil 2020'!$A182="CM",INDIRECT("'Soil 2020'!"&amp;'Country Selector'!$B$3&amp;ROW($A182))*10^12,0)*'Process Emissions Multipliers'!$B$43</f>
        <v>0</v>
      </c>
      <c r="M174" s="90">
        <f t="shared" ca="1" si="34"/>
        <v>564919673.42660558</v>
      </c>
      <c r="N174" s="90">
        <f t="shared" ca="1" si="32"/>
        <v>1129839346.8532112</v>
      </c>
      <c r="O174" s="90">
        <f t="shared" ca="1" si="32"/>
        <v>1694759020.2798169</v>
      </c>
      <c r="P174" s="90">
        <f t="shared" ca="1" si="32"/>
        <v>2259678693.7064223</v>
      </c>
      <c r="Q174" s="90">
        <f t="shared" ca="1" si="32"/>
        <v>2824598367.133028</v>
      </c>
      <c r="R174" s="90">
        <f t="shared" ca="1" si="32"/>
        <v>3389518040.5596337</v>
      </c>
      <c r="S174" s="90">
        <f t="shared" ca="1" si="32"/>
        <v>3954437713.9862394</v>
      </c>
      <c r="T174" s="90">
        <f t="shared" ca="1" si="32"/>
        <v>4519357387.4128447</v>
      </c>
      <c r="U174" s="90">
        <f t="shared" ca="1" si="32"/>
        <v>5084277060.8394499</v>
      </c>
      <c r="V174">
        <f ca="1">IF('Soil 2030'!$A182="CM",INDIRECT("'Soil 2030'!"&amp;'Country Selector'!$B$3&amp;ROW($A182))*10^12,0)*'Process Emissions Multipliers'!$D$43</f>
        <v>5649196734.2660561</v>
      </c>
      <c r="W174" s="90">
        <f t="shared" ca="1" si="36"/>
        <v>5733337733.5653563</v>
      </c>
      <c r="X174" s="90">
        <f t="shared" ca="1" si="36"/>
        <v>5817478732.8646564</v>
      </c>
      <c r="Y174" s="90">
        <f t="shared" ca="1" si="36"/>
        <v>5901619732.1639566</v>
      </c>
      <c r="Z174" s="90">
        <f t="shared" ca="1" si="36"/>
        <v>5985760731.4632568</v>
      </c>
      <c r="AA174" s="90">
        <f t="shared" ca="1" si="36"/>
        <v>6069901730.762558</v>
      </c>
      <c r="AB174" s="90">
        <f t="shared" ca="1" si="36"/>
        <v>6154042730.0618572</v>
      </c>
      <c r="AC174" s="90">
        <f t="shared" ca="1" si="36"/>
        <v>6238183729.3611584</v>
      </c>
      <c r="AD174" s="90">
        <f t="shared" ca="1" si="36"/>
        <v>6322324728.6604576</v>
      </c>
      <c r="AE174" s="90">
        <f t="shared" ca="1" si="36"/>
        <v>6406465727.9597588</v>
      </c>
      <c r="AF174" s="90">
        <f t="shared" ca="1" si="36"/>
        <v>6490606727.259059</v>
      </c>
      <c r="AG174" s="90">
        <f t="shared" ca="1" si="36"/>
        <v>6574747726.5583591</v>
      </c>
      <c r="AH174" s="90">
        <f t="shared" ca="1" si="36"/>
        <v>6658888725.8576584</v>
      </c>
      <c r="AI174" s="90">
        <f t="shared" ca="1" si="36"/>
        <v>6743029725.1569595</v>
      </c>
      <c r="AJ174" s="90">
        <f t="shared" ca="1" si="36"/>
        <v>6827170724.4562597</v>
      </c>
      <c r="AK174" s="90">
        <f t="shared" ca="1" si="36"/>
        <v>6911311723.7555599</v>
      </c>
      <c r="AL174" s="90">
        <f t="shared" ref="AL174:AO177" ca="1" si="37">$V174*($AP$1-AL$1)/($AP$1-$V$1)+$AP174*(AL$1-$V$1)/($AP$1-$V$1)</f>
        <v>6995452723.0548601</v>
      </c>
      <c r="AM174" s="90">
        <f t="shared" ca="1" si="37"/>
        <v>7079593722.3541603</v>
      </c>
      <c r="AN174" s="90">
        <f t="shared" ca="1" si="37"/>
        <v>7163734721.6534595</v>
      </c>
      <c r="AO174" s="90">
        <f t="shared" ca="1" si="37"/>
        <v>7247875720.9527607</v>
      </c>
      <c r="AP174">
        <f ca="1">V174*'Process Emissions Multipliers'!$E$43</f>
        <v>7332016720.2520609</v>
      </c>
    </row>
    <row r="175" spans="1:42">
      <c r="A175" s="74">
        <v>10000</v>
      </c>
      <c r="B175">
        <f ca="1">IF('Soil 2010'!$A183="CM",INDIRECT("'Soil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IF('Soil 2020'!$A183="CM",INDIRECT("'Soil 2020'!"&amp;'Country Selector'!$B$3&amp;ROW($A183))*10^12,0)*'Process Emissions Multipliers'!$B$43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IF('Soil 2030'!$A183="CM",INDIRECT("'Soil 2030'!"&amp;'Country Selector'!$B$3&amp;ROW($A183))*10^12,0)*'Process Emissions Multipliers'!$D$43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Multipliers'!$E$43</f>
        <v>0</v>
      </c>
    </row>
    <row r="176" spans="1:42">
      <c r="A176" s="74">
        <v>100000</v>
      </c>
      <c r="B176">
        <f ca="1">IF('Soil 2010'!$A184="CM",INDIRECT("'Soil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IF('Soil 2020'!$A184="CM",INDIRECT("'Soil 2020'!"&amp;'Country Selector'!$B$3&amp;ROW($A184))*10^12,0)*'Process Emissions Multipliers'!$B$43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IF('Soil 2030'!$A184="CM",INDIRECT("'Soil 2030'!"&amp;'Country Selector'!$B$3&amp;ROW($A184))*10^12,0)*'Process Emissions Multipliers'!$D$43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Multipliers'!$E$43</f>
        <v>0</v>
      </c>
    </row>
    <row r="177" spans="1:42">
      <c r="A177" s="74">
        <v>1000000</v>
      </c>
      <c r="B177">
        <f ca="1">IF('Soil 2010'!$A185="CM",INDIRECT("'Soil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IF('Soil 2020'!$A185="CM",INDIRECT("'Soil 2020'!"&amp;'Country Selector'!$B$3&amp;ROW($A185))*10^12,0)*'Process Emissions Multipliers'!$B$43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IF('Soil 2030'!$A185="CM",INDIRECT("'Soil 2030'!"&amp;'Country Selector'!$B$3&amp;ROW($A185))*10^12,0)*'Process Emissions Multipliers'!$D$43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Multipliers'!$E$43</f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2" max="22" width="9.140625" customWidth="1"/>
    <col min="42" max="4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 s="90">
        <f ca="1">IF('Ric 2010'!$A10="RC",INDIRECT("'Ric 2010'!"&amp;'Country Selector'!$B$3&amp;ROW($A10))*10^12,0)</f>
        <v>283882060.28456199</v>
      </c>
      <c r="C2" s="90">
        <f ca="1">$B2*($L$1-C$1)/($L$1-$B$1)+$L2*(C$1-$B$1)/($L$1-$B$1)</f>
        <v>255493854.25610581</v>
      </c>
      <c r="D2" s="90">
        <f t="shared" ref="D2:K17" ca="1" si="0">$B2*($L$1-D$1)/($L$1-$B$1)+$L2*(D$1-$B$1)/($L$1-$B$1)</f>
        <v>227105648.2276496</v>
      </c>
      <c r="E2" s="90">
        <f t="shared" ca="1" si="0"/>
        <v>198717442.19919339</v>
      </c>
      <c r="F2" s="90">
        <f t="shared" ca="1" si="0"/>
        <v>170329236.17073721</v>
      </c>
      <c r="G2" s="90">
        <f t="shared" ca="1" si="0"/>
        <v>141941030.142281</v>
      </c>
      <c r="H2" s="90">
        <f t="shared" ca="1" si="0"/>
        <v>113552824.1138248</v>
      </c>
      <c r="I2" s="90">
        <f t="shared" ca="1" si="0"/>
        <v>85164618.085368603</v>
      </c>
      <c r="J2" s="90">
        <f t="shared" ca="1" si="0"/>
        <v>56776412.0569124</v>
      </c>
      <c r="K2" s="90">
        <f t="shared" ca="1" si="0"/>
        <v>28388206.0284562</v>
      </c>
      <c r="L2" s="90">
        <f ca="1">IF('Ric 2020'!$A10="RC",INDIRECT("'Ric 2020'!"&amp;'Country Selector'!$B$3&amp;ROW($A10))*10^12,0)*'Process Emissions Multipliers'!$B$43</f>
        <v>0</v>
      </c>
      <c r="M2" s="90">
        <f ca="1">$L2*($V$1-M$1)/($V$1-$L$1)+$V2*(M$1-$L$1)/($V$1-$L$1)</f>
        <v>60195173.674329318</v>
      </c>
      <c r="N2" s="90">
        <f t="shared" ref="N2:U17" ca="1" si="1">$L2*($V$1-N$1)/($V$1-$L$1)+$V2*(N$1-$L$1)/($V$1-$L$1)</f>
        <v>120390347.34865864</v>
      </c>
      <c r="O2" s="90">
        <f t="shared" ca="1" si="1"/>
        <v>180585521.02298793</v>
      </c>
      <c r="P2" s="90">
        <f t="shared" ca="1" si="1"/>
        <v>240780694.69731727</v>
      </c>
      <c r="Q2" s="90">
        <f t="shared" ca="1" si="1"/>
        <v>300975868.37164658</v>
      </c>
      <c r="R2" s="90">
        <f t="shared" ca="1" si="1"/>
        <v>361171042.04597586</v>
      </c>
      <c r="S2" s="90">
        <f t="shared" ca="1" si="1"/>
        <v>421366215.7203052</v>
      </c>
      <c r="T2" s="90">
        <f t="shared" ca="1" si="1"/>
        <v>481561389.39463454</v>
      </c>
      <c r="U2" s="90">
        <f t="shared" ca="1" si="1"/>
        <v>541756563.06896377</v>
      </c>
      <c r="V2" s="90">
        <f ca="1">IF('Ric 2030'!$A10="RC",INDIRECT("'Ric 2030'!"&amp;'Country Selector'!$B$3&amp;ROW($A10))*10^12,0)*'Process Emissions Multipliers'!$D$43</f>
        <v>601951736.74329317</v>
      </c>
      <c r="W2" s="90">
        <f ca="1">$V2*($AP$1-W$1)/($AP$1-$V$1)+$AP2*(W$1-$V$1)/($AP$1-$V$1)</f>
        <v>610917404.43765974</v>
      </c>
      <c r="X2" s="90">
        <f t="shared" ref="X2:AO16" ca="1" si="2">$V2*($AP$1-X$1)/($AP$1-$V$1)+$AP2*(X$1-$V$1)/($AP$1-$V$1)</f>
        <v>619883072.13202608</v>
      </c>
      <c r="Y2" s="90">
        <f t="shared" ca="1" si="2"/>
        <v>628848739.82639277</v>
      </c>
      <c r="Z2" s="90">
        <f t="shared" ca="1" si="2"/>
        <v>637814407.52075922</v>
      </c>
      <c r="AA2" s="90">
        <f t="shared" ca="1" si="2"/>
        <v>646780075.21512568</v>
      </c>
      <c r="AB2" s="90">
        <f t="shared" ca="1" si="2"/>
        <v>655745742.90949225</v>
      </c>
      <c r="AC2" s="90">
        <f t="shared" ca="1" si="2"/>
        <v>664711410.60385871</v>
      </c>
      <c r="AD2" s="90">
        <f t="shared" ca="1" si="2"/>
        <v>673677078.29822516</v>
      </c>
      <c r="AE2" s="90">
        <f t="shared" ca="1" si="2"/>
        <v>682642745.99259186</v>
      </c>
      <c r="AF2" s="90">
        <f t="shared" ca="1" si="2"/>
        <v>691608413.68695831</v>
      </c>
      <c r="AG2" s="90">
        <f t="shared" ca="1" si="2"/>
        <v>700574081.38132477</v>
      </c>
      <c r="AH2" s="90">
        <f t="shared" ca="1" si="2"/>
        <v>709539749.07569134</v>
      </c>
      <c r="AI2" s="90">
        <f t="shared" ca="1" si="2"/>
        <v>718505416.77005792</v>
      </c>
      <c r="AJ2" s="90">
        <f t="shared" ca="1" si="2"/>
        <v>727471084.46442437</v>
      </c>
      <c r="AK2" s="90">
        <f t="shared" ca="1" si="2"/>
        <v>736436752.15879095</v>
      </c>
      <c r="AL2" s="90">
        <f t="shared" ca="1" si="2"/>
        <v>745402419.8531574</v>
      </c>
      <c r="AM2" s="90">
        <f t="shared" ca="1" si="2"/>
        <v>754368087.54752386</v>
      </c>
      <c r="AN2" s="90">
        <f t="shared" ca="1" si="2"/>
        <v>763333755.24189043</v>
      </c>
      <c r="AO2" s="90">
        <f t="shared" ca="1" si="2"/>
        <v>772299422.93625689</v>
      </c>
      <c r="AP2" s="90">
        <f ca="1">V2*'Process Emissions Multipliers'!$E$43</f>
        <v>781265090.63062346</v>
      </c>
    </row>
    <row r="3" spans="1:42">
      <c r="A3" s="74">
        <v>-49</v>
      </c>
      <c r="B3" s="90">
        <f ca="1">IF('Ric 2010'!$A11="RC",INDIRECT("'Ric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90">
        <f ca="1">IF('Ric 2020'!$A11="RC",INDIRECT("'Ric 2020'!"&amp;'Country Selector'!$B$3&amp;ROW($A11))*10^12,0)*'Process Emissions Multipliers'!$B$43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 s="90">
        <f ca="1">IF('Ric 2030'!$A11="RC",INDIRECT("'Ric 2030'!"&amp;'Country Selector'!$B$3&amp;ROW($A11))*10^12,0)*'Process Emissions Multipliers'!$D$43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90">
        <f ca="1">V3*'Process Emissions Multipliers'!$E$43</f>
        <v>0</v>
      </c>
    </row>
    <row r="4" spans="1:42">
      <c r="A4" s="74">
        <v>-48</v>
      </c>
      <c r="B4" s="90">
        <f ca="1">IF('Ric 2010'!$A12="RC",INDIRECT("'Ric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 s="90">
        <f ca="1">IF('Ric 2020'!$A12="RC",INDIRECT("'Ric 2020'!"&amp;'Country Selector'!$B$3&amp;ROW($A12))*10^12,0)*'Process Emissions Multipliers'!$B$43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 s="90">
        <f ca="1">IF('Ric 2030'!$A12="RC",INDIRECT("'Ric 2030'!"&amp;'Country Selector'!$B$3&amp;ROW($A12))*10^12,0)*'Process Emissions Multipliers'!$D$43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90">
        <f ca="1">V4*'Process Emissions Multipliers'!$E$43</f>
        <v>0</v>
      </c>
    </row>
    <row r="5" spans="1:42">
      <c r="A5" s="74">
        <v>-47</v>
      </c>
      <c r="B5" s="90">
        <f ca="1">IF('Ric 2010'!$A13="RC",INDIRECT("'Ric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90">
        <f ca="1">IF('Ric 2020'!$A13="RC",INDIRECT("'Ric 2020'!"&amp;'Country Selector'!$B$3&amp;ROW($A13))*10^12,0)*'Process Emissions Multipliers'!$B$43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 s="90">
        <f ca="1">IF('Ric 2030'!$A13="RC",INDIRECT("'Ric 2030'!"&amp;'Country Selector'!$B$3&amp;ROW($A13))*10^12,0)*'Process Emissions Multipliers'!$D$43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90">
        <f ca="1">V5*'Process Emissions Multipliers'!$E$43</f>
        <v>0</v>
      </c>
    </row>
    <row r="6" spans="1:42">
      <c r="A6" s="74">
        <v>-46</v>
      </c>
      <c r="B6" s="90">
        <f ca="1">IF('Ric 2010'!$A14="RC",INDIRECT("'Ric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 s="90">
        <f ca="1">IF('Ric 2020'!$A14="RC",INDIRECT("'Ric 2020'!"&amp;'Country Selector'!$B$3&amp;ROW($A14))*10^12,0)*'Process Emissions Multipliers'!$B$43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 s="90">
        <f ca="1">IF('Ric 2030'!$A14="RC",INDIRECT("'Ric 2030'!"&amp;'Country Selector'!$B$3&amp;ROW($A14))*10^12,0)*'Process Emissions Multipliers'!$D$43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90">
        <f ca="1">V6*'Process Emissions Multipliers'!$E$43</f>
        <v>0</v>
      </c>
    </row>
    <row r="7" spans="1:42">
      <c r="A7" s="74">
        <v>-45</v>
      </c>
      <c r="B7" s="90">
        <f ca="1">IF('Ric 2010'!$A15="RC",INDIRECT("'Ric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90">
        <f ca="1">IF('Ric 2020'!$A15="RC",INDIRECT("'Ric 2020'!"&amp;'Country Selector'!$B$3&amp;ROW($A15))*10^12,0)*'Process Emissions Multipliers'!$B$43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 s="90">
        <f ca="1">IF('Ric 2030'!$A15="RC",INDIRECT("'Ric 2030'!"&amp;'Country Selector'!$B$3&amp;ROW($A15))*10^12,0)*'Process Emissions Multipliers'!$D$43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90">
        <f ca="1">V7*'Process Emissions Multipliers'!$E$43</f>
        <v>0</v>
      </c>
    </row>
    <row r="8" spans="1:42">
      <c r="A8" s="74">
        <v>-44</v>
      </c>
      <c r="B8" s="90">
        <f ca="1">IF('Ric 2010'!$A16="RC",INDIRECT("'Ric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90">
        <f ca="1">IF('Ric 2020'!$A16="RC",INDIRECT("'Ric 2020'!"&amp;'Country Selector'!$B$3&amp;ROW($A16))*10^12,0)*'Process Emissions Multipliers'!$B$43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 s="90">
        <f ca="1">IF('Ric 2030'!$A16="RC",INDIRECT("'Ric 2030'!"&amp;'Country Selector'!$B$3&amp;ROW($A16))*10^12,0)*'Process Emissions Multipliers'!$D$43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90">
        <f ca="1">V8*'Process Emissions Multipliers'!$E$43</f>
        <v>0</v>
      </c>
    </row>
    <row r="9" spans="1:42">
      <c r="A9" s="74">
        <v>-43</v>
      </c>
      <c r="B9" s="90">
        <f ca="1">IF('Ric 2010'!$A17="RC",INDIRECT("'Ric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90">
        <f ca="1">IF('Ric 2020'!$A17="RC",INDIRECT("'Ric 2020'!"&amp;'Country Selector'!$B$3&amp;ROW($A17))*10^12,0)*'Process Emissions Multipliers'!$B$43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 s="90">
        <f ca="1">IF('Ric 2030'!$A17="RC",INDIRECT("'Ric 2030'!"&amp;'Country Selector'!$B$3&amp;ROW($A17))*10^12,0)*'Process Emissions Multipliers'!$D$43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90">
        <f ca="1">V9*'Process Emissions Multipliers'!$E$43</f>
        <v>0</v>
      </c>
    </row>
    <row r="10" spans="1:42">
      <c r="A10" s="74">
        <v>-42</v>
      </c>
      <c r="B10" s="90">
        <f ca="1">IF('Ric 2010'!$A18="RC",INDIRECT("'Ric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90">
        <f ca="1">IF('Ric 2020'!$A18="RC",INDIRECT("'Ric 2020'!"&amp;'Country Selector'!$B$3&amp;ROW($A18))*10^12,0)*'Process Emissions Multipliers'!$B$43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 s="90">
        <f ca="1">IF('Ric 2030'!$A18="RC",INDIRECT("'Ric 2030'!"&amp;'Country Selector'!$B$3&amp;ROW($A18))*10^12,0)*'Process Emissions Multipliers'!$D$43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90">
        <f ca="1">V10*'Process Emissions Multipliers'!$E$43</f>
        <v>0</v>
      </c>
    </row>
    <row r="11" spans="1:42">
      <c r="A11" s="74">
        <v>-41</v>
      </c>
      <c r="B11" s="90">
        <f ca="1">IF('Ric 2010'!$A19="RC",INDIRECT("'Ric 2010'!"&amp;'Country Selector'!$B$3&amp;ROW($A19))*10^12,0)</f>
        <v>0</v>
      </c>
      <c r="C11" s="90">
        <f t="shared" ca="1" si="3"/>
        <v>63719792.157120667</v>
      </c>
      <c r="D11" s="90">
        <f t="shared" ca="1" si="0"/>
        <v>127439584.31424133</v>
      </c>
      <c r="E11" s="90">
        <f t="shared" ca="1" si="0"/>
        <v>191159376.47136202</v>
      </c>
      <c r="F11" s="90">
        <f t="shared" ca="1" si="0"/>
        <v>254879168.62848267</v>
      </c>
      <c r="G11" s="90">
        <f t="shared" ca="1" si="0"/>
        <v>318598960.78560334</v>
      </c>
      <c r="H11" s="90">
        <f t="shared" ca="1" si="0"/>
        <v>382318752.94272405</v>
      </c>
      <c r="I11" s="90">
        <f t="shared" ca="1" si="0"/>
        <v>446038545.09984463</v>
      </c>
      <c r="J11" s="90">
        <f t="shared" ca="1" si="0"/>
        <v>509758337.25696534</v>
      </c>
      <c r="K11" s="90">
        <f t="shared" ca="1" si="0"/>
        <v>573478129.4140861</v>
      </c>
      <c r="L11" s="90">
        <f ca="1">IF('Ric 2020'!$A19="RC",INDIRECT("'Ric 2020'!"&amp;'Country Selector'!$B$3&amp;ROW($A19))*10^12,0)*'Process Emissions Multipliers'!$B$43</f>
        <v>637197921.57120669</v>
      </c>
      <c r="M11" s="90">
        <f t="shared" ca="1" si="4"/>
        <v>573478129.4140861</v>
      </c>
      <c r="N11" s="90">
        <f t="shared" ca="1" si="1"/>
        <v>509758337.25696534</v>
      </c>
      <c r="O11" s="90">
        <f t="shared" ca="1" si="1"/>
        <v>446038545.09984463</v>
      </c>
      <c r="P11" s="90">
        <f t="shared" ca="1" si="1"/>
        <v>382318752.94272405</v>
      </c>
      <c r="Q11" s="90">
        <f t="shared" ca="1" si="1"/>
        <v>318598960.78560334</v>
      </c>
      <c r="R11" s="90">
        <f t="shared" ca="1" si="1"/>
        <v>254879168.62848267</v>
      </c>
      <c r="S11" s="90">
        <f t="shared" ca="1" si="1"/>
        <v>191159376.47136202</v>
      </c>
      <c r="T11" s="90">
        <f t="shared" ca="1" si="1"/>
        <v>127439584.31424133</v>
      </c>
      <c r="U11" s="90">
        <f t="shared" ca="1" si="1"/>
        <v>63719792.157120667</v>
      </c>
      <c r="V11" s="90">
        <f ca="1">IF('Ric 2030'!$A19="RC",INDIRECT("'Ric 2030'!"&amp;'Country Selector'!$B$3&amp;ROW($A19))*10^12,0)*'Process Emissions Multipliers'!$D$43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90">
        <f ca="1">V11*'Process Emissions Multipliers'!$E$43</f>
        <v>0</v>
      </c>
    </row>
    <row r="12" spans="1:42">
      <c r="A12" s="74">
        <v>-40</v>
      </c>
      <c r="B12" s="90">
        <f ca="1">IF('Ric 2010'!$A20="RC",INDIRECT("'Ric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 s="90">
        <f ca="1">IF('Ric 2020'!$A20="RC",INDIRECT("'Ric 2020'!"&amp;'Country Selector'!$B$3&amp;ROW($A20))*10^12,0)*'Process Emissions Multipliers'!$B$43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 s="90">
        <f ca="1">IF('Ric 2030'!$A20="RC",INDIRECT("'Ric 2030'!"&amp;'Country Selector'!$B$3&amp;ROW($A20))*10^12,0)*'Process Emissions Multipliers'!$D$43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90">
        <f ca="1">V12*'Process Emissions Multipliers'!$E$43</f>
        <v>0</v>
      </c>
    </row>
    <row r="13" spans="1:42">
      <c r="A13" s="74">
        <v>-39</v>
      </c>
      <c r="B13" s="90">
        <f ca="1">IF('Ric 2010'!$A21="RC",INDIRECT("'Ric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 s="90">
        <f ca="1">IF('Ric 2020'!$A21="RC",INDIRECT("'Ric 2020'!"&amp;'Country Selector'!$B$3&amp;ROW($A21))*10^12,0)*'Process Emissions Multipliers'!$B$43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 s="90">
        <f ca="1">IF('Ric 2030'!$A21="RC",INDIRECT("'Ric 2030'!"&amp;'Country Selector'!$B$3&amp;ROW($A21))*10^12,0)*'Process Emissions Multipliers'!$D$43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90">
        <f ca="1">V13*'Process Emissions Multipliers'!$E$43</f>
        <v>0</v>
      </c>
    </row>
    <row r="14" spans="1:42">
      <c r="A14" s="74">
        <v>-38</v>
      </c>
      <c r="B14" s="90">
        <f ca="1">IF('Ric 2010'!$A22="RC",INDIRECT("'Ric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90">
        <f ca="1">IF('Ric 2020'!$A22="RC",INDIRECT("'Ric 2020'!"&amp;'Country Selector'!$B$3&amp;ROW($A22))*10^12,0)*'Process Emissions Multipliers'!$B$43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 s="90">
        <f ca="1">IF('Ric 2030'!$A22="RC",INDIRECT("'Ric 2030'!"&amp;'Country Selector'!$B$3&amp;ROW($A22))*10^12,0)*'Process Emissions Multipliers'!$D$43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90">
        <f ca="1">V14*'Process Emissions Multipliers'!$E$43</f>
        <v>0</v>
      </c>
    </row>
    <row r="15" spans="1:42">
      <c r="A15" s="74">
        <v>-37</v>
      </c>
      <c r="B15" s="90">
        <f ca="1">IF('Ric 2010'!$A23="RC",INDIRECT("'Ric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 s="90">
        <f ca="1">IF('Ric 2020'!$A23="RC",INDIRECT("'Ric 2020'!"&amp;'Country Selector'!$B$3&amp;ROW($A23))*10^12,0)*'Process Emissions Multipliers'!$B$43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 s="90">
        <f ca="1">IF('Ric 2030'!$A23="RC",INDIRECT("'Ric 2030'!"&amp;'Country Selector'!$B$3&amp;ROW($A23))*10^12,0)*'Process Emissions Multipliers'!$D$43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90">
        <f ca="1">V15*'Process Emissions Multipliers'!$E$43</f>
        <v>0</v>
      </c>
    </row>
    <row r="16" spans="1:42">
      <c r="A16" s="74">
        <v>-36</v>
      </c>
      <c r="B16" s="90">
        <f ca="1">IF('Ric 2010'!$A24="RC",INDIRECT("'Ric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90">
        <f ca="1">IF('Ric 2020'!$A24="RC",INDIRECT("'Ric 2020'!"&amp;'Country Selector'!$B$3&amp;ROW($A24))*10^12,0)*'Process Emissions Multipliers'!$B$43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 s="90">
        <f ca="1">IF('Ric 2030'!$A24="RC",INDIRECT("'Ric 2030'!"&amp;'Country Selector'!$B$3&amp;ROW($A24))*10^12,0)*'Process Emissions Multipliers'!$D$43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90">
        <f ca="1">V16*'Process Emissions Multipliers'!$E$43</f>
        <v>0</v>
      </c>
    </row>
    <row r="17" spans="1:42">
      <c r="A17" s="74">
        <v>-35</v>
      </c>
      <c r="B17" s="90">
        <f ca="1">IF('Ric 2010'!$A25="RC",INDIRECT("'Ric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 s="90">
        <f ca="1">IF('Ric 2020'!$A25="RC",INDIRECT("'Ric 2020'!"&amp;'Country Selector'!$B$3&amp;ROW($A25))*10^12,0)*'Process Emissions Multipliers'!$B$43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 s="90">
        <f ca="1">IF('Ric 2030'!$A25="RC",INDIRECT("'Ric 2030'!"&amp;'Country Selector'!$B$3&amp;ROW($A25))*10^12,0)*'Process Emissions Multipliers'!$D$43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90">
        <f ca="1">V17*'Process Emissions Multipliers'!$E$43</f>
        <v>0</v>
      </c>
    </row>
    <row r="18" spans="1:42">
      <c r="A18" s="74">
        <v>-34</v>
      </c>
      <c r="B18" s="90">
        <f ca="1">IF('Ric 2010'!$A26="RC",INDIRECT("'Ric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 s="90">
        <f ca="1">IF('Ric 2020'!$A26="RC",INDIRECT("'Ric 2020'!"&amp;'Country Selector'!$B$3&amp;ROW($A26))*10^12,0)*'Process Emissions Multipliers'!$B$43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 s="90">
        <f ca="1">IF('Ric 2030'!$A26="RC",INDIRECT("'Ric 2030'!"&amp;'Country Selector'!$B$3&amp;ROW($A26))*10^12,0)*'Process Emissions Multipliers'!$D$43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90">
        <f ca="1">V18*'Process Emissions Multipliers'!$E$43</f>
        <v>0</v>
      </c>
    </row>
    <row r="19" spans="1:42">
      <c r="A19" s="74">
        <v>-33</v>
      </c>
      <c r="B19" s="90">
        <f ca="1">IF('Ric 2010'!$A27="RC",INDIRECT("'Ric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 s="90">
        <f ca="1">IF('Ric 2020'!$A27="RC",INDIRECT("'Ric 2020'!"&amp;'Country Selector'!$B$3&amp;ROW($A27))*10^12,0)*'Process Emissions Multipliers'!$B$43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 s="90">
        <f ca="1">IF('Ric 2030'!$A27="RC",INDIRECT("'Ric 2030'!"&amp;'Country Selector'!$B$3&amp;ROW($A27))*10^12,0)*'Process Emissions Multipliers'!$D$43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90">
        <f ca="1">V19*'Process Emissions Multipliers'!$E$43</f>
        <v>0</v>
      </c>
    </row>
    <row r="20" spans="1:42">
      <c r="A20" s="74">
        <v>-32</v>
      </c>
      <c r="B20" s="90">
        <f ca="1">IF('Ric 2010'!$A28="RC",INDIRECT("'Ric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 s="90">
        <f ca="1">IF('Ric 2020'!$A28="RC",INDIRECT("'Ric 2020'!"&amp;'Country Selector'!$B$3&amp;ROW($A28))*10^12,0)*'Process Emissions Multipliers'!$B$43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 s="90">
        <f ca="1">IF('Ric 2030'!$A28="RC",INDIRECT("'Ric 2030'!"&amp;'Country Selector'!$B$3&amp;ROW($A28))*10^12,0)*'Process Emissions Multipliers'!$D$43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90">
        <f ca="1">V20*'Process Emissions Multipliers'!$E$43</f>
        <v>0</v>
      </c>
    </row>
    <row r="21" spans="1:42">
      <c r="A21" s="74">
        <v>-31</v>
      </c>
      <c r="B21" s="90">
        <f ca="1">IF('Ric 2010'!$A29="RC",INDIRECT("'Ric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 s="90">
        <f ca="1">IF('Ric 2020'!$A29="RC",INDIRECT("'Ric 2020'!"&amp;'Country Selector'!$B$3&amp;ROW($A29))*10^12,0)*'Process Emissions Multipliers'!$B$43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 s="90">
        <f ca="1">IF('Ric 2030'!$A29="RC",INDIRECT("'Ric 2030'!"&amp;'Country Selector'!$B$3&amp;ROW($A29))*10^12,0)*'Process Emissions Multipliers'!$D$43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90">
        <f ca="1">V21*'Process Emissions Multipliers'!$E$43</f>
        <v>0</v>
      </c>
    </row>
    <row r="22" spans="1:42">
      <c r="A22" s="74">
        <v>-30</v>
      </c>
      <c r="B22" s="90">
        <f ca="1">IF('Ric 2010'!$A30="RC",INDIRECT("'Ric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 s="90">
        <f ca="1">IF('Ric 2020'!$A30="RC",INDIRECT("'Ric 2020'!"&amp;'Country Selector'!$B$3&amp;ROW($A30))*10^12,0)*'Process Emissions Multipliers'!$B$43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 s="90">
        <f ca="1">IF('Ric 2030'!$A30="RC",INDIRECT("'Ric 2030'!"&amp;'Country Selector'!$B$3&amp;ROW($A30))*10^12,0)*'Process Emissions Multipliers'!$D$43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90">
        <f ca="1">V22*'Process Emissions Multipliers'!$E$43</f>
        <v>0</v>
      </c>
    </row>
    <row r="23" spans="1:42">
      <c r="A23" s="74">
        <v>-29</v>
      </c>
      <c r="B23" s="90">
        <f ca="1">IF('Ric 2010'!$A31="RC",INDIRECT("'Ric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 s="90">
        <f ca="1">IF('Ric 2020'!$A31="RC",INDIRECT("'Ric 2020'!"&amp;'Country Selector'!$B$3&amp;ROW($A31))*10^12,0)*'Process Emissions Multipliers'!$B$43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 s="90">
        <f ca="1">IF('Ric 2030'!$A31="RC",INDIRECT("'Ric 2030'!"&amp;'Country Selector'!$B$3&amp;ROW($A31))*10^12,0)*'Process Emissions Multipliers'!$D$43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90">
        <f ca="1">V23*'Process Emissions Multipliers'!$E$43</f>
        <v>0</v>
      </c>
    </row>
    <row r="24" spans="1:42">
      <c r="A24" s="74">
        <v>-28</v>
      </c>
      <c r="B24" s="90">
        <f ca="1">IF('Ric 2010'!$A32="RC",INDIRECT("'Ric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 s="90">
        <f ca="1">IF('Ric 2020'!$A32="RC",INDIRECT("'Ric 2020'!"&amp;'Country Selector'!$B$3&amp;ROW($A32))*10^12,0)*'Process Emissions Multipliers'!$B$43</f>
        <v>0</v>
      </c>
      <c r="M24" s="90">
        <f t="shared" ca="1" si="4"/>
        <v>21714828505.110668</v>
      </c>
      <c r="N24" s="90">
        <f t="shared" ca="1" si="4"/>
        <v>43429657010.221336</v>
      </c>
      <c r="O24" s="90">
        <f t="shared" ca="1" si="4"/>
        <v>65144485515.332008</v>
      </c>
      <c r="P24" s="90">
        <f t="shared" ca="1" si="4"/>
        <v>86859314020.442673</v>
      </c>
      <c r="Q24" s="90">
        <f t="shared" ca="1" si="4"/>
        <v>108574142525.55334</v>
      </c>
      <c r="R24" s="90">
        <f t="shared" ca="1" si="4"/>
        <v>130288971030.66402</v>
      </c>
      <c r="S24" s="90">
        <f t="shared" ca="1" si="4"/>
        <v>152003799535.77469</v>
      </c>
      <c r="T24" s="90">
        <f t="shared" ca="1" si="4"/>
        <v>173718628040.88535</v>
      </c>
      <c r="U24" s="90">
        <f t="shared" ca="1" si="4"/>
        <v>195433456545.99603</v>
      </c>
      <c r="V24" s="90">
        <f ca="1">IF('Ric 2030'!$A32="RC",INDIRECT("'Ric 2030'!"&amp;'Country Selector'!$B$3&amp;ROW($A32))*10^12,0)*'Process Emissions Multipliers'!$D$43</f>
        <v>217148285051.10669</v>
      </c>
      <c r="W24" s="90">
        <f t="shared" ca="1" si="5"/>
        <v>220382563225.47147</v>
      </c>
      <c r="X24" s="90">
        <f t="shared" ca="1" si="5"/>
        <v>223616841399.83624</v>
      </c>
      <c r="Y24" s="90">
        <f t="shared" ca="1" si="5"/>
        <v>226851119574.20099</v>
      </c>
      <c r="Z24" s="90">
        <f t="shared" ca="1" si="5"/>
        <v>230085397748.56573</v>
      </c>
      <c r="AA24" s="90">
        <f t="shared" ca="1" si="5"/>
        <v>233319675922.93054</v>
      </c>
      <c r="AB24" s="90">
        <f t="shared" ca="1" si="5"/>
        <v>236553954097.29529</v>
      </c>
      <c r="AC24" s="90">
        <f t="shared" ca="1" si="5"/>
        <v>239788232271.66003</v>
      </c>
      <c r="AD24" s="90">
        <f t="shared" ca="1" si="5"/>
        <v>243022510446.02484</v>
      </c>
      <c r="AE24" s="90">
        <f t="shared" ca="1" si="5"/>
        <v>246256788620.38959</v>
      </c>
      <c r="AF24" s="90">
        <f t="shared" ca="1" si="5"/>
        <v>249491066794.75436</v>
      </c>
      <c r="AG24" s="90">
        <f t="shared" ca="1" si="5"/>
        <v>252725344969.11914</v>
      </c>
      <c r="AH24" s="90">
        <f t="shared" ca="1" si="5"/>
        <v>255959623143.48389</v>
      </c>
      <c r="AI24" s="90">
        <f t="shared" ca="1" si="5"/>
        <v>259193901317.84869</v>
      </c>
      <c r="AJ24" s="90">
        <f t="shared" ca="1" si="5"/>
        <v>262428179492.21341</v>
      </c>
      <c r="AK24" s="90">
        <f t="shared" ca="1" si="5"/>
        <v>265662457666.57822</v>
      </c>
      <c r="AL24" s="90">
        <f t="shared" ca="1" si="5"/>
        <v>268896735840.94296</v>
      </c>
      <c r="AM24" s="90">
        <f t="shared" ca="1" si="6"/>
        <v>272131014015.30777</v>
      </c>
      <c r="AN24" s="90">
        <f t="shared" ca="1" si="6"/>
        <v>275365292189.67249</v>
      </c>
      <c r="AO24" s="90">
        <f t="shared" ca="1" si="6"/>
        <v>278599570364.03729</v>
      </c>
      <c r="AP24" s="90">
        <f ca="1">V24*'Process Emissions Multipliers'!$E$43</f>
        <v>281833848538.40204</v>
      </c>
    </row>
    <row r="25" spans="1:42">
      <c r="A25" s="74">
        <v>-27</v>
      </c>
      <c r="B25" s="90">
        <f ca="1">IF('Ric 2010'!$A33="RC",INDIRECT("'Ric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 s="90">
        <f ca="1">IF('Ric 2020'!$A33="RC",INDIRECT("'Ric 2020'!"&amp;'Country Selector'!$B$3&amp;ROW($A33))*10^12,0)*'Process Emissions Multipliers'!$B$43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 s="90">
        <f ca="1">IF('Ric 2030'!$A33="RC",INDIRECT("'Ric 2030'!"&amp;'Country Selector'!$B$3&amp;ROW($A33))*10^12,0)*'Process Emissions Multipliers'!$D$43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90">
        <f ca="1">V25*'Process Emissions Multipliers'!$E$43</f>
        <v>0</v>
      </c>
    </row>
    <row r="26" spans="1:42">
      <c r="A26" s="74">
        <v>-26</v>
      </c>
      <c r="B26" s="90">
        <f ca="1">IF('Ric 2010'!$A34="RC",INDIRECT("'Ric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 s="90">
        <f ca="1">IF('Ric 2020'!$A34="RC",INDIRECT("'Ric 2020'!"&amp;'Country Selector'!$B$3&amp;ROW($A34))*10^12,0)*'Process Emissions Multipliers'!$B$43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 s="90">
        <f ca="1">IF('Ric 2030'!$A34="RC",INDIRECT("'Ric 2030'!"&amp;'Country Selector'!$B$3&amp;ROW($A34))*10^12,0)*'Process Emissions Multipliers'!$D$43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90">
        <f ca="1">V26*'Process Emissions Multipliers'!$E$43</f>
        <v>0</v>
      </c>
    </row>
    <row r="27" spans="1:42">
      <c r="A27" s="74">
        <v>-25</v>
      </c>
      <c r="B27" s="90">
        <f ca="1">IF('Ric 2010'!$A35="RC",INDIRECT("'Ric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 s="90">
        <f ca="1">IF('Ric 2020'!$A35="RC",INDIRECT("'Ric 2020'!"&amp;'Country Selector'!$B$3&amp;ROW($A35))*10^12,0)*'Process Emissions Multipliers'!$B$43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 s="90">
        <f ca="1">IF('Ric 2030'!$A35="RC",INDIRECT("'Ric 2030'!"&amp;'Country Selector'!$B$3&amp;ROW($A35))*10^12,0)*'Process Emissions Multipliers'!$D$43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90">
        <f ca="1">V27*'Process Emissions Multipliers'!$E$43</f>
        <v>0</v>
      </c>
    </row>
    <row r="28" spans="1:42">
      <c r="A28" s="74">
        <v>-24</v>
      </c>
      <c r="B28" s="90">
        <f ca="1">IF('Ric 2010'!$A36="RC",INDIRECT("'Ric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 s="90">
        <f ca="1">IF('Ric 2020'!$A36="RC",INDIRECT("'Ric 2020'!"&amp;'Country Selector'!$B$3&amp;ROW($A36))*10^12,0)*'Process Emissions Multipliers'!$B$43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 s="90">
        <f ca="1">IF('Ric 2030'!$A36="RC",INDIRECT("'Ric 2030'!"&amp;'Country Selector'!$B$3&amp;ROW($A36))*10^12,0)*'Process Emissions Multipliers'!$D$43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90">
        <f ca="1">V28*'Process Emissions Multipliers'!$E$43</f>
        <v>0</v>
      </c>
    </row>
    <row r="29" spans="1:42">
      <c r="A29" s="74">
        <v>-23</v>
      </c>
      <c r="B29" s="90">
        <f ca="1">IF('Ric 2010'!$A37="RC",INDIRECT("'Ric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 s="90">
        <f ca="1">IF('Ric 2020'!$A37="RC",INDIRECT("'Ric 2020'!"&amp;'Country Selector'!$B$3&amp;ROW($A37))*10^12,0)*'Process Emissions Multipliers'!$B$43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 s="90">
        <f ca="1">IF('Ric 2030'!$A37="RC",INDIRECT("'Ric 2030'!"&amp;'Country Selector'!$B$3&amp;ROW($A37))*10^12,0)*'Process Emissions Multipliers'!$D$43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90">
        <f ca="1">V29*'Process Emissions Multipliers'!$E$43</f>
        <v>0</v>
      </c>
    </row>
    <row r="30" spans="1:42">
      <c r="A30" s="74">
        <v>-22</v>
      </c>
      <c r="B30" s="90">
        <f ca="1">IF('Ric 2010'!$A38="RC",INDIRECT("'Ric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 s="90">
        <f ca="1">IF('Ric 2020'!$A38="RC",INDIRECT("'Ric 2020'!"&amp;'Country Selector'!$B$3&amp;ROW($A38))*10^12,0)*'Process Emissions Multipliers'!$B$43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 s="90">
        <f ca="1">IF('Ric 2030'!$A38="RC",INDIRECT("'Ric 2030'!"&amp;'Country Selector'!$B$3&amp;ROW($A38))*10^12,0)*'Process Emissions Multipliers'!$D$43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 s="90">
        <f ca="1">V30*'Process Emissions Multipliers'!$E$43</f>
        <v>0</v>
      </c>
    </row>
    <row r="31" spans="1:42">
      <c r="A31" s="74">
        <v>-21</v>
      </c>
      <c r="B31" s="90">
        <f ca="1">IF('Ric 2010'!$A39="RC",INDIRECT("'Ric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 s="90">
        <f ca="1">IF('Ric 2020'!$A39="RC",INDIRECT("'Ric 2020'!"&amp;'Country Selector'!$B$3&amp;ROW($A39))*10^12,0)*'Process Emissions Multipliers'!$B$43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 s="90">
        <f ca="1">IF('Ric 2030'!$A39="RC",INDIRECT("'Ric 2030'!"&amp;'Country Selector'!$B$3&amp;ROW($A39))*10^12,0)*'Process Emissions Multipliers'!$D$43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 s="90">
        <f ca="1">V31*'Process Emissions Multipliers'!$E$43</f>
        <v>0</v>
      </c>
    </row>
    <row r="32" spans="1:42">
      <c r="A32" s="74">
        <v>-20</v>
      </c>
      <c r="B32" s="90">
        <f ca="1">IF('Ric 2010'!$A40="RC",INDIRECT("'Ric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 s="90">
        <f ca="1">IF('Ric 2020'!$A40="RC",INDIRECT("'Ric 2020'!"&amp;'Country Selector'!$B$3&amp;ROW($A40))*10^12,0)*'Process Emissions Multipliers'!$B$43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 s="90">
        <f ca="1">IF('Ric 2030'!$A40="RC",INDIRECT("'Ric 2030'!"&amp;'Country Selector'!$B$3&amp;ROW($A40))*10^12,0)*'Process Emissions Multipliers'!$D$43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90">
        <f ca="1">V32*'Process Emissions Multipliers'!$E$43</f>
        <v>0</v>
      </c>
    </row>
    <row r="33" spans="1:42">
      <c r="A33" s="74">
        <v>-19</v>
      </c>
      <c r="B33" s="90">
        <f ca="1">IF('Ric 2010'!$A41="RC",INDIRECT("'Ric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 s="90">
        <f ca="1">IF('Ric 2020'!$A41="RC",INDIRECT("'Ric 2020'!"&amp;'Country Selector'!$B$3&amp;ROW($A41))*10^12,0)*'Process Emissions Multipliers'!$B$43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 s="90">
        <f ca="1">IF('Ric 2030'!$A41="RC",INDIRECT("'Ric 2030'!"&amp;'Country Selector'!$B$3&amp;ROW($A41))*10^12,0)*'Process Emissions Multipliers'!$D$43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90">
        <f ca="1">V33*'Process Emissions Multipliers'!$E$43</f>
        <v>0</v>
      </c>
    </row>
    <row r="34" spans="1:42">
      <c r="A34" s="74">
        <v>-18</v>
      </c>
      <c r="B34" s="90">
        <f ca="1">IF('Ric 2010'!$A42="RC",INDIRECT("'Ric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 s="90">
        <f ca="1">IF('Ric 2020'!$A42="RC",INDIRECT("'Ric 2020'!"&amp;'Country Selector'!$B$3&amp;ROW($A42))*10^12,0)*'Process Emissions Multipliers'!$B$43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 s="90">
        <f ca="1">IF('Ric 2030'!$A42="RC",INDIRECT("'Ric 2030'!"&amp;'Country Selector'!$B$3&amp;ROW($A42))*10^12,0)*'Process Emissions Multipliers'!$D$43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90">
        <f ca="1">V34*'Process Emissions Multipliers'!$E$43</f>
        <v>0</v>
      </c>
    </row>
    <row r="35" spans="1:42">
      <c r="A35" s="74">
        <v>-17</v>
      </c>
      <c r="B35" s="90">
        <f ca="1">IF('Ric 2010'!$A43="RC",INDIRECT("'Ric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 s="90">
        <f ca="1">IF('Ric 2020'!$A43="RC",INDIRECT("'Ric 2020'!"&amp;'Country Selector'!$B$3&amp;ROW($A43))*10^12,0)*'Process Emissions Multipliers'!$B$43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 s="90">
        <f ca="1">IF('Ric 2030'!$A43="RC",INDIRECT("'Ric 2030'!"&amp;'Country Selector'!$B$3&amp;ROW($A43))*10^12,0)*'Process Emissions Multipliers'!$D$43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 s="90">
        <f ca="1">V35*'Process Emissions Multipliers'!$E$43</f>
        <v>0</v>
      </c>
    </row>
    <row r="36" spans="1:42">
      <c r="A36" s="74">
        <v>-16</v>
      </c>
      <c r="B36" s="90">
        <f ca="1">IF('Ric 2010'!$A44="RC",INDIRECT("'Ric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 s="90">
        <f ca="1">IF('Ric 2020'!$A44="RC",INDIRECT("'Ric 2020'!"&amp;'Country Selector'!$B$3&amp;ROW($A44))*10^12,0)*'Process Emissions Multipliers'!$B$43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 s="90">
        <f ca="1">IF('Ric 2030'!$A44="RC",INDIRECT("'Ric 2030'!"&amp;'Country Selector'!$B$3&amp;ROW($A44))*10^12,0)*'Process Emissions Multipliers'!$D$43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90">
        <f ca="1">V36*'Process Emissions Multipliers'!$E$43</f>
        <v>0</v>
      </c>
    </row>
    <row r="37" spans="1:42">
      <c r="A37" s="74">
        <v>-15</v>
      </c>
      <c r="B37" s="90">
        <f ca="1">IF('Ric 2010'!$A45="RC",INDIRECT("'Ric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 s="90">
        <f ca="1">IF('Ric 2020'!$A45="RC",INDIRECT("'Ric 2020'!"&amp;'Country Selector'!$B$3&amp;ROW($A45))*10^12,0)*'Process Emissions Multipliers'!$B$43</f>
        <v>0</v>
      </c>
      <c r="M37" s="90">
        <f t="shared" ca="1" si="10"/>
        <v>221842271854.05103</v>
      </c>
      <c r="N37" s="90">
        <f t="shared" ca="1" si="10"/>
        <v>443684543708.10205</v>
      </c>
      <c r="O37" s="90">
        <f t="shared" ca="1" si="10"/>
        <v>665526815562.15308</v>
      </c>
      <c r="P37" s="90">
        <f t="shared" ca="1" si="10"/>
        <v>887369087416.2041</v>
      </c>
      <c r="Q37" s="90">
        <f t="shared" ca="1" si="10"/>
        <v>1109211359270.2551</v>
      </c>
      <c r="R37" s="90">
        <f t="shared" ca="1" si="10"/>
        <v>1331053631124.3062</v>
      </c>
      <c r="S37" s="90">
        <f t="shared" ca="1" si="10"/>
        <v>1552895902978.3572</v>
      </c>
      <c r="T37" s="90">
        <f t="shared" ca="1" si="10"/>
        <v>1774738174832.4082</v>
      </c>
      <c r="U37" s="90">
        <f t="shared" ca="1" si="10"/>
        <v>1996580446686.4595</v>
      </c>
      <c r="V37" s="90">
        <f ca="1">IF('Ric 2030'!$A45="RC",INDIRECT("'Ric 2030'!"&amp;'Country Selector'!$B$3&amp;ROW($A45))*10^12,0)*'Process Emissions Multipliers'!$D$43</f>
        <v>2218422718540.5103</v>
      </c>
      <c r="W37" s="90">
        <f t="shared" ca="1" si="8"/>
        <v>2251464638159.6401</v>
      </c>
      <c r="X37" s="90">
        <f t="shared" ca="1" si="7"/>
        <v>2284506557778.77</v>
      </c>
      <c r="Y37" s="90">
        <f t="shared" ca="1" si="7"/>
        <v>2317548477397.8989</v>
      </c>
      <c r="Z37" s="90">
        <f t="shared" ca="1" si="7"/>
        <v>2350590397017.0288</v>
      </c>
      <c r="AA37" s="90">
        <f t="shared" ca="1" si="7"/>
        <v>2383632316636.1582</v>
      </c>
      <c r="AB37" s="90">
        <f t="shared" ca="1" si="7"/>
        <v>2416674236255.2881</v>
      </c>
      <c r="AC37" s="90">
        <f t="shared" ca="1" si="7"/>
        <v>2449716155874.418</v>
      </c>
      <c r="AD37" s="90">
        <f t="shared" ca="1" si="7"/>
        <v>2482758075493.5479</v>
      </c>
      <c r="AE37" s="90">
        <f t="shared" ca="1" si="7"/>
        <v>2515799995112.6772</v>
      </c>
      <c r="AF37" s="90">
        <f t="shared" ca="1" si="7"/>
        <v>2548841914731.8066</v>
      </c>
      <c r="AG37" s="90">
        <f t="shared" ca="1" si="7"/>
        <v>2581883834350.9365</v>
      </c>
      <c r="AH37" s="90">
        <f t="shared" ca="1" si="7"/>
        <v>2614925753970.0664</v>
      </c>
      <c r="AI37" s="90">
        <f t="shared" ca="1" si="7"/>
        <v>2647967673589.1958</v>
      </c>
      <c r="AJ37" s="90">
        <f t="shared" ca="1" si="7"/>
        <v>2681009593208.3257</v>
      </c>
      <c r="AK37" s="90">
        <f t="shared" ca="1" si="7"/>
        <v>2714051512827.4551</v>
      </c>
      <c r="AL37" s="90">
        <f t="shared" ca="1" si="7"/>
        <v>2747093432446.585</v>
      </c>
      <c r="AM37" s="90">
        <f t="shared" ca="1" si="7"/>
        <v>2780135352065.7144</v>
      </c>
      <c r="AN37" s="90">
        <f t="shared" ca="1" si="6"/>
        <v>2813177271684.8438</v>
      </c>
      <c r="AO37" s="90">
        <f t="shared" ca="1" si="6"/>
        <v>2846219191303.9736</v>
      </c>
      <c r="AP37" s="90">
        <f ca="1">V37*'Process Emissions Multipliers'!$E$43</f>
        <v>2879261110923.1035</v>
      </c>
    </row>
    <row r="38" spans="1:42">
      <c r="A38" s="74">
        <v>-14</v>
      </c>
      <c r="B38" s="90">
        <f ca="1">IF('Ric 2010'!$A46="RC",INDIRECT("'Ric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 s="90">
        <f ca="1">IF('Ric 2020'!$A46="RC",INDIRECT("'Ric 2020'!"&amp;'Country Selector'!$B$3&amp;ROW($A46))*10^12,0)*'Process Emissions Multipliers'!$B$43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 s="90">
        <f ca="1">IF('Ric 2030'!$A46="RC",INDIRECT("'Ric 2030'!"&amp;'Country Selector'!$B$3&amp;ROW($A46))*10^12,0)*'Process Emissions Multipliers'!$D$43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90">
        <f ca="1">V38*'Process Emissions Multipliers'!$E$43</f>
        <v>0</v>
      </c>
    </row>
    <row r="39" spans="1:42">
      <c r="A39" s="74">
        <v>-13</v>
      </c>
      <c r="B39" s="90">
        <f ca="1">IF('Ric 2010'!$A47="RC",INDIRECT("'Ric 2010'!"&amp;'Country Selector'!$B$3&amp;ROW($A47))*10^12,0)</f>
        <v>0</v>
      </c>
      <c r="C39" s="90">
        <f t="shared" ca="1" si="9"/>
        <v>196978798377.27283</v>
      </c>
      <c r="D39" s="90">
        <f t="shared" ca="1" si="9"/>
        <v>393957596754.54565</v>
      </c>
      <c r="E39" s="90">
        <f t="shared" ca="1" si="9"/>
        <v>590936395131.81848</v>
      </c>
      <c r="F39" s="90">
        <f t="shared" ca="1" si="9"/>
        <v>787915193509.09131</v>
      </c>
      <c r="G39" s="90">
        <f t="shared" ca="1" si="9"/>
        <v>984893991886.36401</v>
      </c>
      <c r="H39" s="90">
        <f t="shared" ca="1" si="9"/>
        <v>1181872790263.637</v>
      </c>
      <c r="I39" s="90">
        <f t="shared" ca="1" si="9"/>
        <v>1378851588640.9097</v>
      </c>
      <c r="J39" s="90">
        <f t="shared" ca="1" si="9"/>
        <v>1575830387018.1826</v>
      </c>
      <c r="K39" s="90">
        <f t="shared" ca="1" si="9"/>
        <v>1772809185395.4556</v>
      </c>
      <c r="L39" s="90">
        <f ca="1">IF('Ric 2020'!$A47="RC",INDIRECT("'Ric 2020'!"&amp;'Country Selector'!$B$3&amp;ROW($A47))*10^12,0)*'Process Emissions Multipliers'!$B$43</f>
        <v>1969787983772.7283</v>
      </c>
      <c r="M39" s="90">
        <f t="shared" ca="1" si="10"/>
        <v>1772809185395.4556</v>
      </c>
      <c r="N39" s="90">
        <f t="shared" ca="1" si="10"/>
        <v>1575830387018.1826</v>
      </c>
      <c r="O39" s="90">
        <f t="shared" ca="1" si="10"/>
        <v>1378851588640.9097</v>
      </c>
      <c r="P39" s="90">
        <f t="shared" ca="1" si="10"/>
        <v>1181872790263.637</v>
      </c>
      <c r="Q39" s="90">
        <f t="shared" ca="1" si="10"/>
        <v>984893991886.36401</v>
      </c>
      <c r="R39" s="90">
        <f t="shared" ca="1" si="10"/>
        <v>787915193509.09131</v>
      </c>
      <c r="S39" s="90">
        <f t="shared" ca="1" si="10"/>
        <v>590936395131.81848</v>
      </c>
      <c r="T39" s="90">
        <f t="shared" ca="1" si="10"/>
        <v>393957596754.54565</v>
      </c>
      <c r="U39" s="90">
        <f t="shared" ca="1" si="10"/>
        <v>196978798377.27283</v>
      </c>
      <c r="V39" s="90">
        <f ca="1">IF('Ric 2030'!$A47="RC",INDIRECT("'Ric 2030'!"&amp;'Country Selector'!$B$3&amp;ROW($A47))*10^12,0)*'Process Emissions Multipliers'!$D$43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90">
        <f ca="1">V39*'Process Emissions Multipliers'!$E$43</f>
        <v>0</v>
      </c>
    </row>
    <row r="40" spans="1:42">
      <c r="A40" s="74">
        <v>-12</v>
      </c>
      <c r="B40" s="90">
        <f ca="1">IF('Ric 2010'!$A48="RC",INDIRECT("'Ric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 s="90">
        <f ca="1">IF('Ric 2020'!$A48="RC",INDIRECT("'Ric 2020'!"&amp;'Country Selector'!$B$3&amp;ROW($A48))*10^12,0)*'Process Emissions Multipliers'!$B$43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 s="90">
        <f ca="1">IF('Ric 2030'!$A48="RC",INDIRECT("'Ric 2030'!"&amp;'Country Selector'!$B$3&amp;ROW($A48))*10^12,0)*'Process Emissions Multipliers'!$D$43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 s="90">
        <f ca="1">V40*'Process Emissions Multipliers'!$E$43</f>
        <v>0</v>
      </c>
    </row>
    <row r="41" spans="1:42">
      <c r="A41" s="74">
        <v>-11</v>
      </c>
      <c r="B41" s="90">
        <f ca="1">IF('Ric 2010'!$A49="RC",INDIRECT("'Ric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 s="90">
        <f ca="1">IF('Ric 2020'!$A49="RC",INDIRECT("'Ric 2020'!"&amp;'Country Selector'!$B$3&amp;ROW($A49))*10^12,0)*'Process Emissions Multipliers'!$B$43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 s="90">
        <f ca="1">IF('Ric 2030'!$A49="RC",INDIRECT("'Ric 2030'!"&amp;'Country Selector'!$B$3&amp;ROW($A49))*10^12,0)*'Process Emissions Multipliers'!$D$43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90">
        <f ca="1">V41*'Process Emissions Multipliers'!$E$43</f>
        <v>0</v>
      </c>
    </row>
    <row r="42" spans="1:42">
      <c r="A42" s="74">
        <v>-10</v>
      </c>
      <c r="B42" s="90">
        <f ca="1">IF('Ric 2010'!$A50="RC",INDIRECT("'Ric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 s="90">
        <f ca="1">IF('Ric 2020'!$A50="RC",INDIRECT("'Ric 2020'!"&amp;'Country Selector'!$B$3&amp;ROW($A50))*10^12,0)*'Process Emissions Multipliers'!$B$43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 s="90">
        <f ca="1">IF('Ric 2030'!$A50="RC",INDIRECT("'Ric 2030'!"&amp;'Country Selector'!$B$3&amp;ROW($A50))*10^12,0)*'Process Emissions Multipliers'!$D$43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 s="90">
        <f ca="1">V42*'Process Emissions Multipliers'!$E$43</f>
        <v>0</v>
      </c>
    </row>
    <row r="43" spans="1:42">
      <c r="A43" s="74">
        <v>-9</v>
      </c>
      <c r="B43" s="90">
        <f ca="1">IF('Ric 2010'!$A51="RC",INDIRECT("'Ric 2010'!"&amp;'Country Selector'!$B$3&amp;ROW($A51))*10^12,0)</f>
        <v>1767118128281.5044</v>
      </c>
      <c r="C43" s="90">
        <f t="shared" ca="1" si="9"/>
        <v>1590406315453.354</v>
      </c>
      <c r="D43" s="90">
        <f t="shared" ca="1" si="9"/>
        <v>1413694502625.2036</v>
      </c>
      <c r="E43" s="90">
        <f t="shared" ca="1" si="9"/>
        <v>1236982689797.0532</v>
      </c>
      <c r="F43" s="90">
        <f t="shared" ca="1" si="9"/>
        <v>1060270876968.9027</v>
      </c>
      <c r="G43" s="90">
        <f t="shared" ca="1" si="9"/>
        <v>883559064140.7522</v>
      </c>
      <c r="H43" s="90">
        <f t="shared" ca="1" si="9"/>
        <v>706847251312.60181</v>
      </c>
      <c r="I43" s="90">
        <f t="shared" ca="1" si="9"/>
        <v>530135438484.45135</v>
      </c>
      <c r="J43" s="90">
        <f t="shared" ca="1" si="9"/>
        <v>353423625656.3009</v>
      </c>
      <c r="K43" s="90">
        <f t="shared" ca="1" si="9"/>
        <v>176711812828.15045</v>
      </c>
      <c r="L43" s="90">
        <f ca="1">IF('Ric 2020'!$A51="RC",INDIRECT("'Ric 2020'!"&amp;'Country Selector'!$B$3&amp;ROW($A51))*10^12,0)*'Process Emissions Multipliers'!$B$43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 s="90">
        <f ca="1">IF('Ric 2030'!$A51="RC",INDIRECT("'Ric 2030'!"&amp;'Country Selector'!$B$3&amp;ROW($A51))*10^12,0)*'Process Emissions Multipliers'!$D$43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 s="90">
        <f ca="1">V43*'Process Emissions Multipliers'!$E$43</f>
        <v>0</v>
      </c>
    </row>
    <row r="44" spans="1:42">
      <c r="A44" s="74">
        <v>-8</v>
      </c>
      <c r="B44" s="90">
        <f ca="1">IF('Ric 2010'!$A52="RC",INDIRECT("'Ric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 s="90">
        <f ca="1">IF('Ric 2020'!$A52="RC",INDIRECT("'Ric 2020'!"&amp;'Country Selector'!$B$3&amp;ROW($A52))*10^12,0)*'Process Emissions Multipliers'!$B$43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 s="90">
        <f ca="1">IF('Ric 2030'!$A52="RC",INDIRECT("'Ric 2030'!"&amp;'Country Selector'!$B$3&amp;ROW($A52))*10^12,0)*'Process Emissions Multipliers'!$D$43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 s="90">
        <f ca="1">V44*'Process Emissions Multipliers'!$E$43</f>
        <v>0</v>
      </c>
    </row>
    <row r="45" spans="1:42">
      <c r="A45" s="74">
        <v>-7</v>
      </c>
      <c r="B45" s="90">
        <f ca="1">IF('Ric 2010'!$A53="RC",INDIRECT("'Ric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 s="90">
        <f ca="1">IF('Ric 2020'!$A53="RC",INDIRECT("'Ric 2020'!"&amp;'Country Selector'!$B$3&amp;ROW($A53))*10^12,0)*'Process Emissions Multipliers'!$B$43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 s="90">
        <f ca="1">IF('Ric 2030'!$A53="RC",INDIRECT("'Ric 2030'!"&amp;'Country Selector'!$B$3&amp;ROW($A53))*10^12,0)*'Process Emissions Multipliers'!$D$43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90">
        <f ca="1">V45*'Process Emissions Multipliers'!$E$43</f>
        <v>0</v>
      </c>
    </row>
    <row r="46" spans="1:42">
      <c r="A46" s="74">
        <v>-6</v>
      </c>
      <c r="B46" s="90">
        <f ca="1">IF('Ric 2010'!$A54="RC",INDIRECT("'Ric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 s="90">
        <f ca="1">IF('Ric 2020'!$A54="RC",INDIRECT("'Ric 2020'!"&amp;'Country Selector'!$B$3&amp;ROW($A54))*10^12,0)*'Process Emissions Multipliers'!$B$43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 s="90">
        <f ca="1">IF('Ric 2030'!$A54="RC",INDIRECT("'Ric 2030'!"&amp;'Country Selector'!$B$3&amp;ROW($A54))*10^12,0)*'Process Emissions Multipliers'!$D$43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 s="90">
        <f ca="1">V46*'Process Emissions Multipliers'!$E$43</f>
        <v>0</v>
      </c>
    </row>
    <row r="47" spans="1:42">
      <c r="A47" s="74">
        <v>-5</v>
      </c>
      <c r="B47" s="90">
        <f ca="1">IF('Ric 2010'!$A55="RC",INDIRECT("'Ric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 s="90">
        <f ca="1">IF('Ric 2020'!$A55="RC",INDIRECT("'Ric 2020'!"&amp;'Country Selector'!$B$3&amp;ROW($A55))*10^12,0)*'Process Emissions Multipliers'!$B$43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 s="90">
        <f ca="1">IF('Ric 2030'!$A55="RC",INDIRECT("'Ric 2030'!"&amp;'Country Selector'!$B$3&amp;ROW($A55))*10^12,0)*'Process Emissions Multipliers'!$D$43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90">
        <f ca="1">V47*'Process Emissions Multipliers'!$E$43</f>
        <v>0</v>
      </c>
    </row>
    <row r="48" spans="1:42">
      <c r="A48" s="74">
        <v>-4</v>
      </c>
      <c r="B48" s="90">
        <f ca="1">IF('Ric 2010'!$A56="RC",INDIRECT("'Ric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 s="90">
        <f ca="1">IF('Ric 2020'!$A56="RC",INDIRECT("'Ric 2020'!"&amp;'Country Selector'!$B$3&amp;ROW($A56))*10^12,0)*'Process Emissions Multipliers'!$B$43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 s="90">
        <f ca="1">IF('Ric 2030'!$A56="RC",INDIRECT("'Ric 2030'!"&amp;'Country Selector'!$B$3&amp;ROW($A56))*10^12,0)*'Process Emissions Multipliers'!$D$43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 s="90">
        <f ca="1">V48*'Process Emissions Multipliers'!$E$43</f>
        <v>0</v>
      </c>
    </row>
    <row r="49" spans="1:42">
      <c r="A49" s="74">
        <v>-3</v>
      </c>
      <c r="B49" s="90">
        <f ca="1">IF('Ric 2010'!$A57="RC",INDIRECT("'Ric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 s="90">
        <f ca="1">IF('Ric 2020'!$A57="RC",INDIRECT("'Ric 2020'!"&amp;'Country Selector'!$B$3&amp;ROW($A57))*10^12,0)*'Process Emissions Multipliers'!$B$43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 s="90">
        <f ca="1">IF('Ric 2030'!$A57="RC",INDIRECT("'Ric 2030'!"&amp;'Country Selector'!$B$3&amp;ROW($A57))*10^12,0)*'Process Emissions Multipliers'!$D$43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 s="90">
        <f ca="1">V49*'Process Emissions Multipliers'!$E$43</f>
        <v>0</v>
      </c>
    </row>
    <row r="50" spans="1:42">
      <c r="A50" s="74">
        <v>-2</v>
      </c>
      <c r="B50" s="90">
        <f ca="1">IF('Ric 2010'!$A58="RC",INDIRECT("'Ric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 s="90">
        <f ca="1">IF('Ric 2020'!$A58="RC",INDIRECT("'Ric 2020'!"&amp;'Country Selector'!$B$3&amp;ROW($A58))*10^12,0)*'Process Emissions Multipliers'!$B$43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 s="90">
        <f ca="1">IF('Ric 2030'!$A58="RC",INDIRECT("'Ric 2030'!"&amp;'Country Selector'!$B$3&amp;ROW($A58))*10^12,0)*'Process Emissions Multipliers'!$D$43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 s="90">
        <f ca="1">V50*'Process Emissions Multipliers'!$E$43</f>
        <v>0</v>
      </c>
    </row>
    <row r="51" spans="1:42">
      <c r="A51" s="74">
        <v>-1</v>
      </c>
      <c r="B51" s="90">
        <f ca="1">IF('Ric 2010'!$A59="RC",INDIRECT("'Ric 2010'!"&amp;'Country Selector'!$B$3&amp;ROW($A59))*10^12,0)</f>
        <v>1643813298873.5173</v>
      </c>
      <c r="C51" s="90">
        <f t="shared" ca="1" si="9"/>
        <v>1479431968986.1655</v>
      </c>
      <c r="D51" s="90">
        <f t="shared" ca="1" si="9"/>
        <v>1315050639098.814</v>
      </c>
      <c r="E51" s="90">
        <f t="shared" ca="1" si="9"/>
        <v>1150669309211.4622</v>
      </c>
      <c r="F51" s="90">
        <f t="shared" ca="1" si="9"/>
        <v>986287979324.11035</v>
      </c>
      <c r="G51" s="90">
        <f t="shared" ca="1" si="9"/>
        <v>821906649436.75867</v>
      </c>
      <c r="H51" s="90">
        <f t="shared" ca="1" si="9"/>
        <v>657525319549.40698</v>
      </c>
      <c r="I51" s="90">
        <f t="shared" ca="1" si="9"/>
        <v>493143989662.05518</v>
      </c>
      <c r="J51" s="90">
        <f t="shared" ca="1" si="9"/>
        <v>328762659774.70349</v>
      </c>
      <c r="K51" s="90">
        <f t="shared" ca="1" si="9"/>
        <v>164381329887.35175</v>
      </c>
      <c r="L51" s="90">
        <f ca="1">IF('Ric 2020'!$A59="RC",INDIRECT("'Ric 2020'!"&amp;'Country Selector'!$B$3&amp;ROW($A59))*10^12,0)*'Process Emissions Multipliers'!$B$43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 s="90">
        <f ca="1">IF('Ric 2030'!$A59="RC",INDIRECT("'Ric 2030'!"&amp;'Country Selector'!$B$3&amp;ROW($A59))*10^12,0)*'Process Emissions Multipliers'!$D$43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 s="90">
        <f ca="1">V51*'Process Emissions Multipliers'!$E$43</f>
        <v>0</v>
      </c>
    </row>
    <row r="52" spans="1:42">
      <c r="A52" s="74">
        <v>0</v>
      </c>
      <c r="B52" s="90">
        <f ca="1">IF('Ric 2010'!$A60="RC",INDIRECT("'Ric 2010'!"&amp;'Country Selector'!$B$3&amp;ROW($A60))*10^12,0)</f>
        <v>0</v>
      </c>
      <c r="C52" s="90">
        <f t="shared" ca="1" si="9"/>
        <v>317340828939.54364</v>
      </c>
      <c r="D52" s="90">
        <f t="shared" ca="1" si="9"/>
        <v>634681657879.08728</v>
      </c>
      <c r="E52" s="90">
        <f t="shared" ca="1" si="9"/>
        <v>952022486818.63086</v>
      </c>
      <c r="F52" s="90">
        <f t="shared" ca="1" si="9"/>
        <v>1269363315758.1746</v>
      </c>
      <c r="G52" s="90">
        <f t="shared" ca="1" si="9"/>
        <v>1586704144697.7183</v>
      </c>
      <c r="H52" s="90">
        <f t="shared" ca="1" si="9"/>
        <v>1904044973637.2617</v>
      </c>
      <c r="I52" s="90">
        <f t="shared" ca="1" si="9"/>
        <v>2221385802576.8057</v>
      </c>
      <c r="J52" s="90">
        <f t="shared" ca="1" si="9"/>
        <v>2538726631516.3491</v>
      </c>
      <c r="K52" s="90">
        <f t="shared" ca="1" si="9"/>
        <v>2856067460455.8931</v>
      </c>
      <c r="L52" s="90">
        <f ca="1">IF('Ric 2020'!$A60="RC",INDIRECT("'Ric 2020'!"&amp;'Country Selector'!$B$3&amp;ROW($A60))*10^12,0)*'Process Emissions Multipliers'!$B$43</f>
        <v>3173408289395.4365</v>
      </c>
      <c r="M52" s="90">
        <f t="shared" ca="1" si="10"/>
        <v>3172321173850.3486</v>
      </c>
      <c r="N52" s="90">
        <f t="shared" ca="1" si="10"/>
        <v>3171234058305.2603</v>
      </c>
      <c r="O52" s="90">
        <f t="shared" ca="1" si="10"/>
        <v>3170146942760.1724</v>
      </c>
      <c r="P52" s="90">
        <f t="shared" ca="1" si="10"/>
        <v>3169059827215.084</v>
      </c>
      <c r="Q52" s="90">
        <f t="shared" ca="1" si="10"/>
        <v>3167972711669.9961</v>
      </c>
      <c r="R52" s="90">
        <f t="shared" ca="1" si="10"/>
        <v>3166885596124.9082</v>
      </c>
      <c r="S52" s="90">
        <f t="shared" ca="1" si="10"/>
        <v>3165798480579.8203</v>
      </c>
      <c r="T52" s="90">
        <f t="shared" ca="1" si="10"/>
        <v>3164711365034.7324</v>
      </c>
      <c r="U52" s="90">
        <f t="shared" ca="1" si="10"/>
        <v>3163624249489.644</v>
      </c>
      <c r="V52" s="90">
        <f ca="1">IF('Ric 2030'!$A60="RC",INDIRECT("'Ric 2030'!"&amp;'Country Selector'!$B$3&amp;ROW($A60))*10^12,0)*'Process Emissions Multipliers'!$D$43</f>
        <v>3162537133944.5562</v>
      </c>
      <c r="W52" s="90">
        <f t="shared" ca="1" si="8"/>
        <v>3209641005041.3403</v>
      </c>
      <c r="X52" s="90">
        <f t="shared" ca="1" si="8"/>
        <v>3256744876138.1235</v>
      </c>
      <c r="Y52" s="90">
        <f t="shared" ca="1" si="8"/>
        <v>3303848747234.9072</v>
      </c>
      <c r="Z52" s="90">
        <f t="shared" ca="1" si="8"/>
        <v>3350952618331.6914</v>
      </c>
      <c r="AA52" s="90">
        <f t="shared" ca="1" si="8"/>
        <v>3398056489428.4746</v>
      </c>
      <c r="AB52" s="90">
        <f t="shared" ca="1" si="8"/>
        <v>3445160360525.2588</v>
      </c>
      <c r="AC52" s="90">
        <f t="shared" ca="1" si="8"/>
        <v>3492264231622.042</v>
      </c>
      <c r="AD52" s="90">
        <f t="shared" ca="1" si="8"/>
        <v>3539368102718.8262</v>
      </c>
      <c r="AE52" s="90">
        <f t="shared" ca="1" si="8"/>
        <v>3586471973815.6099</v>
      </c>
      <c r="AF52" s="90">
        <f t="shared" ca="1" si="8"/>
        <v>3633575844912.3936</v>
      </c>
      <c r="AG52" s="90">
        <f t="shared" ca="1" si="8"/>
        <v>3680679716009.1772</v>
      </c>
      <c r="AH52" s="90">
        <f t="shared" ca="1" si="8"/>
        <v>3727783587105.9609</v>
      </c>
      <c r="AI52" s="90">
        <f t="shared" ca="1" si="8"/>
        <v>3774887458202.7446</v>
      </c>
      <c r="AJ52" s="90">
        <f t="shared" ca="1" si="8"/>
        <v>3821991329299.5283</v>
      </c>
      <c r="AK52" s="90">
        <f t="shared" ca="1" si="8"/>
        <v>3869095200396.312</v>
      </c>
      <c r="AL52" s="90">
        <f t="shared" ca="1" si="8"/>
        <v>3916199071493.0957</v>
      </c>
      <c r="AM52" s="90">
        <f t="shared" ca="1" si="11"/>
        <v>3963302942589.8799</v>
      </c>
      <c r="AN52" s="90">
        <f t="shared" ca="1" si="11"/>
        <v>4010406813686.6636</v>
      </c>
      <c r="AO52" s="90">
        <f t="shared" ca="1" si="11"/>
        <v>4057510684783.4478</v>
      </c>
      <c r="AP52" s="90">
        <f ca="1">V52*'Process Emissions Multipliers'!$E$43</f>
        <v>4104614555880.231</v>
      </c>
    </row>
    <row r="53" spans="1:42">
      <c r="A53" s="74">
        <v>1</v>
      </c>
      <c r="B53" s="90">
        <f ca="1">IF('Ric 2010'!$A61="RC",INDIRECT("'Ric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 s="90">
        <f ca="1">IF('Ric 2020'!$A61="RC",INDIRECT("'Ric 2020'!"&amp;'Country Selector'!$B$3&amp;ROW($A61))*10^12,0)*'Process Emissions Multipliers'!$B$43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 s="90">
        <f ca="1">IF('Ric 2030'!$A61="RC",INDIRECT("'Ric 2030'!"&amp;'Country Selector'!$B$3&amp;ROW($A61))*10^12,0)*'Process Emissions Multipliers'!$D$43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 s="90">
        <f ca="1">V53*'Process Emissions Multipliers'!$E$43</f>
        <v>0</v>
      </c>
    </row>
    <row r="54" spans="1:42">
      <c r="A54" s="74">
        <v>2</v>
      </c>
      <c r="B54" s="90">
        <f ca="1">IF('Ric 2010'!$A62="RC",INDIRECT("'Ric 2010'!"&amp;'Country Selector'!$B$3&amp;ROW($A62))*10^12,0)</f>
        <v>0</v>
      </c>
      <c r="C54" s="90">
        <f t="shared" ca="1" si="9"/>
        <v>24780141235.612926</v>
      </c>
      <c r="D54" s="90">
        <f t="shared" ca="1" si="9"/>
        <v>49560282471.225853</v>
      </c>
      <c r="E54" s="90">
        <f t="shared" ca="1" si="9"/>
        <v>74340423706.838776</v>
      </c>
      <c r="F54" s="90">
        <f t="shared" ca="1" si="9"/>
        <v>99120564942.451706</v>
      </c>
      <c r="G54" s="90">
        <f t="shared" ca="1" si="9"/>
        <v>123900706178.06465</v>
      </c>
      <c r="H54" s="90">
        <f t="shared" ca="1" si="9"/>
        <v>148680847413.67755</v>
      </c>
      <c r="I54" s="90">
        <f t="shared" ca="1" si="9"/>
        <v>173460988649.29047</v>
      </c>
      <c r="J54" s="90">
        <f t="shared" ca="1" si="9"/>
        <v>198241129884.90341</v>
      </c>
      <c r="K54" s="90">
        <f t="shared" ca="1" si="9"/>
        <v>223021271120.51636</v>
      </c>
      <c r="L54" s="90">
        <f ca="1">IF('Ric 2020'!$A62="RC",INDIRECT("'Ric 2020'!"&amp;'Country Selector'!$B$3&amp;ROW($A62))*10^12,0)*'Process Emissions Multipliers'!$B$43</f>
        <v>247801412356.12927</v>
      </c>
      <c r="M54" s="90">
        <f t="shared" ca="1" si="10"/>
        <v>711822276017.88525</v>
      </c>
      <c r="N54" s="90">
        <f t="shared" ca="1" si="10"/>
        <v>1175843139679.6411</v>
      </c>
      <c r="O54" s="90">
        <f t="shared" ca="1" si="10"/>
        <v>1639864003341.3972</v>
      </c>
      <c r="P54" s="90">
        <f t="shared" ca="1" si="10"/>
        <v>2103884867003.1528</v>
      </c>
      <c r="Q54" s="90">
        <f t="shared" ca="1" si="10"/>
        <v>2567905730664.9087</v>
      </c>
      <c r="R54" s="90">
        <f t="shared" ca="1" si="10"/>
        <v>3031926594326.665</v>
      </c>
      <c r="S54" s="90">
        <f t="shared" ca="1" si="10"/>
        <v>3495947457988.4209</v>
      </c>
      <c r="T54" s="90">
        <f t="shared" ca="1" si="10"/>
        <v>3959968321650.1768</v>
      </c>
      <c r="U54" s="90">
        <f t="shared" ca="1" si="10"/>
        <v>4423989185311.9326</v>
      </c>
      <c r="V54" s="90">
        <f ca="1">IF('Ric 2030'!$A62="RC",INDIRECT("'Ric 2030'!"&amp;'Country Selector'!$B$3&amp;ROW($A62))*10^12,0)*'Process Emissions Multipliers'!$D$43</f>
        <v>4888010048973.6885</v>
      </c>
      <c r="W54" s="90">
        <f t="shared" ca="1" si="8"/>
        <v>4960813682738.2861</v>
      </c>
      <c r="X54" s="90">
        <f t="shared" ca="1" si="8"/>
        <v>5033617316502.8838</v>
      </c>
      <c r="Y54" s="90">
        <f t="shared" ca="1" si="8"/>
        <v>5106420950267.4824</v>
      </c>
      <c r="Z54" s="90">
        <f t="shared" ca="1" si="8"/>
        <v>5179224584032.0801</v>
      </c>
      <c r="AA54" s="90">
        <f t="shared" ca="1" si="8"/>
        <v>5252028217796.6777</v>
      </c>
      <c r="AB54" s="90">
        <f t="shared" ca="1" si="8"/>
        <v>5324831851561.2754</v>
      </c>
      <c r="AC54" s="90">
        <f t="shared" ca="1" si="8"/>
        <v>5397635485325.873</v>
      </c>
      <c r="AD54" s="90">
        <f t="shared" ca="1" si="8"/>
        <v>5470439119090.4707</v>
      </c>
      <c r="AE54" s="90">
        <f t="shared" ca="1" si="8"/>
        <v>5543242752855.0684</v>
      </c>
      <c r="AF54" s="90">
        <f t="shared" ca="1" si="8"/>
        <v>5616046386619.666</v>
      </c>
      <c r="AG54" s="90">
        <f t="shared" ca="1" si="8"/>
        <v>5688850020384.2637</v>
      </c>
      <c r="AH54" s="90">
        <f t="shared" ca="1" si="8"/>
        <v>5761653654148.8623</v>
      </c>
      <c r="AI54" s="90">
        <f t="shared" ca="1" si="8"/>
        <v>5834457287913.46</v>
      </c>
      <c r="AJ54" s="90">
        <f t="shared" ca="1" si="8"/>
        <v>5907260921678.0576</v>
      </c>
      <c r="AK54" s="90">
        <f t="shared" ca="1" si="8"/>
        <v>5980064555442.6553</v>
      </c>
      <c r="AL54" s="90">
        <f t="shared" ca="1" si="8"/>
        <v>6052868189207.2529</v>
      </c>
      <c r="AM54" s="90">
        <f t="shared" ca="1" si="11"/>
        <v>6125671822971.8516</v>
      </c>
      <c r="AN54" s="90">
        <f t="shared" ca="1" si="11"/>
        <v>6198475456736.4492</v>
      </c>
      <c r="AO54" s="90">
        <f t="shared" ca="1" si="11"/>
        <v>6271279090501.0469</v>
      </c>
      <c r="AP54" s="90">
        <f ca="1">V54*'Process Emissions Multipliers'!$E$43</f>
        <v>6344082724265.6445</v>
      </c>
    </row>
    <row r="55" spans="1:42">
      <c r="A55" s="74">
        <v>3</v>
      </c>
      <c r="B55" s="90">
        <f ca="1">IF('Ric 2010'!$A63="RC",INDIRECT("'Ric 2010'!"&amp;'Country Selector'!$B$3&amp;ROW($A63))*10^12,0)</f>
        <v>194165137077.51193</v>
      </c>
      <c r="C55" s="90">
        <f t="shared" ca="1" si="9"/>
        <v>309602191127.27655</v>
      </c>
      <c r="D55" s="90">
        <f t="shared" ca="1" si="9"/>
        <v>425039245177.04114</v>
      </c>
      <c r="E55" s="90">
        <f t="shared" ca="1" si="9"/>
        <v>540476299226.80573</v>
      </c>
      <c r="F55" s="90">
        <f t="shared" ca="1" si="9"/>
        <v>655913353276.57031</v>
      </c>
      <c r="G55" s="90">
        <f t="shared" ca="1" si="9"/>
        <v>771350407326.33496</v>
      </c>
      <c r="H55" s="90">
        <f t="shared" ca="1" si="9"/>
        <v>886787461376.09949</v>
      </c>
      <c r="I55" s="90">
        <f t="shared" ca="1" si="9"/>
        <v>1002224515425.8641</v>
      </c>
      <c r="J55" s="90">
        <f t="shared" ca="1" si="9"/>
        <v>1117661569475.6287</v>
      </c>
      <c r="K55" s="90">
        <f t="shared" ca="1" si="9"/>
        <v>1233098623525.3933</v>
      </c>
      <c r="L55" s="90">
        <f ca="1">IF('Ric 2020'!$A63="RC",INDIRECT("'Ric 2020'!"&amp;'Country Selector'!$B$3&amp;ROW($A63))*10^12,0)*'Process Emissions Multipliers'!$B$43</f>
        <v>1348535677575.158</v>
      </c>
      <c r="M55" s="90">
        <f t="shared" ca="1" si="10"/>
        <v>1213682109817.6421</v>
      </c>
      <c r="N55" s="90">
        <f t="shared" ca="1" si="10"/>
        <v>1078828542060.1263</v>
      </c>
      <c r="O55" s="90">
        <f t="shared" ca="1" si="10"/>
        <v>943974974302.6106</v>
      </c>
      <c r="P55" s="90">
        <f t="shared" ca="1" si="10"/>
        <v>809121406545.09473</v>
      </c>
      <c r="Q55" s="90">
        <f t="shared" ca="1" si="10"/>
        <v>674267838787.57898</v>
      </c>
      <c r="R55" s="90">
        <f t="shared" ca="1" si="10"/>
        <v>539414271030.06317</v>
      </c>
      <c r="S55" s="90">
        <f t="shared" ca="1" si="10"/>
        <v>404560703272.54736</v>
      </c>
      <c r="T55" s="90">
        <f t="shared" ca="1" si="10"/>
        <v>269707135515.03159</v>
      </c>
      <c r="U55" s="90">
        <f t="shared" ca="1" si="10"/>
        <v>134853567757.51579</v>
      </c>
      <c r="V55" s="90">
        <f ca="1">IF('Ric 2030'!$A63="RC",INDIRECT("'Ric 2030'!"&amp;'Country Selector'!$B$3&amp;ROW($A63))*10^12,0)*'Process Emissions Multipliers'!$D$43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 s="90">
        <f ca="1">V55*'Process Emissions Multipliers'!$E$43</f>
        <v>0</v>
      </c>
    </row>
    <row r="56" spans="1:42">
      <c r="A56" s="74">
        <v>4</v>
      </c>
      <c r="B56" s="90">
        <f ca="1">IF('Ric 2010'!$A64="RC",INDIRECT("'Ric 2010'!"&amp;'Country Selector'!$B$3&amp;ROW($A64))*10^12,0)</f>
        <v>399787879547.51648</v>
      </c>
      <c r="C56" s="90">
        <f t="shared" ca="1" si="9"/>
        <v>613240487963.9519</v>
      </c>
      <c r="D56" s="90">
        <f t="shared" ca="1" si="9"/>
        <v>826693096380.38745</v>
      </c>
      <c r="E56" s="90">
        <f t="shared" ca="1" si="9"/>
        <v>1040145704796.8228</v>
      </c>
      <c r="F56" s="90">
        <f t="shared" ca="1" si="9"/>
        <v>1253598313213.2583</v>
      </c>
      <c r="G56" s="90">
        <f t="shared" ca="1" si="9"/>
        <v>1467050921629.6938</v>
      </c>
      <c r="H56" s="90">
        <f t="shared" ca="1" si="9"/>
        <v>1680503530046.1292</v>
      </c>
      <c r="I56" s="90">
        <f t="shared" ca="1" si="9"/>
        <v>1893956138462.5647</v>
      </c>
      <c r="J56" s="90">
        <f t="shared" ca="1" si="9"/>
        <v>2107408746879</v>
      </c>
      <c r="K56" s="90">
        <f t="shared" ca="1" si="9"/>
        <v>2320861355295.4355</v>
      </c>
      <c r="L56" s="90">
        <f ca="1">IF('Ric 2020'!$A64="RC",INDIRECT("'Ric 2020'!"&amp;'Country Selector'!$B$3&amp;ROW($A64))*10^12,0)*'Process Emissions Multipliers'!$B$43</f>
        <v>2534313963711.8711</v>
      </c>
      <c r="M56" s="90">
        <f t="shared" ca="1" si="10"/>
        <v>2712979701994.439</v>
      </c>
      <c r="N56" s="90">
        <f t="shared" ca="1" si="10"/>
        <v>2891645440277.0068</v>
      </c>
      <c r="O56" s="90">
        <f t="shared" ca="1" si="10"/>
        <v>3070311178559.5747</v>
      </c>
      <c r="P56" s="90">
        <f t="shared" ca="1" si="10"/>
        <v>3248976916842.1426</v>
      </c>
      <c r="Q56" s="90">
        <f t="shared" ca="1" si="10"/>
        <v>3427642655124.7104</v>
      </c>
      <c r="R56" s="90">
        <f t="shared" ca="1" si="10"/>
        <v>3606308393407.2783</v>
      </c>
      <c r="S56" s="90">
        <f t="shared" ca="1" si="10"/>
        <v>3784974131689.8457</v>
      </c>
      <c r="T56" s="90">
        <f t="shared" ca="1" si="10"/>
        <v>3963639869972.4141</v>
      </c>
      <c r="U56" s="90">
        <f t="shared" ca="1" si="10"/>
        <v>4142305608254.9814</v>
      </c>
      <c r="V56" s="90">
        <f ca="1">IF('Ric 2030'!$A64="RC",INDIRECT("'Ric 2030'!"&amp;'Country Selector'!$B$3&amp;ROW($A64))*10^12,0)*'Process Emissions Multipliers'!$D$43</f>
        <v>4320971346537.5498</v>
      </c>
      <c r="W56" s="90">
        <f t="shared" ca="1" si="8"/>
        <v>4385329318855.2817</v>
      </c>
      <c r="X56" s="90">
        <f t="shared" ca="1" si="8"/>
        <v>4449687291173.0117</v>
      </c>
      <c r="Y56" s="90">
        <f t="shared" ca="1" si="8"/>
        <v>4514045263490.7432</v>
      </c>
      <c r="Z56" s="90">
        <f t="shared" ca="1" si="8"/>
        <v>4578403235808.4746</v>
      </c>
      <c r="AA56" s="90">
        <f t="shared" ca="1" si="8"/>
        <v>4642761208126.2061</v>
      </c>
      <c r="AB56" s="90">
        <f t="shared" ca="1" si="8"/>
        <v>4707119180443.9375</v>
      </c>
      <c r="AC56" s="90">
        <f t="shared" ca="1" si="8"/>
        <v>4771477152761.668</v>
      </c>
      <c r="AD56" s="90">
        <f t="shared" ca="1" si="8"/>
        <v>4835835125079.4004</v>
      </c>
      <c r="AE56" s="90">
        <f t="shared" ca="1" si="8"/>
        <v>4900193097397.1309</v>
      </c>
      <c r="AF56" s="90">
        <f t="shared" ca="1" si="8"/>
        <v>4964551069714.8623</v>
      </c>
      <c r="AG56" s="90">
        <f t="shared" ca="1" si="8"/>
        <v>5028909042032.5938</v>
      </c>
      <c r="AH56" s="90">
        <f t="shared" ca="1" si="8"/>
        <v>5093267014350.3242</v>
      </c>
      <c r="AI56" s="90">
        <f t="shared" ca="1" si="8"/>
        <v>5157624986668.0557</v>
      </c>
      <c r="AJ56" s="90">
        <f t="shared" ca="1" si="8"/>
        <v>5221982958985.7871</v>
      </c>
      <c r="AK56" s="90">
        <f t="shared" ca="1" si="8"/>
        <v>5286340931303.5186</v>
      </c>
      <c r="AL56" s="90">
        <f t="shared" ca="1" si="8"/>
        <v>5350698903621.25</v>
      </c>
      <c r="AM56" s="90">
        <f t="shared" ca="1" si="11"/>
        <v>5415056875938.9814</v>
      </c>
      <c r="AN56" s="90">
        <f t="shared" ca="1" si="11"/>
        <v>5479414848256.7119</v>
      </c>
      <c r="AO56" s="90">
        <f t="shared" ca="1" si="11"/>
        <v>5543772820574.4443</v>
      </c>
      <c r="AP56" s="90">
        <f ca="1">V56*'Process Emissions Multipliers'!$E$43</f>
        <v>5608130792892.1748</v>
      </c>
    </row>
    <row r="57" spans="1:42">
      <c r="A57" s="74">
        <v>5</v>
      </c>
      <c r="B57" s="90">
        <f ca="1">IF('Ric 2010'!$A65="RC",INDIRECT("'Ric 2010'!"&amp;'Country Selector'!$B$3&amp;ROW($A65))*10^12,0)</f>
        <v>233423907926.41687</v>
      </c>
      <c r="C57" s="90">
        <f t="shared" ca="1" si="9"/>
        <v>253851255751.19601</v>
      </c>
      <c r="D57" s="90">
        <f t="shared" ca="1" si="9"/>
        <v>274278603575.9751</v>
      </c>
      <c r="E57" s="90">
        <f t="shared" ca="1" si="9"/>
        <v>294705951400.75427</v>
      </c>
      <c r="F57" s="90">
        <f t="shared" ca="1" si="9"/>
        <v>315133299225.53339</v>
      </c>
      <c r="G57" s="90">
        <f t="shared" ca="1" si="9"/>
        <v>335560647050.3125</v>
      </c>
      <c r="H57" s="90">
        <f t="shared" ca="1" si="9"/>
        <v>355987994875.09167</v>
      </c>
      <c r="I57" s="90">
        <f t="shared" ca="1" si="9"/>
        <v>376415342699.87073</v>
      </c>
      <c r="J57" s="90">
        <f t="shared" ca="1" si="9"/>
        <v>396842690524.6499</v>
      </c>
      <c r="K57" s="90">
        <f t="shared" ca="1" si="9"/>
        <v>417270038349.42896</v>
      </c>
      <c r="L57" s="90">
        <f ca="1">IF('Ric 2020'!$A65="RC",INDIRECT("'Ric 2020'!"&amp;'Country Selector'!$B$3&amp;ROW($A65))*10^12,0)*'Process Emissions Multipliers'!$B$43</f>
        <v>437697386174.20813</v>
      </c>
      <c r="M57" s="90">
        <f t="shared" ca="1" si="10"/>
        <v>393927647556.78729</v>
      </c>
      <c r="N57" s="90">
        <f t="shared" ca="1" si="10"/>
        <v>350157908939.36652</v>
      </c>
      <c r="O57" s="90">
        <f t="shared" ca="1" si="10"/>
        <v>306388170321.94568</v>
      </c>
      <c r="P57" s="90">
        <f t="shared" ca="1" si="10"/>
        <v>262618431704.5249</v>
      </c>
      <c r="Q57" s="90">
        <f t="shared" ca="1" si="10"/>
        <v>218848693087.10406</v>
      </c>
      <c r="R57" s="90">
        <f t="shared" ca="1" si="10"/>
        <v>175078954469.68326</v>
      </c>
      <c r="S57" s="90">
        <f t="shared" ca="1" si="10"/>
        <v>131309215852.26245</v>
      </c>
      <c r="T57" s="90">
        <f t="shared" ca="1" si="10"/>
        <v>87539477234.841629</v>
      </c>
      <c r="U57" s="90">
        <f t="shared" ca="1" si="10"/>
        <v>43769738617.420815</v>
      </c>
      <c r="V57" s="90">
        <f ca="1">IF('Ric 2030'!$A65="RC",INDIRECT("'Ric 2030'!"&amp;'Country Selector'!$B$3&amp;ROW($A65))*10^12,0)*'Process Emissions Multipliers'!$D$43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 s="90">
        <f ca="1">V57*'Process Emissions Multipliers'!$E$43</f>
        <v>0</v>
      </c>
    </row>
    <row r="58" spans="1:42">
      <c r="A58" s="74">
        <v>6</v>
      </c>
      <c r="B58" s="90">
        <f ca="1">IF('Ric 2010'!$A66="RC",INDIRECT("'Ric 2010'!"&amp;'Country Selector'!$B$3&amp;ROW($A66))*10^12,0)</f>
        <v>0</v>
      </c>
      <c r="C58" s="90">
        <f t="shared" ca="1" si="9"/>
        <v>351863096283.88422</v>
      </c>
      <c r="D58" s="90">
        <f t="shared" ca="1" si="9"/>
        <v>703726192567.76843</v>
      </c>
      <c r="E58" s="90">
        <f t="shared" ca="1" si="9"/>
        <v>1055589288851.6527</v>
      </c>
      <c r="F58" s="90">
        <f t="shared" ca="1" si="9"/>
        <v>1407452385135.5369</v>
      </c>
      <c r="G58" s="90">
        <f t="shared" ca="1" si="9"/>
        <v>1759315481419.4211</v>
      </c>
      <c r="H58" s="90">
        <f t="shared" ca="1" si="9"/>
        <v>2111178577703.3054</v>
      </c>
      <c r="I58" s="90">
        <f t="shared" ca="1" si="9"/>
        <v>2463041673987.1895</v>
      </c>
      <c r="J58" s="90">
        <f t="shared" ca="1" si="9"/>
        <v>2814904770271.0737</v>
      </c>
      <c r="K58" s="90">
        <f t="shared" ca="1" si="9"/>
        <v>3166767866554.958</v>
      </c>
      <c r="L58" s="90">
        <f ca="1">IF('Ric 2020'!$A66="RC",INDIRECT("'Ric 2020'!"&amp;'Country Selector'!$B$3&amp;ROW($A66))*10^12,0)*'Process Emissions Multipliers'!$B$43</f>
        <v>3518630962838.8423</v>
      </c>
      <c r="M58" s="90">
        <f t="shared" ca="1" si="10"/>
        <v>3166767866554.958</v>
      </c>
      <c r="N58" s="90">
        <f t="shared" ca="1" si="10"/>
        <v>2814904770271.0737</v>
      </c>
      <c r="O58" s="90">
        <f t="shared" ca="1" si="10"/>
        <v>2463041673987.1895</v>
      </c>
      <c r="P58" s="90">
        <f t="shared" ca="1" si="10"/>
        <v>2111178577703.3054</v>
      </c>
      <c r="Q58" s="90">
        <f t="shared" ca="1" si="10"/>
        <v>1759315481419.4211</v>
      </c>
      <c r="R58" s="90">
        <f t="shared" ca="1" si="10"/>
        <v>1407452385135.5369</v>
      </c>
      <c r="S58" s="90">
        <f t="shared" ca="1" si="10"/>
        <v>1055589288851.6527</v>
      </c>
      <c r="T58" s="90">
        <f t="shared" ca="1" si="10"/>
        <v>703726192567.76843</v>
      </c>
      <c r="U58" s="90">
        <f t="shared" ca="1" si="10"/>
        <v>351863096283.88422</v>
      </c>
      <c r="V58" s="90">
        <f ca="1">IF('Ric 2030'!$A66="RC",INDIRECT("'Ric 2030'!"&amp;'Country Selector'!$B$3&amp;ROW($A66))*10^12,0)*'Process Emissions Multipliers'!$D$43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 s="90">
        <f ca="1">V58*'Process Emissions Multipliers'!$E$43</f>
        <v>0</v>
      </c>
    </row>
    <row r="59" spans="1:42">
      <c r="A59" s="74">
        <v>7</v>
      </c>
      <c r="B59" s="90">
        <f ca="1">IF('Ric 2010'!$A67="RC",INDIRECT("'Ric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 s="90">
        <f ca="1">IF('Ric 2020'!$A67="RC",INDIRECT("'Ric 2020'!"&amp;'Country Selector'!$B$3&amp;ROW($A67))*10^12,0)*'Process Emissions Multipliers'!$B$43</f>
        <v>0</v>
      </c>
      <c r="M59" s="90">
        <f t="shared" ca="1" si="10"/>
        <v>14205058250.550879</v>
      </c>
      <c r="N59" s="90">
        <f t="shared" ca="1" si="10"/>
        <v>28410116501.101757</v>
      </c>
      <c r="O59" s="90">
        <f t="shared" ca="1" si="10"/>
        <v>42615174751.652634</v>
      </c>
      <c r="P59" s="90">
        <f t="shared" ca="1" si="10"/>
        <v>56820233002.203514</v>
      </c>
      <c r="Q59" s="90">
        <f t="shared" ca="1" si="10"/>
        <v>71025291252.754395</v>
      </c>
      <c r="R59" s="90">
        <f t="shared" ca="1" si="10"/>
        <v>85230349503.305267</v>
      </c>
      <c r="S59" s="90">
        <f t="shared" ca="1" si="10"/>
        <v>99435407753.856155</v>
      </c>
      <c r="T59" s="90">
        <f t="shared" ca="1" si="10"/>
        <v>113640466004.40703</v>
      </c>
      <c r="U59" s="90">
        <f t="shared" ca="1" si="10"/>
        <v>127845524254.95792</v>
      </c>
      <c r="V59" s="90">
        <f ca="1">IF('Ric 2030'!$A67="RC",INDIRECT("'Ric 2030'!"&amp;'Country Selector'!$B$3&amp;ROW($A67))*10^12,0)*'Process Emissions Multipliers'!$D$43</f>
        <v>142050582505.50879</v>
      </c>
      <c r="W59" s="90">
        <f t="shared" ca="1" si="8"/>
        <v>144166330730.48438</v>
      </c>
      <c r="X59" s="90">
        <f t="shared" ca="1" si="8"/>
        <v>146282078955.45993</v>
      </c>
      <c r="Y59" s="90">
        <f t="shared" ca="1" si="8"/>
        <v>148397827180.43549</v>
      </c>
      <c r="Z59" s="90">
        <f t="shared" ca="1" si="8"/>
        <v>150513575405.41107</v>
      </c>
      <c r="AA59" s="90">
        <f t="shared" ca="1" si="8"/>
        <v>152629323630.38666</v>
      </c>
      <c r="AB59" s="90">
        <f t="shared" ca="1" si="8"/>
        <v>154745071855.36221</v>
      </c>
      <c r="AC59" s="90">
        <f t="shared" ca="1" si="8"/>
        <v>156860820080.3378</v>
      </c>
      <c r="AD59" s="90">
        <f t="shared" ca="1" si="8"/>
        <v>158976568305.31335</v>
      </c>
      <c r="AE59" s="90">
        <f t="shared" ca="1" si="8"/>
        <v>161092316530.28894</v>
      </c>
      <c r="AF59" s="90">
        <f t="shared" ca="1" si="8"/>
        <v>163208064755.26453</v>
      </c>
      <c r="AG59" s="90">
        <f t="shared" ca="1" si="8"/>
        <v>165323812980.24011</v>
      </c>
      <c r="AH59" s="90">
        <f t="shared" ca="1" si="8"/>
        <v>167439561205.21564</v>
      </c>
      <c r="AI59" s="90">
        <f t="shared" ca="1" si="8"/>
        <v>169555309430.19122</v>
      </c>
      <c r="AJ59" s="90">
        <f t="shared" ca="1" si="8"/>
        <v>171671057655.16681</v>
      </c>
      <c r="AK59" s="90">
        <f t="shared" ca="1" si="8"/>
        <v>173786805880.1424</v>
      </c>
      <c r="AL59" s="90">
        <f t="shared" ca="1" si="8"/>
        <v>175902554105.11792</v>
      </c>
      <c r="AM59" s="90">
        <f t="shared" ca="1" si="11"/>
        <v>178018302330.09351</v>
      </c>
      <c r="AN59" s="90">
        <f t="shared" ca="1" si="11"/>
        <v>180134050555.06909</v>
      </c>
      <c r="AO59" s="90">
        <f t="shared" ca="1" si="11"/>
        <v>182249798780.04468</v>
      </c>
      <c r="AP59" s="90">
        <f ca="1">V59*'Process Emissions Multipliers'!$E$43</f>
        <v>184365547005.02023</v>
      </c>
    </row>
    <row r="60" spans="1:42">
      <c r="A60" s="74">
        <v>8</v>
      </c>
      <c r="B60" s="90">
        <f ca="1">IF('Ric 2010'!$A68="RC",INDIRECT("'Ric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 s="90">
        <f ca="1">IF('Ric 2020'!$A68="RC",INDIRECT("'Ric 2020'!"&amp;'Country Selector'!$B$3&amp;ROW($A68))*10^12,0)*'Process Emissions Multipliers'!$B$43</f>
        <v>0</v>
      </c>
      <c r="M60" s="90">
        <f t="shared" ca="1" si="10"/>
        <v>49862979590.336548</v>
      </c>
      <c r="N60" s="90">
        <f t="shared" ca="1" si="10"/>
        <v>99725959180.673096</v>
      </c>
      <c r="O60" s="90">
        <f t="shared" ca="1" si="10"/>
        <v>149588938771.00964</v>
      </c>
      <c r="P60" s="90">
        <f t="shared" ca="1" si="10"/>
        <v>199451918361.34619</v>
      </c>
      <c r="Q60" s="90">
        <f t="shared" ca="1" si="10"/>
        <v>249314897951.68271</v>
      </c>
      <c r="R60" s="90">
        <f t="shared" ca="1" si="10"/>
        <v>299177877542.01929</v>
      </c>
      <c r="S60" s="90">
        <f t="shared" ca="1" si="10"/>
        <v>349040857132.35583</v>
      </c>
      <c r="T60" s="90">
        <f t="shared" ca="1" si="10"/>
        <v>398903836722.69238</v>
      </c>
      <c r="U60" s="90">
        <f t="shared" ca="1" si="10"/>
        <v>448766816313.02893</v>
      </c>
      <c r="V60" s="90">
        <f ca="1">IF('Ric 2030'!$A68="RC",INDIRECT("'Ric 2030'!"&amp;'Country Selector'!$B$3&amp;ROW($A68))*10^12,0)*'Process Emissions Multipliers'!$D$43</f>
        <v>498629795903.36548</v>
      </c>
      <c r="W60" s="90">
        <f t="shared" ca="1" si="8"/>
        <v>506056552534.66302</v>
      </c>
      <c r="X60" s="90">
        <f t="shared" ca="1" si="8"/>
        <v>513483309165.96075</v>
      </c>
      <c r="Y60" s="90">
        <f t="shared" ca="1" si="8"/>
        <v>520910065797.25836</v>
      </c>
      <c r="Z60" s="90">
        <f t="shared" ca="1" si="8"/>
        <v>528336822428.55597</v>
      </c>
      <c r="AA60" s="90">
        <f t="shared" ca="1" si="8"/>
        <v>535763579059.85364</v>
      </c>
      <c r="AB60" s="90">
        <f t="shared" ca="1" si="8"/>
        <v>543190335691.15125</v>
      </c>
      <c r="AC60" s="90">
        <f t="shared" ca="1" si="8"/>
        <v>550617092322.44885</v>
      </c>
      <c r="AD60" s="90">
        <f t="shared" ca="1" si="8"/>
        <v>558043848953.74646</v>
      </c>
      <c r="AE60" s="90">
        <f t="shared" ca="1" si="8"/>
        <v>565470605585.04419</v>
      </c>
      <c r="AF60" s="90">
        <f t="shared" ca="1" si="8"/>
        <v>572897362216.34167</v>
      </c>
      <c r="AG60" s="90">
        <f t="shared" ca="1" si="8"/>
        <v>580324118847.6394</v>
      </c>
      <c r="AH60" s="90">
        <f t="shared" ca="1" si="8"/>
        <v>587750875478.93701</v>
      </c>
      <c r="AI60" s="90">
        <f t="shared" ca="1" si="8"/>
        <v>595177632110.23462</v>
      </c>
      <c r="AJ60" s="90">
        <f t="shared" ca="1" si="8"/>
        <v>602604388741.53223</v>
      </c>
      <c r="AK60" s="90">
        <f t="shared" ca="1" si="8"/>
        <v>610031145372.82983</v>
      </c>
      <c r="AL60" s="90">
        <f t="shared" ca="1" si="8"/>
        <v>617457902004.12744</v>
      </c>
      <c r="AM60" s="90">
        <f t="shared" ca="1" si="11"/>
        <v>624884658635.42505</v>
      </c>
      <c r="AN60" s="90">
        <f t="shared" ca="1" si="11"/>
        <v>632311415266.72278</v>
      </c>
      <c r="AO60" s="90">
        <f t="shared" ca="1" si="11"/>
        <v>639738171898.02026</v>
      </c>
      <c r="AP60" s="90">
        <f ca="1">V60*'Process Emissions Multipliers'!$E$43</f>
        <v>647164928529.31799</v>
      </c>
    </row>
    <row r="61" spans="1:42">
      <c r="A61" s="74">
        <v>9</v>
      </c>
      <c r="B61" s="90">
        <f ca="1">IF('Ric 2010'!$A69="RC",INDIRECT("'Ric 2010'!"&amp;'Country Selector'!$B$3&amp;ROW($A69))*10^12,0)</f>
        <v>825232172926.14783</v>
      </c>
      <c r="C61" s="90">
        <f t="shared" ca="1" si="9"/>
        <v>742708955633.53296</v>
      </c>
      <c r="D61" s="90">
        <f t="shared" ca="1" si="9"/>
        <v>660185738340.91821</v>
      </c>
      <c r="E61" s="90">
        <f t="shared" ca="1" si="9"/>
        <v>577662521048.30347</v>
      </c>
      <c r="F61" s="90">
        <f t="shared" ca="1" si="9"/>
        <v>495139303755.68866</v>
      </c>
      <c r="G61" s="90">
        <f t="shared" ca="1" si="9"/>
        <v>412616086463.07391</v>
      </c>
      <c r="H61" s="90">
        <f t="shared" ca="1" si="9"/>
        <v>330092869170.45911</v>
      </c>
      <c r="I61" s="90">
        <f t="shared" ca="1" si="9"/>
        <v>247569651877.84433</v>
      </c>
      <c r="J61" s="90">
        <f t="shared" ca="1" si="9"/>
        <v>165046434585.22955</v>
      </c>
      <c r="K61" s="90">
        <f t="shared" ca="1" si="9"/>
        <v>82523217292.614777</v>
      </c>
      <c r="L61" s="90">
        <f ca="1">IF('Ric 2020'!$A69="RC",INDIRECT("'Ric 2020'!"&amp;'Country Selector'!$B$3&amp;ROW($A69))*10^12,0)*'Process Emissions Multipliers'!$B$43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 s="90">
        <f ca="1">IF('Ric 2030'!$A69="RC",INDIRECT("'Ric 2030'!"&amp;'Country Selector'!$B$3&amp;ROW($A69))*10^12,0)*'Process Emissions Multipliers'!$D$43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 s="90">
        <f ca="1">V61*'Process Emissions Multipliers'!$E$43</f>
        <v>0</v>
      </c>
    </row>
    <row r="62" spans="1:42">
      <c r="A62" s="74">
        <v>10</v>
      </c>
      <c r="B62" s="90">
        <f ca="1">IF('Ric 2010'!$A70="RC",INDIRECT("'Ric 2010'!"&amp;'Country Selector'!$B$3&amp;ROW($A70))*10^12,0)</f>
        <v>0</v>
      </c>
      <c r="C62" s="90">
        <f t="shared" ca="1" si="9"/>
        <v>43066371452.723862</v>
      </c>
      <c r="D62" s="90">
        <f t="shared" ca="1" si="9"/>
        <v>86132742905.447723</v>
      </c>
      <c r="E62" s="90">
        <f t="shared" ca="1" si="9"/>
        <v>129199114358.17159</v>
      </c>
      <c r="F62" s="90">
        <f t="shared" ca="1" si="9"/>
        <v>172265485810.89545</v>
      </c>
      <c r="G62" s="90">
        <f t="shared" ca="1" si="9"/>
        <v>215331857263.61929</v>
      </c>
      <c r="H62" s="90">
        <f t="shared" ca="1" si="9"/>
        <v>258398228716.34317</v>
      </c>
      <c r="I62" s="90">
        <f t="shared" ca="1" si="9"/>
        <v>301464600169.06702</v>
      </c>
      <c r="J62" s="90">
        <f t="shared" ca="1" si="9"/>
        <v>344530971621.79089</v>
      </c>
      <c r="K62" s="90">
        <f t="shared" ca="1" si="9"/>
        <v>387597343074.51477</v>
      </c>
      <c r="L62" s="90">
        <f ca="1">IF('Ric 2020'!$A70="RC",INDIRECT("'Ric 2020'!"&amp;'Country Selector'!$B$3&amp;ROW($A70))*10^12,0)*'Process Emissions Multipliers'!$B$43</f>
        <v>430663714527.23859</v>
      </c>
      <c r="M62" s="90">
        <f t="shared" ca="1" si="10"/>
        <v>387597343074.51477</v>
      </c>
      <c r="N62" s="90">
        <f t="shared" ca="1" si="10"/>
        <v>344530971621.79089</v>
      </c>
      <c r="O62" s="90">
        <f t="shared" ca="1" si="10"/>
        <v>301464600169.06702</v>
      </c>
      <c r="P62" s="90">
        <f t="shared" ca="1" si="10"/>
        <v>258398228716.34317</v>
      </c>
      <c r="Q62" s="90">
        <f t="shared" ca="1" si="10"/>
        <v>215331857263.61929</v>
      </c>
      <c r="R62" s="90">
        <f t="shared" ca="1" si="10"/>
        <v>172265485810.89545</v>
      </c>
      <c r="S62" s="90">
        <f t="shared" ca="1" si="10"/>
        <v>129199114358.17159</v>
      </c>
      <c r="T62" s="90">
        <f t="shared" ca="1" si="10"/>
        <v>86132742905.447723</v>
      </c>
      <c r="U62" s="90">
        <f t="shared" ca="1" si="10"/>
        <v>43066371452.723862</v>
      </c>
      <c r="V62" s="90">
        <f ca="1">IF('Ric 2030'!$A70="RC",INDIRECT("'Ric 2030'!"&amp;'Country Selector'!$B$3&amp;ROW($A70))*10^12,0)*'Process Emissions Multipliers'!$D$43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 s="90">
        <f ca="1">V62*'Process Emissions Multipliers'!$E$43</f>
        <v>0</v>
      </c>
    </row>
    <row r="63" spans="1:42">
      <c r="A63" s="74">
        <v>11</v>
      </c>
      <c r="B63" s="90">
        <f ca="1">IF('Ric 2010'!$A71="RC",INDIRECT("'Ric 2010'!"&amp;'Country Selector'!$B$3&amp;ROW($A71))*10^12,0)</f>
        <v>1569027050841.5667</v>
      </c>
      <c r="C63" s="90">
        <f t="shared" ca="1" si="9"/>
        <v>1412124345757.4099</v>
      </c>
      <c r="D63" s="90">
        <f t="shared" ca="1" si="9"/>
        <v>1255221640673.2534</v>
      </c>
      <c r="E63" s="90">
        <f t="shared" ca="1" si="9"/>
        <v>1098318935589.0967</v>
      </c>
      <c r="F63" s="90">
        <f t="shared" ref="D63:K95" ca="1" si="12">$B63*($L$1-F$1)/($L$1-$B$1)+$L63*(F$1-$B$1)/($L$1-$B$1)</f>
        <v>941416230504.94006</v>
      </c>
      <c r="G63" s="90">
        <f t="shared" ca="1" si="12"/>
        <v>784513525420.78333</v>
      </c>
      <c r="H63" s="90">
        <f t="shared" ca="1" si="12"/>
        <v>627610820336.62671</v>
      </c>
      <c r="I63" s="90">
        <f t="shared" ca="1" si="12"/>
        <v>470708115252.47003</v>
      </c>
      <c r="J63" s="90">
        <f t="shared" ca="1" si="12"/>
        <v>313805410168.31335</v>
      </c>
      <c r="K63" s="90">
        <f t="shared" ca="1" si="12"/>
        <v>156902705084.15668</v>
      </c>
      <c r="L63" s="90">
        <f ca="1">IF('Ric 2020'!$A71="RC",INDIRECT("'Ric 2020'!"&amp;'Country Selector'!$B$3&amp;ROW($A71))*10^12,0)*'Process Emissions Multipliers'!$B$43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 s="90">
        <f ca="1">IF('Ric 2030'!$A71="RC",INDIRECT("'Ric 2030'!"&amp;'Country Selector'!$B$3&amp;ROW($A71))*10^12,0)*'Process Emissions Multipliers'!$D$43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 s="90">
        <f ca="1">V63*'Process Emissions Multipliers'!$E$43</f>
        <v>0</v>
      </c>
    </row>
    <row r="64" spans="1:42">
      <c r="A64" s="74">
        <v>12</v>
      </c>
      <c r="B64" s="90">
        <f ca="1">IF('Ric 2010'!$A72="RC",INDIRECT("'Ric 2010'!"&amp;'Country Selector'!$B$3&amp;ROW($A72))*10^12,0)</f>
        <v>1707897319003.8572</v>
      </c>
      <c r="C64" s="90">
        <f t="shared" ref="C64:K127" ca="1" si="15">$B64*($L$1-C$1)/($L$1-$B$1)+$L64*(C$1-$B$1)/($L$1-$B$1)</f>
        <v>1537107587103.4714</v>
      </c>
      <c r="D64" s="90">
        <f t="shared" ca="1" si="12"/>
        <v>1366317855203.0857</v>
      </c>
      <c r="E64" s="90">
        <f t="shared" ca="1" si="12"/>
        <v>1195528123302.7</v>
      </c>
      <c r="F64" s="90">
        <f t="shared" ca="1" si="12"/>
        <v>1024738391402.3142</v>
      </c>
      <c r="G64" s="90">
        <f t="shared" ca="1" si="12"/>
        <v>853948659501.92859</v>
      </c>
      <c r="H64" s="90">
        <f t="shared" ca="1" si="12"/>
        <v>683158927601.54285</v>
      </c>
      <c r="I64" s="90">
        <f t="shared" ca="1" si="12"/>
        <v>512369195701.1571</v>
      </c>
      <c r="J64" s="90">
        <f t="shared" ca="1" si="12"/>
        <v>341579463800.77142</v>
      </c>
      <c r="K64" s="90">
        <f t="shared" ca="1" si="12"/>
        <v>170789731900.38571</v>
      </c>
      <c r="L64" s="90">
        <f ca="1">IF('Ric 2020'!$A72="RC",INDIRECT("'Ric 2020'!"&amp;'Country Selector'!$B$3&amp;ROW($A72))*10^12,0)*'Process Emissions Multipliers'!$B$43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 s="90">
        <f ca="1">IF('Ric 2030'!$A72="RC",INDIRECT("'Ric 2030'!"&amp;'Country Selector'!$B$3&amp;ROW($A72))*10^12,0)*'Process Emissions Multipliers'!$D$43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 s="90">
        <f ca="1">V64*'Process Emissions Multipliers'!$E$43</f>
        <v>0</v>
      </c>
    </row>
    <row r="65" spans="1:42">
      <c r="A65" s="74">
        <v>13</v>
      </c>
      <c r="B65" s="90">
        <f ca="1">IF('Ric 2010'!$A73="RC",INDIRECT("'Ric 2010'!"&amp;'Country Selector'!$B$3&amp;ROW($A73))*10^12,0)</f>
        <v>2254013462603.5596</v>
      </c>
      <c r="C65" s="90">
        <f t="shared" ca="1" si="15"/>
        <v>2177978443995.6304</v>
      </c>
      <c r="D65" s="90">
        <f t="shared" ca="1" si="12"/>
        <v>2101943425387.7012</v>
      </c>
      <c r="E65" s="90">
        <f t="shared" ca="1" si="12"/>
        <v>2025908406779.7722</v>
      </c>
      <c r="F65" s="90">
        <f t="shared" ca="1" si="12"/>
        <v>1949873388171.843</v>
      </c>
      <c r="G65" s="90">
        <f t="shared" ca="1" si="12"/>
        <v>1873838369563.9138</v>
      </c>
      <c r="H65" s="90">
        <f t="shared" ca="1" si="12"/>
        <v>1797803350955.9849</v>
      </c>
      <c r="I65" s="90">
        <f t="shared" ca="1" si="12"/>
        <v>1721768332348.0557</v>
      </c>
      <c r="J65" s="90">
        <f t="shared" ca="1" si="12"/>
        <v>1645733313740.1265</v>
      </c>
      <c r="K65" s="90">
        <f t="shared" ca="1" si="12"/>
        <v>1569698295132.1973</v>
      </c>
      <c r="L65" s="90">
        <f ca="1">IF('Ric 2020'!$A73="RC",INDIRECT("'Ric 2020'!"&amp;'Country Selector'!$B$3&amp;ROW($A73))*10^12,0)*'Process Emissions Multipliers'!$B$43</f>
        <v>1493663276524.2681</v>
      </c>
      <c r="M65" s="90">
        <f t="shared" ca="1" si="16"/>
        <v>1344296948871.8413</v>
      </c>
      <c r="N65" s="90">
        <f t="shared" ca="1" si="13"/>
        <v>1194930621219.4146</v>
      </c>
      <c r="O65" s="90">
        <f t="shared" ca="1" si="13"/>
        <v>1045564293566.9877</v>
      </c>
      <c r="P65" s="90">
        <f t="shared" ca="1" si="13"/>
        <v>896197965914.56091</v>
      </c>
      <c r="Q65" s="90">
        <f t="shared" ca="1" si="13"/>
        <v>746831638262.13403</v>
      </c>
      <c r="R65" s="90">
        <f t="shared" ca="1" si="13"/>
        <v>597465310609.70728</v>
      </c>
      <c r="S65" s="90">
        <f t="shared" ca="1" si="13"/>
        <v>448098982957.28046</v>
      </c>
      <c r="T65" s="90">
        <f t="shared" ca="1" si="13"/>
        <v>298732655304.85364</v>
      </c>
      <c r="U65" s="90">
        <f t="shared" ca="1" si="13"/>
        <v>149366327652.42682</v>
      </c>
      <c r="V65" s="90">
        <f ca="1">IF('Ric 2030'!$A73="RC",INDIRECT("'Ric 2030'!"&amp;'Country Selector'!$B$3&amp;ROW($A73))*10^12,0)*'Process Emissions Multipliers'!$D$43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 s="90">
        <f ca="1">V65*'Process Emissions Multipliers'!$E$43</f>
        <v>0</v>
      </c>
    </row>
    <row r="66" spans="1:42">
      <c r="A66" s="74">
        <v>14</v>
      </c>
      <c r="B66" s="90">
        <f ca="1">IF('Ric 2010'!$A74="RC",INDIRECT("'Ric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 s="90">
        <f ca="1">IF('Ric 2020'!$A74="RC",INDIRECT("'Ric 2020'!"&amp;'Country Selector'!$B$3&amp;ROW($A74))*10^12,0)*'Process Emissions Multipliers'!$B$43</f>
        <v>0</v>
      </c>
      <c r="M66" s="90">
        <f t="shared" ca="1" si="16"/>
        <v>172582366217.61285</v>
      </c>
      <c r="N66" s="90">
        <f t="shared" ca="1" si="13"/>
        <v>345164732435.22571</v>
      </c>
      <c r="O66" s="90">
        <f t="shared" ca="1" si="13"/>
        <v>517747098652.8385</v>
      </c>
      <c r="P66" s="90">
        <f t="shared" ca="1" si="13"/>
        <v>690329464870.45142</v>
      </c>
      <c r="Q66" s="90">
        <f t="shared" ca="1" si="13"/>
        <v>862911831088.06421</v>
      </c>
      <c r="R66" s="90">
        <f t="shared" ca="1" si="13"/>
        <v>1035494197305.677</v>
      </c>
      <c r="S66" s="90">
        <f t="shared" ca="1" si="13"/>
        <v>1208076563523.2898</v>
      </c>
      <c r="T66" s="90">
        <f t="shared" ca="1" si="13"/>
        <v>1380658929740.9028</v>
      </c>
      <c r="U66" s="90">
        <f t="shared" ca="1" si="13"/>
        <v>1553241295958.5156</v>
      </c>
      <c r="V66" s="90">
        <f ca="1">IF('Ric 2030'!$A74="RC",INDIRECT("'Ric 2030'!"&amp;'Country Selector'!$B$3&amp;ROW($A74))*10^12,0)*'Process Emissions Multipliers'!$D$43</f>
        <v>1725823662176.1284</v>
      </c>
      <c r="W66" s="90">
        <f t="shared" ca="1" si="14"/>
        <v>1751528648987.6284</v>
      </c>
      <c r="X66" s="90">
        <f t="shared" ca="1" si="14"/>
        <v>1777233635799.1284</v>
      </c>
      <c r="Y66" s="90">
        <f t="shared" ca="1" si="14"/>
        <v>1802938622610.6284</v>
      </c>
      <c r="Z66" s="90">
        <f t="shared" ca="1" si="14"/>
        <v>1828643609422.1282</v>
      </c>
      <c r="AA66" s="90">
        <f t="shared" ca="1" si="14"/>
        <v>1854348596233.6279</v>
      </c>
      <c r="AB66" s="90">
        <f t="shared" ca="1" si="14"/>
        <v>1880053583045.1279</v>
      </c>
      <c r="AC66" s="90">
        <f t="shared" ca="1" si="14"/>
        <v>1905758569856.6279</v>
      </c>
      <c r="AD66" s="90">
        <f t="shared" ca="1" si="14"/>
        <v>1931463556668.1279</v>
      </c>
      <c r="AE66" s="90">
        <f t="shared" ca="1" si="14"/>
        <v>1957168543479.6279</v>
      </c>
      <c r="AF66" s="90">
        <f t="shared" ca="1" si="14"/>
        <v>1982873530291.1277</v>
      </c>
      <c r="AG66" s="90">
        <f t="shared" ca="1" si="14"/>
        <v>2008578517102.6277</v>
      </c>
      <c r="AH66" s="90">
        <f t="shared" ca="1" si="14"/>
        <v>2034283503914.1277</v>
      </c>
      <c r="AI66" s="90">
        <f t="shared" ca="1" si="14"/>
        <v>2059988490725.6274</v>
      </c>
      <c r="AJ66" s="90">
        <f t="shared" ca="1" si="14"/>
        <v>2085693477537.1274</v>
      </c>
      <c r="AK66" s="90">
        <f t="shared" ca="1" si="14"/>
        <v>2111398464348.6274</v>
      </c>
      <c r="AL66" s="90">
        <f t="shared" ca="1" si="14"/>
        <v>2137103451160.1274</v>
      </c>
      <c r="AM66" s="90">
        <f t="shared" ca="1" si="11"/>
        <v>2162808437971.627</v>
      </c>
      <c r="AN66" s="90">
        <f t="shared" ca="1" si="11"/>
        <v>2188513424783.127</v>
      </c>
      <c r="AO66" s="90">
        <f t="shared" ca="1" si="11"/>
        <v>2214218411594.6274</v>
      </c>
      <c r="AP66" s="90">
        <f ca="1">V66*'Process Emissions Multipliers'!$E$43</f>
        <v>2239923398406.127</v>
      </c>
    </row>
    <row r="67" spans="1:42">
      <c r="A67" s="74">
        <v>15</v>
      </c>
      <c r="B67" s="90">
        <f ca="1">IF('Ric 2010'!$A75="RC",INDIRECT("'Ric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 s="90">
        <f ca="1">IF('Ric 2020'!$A75="RC",INDIRECT("'Ric 2020'!"&amp;'Country Selector'!$B$3&amp;ROW($A75))*10^12,0)*'Process Emissions Multipliers'!$B$43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 s="90">
        <f ca="1">IF('Ric 2030'!$A75="RC",INDIRECT("'Ric 2030'!"&amp;'Country Selector'!$B$3&amp;ROW($A75))*10^12,0)*'Process Emissions Multipliers'!$D$43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 s="90">
        <f ca="1">V67*'Process Emissions Multipliers'!$E$43</f>
        <v>0</v>
      </c>
    </row>
    <row r="68" spans="1:42">
      <c r="A68" s="74">
        <v>16</v>
      </c>
      <c r="B68" s="90">
        <f ca="1">IF('Ric 2010'!$A76="RC",INDIRECT("'Ric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 s="90">
        <f ca="1">IF('Ric 2020'!$A76="RC",INDIRECT("'Ric 2020'!"&amp;'Country Selector'!$B$3&amp;ROW($A76))*10^12,0)*'Process Emissions Multipliers'!$B$43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 s="90">
        <f ca="1">IF('Ric 2030'!$A76="RC",INDIRECT("'Ric 2030'!"&amp;'Country Selector'!$B$3&amp;ROW($A76))*10^12,0)*'Process Emissions Multipliers'!$D$43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 s="90">
        <f ca="1">V68*'Process Emissions Multipliers'!$E$43</f>
        <v>0</v>
      </c>
    </row>
    <row r="69" spans="1:42">
      <c r="A69" s="74">
        <v>17</v>
      </c>
      <c r="B69" s="90">
        <f ca="1">IF('Ric 2010'!$A77="RC",INDIRECT("'Ric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 s="90">
        <f ca="1">IF('Ric 2020'!$A77="RC",INDIRECT("'Ric 2020'!"&amp;'Country Selector'!$B$3&amp;ROW($A77))*10^12,0)*'Process Emissions Multipliers'!$B$43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 s="90">
        <f ca="1">IF('Ric 2030'!$A77="RC",INDIRECT("'Ric 2030'!"&amp;'Country Selector'!$B$3&amp;ROW($A77))*10^12,0)*'Process Emissions Multipliers'!$D$43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90">
        <f ca="1">V69*'Process Emissions Multipliers'!$E$43</f>
        <v>0</v>
      </c>
    </row>
    <row r="70" spans="1:42">
      <c r="A70" s="74">
        <v>18</v>
      </c>
      <c r="B70" s="90">
        <f ca="1">IF('Ric 2010'!$A78="RC",INDIRECT("'Ric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 s="90">
        <f ca="1">IF('Ric 2020'!$A78="RC",INDIRECT("'Ric 2020'!"&amp;'Country Selector'!$B$3&amp;ROW($A78))*10^12,0)*'Process Emissions Multipliers'!$B$43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 s="90">
        <f ca="1">IF('Ric 2030'!$A78="RC",INDIRECT("'Ric 2030'!"&amp;'Country Selector'!$B$3&amp;ROW($A78))*10^12,0)*'Process Emissions Multipliers'!$D$43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90">
        <f ca="1">V70*'Process Emissions Multipliers'!$E$43</f>
        <v>0</v>
      </c>
    </row>
    <row r="71" spans="1:42">
      <c r="A71" s="74">
        <v>19</v>
      </c>
      <c r="B71" s="90">
        <f ca="1">IF('Ric 2010'!$A79="RC",INDIRECT("'Ric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 s="90">
        <f ca="1">IF('Ric 2020'!$A79="RC",INDIRECT("'Ric 2020'!"&amp;'Country Selector'!$B$3&amp;ROW($A79))*10^12,0)*'Process Emissions Multipliers'!$B$43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 s="90">
        <f ca="1">IF('Ric 2030'!$A79="RC",INDIRECT("'Ric 2030'!"&amp;'Country Selector'!$B$3&amp;ROW($A79))*10^12,0)*'Process Emissions Multipliers'!$D$43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90">
        <f ca="1">V71*'Process Emissions Multipliers'!$E$43</f>
        <v>0</v>
      </c>
    </row>
    <row r="72" spans="1:42">
      <c r="A72" s="74">
        <v>20</v>
      </c>
      <c r="B72" s="90">
        <f ca="1">IF('Ric 2010'!$A80="RC",INDIRECT("'Ric 2010'!"&amp;'Country Selector'!$B$3&amp;ROW($A80))*10^12,0)</f>
        <v>536614295298.21625</v>
      </c>
      <c r="C72" s="90">
        <f t="shared" ca="1" si="15"/>
        <v>482952865768.39465</v>
      </c>
      <c r="D72" s="90">
        <f t="shared" ca="1" si="12"/>
        <v>429291436238.573</v>
      </c>
      <c r="E72" s="90">
        <f t="shared" ca="1" si="12"/>
        <v>375630006708.75134</v>
      </c>
      <c r="F72" s="90">
        <f t="shared" ca="1" si="12"/>
        <v>321968577178.92975</v>
      </c>
      <c r="G72" s="90">
        <f t="shared" ca="1" si="12"/>
        <v>268307147649.10809</v>
      </c>
      <c r="H72" s="90">
        <f t="shared" ca="1" si="12"/>
        <v>214645718119.2865</v>
      </c>
      <c r="I72" s="90">
        <f t="shared" ca="1" si="12"/>
        <v>160984288589.46487</v>
      </c>
      <c r="J72" s="90">
        <f t="shared" ca="1" si="12"/>
        <v>107322859059.64325</v>
      </c>
      <c r="K72" s="90">
        <f t="shared" ca="1" si="12"/>
        <v>53661429529.821625</v>
      </c>
      <c r="L72" s="90">
        <f ca="1">IF('Ric 2020'!$A80="RC",INDIRECT("'Ric 2020'!"&amp;'Country Selector'!$B$3&amp;ROW($A80))*10^12,0)*'Process Emissions Multipliers'!$B$43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 s="90">
        <f ca="1">IF('Ric 2030'!$A80="RC",INDIRECT("'Ric 2030'!"&amp;'Country Selector'!$B$3&amp;ROW($A80))*10^12,0)*'Process Emissions Multipliers'!$D$43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 s="90">
        <f ca="1">V72*'Process Emissions Multipliers'!$E$43</f>
        <v>0</v>
      </c>
    </row>
    <row r="73" spans="1:42">
      <c r="A73" s="74">
        <v>21</v>
      </c>
      <c r="B73" s="90">
        <f ca="1">IF('Ric 2010'!$A81="RC",INDIRECT("'Ric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 s="90">
        <f ca="1">IF('Ric 2020'!$A81="RC",INDIRECT("'Ric 2020'!"&amp;'Country Selector'!$B$3&amp;ROW($A81))*10^12,0)*'Process Emissions Multipliers'!$B$43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 s="90">
        <f ca="1">IF('Ric 2030'!$A81="RC",INDIRECT("'Ric 2030'!"&amp;'Country Selector'!$B$3&amp;ROW($A81))*10^12,0)*'Process Emissions Multipliers'!$D$43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 s="90">
        <f ca="1">V73*'Process Emissions Multipliers'!$E$43</f>
        <v>0</v>
      </c>
    </row>
    <row r="74" spans="1:42">
      <c r="A74" s="74">
        <v>22</v>
      </c>
      <c r="B74" s="90">
        <f ca="1">IF('Ric 2010'!$A82="RC",INDIRECT("'Ric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 s="90">
        <f ca="1">IF('Ric 2020'!$A82="RC",INDIRECT("'Ric 2020'!"&amp;'Country Selector'!$B$3&amp;ROW($A82))*10^12,0)*'Process Emissions Multipliers'!$B$43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 s="90">
        <f ca="1">IF('Ric 2030'!$A82="RC",INDIRECT("'Ric 2030'!"&amp;'Country Selector'!$B$3&amp;ROW($A82))*10^12,0)*'Process Emissions Multipliers'!$D$43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90">
        <f ca="1">V74*'Process Emissions Multipliers'!$E$43</f>
        <v>0</v>
      </c>
    </row>
    <row r="75" spans="1:42">
      <c r="A75" s="74">
        <v>23</v>
      </c>
      <c r="B75" s="90">
        <f ca="1">IF('Ric 2010'!$A83="RC",INDIRECT("'Ric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 s="90">
        <f ca="1">IF('Ric 2020'!$A83="RC",INDIRECT("'Ric 2020'!"&amp;'Country Selector'!$B$3&amp;ROW($A83))*10^12,0)*'Process Emissions Multipliers'!$B$43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 s="90">
        <f ca="1">IF('Ric 2030'!$A83="RC",INDIRECT("'Ric 2030'!"&amp;'Country Selector'!$B$3&amp;ROW($A83))*10^12,0)*'Process Emissions Multipliers'!$D$43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90">
        <f ca="1">V75*'Process Emissions Multipliers'!$E$43</f>
        <v>0</v>
      </c>
    </row>
    <row r="76" spans="1:42">
      <c r="A76" s="74">
        <v>24</v>
      </c>
      <c r="B76" s="90">
        <f ca="1">IF('Ric 2010'!$A84="RC",INDIRECT("'Ric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 s="90">
        <f ca="1">IF('Ric 2020'!$A84="RC",INDIRECT("'Ric 2020'!"&amp;'Country Selector'!$B$3&amp;ROW($A84))*10^12,0)*'Process Emissions Multipliers'!$B$43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 s="90">
        <f ca="1">IF('Ric 2030'!$A84="RC",INDIRECT("'Ric 2030'!"&amp;'Country Selector'!$B$3&amp;ROW($A84))*10^12,0)*'Process Emissions Multipliers'!$D$43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 s="90">
        <f ca="1">V76*'Process Emissions Multipliers'!$E$43</f>
        <v>0</v>
      </c>
    </row>
    <row r="77" spans="1:42">
      <c r="A77" s="74">
        <v>25</v>
      </c>
      <c r="B77" s="90">
        <f ca="1">IF('Ric 2010'!$A85="RC",INDIRECT("'Ric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 s="90">
        <f ca="1">IF('Ric 2020'!$A85="RC",INDIRECT("'Ric 2020'!"&amp;'Country Selector'!$B$3&amp;ROW($A85))*10^12,0)*'Process Emissions Multipliers'!$B$43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 s="90">
        <f ca="1">IF('Ric 2030'!$A85="RC",INDIRECT("'Ric 2030'!"&amp;'Country Selector'!$B$3&amp;ROW($A85))*10^12,0)*'Process Emissions Multipliers'!$D$43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90">
        <f ca="1">V77*'Process Emissions Multipliers'!$E$43</f>
        <v>0</v>
      </c>
    </row>
    <row r="78" spans="1:42">
      <c r="A78" s="74">
        <v>26</v>
      </c>
      <c r="B78" s="90">
        <f ca="1">IF('Ric 2010'!$A86="RC",INDIRECT("'Ric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 s="90">
        <f ca="1">IF('Ric 2020'!$A86="RC",INDIRECT("'Ric 2020'!"&amp;'Country Selector'!$B$3&amp;ROW($A86))*10^12,0)*'Process Emissions Multipliers'!$B$43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 s="90">
        <f ca="1">IF('Ric 2030'!$A86="RC",INDIRECT("'Ric 2030'!"&amp;'Country Selector'!$B$3&amp;ROW($A86))*10^12,0)*'Process Emissions Multipliers'!$D$43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90">
        <f ca="1">V78*'Process Emissions Multipliers'!$E$43</f>
        <v>0</v>
      </c>
    </row>
    <row r="79" spans="1:42">
      <c r="A79" s="74">
        <v>27</v>
      </c>
      <c r="B79" s="90">
        <f ca="1">IF('Ric 2010'!$A87="RC",INDIRECT("'Ric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 s="90">
        <f ca="1">IF('Ric 2020'!$A87="RC",INDIRECT("'Ric 2020'!"&amp;'Country Selector'!$B$3&amp;ROW($A87))*10^12,0)*'Process Emissions Multipliers'!$B$43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 s="90">
        <f ca="1">IF('Ric 2030'!$A87="RC",INDIRECT("'Ric 2030'!"&amp;'Country Selector'!$B$3&amp;ROW($A87))*10^12,0)*'Process Emissions Multipliers'!$D$43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 s="90">
        <f ca="1">V79*'Process Emissions Multipliers'!$E$43</f>
        <v>0</v>
      </c>
    </row>
    <row r="80" spans="1:42">
      <c r="A80" s="74">
        <v>28</v>
      </c>
      <c r="B80" s="90">
        <f ca="1">IF('Ric 2010'!$A88="RC",INDIRECT("'Ric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 s="90">
        <f ca="1">IF('Ric 2020'!$A88="RC",INDIRECT("'Ric 2020'!"&amp;'Country Selector'!$B$3&amp;ROW($A88))*10^12,0)*'Process Emissions Multipliers'!$B$43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 s="90">
        <f ca="1">IF('Ric 2030'!$A88="RC",INDIRECT("'Ric 2030'!"&amp;'Country Selector'!$B$3&amp;ROW($A88))*10^12,0)*'Process Emissions Multipliers'!$D$43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 s="90">
        <f ca="1">V80*'Process Emissions Multipliers'!$E$43</f>
        <v>0</v>
      </c>
    </row>
    <row r="81" spans="1:42">
      <c r="A81" s="74">
        <v>29</v>
      </c>
      <c r="B81" s="90">
        <f ca="1">IF('Ric 2010'!$A89="RC",INDIRECT("'Ric 2010'!"&amp;'Country Selector'!$B$3&amp;ROW($A89))*10^12,0)</f>
        <v>905378693995.38623</v>
      </c>
      <c r="C81" s="90">
        <f t="shared" ca="1" si="15"/>
        <v>814840824595.84766</v>
      </c>
      <c r="D81" s="90">
        <f t="shared" ca="1" si="12"/>
        <v>724302955196.30896</v>
      </c>
      <c r="E81" s="90">
        <f t="shared" ca="1" si="12"/>
        <v>633765085796.77026</v>
      </c>
      <c r="F81" s="90">
        <f t="shared" ca="1" si="12"/>
        <v>543227216397.23175</v>
      </c>
      <c r="G81" s="90">
        <f t="shared" ca="1" si="12"/>
        <v>452689346997.69318</v>
      </c>
      <c r="H81" s="90">
        <f t="shared" ca="1" si="12"/>
        <v>362151477598.15448</v>
      </c>
      <c r="I81" s="90">
        <f t="shared" ca="1" si="12"/>
        <v>271613608198.61588</v>
      </c>
      <c r="J81" s="90">
        <f t="shared" ca="1" si="12"/>
        <v>181075738799.07724</v>
      </c>
      <c r="K81" s="90">
        <f t="shared" ca="1" si="12"/>
        <v>90537869399.53862</v>
      </c>
      <c r="L81" s="90">
        <f ca="1">IF('Ric 2020'!$A89="RC",INDIRECT("'Ric 2020'!"&amp;'Country Selector'!$B$3&amp;ROW($A89))*10^12,0)*'Process Emissions Multipliers'!$B$43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 s="90">
        <f ca="1">IF('Ric 2030'!$A89="RC",INDIRECT("'Ric 2030'!"&amp;'Country Selector'!$B$3&amp;ROW($A89))*10^12,0)*'Process Emissions Multipliers'!$D$43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 s="90">
        <f ca="1">V81*'Process Emissions Multipliers'!$E$43</f>
        <v>0</v>
      </c>
    </row>
    <row r="82" spans="1:42">
      <c r="A82" s="74">
        <v>30</v>
      </c>
      <c r="B82" s="90">
        <f ca="1">IF('Ric 2010'!$A90="RC",INDIRECT("'Ric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 s="90">
        <f ca="1">IF('Ric 2020'!$A90="RC",INDIRECT("'Ric 2020'!"&amp;'Country Selector'!$B$3&amp;ROW($A90))*10^12,0)*'Process Emissions Multipliers'!$B$43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 s="90">
        <f ca="1">IF('Ric 2030'!$A90="RC",INDIRECT("'Ric 2030'!"&amp;'Country Selector'!$B$3&amp;ROW($A90))*10^12,0)*'Process Emissions Multipliers'!$D$43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90">
        <f ca="1">V82*'Process Emissions Multipliers'!$E$43</f>
        <v>0</v>
      </c>
    </row>
    <row r="83" spans="1:42">
      <c r="A83" s="74">
        <v>31</v>
      </c>
      <c r="B83" s="90">
        <f ca="1">IF('Ric 2010'!$A91="RC",INDIRECT("'Ric 2010'!"&amp;'Country Selector'!$B$3&amp;ROW($A91))*10^12,0)</f>
        <v>849825570843.18701</v>
      </c>
      <c r="C83" s="90">
        <f t="shared" ca="1" si="15"/>
        <v>764843013758.86841</v>
      </c>
      <c r="D83" s="90">
        <f t="shared" ca="1" si="12"/>
        <v>679860456674.54956</v>
      </c>
      <c r="E83" s="90">
        <f t="shared" ca="1" si="12"/>
        <v>594877899590.23083</v>
      </c>
      <c r="F83" s="90">
        <f t="shared" ca="1" si="12"/>
        <v>509895342505.91223</v>
      </c>
      <c r="G83" s="90">
        <f t="shared" ca="1" si="12"/>
        <v>424912785421.59351</v>
      </c>
      <c r="H83" s="90">
        <f t="shared" ca="1" si="12"/>
        <v>339930228337.27478</v>
      </c>
      <c r="I83" s="90">
        <f t="shared" ca="1" si="12"/>
        <v>254947671252.95612</v>
      </c>
      <c r="J83" s="90">
        <f t="shared" ca="1" si="12"/>
        <v>169965114168.63739</v>
      </c>
      <c r="K83" s="90">
        <f t="shared" ca="1" si="12"/>
        <v>84982557084.318695</v>
      </c>
      <c r="L83" s="90">
        <f ca="1">IF('Ric 2020'!$A91="RC",INDIRECT("'Ric 2020'!"&amp;'Country Selector'!$B$3&amp;ROW($A91))*10^12,0)*'Process Emissions Multipliers'!$B$43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 s="90">
        <f ca="1">IF('Ric 2030'!$A91="RC",INDIRECT("'Ric 2030'!"&amp;'Country Selector'!$B$3&amp;ROW($A91))*10^12,0)*'Process Emissions Multipliers'!$D$43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90">
        <f ca="1">V83*'Process Emissions Multipliers'!$E$43</f>
        <v>0</v>
      </c>
    </row>
    <row r="84" spans="1:42">
      <c r="A84" s="74">
        <v>32</v>
      </c>
      <c r="B84" s="90">
        <f ca="1">IF('Ric 2010'!$A92="RC",INDIRECT("'Ric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 s="90">
        <f ca="1">IF('Ric 2020'!$A92="RC",INDIRECT("'Ric 2020'!"&amp;'Country Selector'!$B$3&amp;ROW($A92))*10^12,0)*'Process Emissions Multipliers'!$B$43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 s="90">
        <f ca="1">IF('Ric 2030'!$A92="RC",INDIRECT("'Ric 2030'!"&amp;'Country Selector'!$B$3&amp;ROW($A92))*10^12,0)*'Process Emissions Multipliers'!$D$43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 s="90">
        <f ca="1">V84*'Process Emissions Multipliers'!$E$43</f>
        <v>0</v>
      </c>
    </row>
    <row r="85" spans="1:42">
      <c r="A85" s="74">
        <v>33</v>
      </c>
      <c r="B85" s="90">
        <f ca="1">IF('Ric 2010'!$A93="RC",INDIRECT("'Ric 2010'!"&amp;'Country Selector'!$B$3&amp;ROW($A93))*10^12,0)</f>
        <v>1829415584464.9343</v>
      </c>
      <c r="C85" s="90">
        <f t="shared" ca="1" si="15"/>
        <v>1646474026018.4409</v>
      </c>
      <c r="D85" s="90">
        <f t="shared" ca="1" si="12"/>
        <v>1463532467571.9475</v>
      </c>
      <c r="E85" s="90">
        <f t="shared" ca="1" si="12"/>
        <v>1280590909125.4541</v>
      </c>
      <c r="F85" s="90">
        <f t="shared" ca="1" si="12"/>
        <v>1097649350678.9606</v>
      </c>
      <c r="G85" s="90">
        <f t="shared" ca="1" si="12"/>
        <v>914707792232.46716</v>
      </c>
      <c r="H85" s="90">
        <f t="shared" ca="1" si="12"/>
        <v>731766233785.97375</v>
      </c>
      <c r="I85" s="90">
        <f t="shared" ca="1" si="12"/>
        <v>548824675339.48029</v>
      </c>
      <c r="J85" s="90">
        <f t="shared" ca="1" si="12"/>
        <v>365883116892.98688</v>
      </c>
      <c r="K85" s="90">
        <f t="shared" ca="1" si="12"/>
        <v>182941558446.49344</v>
      </c>
      <c r="L85" s="90">
        <f ca="1">IF('Ric 2020'!$A93="RC",INDIRECT("'Ric 2020'!"&amp;'Country Selector'!$B$3&amp;ROW($A93))*10^12,0)*'Process Emissions Multipliers'!$B$43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 s="90">
        <f ca="1">IF('Ric 2030'!$A93="RC",INDIRECT("'Ric 2030'!"&amp;'Country Selector'!$B$3&amp;ROW($A93))*10^12,0)*'Process Emissions Multipliers'!$D$43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90">
        <f ca="1">V85*'Process Emissions Multipliers'!$E$43</f>
        <v>0</v>
      </c>
    </row>
    <row r="86" spans="1:42">
      <c r="A86" s="74">
        <v>34</v>
      </c>
      <c r="B86" s="90">
        <f ca="1">IF('Ric 2010'!$A94="RC",INDIRECT("'Ric 2010'!"&amp;'Country Selector'!$B$3&amp;ROW($A94))*10^12,0)</f>
        <v>610071655755.44067</v>
      </c>
      <c r="C86" s="90">
        <f t="shared" ca="1" si="15"/>
        <v>646777061699.13428</v>
      </c>
      <c r="D86" s="90">
        <f t="shared" ca="1" si="12"/>
        <v>683482467642.82776</v>
      </c>
      <c r="E86" s="90">
        <f t="shared" ca="1" si="12"/>
        <v>720187873586.52136</v>
      </c>
      <c r="F86" s="90">
        <f t="shared" ca="1" si="12"/>
        <v>756893279530.21484</v>
      </c>
      <c r="G86" s="90">
        <f t="shared" ca="1" si="12"/>
        <v>793598685473.90845</v>
      </c>
      <c r="H86" s="90">
        <f t="shared" ca="1" si="12"/>
        <v>830304091417.60205</v>
      </c>
      <c r="I86" s="90">
        <f t="shared" ca="1" si="12"/>
        <v>867009497361.29553</v>
      </c>
      <c r="J86" s="90">
        <f t="shared" ca="1" si="12"/>
        <v>903714903304.98914</v>
      </c>
      <c r="K86" s="90">
        <f t="shared" ca="1" si="12"/>
        <v>940420309248.68262</v>
      </c>
      <c r="L86" s="90">
        <f ca="1">IF('Ric 2020'!$A94="RC",INDIRECT("'Ric 2020'!"&amp;'Country Selector'!$B$3&amp;ROW($A94))*10^12,0)*'Process Emissions Multipliers'!$B$43</f>
        <v>977125715192.37622</v>
      </c>
      <c r="M86" s="90">
        <f t="shared" ca="1" si="16"/>
        <v>991989071144.30408</v>
      </c>
      <c r="N86" s="90">
        <f t="shared" ca="1" si="13"/>
        <v>1006852427096.2322</v>
      </c>
      <c r="O86" s="90">
        <f t="shared" ca="1" si="13"/>
        <v>1021715783048.16</v>
      </c>
      <c r="P86" s="90">
        <f t="shared" ca="1" si="13"/>
        <v>1036579139000.088</v>
      </c>
      <c r="Q86" s="90">
        <f t="shared" ca="1" si="13"/>
        <v>1051442494952.0159</v>
      </c>
      <c r="R86" s="90">
        <f t="shared" ca="1" si="13"/>
        <v>1066305850903.9438</v>
      </c>
      <c r="S86" s="90">
        <f t="shared" ca="1" si="13"/>
        <v>1081169206855.8718</v>
      </c>
      <c r="T86" s="90">
        <f t="shared" ca="1" si="13"/>
        <v>1096032562807.7997</v>
      </c>
      <c r="U86" s="90">
        <f t="shared" ca="1" si="13"/>
        <v>1110895918759.7275</v>
      </c>
      <c r="V86" s="90">
        <f ca="1">IF('Ric 2030'!$A94="RC",INDIRECT("'Ric 2030'!"&amp;'Country Selector'!$B$3&amp;ROW($A94))*10^12,0)*'Process Emissions Multipliers'!$D$43</f>
        <v>1125759274711.6555</v>
      </c>
      <c r="W86" s="90">
        <f t="shared" ca="1" si="18"/>
        <v>1142526704631.4067</v>
      </c>
      <c r="X86" s="90">
        <f t="shared" ca="1" si="18"/>
        <v>1159294134551.1582</v>
      </c>
      <c r="Y86" s="90">
        <f t="shared" ca="1" si="18"/>
        <v>1176061564470.9097</v>
      </c>
      <c r="Z86" s="90">
        <f t="shared" ca="1" si="18"/>
        <v>1192828994390.6609</v>
      </c>
      <c r="AA86" s="90">
        <f t="shared" ca="1" si="18"/>
        <v>1209596424310.4121</v>
      </c>
      <c r="AB86" s="90">
        <f t="shared" ca="1" si="18"/>
        <v>1226363854230.1636</v>
      </c>
      <c r="AC86" s="90">
        <f t="shared" ca="1" si="18"/>
        <v>1243131284149.9148</v>
      </c>
      <c r="AD86" s="90">
        <f t="shared" ca="1" si="18"/>
        <v>1259898714069.6663</v>
      </c>
      <c r="AE86" s="90">
        <f t="shared" ca="1" si="18"/>
        <v>1276666143989.4175</v>
      </c>
      <c r="AF86" s="90">
        <f t="shared" ca="1" si="18"/>
        <v>1293433573909.1689</v>
      </c>
      <c r="AG86" s="90">
        <f t="shared" ca="1" si="18"/>
        <v>1310201003828.9202</v>
      </c>
      <c r="AH86" s="90">
        <f t="shared" ca="1" si="18"/>
        <v>1326968433748.6714</v>
      </c>
      <c r="AI86" s="90">
        <f t="shared" ca="1" si="18"/>
        <v>1343735863668.4229</v>
      </c>
      <c r="AJ86" s="90">
        <f t="shared" ca="1" si="18"/>
        <v>1360503293588.1743</v>
      </c>
      <c r="AK86" s="90">
        <f t="shared" ca="1" si="18"/>
        <v>1377270723507.9253</v>
      </c>
      <c r="AL86" s="90">
        <f t="shared" ca="1" si="18"/>
        <v>1394038153427.6768</v>
      </c>
      <c r="AM86" s="90">
        <f t="shared" ca="1" si="17"/>
        <v>1410805583347.4282</v>
      </c>
      <c r="AN86" s="90">
        <f t="shared" ca="1" si="17"/>
        <v>1427573013267.1794</v>
      </c>
      <c r="AO86" s="90">
        <f t="shared" ca="1" si="17"/>
        <v>1444340443186.9309</v>
      </c>
      <c r="AP86" s="90">
        <f ca="1">V86*'Process Emissions Multipliers'!$E$43</f>
        <v>1461107873106.6821</v>
      </c>
    </row>
    <row r="87" spans="1:42">
      <c r="A87" s="74">
        <v>35</v>
      </c>
      <c r="B87" s="90">
        <f ca="1">IF('Ric 2010'!$A95="RC",INDIRECT("'Ric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 s="90">
        <f ca="1">IF('Ric 2020'!$A95="RC",INDIRECT("'Ric 2020'!"&amp;'Country Selector'!$B$3&amp;ROW($A95))*10^12,0)*'Process Emissions Multipliers'!$B$43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 s="90">
        <f ca="1">IF('Ric 2030'!$A95="RC",INDIRECT("'Ric 2030'!"&amp;'Country Selector'!$B$3&amp;ROW($A95))*10^12,0)*'Process Emissions Multipliers'!$D$43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90">
        <f ca="1">V87*'Process Emissions Multipliers'!$E$43</f>
        <v>0</v>
      </c>
    </row>
    <row r="88" spans="1:42">
      <c r="A88" s="74">
        <v>36</v>
      </c>
      <c r="B88" s="90">
        <f ca="1">IF('Ric 2010'!$A96="RC",INDIRECT("'Ric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 s="90">
        <f ca="1">IF('Ric 2020'!$A96="RC",INDIRECT("'Ric 2020'!"&amp;'Country Selector'!$B$3&amp;ROW($A96))*10^12,0)*'Process Emissions Multipliers'!$B$43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 s="90">
        <f ca="1">IF('Ric 2030'!$A96="RC",INDIRECT("'Ric 2030'!"&amp;'Country Selector'!$B$3&amp;ROW($A96))*10^12,0)*'Process Emissions Multipliers'!$D$43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90">
        <f ca="1">V88*'Process Emissions Multipliers'!$E$43</f>
        <v>0</v>
      </c>
    </row>
    <row r="89" spans="1:42">
      <c r="A89" s="74">
        <v>37</v>
      </c>
      <c r="B89" s="90">
        <f ca="1">IF('Ric 2010'!$A97="RC",INDIRECT("'Ric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 s="90">
        <f ca="1">IF('Ric 2020'!$A97="RC",INDIRECT("'Ric 2020'!"&amp;'Country Selector'!$B$3&amp;ROW($A97))*10^12,0)*'Process Emissions Multipliers'!$B$43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 s="90">
        <f ca="1">IF('Ric 2030'!$A97="RC",INDIRECT("'Ric 2030'!"&amp;'Country Selector'!$B$3&amp;ROW($A97))*10^12,0)*'Process Emissions Multipliers'!$D$43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 s="90">
        <f ca="1">V89*'Process Emissions Multipliers'!$E$43</f>
        <v>0</v>
      </c>
    </row>
    <row r="90" spans="1:42">
      <c r="A90" s="74">
        <v>38</v>
      </c>
      <c r="B90" s="90">
        <f ca="1">IF('Ric 2010'!$A98="RC",INDIRECT("'Ric 2010'!"&amp;'Country Selector'!$B$3&amp;ROW($A98))*10^12,0)</f>
        <v>0</v>
      </c>
      <c r="C90" s="90">
        <f t="shared" ca="1" si="15"/>
        <v>92553793323.909149</v>
      </c>
      <c r="D90" s="90">
        <f t="shared" ca="1" si="12"/>
        <v>185107586647.8183</v>
      </c>
      <c r="E90" s="90">
        <f t="shared" ca="1" si="12"/>
        <v>277661379971.72742</v>
      </c>
      <c r="F90" s="90">
        <f t="shared" ca="1" si="12"/>
        <v>370215173295.6366</v>
      </c>
      <c r="G90" s="90">
        <f t="shared" ca="1" si="12"/>
        <v>462768966619.54578</v>
      </c>
      <c r="H90" s="90">
        <f t="shared" ca="1" si="12"/>
        <v>555322759943.45483</v>
      </c>
      <c r="I90" s="90">
        <f t="shared" ca="1" si="12"/>
        <v>647876553267.36401</v>
      </c>
      <c r="J90" s="90">
        <f t="shared" ca="1" si="12"/>
        <v>740430346591.27319</v>
      </c>
      <c r="K90" s="90">
        <f t="shared" ca="1" si="12"/>
        <v>832984139915.18237</v>
      </c>
      <c r="L90" s="90">
        <f ca="1">IF('Ric 2020'!$A98="RC",INDIRECT("'Ric 2020'!"&amp;'Country Selector'!$B$3&amp;ROW($A98))*10^12,0)*'Process Emissions Multipliers'!$B$43</f>
        <v>925537933239.09155</v>
      </c>
      <c r="M90" s="90">
        <f t="shared" ca="1" si="16"/>
        <v>832984139915.18237</v>
      </c>
      <c r="N90" s="90">
        <f t="shared" ca="1" si="13"/>
        <v>740430346591.27319</v>
      </c>
      <c r="O90" s="90">
        <f t="shared" ca="1" si="13"/>
        <v>647876553267.36401</v>
      </c>
      <c r="P90" s="90">
        <f t="shared" ca="1" si="13"/>
        <v>555322759943.45483</v>
      </c>
      <c r="Q90" s="90">
        <f t="shared" ca="1" si="13"/>
        <v>462768966619.54578</v>
      </c>
      <c r="R90" s="90">
        <f t="shared" ca="1" si="13"/>
        <v>370215173295.6366</v>
      </c>
      <c r="S90" s="90">
        <f t="shared" ca="1" si="13"/>
        <v>277661379971.72742</v>
      </c>
      <c r="T90" s="90">
        <f t="shared" ca="1" si="13"/>
        <v>185107586647.8183</v>
      </c>
      <c r="U90" s="90">
        <f t="shared" ca="1" si="13"/>
        <v>92553793323.909149</v>
      </c>
      <c r="V90" s="90">
        <f ca="1">IF('Ric 2030'!$A98="RC",INDIRECT("'Ric 2030'!"&amp;'Country Selector'!$B$3&amp;ROW($A98))*10^12,0)*'Process Emissions Multipliers'!$D$43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90">
        <f ca="1">V90*'Process Emissions Multipliers'!$E$43</f>
        <v>0</v>
      </c>
    </row>
    <row r="91" spans="1:42">
      <c r="A91" s="74">
        <v>39</v>
      </c>
      <c r="B91" s="90">
        <f ca="1">IF('Ric 2010'!$A99="RC",INDIRECT("'Ric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 s="90">
        <f ca="1">IF('Ric 2020'!$A99="RC",INDIRECT("'Ric 2020'!"&amp;'Country Selector'!$B$3&amp;ROW($A99))*10^12,0)*'Process Emissions Multipliers'!$B$43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 s="90">
        <f ca="1">IF('Ric 2030'!$A99="RC",INDIRECT("'Ric 2030'!"&amp;'Country Selector'!$B$3&amp;ROW($A99))*10^12,0)*'Process Emissions Multipliers'!$D$43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 s="90">
        <f ca="1">V91*'Process Emissions Multipliers'!$E$43</f>
        <v>0</v>
      </c>
    </row>
    <row r="92" spans="1:42">
      <c r="A92" s="74">
        <v>40</v>
      </c>
      <c r="B92" s="90">
        <f ca="1">IF('Ric 2010'!$A100="RC",INDIRECT("'Ric 2010'!"&amp;'Country Selector'!$B$3&amp;ROW($A100))*10^12,0)</f>
        <v>0</v>
      </c>
      <c r="C92" s="90">
        <f t="shared" ca="1" si="15"/>
        <v>87570791629.334274</v>
      </c>
      <c r="D92" s="90">
        <f t="shared" ca="1" si="12"/>
        <v>175141583258.66855</v>
      </c>
      <c r="E92" s="90">
        <f t="shared" ca="1" si="12"/>
        <v>262712374888.00284</v>
      </c>
      <c r="F92" s="90">
        <f t="shared" ca="1" si="12"/>
        <v>350283166517.3371</v>
      </c>
      <c r="G92" s="90">
        <f t="shared" ca="1" si="12"/>
        <v>437853958146.67139</v>
      </c>
      <c r="H92" s="90">
        <f t="shared" ca="1" si="12"/>
        <v>525424749776.00568</v>
      </c>
      <c r="I92" s="90">
        <f t="shared" ca="1" si="12"/>
        <v>612995541405.33997</v>
      </c>
      <c r="J92" s="90">
        <f t="shared" ca="1" si="12"/>
        <v>700566333034.67419</v>
      </c>
      <c r="K92" s="90">
        <f t="shared" ca="1" si="12"/>
        <v>788137124664.00854</v>
      </c>
      <c r="L92" s="90">
        <f ca="1">IF('Ric 2020'!$A100="RC",INDIRECT("'Ric 2020'!"&amp;'Country Selector'!$B$3&amp;ROW($A100))*10^12,0)*'Process Emissions Multipliers'!$B$43</f>
        <v>875707916293.34277</v>
      </c>
      <c r="M92" s="90">
        <f t="shared" ca="1" si="16"/>
        <v>788137124664.00854</v>
      </c>
      <c r="N92" s="90">
        <f t="shared" ca="1" si="13"/>
        <v>700566333034.67419</v>
      </c>
      <c r="O92" s="90">
        <f t="shared" ca="1" si="13"/>
        <v>612995541405.33997</v>
      </c>
      <c r="P92" s="90">
        <f t="shared" ca="1" si="13"/>
        <v>525424749776.00568</v>
      </c>
      <c r="Q92" s="90">
        <f t="shared" ca="1" si="13"/>
        <v>437853958146.67139</v>
      </c>
      <c r="R92" s="90">
        <f t="shared" ca="1" si="13"/>
        <v>350283166517.3371</v>
      </c>
      <c r="S92" s="90">
        <f t="shared" ca="1" si="13"/>
        <v>262712374888.00284</v>
      </c>
      <c r="T92" s="90">
        <f t="shared" ca="1" si="13"/>
        <v>175141583258.66855</v>
      </c>
      <c r="U92" s="90">
        <f t="shared" ca="1" si="13"/>
        <v>87570791629.334274</v>
      </c>
      <c r="V92" s="90">
        <f ca="1">IF('Ric 2030'!$A100="RC",INDIRECT("'Ric 2030'!"&amp;'Country Selector'!$B$3&amp;ROW($A100))*10^12,0)*'Process Emissions Multipliers'!$D$43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90">
        <f ca="1">V92*'Process Emissions Multipliers'!$E$43</f>
        <v>0</v>
      </c>
    </row>
    <row r="93" spans="1:42">
      <c r="A93" s="74">
        <v>41</v>
      </c>
      <c r="B93" s="90">
        <f ca="1">IF('Ric 2010'!$A101="RC",INDIRECT("'Ric 2010'!"&amp;'Country Selector'!$B$3&amp;ROW($A101))*10^12,0)</f>
        <v>666385335356.87476</v>
      </c>
      <c r="C93" s="90">
        <f t="shared" ca="1" si="15"/>
        <v>640616362856.57263</v>
      </c>
      <c r="D93" s="90">
        <f t="shared" ca="1" si="12"/>
        <v>614847390356.27063</v>
      </c>
      <c r="E93" s="90">
        <f t="shared" ca="1" si="12"/>
        <v>589078417855.96863</v>
      </c>
      <c r="F93" s="90">
        <f t="shared" ca="1" si="12"/>
        <v>563309445355.66663</v>
      </c>
      <c r="G93" s="90">
        <f t="shared" ca="1" si="12"/>
        <v>537540472855.3645</v>
      </c>
      <c r="H93" s="90">
        <f t="shared" ca="1" si="12"/>
        <v>511771500355.0625</v>
      </c>
      <c r="I93" s="90">
        <f t="shared" ca="1" si="12"/>
        <v>486002527854.76044</v>
      </c>
      <c r="J93" s="90">
        <f t="shared" ca="1" si="12"/>
        <v>460233555354.45837</v>
      </c>
      <c r="K93" s="90">
        <f t="shared" ca="1" si="12"/>
        <v>434464582854.15637</v>
      </c>
      <c r="L93" s="90">
        <f ca="1">IF('Ric 2020'!$A101="RC",INDIRECT("'Ric 2020'!"&amp;'Country Selector'!$B$3&amp;ROW($A101))*10^12,0)*'Process Emissions Multipliers'!$B$43</f>
        <v>408695610353.85431</v>
      </c>
      <c r="M93" s="90">
        <f t="shared" ca="1" si="16"/>
        <v>367826049318.46887</v>
      </c>
      <c r="N93" s="90">
        <f t="shared" ca="1" si="13"/>
        <v>326956488283.08344</v>
      </c>
      <c r="O93" s="90">
        <f t="shared" ca="1" si="13"/>
        <v>286086927247.698</v>
      </c>
      <c r="P93" s="90">
        <f t="shared" ca="1" si="13"/>
        <v>245217366212.31259</v>
      </c>
      <c r="Q93" s="90">
        <f t="shared" ca="1" si="13"/>
        <v>204347805176.92715</v>
      </c>
      <c r="R93" s="90">
        <f t="shared" ca="1" si="13"/>
        <v>163478244141.54172</v>
      </c>
      <c r="S93" s="90">
        <f t="shared" ca="1" si="13"/>
        <v>122608683106.1563</v>
      </c>
      <c r="T93" s="90">
        <f t="shared" ca="1" si="13"/>
        <v>81739122070.770859</v>
      </c>
      <c r="U93" s="90">
        <f t="shared" ca="1" si="13"/>
        <v>40869561035.385429</v>
      </c>
      <c r="V93" s="90">
        <f ca="1">IF('Ric 2030'!$A101="RC",INDIRECT("'Ric 2030'!"&amp;'Country Selector'!$B$3&amp;ROW($A101))*10^12,0)*'Process Emissions Multipliers'!$D$43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90">
        <f ca="1">V93*'Process Emissions Multipliers'!$E$43</f>
        <v>0</v>
      </c>
    </row>
    <row r="94" spans="1:42">
      <c r="A94" s="74">
        <v>42</v>
      </c>
      <c r="B94" s="90">
        <f ca="1">IF('Ric 2010'!$A102="RC",INDIRECT("'Ric 2010'!"&amp;'Country Selector'!$B$3&amp;ROW($A102))*10^12,0)</f>
        <v>3423594547861.5815</v>
      </c>
      <c r="C94" s="90">
        <f t="shared" ca="1" si="15"/>
        <v>3081235093075.4233</v>
      </c>
      <c r="D94" s="90">
        <f t="shared" ca="1" si="12"/>
        <v>2738875638289.2651</v>
      </c>
      <c r="E94" s="90">
        <f t="shared" ca="1" si="12"/>
        <v>2396516183503.1069</v>
      </c>
      <c r="F94" s="90">
        <f t="shared" ca="1" si="12"/>
        <v>2054156728716.9487</v>
      </c>
      <c r="G94" s="90">
        <f t="shared" ca="1" si="12"/>
        <v>1711797273930.7908</v>
      </c>
      <c r="H94" s="90">
        <f t="shared" ca="1" si="12"/>
        <v>1369437819144.6326</v>
      </c>
      <c r="I94" s="90">
        <f t="shared" ca="1" si="12"/>
        <v>1027078364358.4744</v>
      </c>
      <c r="J94" s="90">
        <f t="shared" ca="1" si="12"/>
        <v>684718909572.31628</v>
      </c>
      <c r="K94" s="90">
        <f t="shared" ca="1" si="12"/>
        <v>342359454786.15814</v>
      </c>
      <c r="L94" s="90">
        <f ca="1">IF('Ric 2020'!$A102="RC",INDIRECT("'Ric 2020'!"&amp;'Country Selector'!$B$3&amp;ROW($A102))*10^12,0)*'Process Emissions Multipliers'!$B$43</f>
        <v>0</v>
      </c>
      <c r="M94" s="90">
        <f t="shared" ca="1" si="16"/>
        <v>42034492457.721924</v>
      </c>
      <c r="N94" s="90">
        <f t="shared" ca="1" si="13"/>
        <v>84068984915.443848</v>
      </c>
      <c r="O94" s="90">
        <f t="shared" ca="1" si="13"/>
        <v>126103477373.16577</v>
      </c>
      <c r="P94" s="90">
        <f t="shared" ca="1" si="13"/>
        <v>168137969830.8877</v>
      </c>
      <c r="Q94" s="90">
        <f t="shared" ca="1" si="13"/>
        <v>210172462288.60962</v>
      </c>
      <c r="R94" s="90">
        <f t="shared" ca="1" si="13"/>
        <v>252206954746.33154</v>
      </c>
      <c r="S94" s="90">
        <f t="shared" ca="1" si="13"/>
        <v>294241447204.05347</v>
      </c>
      <c r="T94" s="90">
        <f t="shared" ca="1" si="13"/>
        <v>336275939661.77539</v>
      </c>
      <c r="U94" s="90">
        <f t="shared" ca="1" si="13"/>
        <v>378310432119.49731</v>
      </c>
      <c r="V94" s="90">
        <f ca="1">IF('Ric 2030'!$A102="RC",INDIRECT("'Ric 2030'!"&amp;'Country Selector'!$B$3&amp;ROW($A102))*10^12,0)*'Process Emissions Multipliers'!$D$43</f>
        <v>420344924577.21924</v>
      </c>
      <c r="W94" s="90">
        <f t="shared" ca="1" si="18"/>
        <v>426605680516.16272</v>
      </c>
      <c r="X94" s="90">
        <f t="shared" ca="1" si="18"/>
        <v>432866436455.10614</v>
      </c>
      <c r="Y94" s="90">
        <f t="shared" ca="1" si="18"/>
        <v>439127192394.04962</v>
      </c>
      <c r="Z94" s="90">
        <f t="shared" ca="1" si="18"/>
        <v>445387948332.9931</v>
      </c>
      <c r="AA94" s="90">
        <f t="shared" ca="1" si="18"/>
        <v>451648704271.93652</v>
      </c>
      <c r="AB94" s="90">
        <f t="shared" ca="1" si="18"/>
        <v>457909460210.88</v>
      </c>
      <c r="AC94" s="90">
        <f t="shared" ca="1" si="18"/>
        <v>464170216149.82349</v>
      </c>
      <c r="AD94" s="90">
        <f t="shared" ca="1" si="18"/>
        <v>470430972088.76697</v>
      </c>
      <c r="AE94" s="90">
        <f t="shared" ca="1" si="18"/>
        <v>476691728027.71045</v>
      </c>
      <c r="AF94" s="90">
        <f t="shared" ca="1" si="18"/>
        <v>482952483966.65387</v>
      </c>
      <c r="AG94" s="90">
        <f t="shared" ca="1" si="18"/>
        <v>489213239905.59735</v>
      </c>
      <c r="AH94" s="90">
        <f t="shared" ca="1" si="18"/>
        <v>495473995844.54083</v>
      </c>
      <c r="AI94" s="90">
        <f t="shared" ca="1" si="18"/>
        <v>501734751783.48425</v>
      </c>
      <c r="AJ94" s="90">
        <f t="shared" ca="1" si="18"/>
        <v>507995507722.42773</v>
      </c>
      <c r="AK94" s="90">
        <f t="shared" ca="1" si="18"/>
        <v>514256263661.37115</v>
      </c>
      <c r="AL94" s="90">
        <f t="shared" ref="AL94:AO109" ca="1" si="19">$V94*($AP$1-AL$1)/($AP$1-$V$1)+$AP94*(AL$1-$V$1)/($AP$1-$V$1)</f>
        <v>520517019600.31464</v>
      </c>
      <c r="AM94" s="90">
        <f t="shared" ca="1" si="19"/>
        <v>526777775539.25806</v>
      </c>
      <c r="AN94" s="90">
        <f t="shared" ca="1" si="19"/>
        <v>533038531478.2016</v>
      </c>
      <c r="AO94" s="90">
        <f t="shared" ca="1" si="19"/>
        <v>539299287417.14502</v>
      </c>
      <c r="AP94" s="90">
        <f ca="1">V94*'Process Emissions Multipliers'!$E$43</f>
        <v>545560043356.0885</v>
      </c>
    </row>
    <row r="95" spans="1:42">
      <c r="A95" s="74">
        <v>43</v>
      </c>
      <c r="B95" s="90">
        <f ca="1">IF('Ric 2010'!$A103="RC",INDIRECT("'Ric 2010'!"&amp;'Country Selector'!$B$3&amp;ROW($A103))*10^12,0)</f>
        <v>837031402059.3313</v>
      </c>
      <c r="C95" s="90">
        <f t="shared" ca="1" si="15"/>
        <v>753328261853.39819</v>
      </c>
      <c r="D95" s="90">
        <f t="shared" ca="1" si="12"/>
        <v>669625121647.46509</v>
      </c>
      <c r="E95" s="90">
        <f t="shared" ref="D95:K126" ca="1" si="20">$B95*($L$1-E$1)/($L$1-$B$1)+$L95*(E$1-$B$1)/($L$1-$B$1)</f>
        <v>585921981441.53198</v>
      </c>
      <c r="F95" s="90">
        <f t="shared" ca="1" si="20"/>
        <v>502218841235.59882</v>
      </c>
      <c r="G95" s="90">
        <f t="shared" ca="1" si="20"/>
        <v>418515701029.66565</v>
      </c>
      <c r="H95" s="90">
        <f t="shared" ca="1" si="20"/>
        <v>334812560823.73254</v>
      </c>
      <c r="I95" s="90">
        <f t="shared" ca="1" si="20"/>
        <v>251109420617.79941</v>
      </c>
      <c r="J95" s="90">
        <f t="shared" ca="1" si="20"/>
        <v>167406280411.86627</v>
      </c>
      <c r="K95" s="90">
        <f t="shared" ca="1" si="20"/>
        <v>83703140205.933136</v>
      </c>
      <c r="L95" s="90">
        <f ca="1">IF('Ric 2020'!$A103="RC",INDIRECT("'Ric 2020'!"&amp;'Country Selector'!$B$3&amp;ROW($A103))*10^12,0)*'Process Emissions Multipliers'!$B$43</f>
        <v>0</v>
      </c>
      <c r="M95" s="90">
        <f t="shared" ca="1" si="16"/>
        <v>105264825941.04298</v>
      </c>
      <c r="N95" s="90">
        <f t="shared" ca="1" si="13"/>
        <v>210529651882.08597</v>
      </c>
      <c r="O95" s="90">
        <f t="shared" ref="N95:U126" ca="1" si="21">$L95*($V$1-O$1)/($V$1-$L$1)+$V95*(O$1-$L$1)/($V$1-$L$1)</f>
        <v>315794477823.12897</v>
      </c>
      <c r="P95" s="90">
        <f t="shared" ca="1" si="21"/>
        <v>421059303764.17194</v>
      </c>
      <c r="Q95" s="90">
        <f t="shared" ca="1" si="21"/>
        <v>526324129705.21497</v>
      </c>
      <c r="R95" s="90">
        <f t="shared" ca="1" si="21"/>
        <v>631588955646.25793</v>
      </c>
      <c r="S95" s="90">
        <f t="shared" ca="1" si="21"/>
        <v>736853781587.3009</v>
      </c>
      <c r="T95" s="90">
        <f t="shared" ca="1" si="21"/>
        <v>842118607528.34387</v>
      </c>
      <c r="U95" s="90">
        <f t="shared" ca="1" si="21"/>
        <v>947383433469.38696</v>
      </c>
      <c r="V95" s="90">
        <f ca="1">IF('Ric 2030'!$A103="RC",INDIRECT("'Ric 2030'!"&amp;'Country Selector'!$B$3&amp;ROW($A103))*10^12,0)*'Process Emissions Multipliers'!$D$43</f>
        <v>1052648259410.4298</v>
      </c>
      <c r="W95" s="90">
        <f t="shared" ref="W95:AL110" ca="1" si="22">$V95*($AP$1-W$1)/($AP$1-$V$1)+$AP95*(W$1-$V$1)/($AP$1-$V$1)</f>
        <v>1068326749755.8312</v>
      </c>
      <c r="X95" s="90">
        <f t="shared" ca="1" si="22"/>
        <v>1084005240101.2324</v>
      </c>
      <c r="Y95" s="90">
        <f t="shared" ca="1" si="22"/>
        <v>1099683730446.6338</v>
      </c>
      <c r="Z95" s="90">
        <f t="shared" ca="1" si="22"/>
        <v>1115362220792.0349</v>
      </c>
      <c r="AA95" s="90">
        <f t="shared" ca="1" si="22"/>
        <v>1131040711137.436</v>
      </c>
      <c r="AB95" s="90">
        <f t="shared" ca="1" si="22"/>
        <v>1146719201482.8374</v>
      </c>
      <c r="AC95" s="90">
        <f t="shared" ca="1" si="22"/>
        <v>1162397691828.2385</v>
      </c>
      <c r="AD95" s="90">
        <f t="shared" ca="1" si="22"/>
        <v>1178076182173.6399</v>
      </c>
      <c r="AE95" s="90">
        <f t="shared" ca="1" si="22"/>
        <v>1193754672519.041</v>
      </c>
      <c r="AF95" s="90">
        <f t="shared" ca="1" si="22"/>
        <v>1209433162864.4424</v>
      </c>
      <c r="AG95" s="90">
        <f t="shared" ca="1" si="22"/>
        <v>1225111653209.8438</v>
      </c>
      <c r="AH95" s="90">
        <f t="shared" ca="1" si="22"/>
        <v>1240790143555.2449</v>
      </c>
      <c r="AI95" s="90">
        <f t="shared" ca="1" si="22"/>
        <v>1256468633900.6462</v>
      </c>
      <c r="AJ95" s="90">
        <f t="shared" ca="1" si="22"/>
        <v>1272147124246.0474</v>
      </c>
      <c r="AK95" s="90">
        <f t="shared" ca="1" si="22"/>
        <v>1287825614591.4487</v>
      </c>
      <c r="AL95" s="90">
        <f t="shared" ca="1" si="22"/>
        <v>1303504104936.8499</v>
      </c>
      <c r="AM95" s="90">
        <f t="shared" ca="1" si="19"/>
        <v>1319182595282.251</v>
      </c>
      <c r="AN95" s="90">
        <f t="shared" ca="1" si="19"/>
        <v>1334861085627.6523</v>
      </c>
      <c r="AO95" s="90">
        <f t="shared" ca="1" si="19"/>
        <v>1350539575973.0535</v>
      </c>
      <c r="AP95" s="90">
        <f ca="1">V95*'Process Emissions Multipliers'!$E$43</f>
        <v>1366218066318.4548</v>
      </c>
    </row>
    <row r="96" spans="1:42">
      <c r="A96" s="74">
        <v>44</v>
      </c>
      <c r="B96" s="90">
        <f ca="1">IF('Ric 2010'!$A104="RC",INDIRECT("'Ric 2010'!"&amp;'Country Selector'!$B$3&amp;ROW($A104))*10^12,0)</f>
        <v>1524108729910.0933</v>
      </c>
      <c r="C96" s="90">
        <f t="shared" ca="1" si="15"/>
        <v>1371697856919.084</v>
      </c>
      <c r="D96" s="90">
        <f t="shared" ca="1" si="20"/>
        <v>1219286983928.0747</v>
      </c>
      <c r="E96" s="90">
        <f t="shared" ca="1" si="20"/>
        <v>1066876110937.0652</v>
      </c>
      <c r="F96" s="90">
        <f t="shared" ca="1" si="20"/>
        <v>914465237946.05591</v>
      </c>
      <c r="G96" s="90">
        <f t="shared" ca="1" si="20"/>
        <v>762054364955.04663</v>
      </c>
      <c r="H96" s="90">
        <f t="shared" ca="1" si="20"/>
        <v>609643491964.03735</v>
      </c>
      <c r="I96" s="90">
        <f t="shared" ca="1" si="20"/>
        <v>457232618973.02795</v>
      </c>
      <c r="J96" s="90">
        <f t="shared" ca="1" si="20"/>
        <v>304821745982.01868</v>
      </c>
      <c r="K96" s="90">
        <f t="shared" ca="1" si="20"/>
        <v>152410872991.00934</v>
      </c>
      <c r="L96" s="90">
        <f ca="1">IF('Ric 2020'!$A104="RC",INDIRECT("'Ric 2020'!"&amp;'Country Selector'!$B$3&amp;ROW($A104))*10^12,0)*'Process Emissions Multipliers'!$B$43</f>
        <v>0</v>
      </c>
      <c r="M96" s="90">
        <f t="shared" ca="1" si="16"/>
        <v>101373155229.71718</v>
      </c>
      <c r="N96" s="90">
        <f t="shared" ca="1" si="21"/>
        <v>202746310459.43436</v>
      </c>
      <c r="O96" s="90">
        <f t="shared" ca="1" si="21"/>
        <v>304119465689.15149</v>
      </c>
      <c r="P96" s="90">
        <f t="shared" ca="1" si="21"/>
        <v>405492620918.86871</v>
      </c>
      <c r="Q96" s="90">
        <f t="shared" ca="1" si="21"/>
        <v>506865776148.58582</v>
      </c>
      <c r="R96" s="90">
        <f t="shared" ca="1" si="21"/>
        <v>608238931378.30298</v>
      </c>
      <c r="S96" s="90">
        <f t="shared" ca="1" si="21"/>
        <v>709612086608.02026</v>
      </c>
      <c r="T96" s="90">
        <f t="shared" ca="1" si="21"/>
        <v>810985241837.73743</v>
      </c>
      <c r="U96" s="90">
        <f t="shared" ca="1" si="21"/>
        <v>912358397067.45447</v>
      </c>
      <c r="V96" s="90">
        <f ca="1">IF('Ric 2030'!$A104="RC",INDIRECT("'Ric 2030'!"&amp;'Country Selector'!$B$3&amp;ROW($A104))*10^12,0)*'Process Emissions Multipliers'!$D$43</f>
        <v>1013731552297.1718</v>
      </c>
      <c r="W96" s="90">
        <f t="shared" ca="1" si="22"/>
        <v>1028830404371.8634</v>
      </c>
      <c r="X96" s="90">
        <f t="shared" ca="1" si="22"/>
        <v>1043929256446.5552</v>
      </c>
      <c r="Y96" s="90">
        <f t="shared" ca="1" si="22"/>
        <v>1059028108521.2469</v>
      </c>
      <c r="Z96" s="90">
        <f t="shared" ca="1" si="22"/>
        <v>1074126960595.9387</v>
      </c>
      <c r="AA96" s="90">
        <f t="shared" ca="1" si="22"/>
        <v>1089225812670.6305</v>
      </c>
      <c r="AB96" s="90">
        <f t="shared" ca="1" si="22"/>
        <v>1104324664745.3223</v>
      </c>
      <c r="AC96" s="90">
        <f t="shared" ca="1" si="22"/>
        <v>1119423516820.0139</v>
      </c>
      <c r="AD96" s="90">
        <f t="shared" ca="1" si="22"/>
        <v>1134522368894.7056</v>
      </c>
      <c r="AE96" s="90">
        <f t="shared" ca="1" si="22"/>
        <v>1149621220969.3975</v>
      </c>
      <c r="AF96" s="90">
        <f t="shared" ca="1" si="22"/>
        <v>1164720073044.0894</v>
      </c>
      <c r="AG96" s="90">
        <f t="shared" ca="1" si="22"/>
        <v>1179818925118.781</v>
      </c>
      <c r="AH96" s="90">
        <f t="shared" ca="1" si="22"/>
        <v>1194917777193.4729</v>
      </c>
      <c r="AI96" s="90">
        <f t="shared" ca="1" si="22"/>
        <v>1210016629268.1646</v>
      </c>
      <c r="AJ96" s="90">
        <f t="shared" ca="1" si="22"/>
        <v>1225115481342.8562</v>
      </c>
      <c r="AK96" s="90">
        <f t="shared" ca="1" si="22"/>
        <v>1240214333417.5481</v>
      </c>
      <c r="AL96" s="90">
        <f t="shared" ca="1" si="22"/>
        <v>1255313185492.2397</v>
      </c>
      <c r="AM96" s="90">
        <f t="shared" ca="1" si="19"/>
        <v>1270412037566.9316</v>
      </c>
      <c r="AN96" s="90">
        <f t="shared" ca="1" si="19"/>
        <v>1285510889641.6235</v>
      </c>
      <c r="AO96" s="90">
        <f t="shared" ca="1" si="19"/>
        <v>1300609741716.3152</v>
      </c>
      <c r="AP96" s="90">
        <f ca="1">V96*'Process Emissions Multipliers'!$E$43</f>
        <v>1315708593791.0068</v>
      </c>
    </row>
    <row r="97" spans="1:42">
      <c r="A97" s="74">
        <v>45</v>
      </c>
      <c r="B97" s="90">
        <f ca="1">IF('Ric 2010'!$A105="RC",INDIRECT("'Ric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 s="90">
        <f ca="1">IF('Ric 2020'!$A105="RC",INDIRECT("'Ric 2020'!"&amp;'Country Selector'!$B$3&amp;ROW($A105))*10^12,0)*'Process Emissions Multipliers'!$B$43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 s="90">
        <f ca="1">IF('Ric 2030'!$A105="RC",INDIRECT("'Ric 2030'!"&amp;'Country Selector'!$B$3&amp;ROW($A105))*10^12,0)*'Process Emissions Multipliers'!$D$43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 s="90">
        <f ca="1">V97*'Process Emissions Multipliers'!$E$43</f>
        <v>0</v>
      </c>
    </row>
    <row r="98" spans="1:42">
      <c r="A98" s="74">
        <v>46</v>
      </c>
      <c r="B98" s="90">
        <f ca="1">IF('Ric 2010'!$A106="RC",INDIRECT("'Ric 2010'!"&amp;'Country Selector'!$B$3&amp;ROW($A106))*10^12,0)</f>
        <v>0</v>
      </c>
      <c r="C98" s="90">
        <f t="shared" ca="1" si="15"/>
        <v>50743342741.39418</v>
      </c>
      <c r="D98" s="90">
        <f t="shared" ca="1" si="20"/>
        <v>101486685482.78836</v>
      </c>
      <c r="E98" s="90">
        <f t="shared" ca="1" si="20"/>
        <v>152230028224.18256</v>
      </c>
      <c r="F98" s="90">
        <f t="shared" ca="1" si="20"/>
        <v>202973370965.57672</v>
      </c>
      <c r="G98" s="90">
        <f t="shared" ca="1" si="20"/>
        <v>253716713706.97089</v>
      </c>
      <c r="H98" s="90">
        <f t="shared" ca="1" si="20"/>
        <v>304460056448.36511</v>
      </c>
      <c r="I98" s="90">
        <f t="shared" ca="1" si="20"/>
        <v>355203399189.75928</v>
      </c>
      <c r="J98" s="90">
        <f t="shared" ca="1" si="20"/>
        <v>405946741931.15344</v>
      </c>
      <c r="K98" s="90">
        <f t="shared" ca="1" si="20"/>
        <v>456690084672.54767</v>
      </c>
      <c r="L98" s="90">
        <f ca="1">IF('Ric 2020'!$A106="RC",INDIRECT("'Ric 2020'!"&amp;'Country Selector'!$B$3&amp;ROW($A106))*10^12,0)*'Process Emissions Multipliers'!$B$43</f>
        <v>507433427413.94183</v>
      </c>
      <c r="M98" s="90">
        <f t="shared" ca="1" si="16"/>
        <v>456690084672.54767</v>
      </c>
      <c r="N98" s="90">
        <f t="shared" ca="1" si="21"/>
        <v>405946741931.15344</v>
      </c>
      <c r="O98" s="90">
        <f t="shared" ca="1" si="21"/>
        <v>355203399189.75928</v>
      </c>
      <c r="P98" s="90">
        <f t="shared" ca="1" si="21"/>
        <v>304460056448.36511</v>
      </c>
      <c r="Q98" s="90">
        <f t="shared" ca="1" si="21"/>
        <v>253716713706.97089</v>
      </c>
      <c r="R98" s="90">
        <f t="shared" ca="1" si="21"/>
        <v>202973370965.57672</v>
      </c>
      <c r="S98" s="90">
        <f t="shared" ca="1" si="21"/>
        <v>152230028224.18256</v>
      </c>
      <c r="T98" s="90">
        <f t="shared" ca="1" si="21"/>
        <v>101486685482.78836</v>
      </c>
      <c r="U98" s="90">
        <f t="shared" ca="1" si="21"/>
        <v>50743342741.39418</v>
      </c>
      <c r="V98" s="90">
        <f ca="1">IF('Ric 2030'!$A106="RC",INDIRECT("'Ric 2030'!"&amp;'Country Selector'!$B$3&amp;ROW($A106))*10^12,0)*'Process Emissions Multipliers'!$D$43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 s="90">
        <f ca="1">V98*'Process Emissions Multipliers'!$E$43</f>
        <v>0</v>
      </c>
    </row>
    <row r="99" spans="1:42">
      <c r="A99" s="74">
        <v>47</v>
      </c>
      <c r="B99" s="90">
        <f ca="1">IF('Ric 2010'!$A107="RC",INDIRECT("'Ric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 s="90">
        <f ca="1">IF('Ric 2020'!$A107="RC",INDIRECT("'Ric 2020'!"&amp;'Country Selector'!$B$3&amp;ROW($A107))*10^12,0)*'Process Emissions Multipliers'!$B$43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 s="90">
        <f ca="1">IF('Ric 2030'!$A107="RC",INDIRECT("'Ric 2030'!"&amp;'Country Selector'!$B$3&amp;ROW($A107))*10^12,0)*'Process Emissions Multipliers'!$D$43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 s="90">
        <f ca="1">V99*'Process Emissions Multipliers'!$E$43</f>
        <v>0</v>
      </c>
    </row>
    <row r="100" spans="1:42">
      <c r="A100" s="74">
        <v>48</v>
      </c>
      <c r="B100" s="90">
        <f ca="1">IF('Ric 2010'!$A108="RC",INDIRECT("'Ric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 s="90">
        <f ca="1">IF('Ric 2020'!$A108="RC",INDIRECT("'Ric 2020'!"&amp;'Country Selector'!$B$3&amp;ROW($A108))*10^12,0)*'Process Emissions Multipliers'!$B$43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 s="90">
        <f ca="1">IF('Ric 2030'!$A108="RC",INDIRECT("'Ric 2030'!"&amp;'Country Selector'!$B$3&amp;ROW($A108))*10^12,0)*'Process Emissions Multipliers'!$D$43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90">
        <f ca="1">V100*'Process Emissions Multipliers'!$E$43</f>
        <v>0</v>
      </c>
    </row>
    <row r="101" spans="1:42">
      <c r="A101" s="74">
        <v>49</v>
      </c>
      <c r="B101" s="90">
        <f ca="1">IF('Ric 2010'!$A109="RC",INDIRECT("'Ric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 s="90">
        <f ca="1">IF('Ric 2020'!$A109="RC",INDIRECT("'Ric 2020'!"&amp;'Country Selector'!$B$3&amp;ROW($A109))*10^12,0)*'Process Emissions Multipliers'!$B$43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 s="90">
        <f ca="1">IF('Ric 2030'!$A109="RC",INDIRECT("'Ric 2030'!"&amp;'Country Selector'!$B$3&amp;ROW($A109))*10^12,0)*'Process Emissions Multipliers'!$D$43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90">
        <f ca="1">V101*'Process Emissions Multipliers'!$E$43</f>
        <v>0</v>
      </c>
    </row>
    <row r="102" spans="1:42">
      <c r="A102" s="74">
        <v>50</v>
      </c>
      <c r="B102" s="90">
        <f ca="1">IF('Ric 2010'!$A110="RC",INDIRECT("'Ric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 s="90">
        <f ca="1">IF('Ric 2020'!$A110="RC",INDIRECT("'Ric 2020'!"&amp;'Country Selector'!$B$3&amp;ROW($A110))*10^12,0)*'Process Emissions Multipliers'!$B$43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 s="90">
        <f ca="1">IF('Ric 2030'!$A110="RC",INDIRECT("'Ric 2030'!"&amp;'Country Selector'!$B$3&amp;ROW($A110))*10^12,0)*'Process Emissions Multipliers'!$D$43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 s="90">
        <f ca="1">V102*'Process Emissions Multipliers'!$E$43</f>
        <v>0</v>
      </c>
    </row>
    <row r="103" spans="1:42">
      <c r="A103" s="74">
        <v>51</v>
      </c>
      <c r="B103" s="90">
        <f ca="1">IF('Ric 2010'!$A111="RC",INDIRECT("'Ric 2010'!"&amp;'Country Selector'!$B$3&amp;ROW($A111))*10^12,0)</f>
        <v>0</v>
      </c>
      <c r="C103" s="90">
        <f t="shared" ca="1" si="15"/>
        <v>86281370482.195953</v>
      </c>
      <c r="D103" s="90">
        <f t="shared" ca="1" si="20"/>
        <v>172562740964.39191</v>
      </c>
      <c r="E103" s="90">
        <f t="shared" ca="1" si="20"/>
        <v>258844111446.58783</v>
      </c>
      <c r="F103" s="90">
        <f t="shared" ca="1" si="20"/>
        <v>345125481928.78381</v>
      </c>
      <c r="G103" s="90">
        <f t="shared" ca="1" si="20"/>
        <v>431406852410.97974</v>
      </c>
      <c r="H103" s="90">
        <f t="shared" ca="1" si="20"/>
        <v>517688222893.17566</v>
      </c>
      <c r="I103" s="90">
        <f t="shared" ca="1" si="20"/>
        <v>603969593375.3717</v>
      </c>
      <c r="J103" s="90">
        <f t="shared" ca="1" si="20"/>
        <v>690250963857.56763</v>
      </c>
      <c r="K103" s="90">
        <f t="shared" ca="1" si="20"/>
        <v>776532334339.76343</v>
      </c>
      <c r="L103" s="90">
        <f ca="1">IF('Ric 2020'!$A111="RC",INDIRECT("'Ric 2020'!"&amp;'Country Selector'!$B$3&amp;ROW($A111))*10^12,0)*'Process Emissions Multipliers'!$B$43</f>
        <v>862813704821.95947</v>
      </c>
      <c r="M103" s="90">
        <f t="shared" ca="1" si="16"/>
        <v>776532334339.76343</v>
      </c>
      <c r="N103" s="90">
        <f t="shared" ca="1" si="21"/>
        <v>690250963857.56763</v>
      </c>
      <c r="O103" s="90">
        <f t="shared" ca="1" si="21"/>
        <v>603969593375.3717</v>
      </c>
      <c r="P103" s="90">
        <f t="shared" ca="1" si="21"/>
        <v>517688222893.17566</v>
      </c>
      <c r="Q103" s="90">
        <f t="shared" ca="1" si="21"/>
        <v>431406852410.97974</v>
      </c>
      <c r="R103" s="90">
        <f t="shared" ca="1" si="21"/>
        <v>345125481928.78381</v>
      </c>
      <c r="S103" s="90">
        <f t="shared" ca="1" si="21"/>
        <v>258844111446.58783</v>
      </c>
      <c r="T103" s="90">
        <f t="shared" ca="1" si="21"/>
        <v>172562740964.39191</v>
      </c>
      <c r="U103" s="90">
        <f t="shared" ca="1" si="21"/>
        <v>86281370482.195953</v>
      </c>
      <c r="V103" s="90">
        <f ca="1">IF('Ric 2030'!$A111="RC",INDIRECT("'Ric 2030'!"&amp;'Country Selector'!$B$3&amp;ROW($A111))*10^12,0)*'Process Emissions Multipliers'!$D$43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 s="90">
        <f ca="1">V103*'Process Emissions Multipliers'!$E$43</f>
        <v>0</v>
      </c>
    </row>
    <row r="104" spans="1:42">
      <c r="A104" s="74">
        <v>52</v>
      </c>
      <c r="B104" s="90">
        <f ca="1">IF('Ric 2010'!$A112="RC",INDIRECT("'Ric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 s="90">
        <f ca="1">IF('Ric 2020'!$A112="RC",INDIRECT("'Ric 2020'!"&amp;'Country Selector'!$B$3&amp;ROW($A112))*10^12,0)*'Process Emissions Multipliers'!$B$43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 s="90">
        <f ca="1">IF('Ric 2030'!$A112="RC",INDIRECT("'Ric 2030'!"&amp;'Country Selector'!$B$3&amp;ROW($A112))*10^12,0)*'Process Emissions Multipliers'!$D$43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90">
        <f ca="1">V104*'Process Emissions Multipliers'!$E$43</f>
        <v>0</v>
      </c>
    </row>
    <row r="105" spans="1:42">
      <c r="A105" s="74">
        <v>53</v>
      </c>
      <c r="B105" s="90">
        <f ca="1">IF('Ric 2010'!$A113="RC",INDIRECT("'Ric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 s="90">
        <f ca="1">IF('Ric 2020'!$A113="RC",INDIRECT("'Ric 2020'!"&amp;'Country Selector'!$B$3&amp;ROW($A113))*10^12,0)*'Process Emissions Multipliers'!$B$43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 s="90">
        <f ca="1">IF('Ric 2030'!$A113="RC",INDIRECT("'Ric 2030'!"&amp;'Country Selector'!$B$3&amp;ROW($A113))*10^12,0)*'Process Emissions Multipliers'!$D$43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90">
        <f ca="1">V105*'Process Emissions Multipliers'!$E$43</f>
        <v>0</v>
      </c>
    </row>
    <row r="106" spans="1:42">
      <c r="A106" s="74">
        <v>54</v>
      </c>
      <c r="B106" s="90">
        <f ca="1">IF('Ric 2010'!$A114="RC",INDIRECT("'Ric 2010'!"&amp;'Country Selector'!$B$3&amp;ROW($A114))*10^12,0)</f>
        <v>0</v>
      </c>
      <c r="C106" s="90">
        <f t="shared" ca="1" si="15"/>
        <v>295780865790.84711</v>
      </c>
      <c r="D106" s="90">
        <f t="shared" ca="1" si="20"/>
        <v>591561731581.69421</v>
      </c>
      <c r="E106" s="90">
        <f t="shared" ca="1" si="20"/>
        <v>887342597372.54138</v>
      </c>
      <c r="F106" s="90">
        <f t="shared" ca="1" si="20"/>
        <v>1183123463163.3884</v>
      </c>
      <c r="G106" s="90">
        <f t="shared" ca="1" si="20"/>
        <v>1478904328954.2356</v>
      </c>
      <c r="H106" s="90">
        <f t="shared" ca="1" si="20"/>
        <v>1774685194745.0828</v>
      </c>
      <c r="I106" s="90">
        <f t="shared" ca="1" si="20"/>
        <v>2070466060535.9297</v>
      </c>
      <c r="J106" s="90">
        <f t="shared" ca="1" si="20"/>
        <v>2366246926326.7769</v>
      </c>
      <c r="K106" s="90">
        <f t="shared" ca="1" si="20"/>
        <v>2662027792117.624</v>
      </c>
      <c r="L106" s="90">
        <f ca="1">IF('Ric 2020'!$A114="RC",INDIRECT("'Ric 2020'!"&amp;'Country Selector'!$B$3&amp;ROW($A114))*10^12,0)*'Process Emissions Multipliers'!$B$43</f>
        <v>2957808657908.4712</v>
      </c>
      <c r="M106" s="90">
        <f t="shared" ca="1" si="16"/>
        <v>2762105874108.231</v>
      </c>
      <c r="N106" s="90">
        <f t="shared" ca="1" si="21"/>
        <v>2566403090307.9907</v>
      </c>
      <c r="O106" s="90">
        <f t="shared" ca="1" si="21"/>
        <v>2370700306507.7505</v>
      </c>
      <c r="P106" s="90">
        <f t="shared" ca="1" si="21"/>
        <v>2174997522707.5107</v>
      </c>
      <c r="Q106" s="90">
        <f t="shared" ca="1" si="21"/>
        <v>1979294738907.2705</v>
      </c>
      <c r="R106" s="90">
        <f t="shared" ca="1" si="21"/>
        <v>1783591955107.0303</v>
      </c>
      <c r="S106" s="90">
        <f t="shared" ca="1" si="21"/>
        <v>1587889171306.79</v>
      </c>
      <c r="T106" s="90">
        <f t="shared" ca="1" si="21"/>
        <v>1392186387506.5498</v>
      </c>
      <c r="U106" s="90">
        <f t="shared" ca="1" si="21"/>
        <v>1196483603706.3098</v>
      </c>
      <c r="V106" s="90">
        <f ca="1">IF('Ric 2030'!$A114="RC",INDIRECT("'Ric 2030'!"&amp;'Country Selector'!$B$3&amp;ROW($A114))*10^12,0)*'Process Emissions Multipliers'!$D$43</f>
        <v>1000780819906.0696</v>
      </c>
      <c r="W106" s="90">
        <f t="shared" ca="1" si="22"/>
        <v>1015686779501.2986</v>
      </c>
      <c r="X106" s="90">
        <f t="shared" ca="1" si="22"/>
        <v>1030592739096.5277</v>
      </c>
      <c r="Y106" s="90">
        <f t="shared" ca="1" si="22"/>
        <v>1045498698691.7568</v>
      </c>
      <c r="Z106" s="90">
        <f t="shared" ca="1" si="22"/>
        <v>1060404658286.9858</v>
      </c>
      <c r="AA106" s="90">
        <f t="shared" ca="1" si="22"/>
        <v>1075310617882.2148</v>
      </c>
      <c r="AB106" s="90">
        <f t="shared" ca="1" si="22"/>
        <v>1090216577477.444</v>
      </c>
      <c r="AC106" s="90">
        <f t="shared" ca="1" si="22"/>
        <v>1105122537072.6729</v>
      </c>
      <c r="AD106" s="90">
        <f t="shared" ca="1" si="22"/>
        <v>1120028496667.9021</v>
      </c>
      <c r="AE106" s="90">
        <f t="shared" ca="1" si="22"/>
        <v>1134934456263.1309</v>
      </c>
      <c r="AF106" s="90">
        <f t="shared" ca="1" si="22"/>
        <v>1149840415858.3601</v>
      </c>
      <c r="AG106" s="90">
        <f t="shared" ca="1" si="22"/>
        <v>1164746375453.5891</v>
      </c>
      <c r="AH106" s="90">
        <f t="shared" ca="1" si="22"/>
        <v>1179652335048.8184</v>
      </c>
      <c r="AI106" s="90">
        <f t="shared" ca="1" si="22"/>
        <v>1194558294644.0474</v>
      </c>
      <c r="AJ106" s="90">
        <f t="shared" ca="1" si="22"/>
        <v>1209464254239.2764</v>
      </c>
      <c r="AK106" s="90">
        <f t="shared" ca="1" si="22"/>
        <v>1224370213834.5054</v>
      </c>
      <c r="AL106" s="90">
        <f t="shared" ca="1" si="22"/>
        <v>1239276173429.7344</v>
      </c>
      <c r="AM106" s="90">
        <f t="shared" ca="1" si="19"/>
        <v>1254182133024.9636</v>
      </c>
      <c r="AN106" s="90">
        <f t="shared" ca="1" si="19"/>
        <v>1269088092620.1924</v>
      </c>
      <c r="AO106" s="90">
        <f t="shared" ca="1" si="19"/>
        <v>1283994052215.4216</v>
      </c>
      <c r="AP106" s="90">
        <f ca="1">V106*'Process Emissions Multipliers'!$E$43</f>
        <v>1298900011810.6506</v>
      </c>
    </row>
    <row r="107" spans="1:42">
      <c r="A107" s="74">
        <v>55</v>
      </c>
      <c r="B107" s="90">
        <f ca="1">IF('Ric 2010'!$A115="RC",INDIRECT("'Ric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 s="90">
        <f ca="1">IF('Ric 2020'!$A115="RC",INDIRECT("'Ric 2020'!"&amp;'Country Selector'!$B$3&amp;ROW($A115))*10^12,0)*'Process Emissions Multipliers'!$B$43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 s="90">
        <f ca="1">IF('Ric 2030'!$A115="RC",INDIRECT("'Ric 2030'!"&amp;'Country Selector'!$B$3&amp;ROW($A115))*10^12,0)*'Process Emissions Multipliers'!$D$43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90">
        <f ca="1">V107*'Process Emissions Multipliers'!$E$43</f>
        <v>0</v>
      </c>
    </row>
    <row r="108" spans="1:42">
      <c r="A108" s="74">
        <v>56</v>
      </c>
      <c r="B108" s="90">
        <f ca="1">IF('Ric 2010'!$A116="RC",INDIRECT("'Ric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 s="90">
        <f ca="1">IF('Ric 2020'!$A116="RC",INDIRECT("'Ric 2020'!"&amp;'Country Selector'!$B$3&amp;ROW($A116))*10^12,0)*'Process Emissions Multipliers'!$B$43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 s="90">
        <f ca="1">IF('Ric 2030'!$A116="RC",INDIRECT("'Ric 2030'!"&amp;'Country Selector'!$B$3&amp;ROW($A116))*10^12,0)*'Process Emissions Multipliers'!$D$43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90">
        <f ca="1">V108*'Process Emissions Multipliers'!$E$43</f>
        <v>0</v>
      </c>
    </row>
    <row r="109" spans="1:42">
      <c r="A109" s="74">
        <v>57</v>
      </c>
      <c r="B109" s="90">
        <f ca="1">IF('Ric 2010'!$A117="RC",INDIRECT("'Ric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 s="90">
        <f ca="1">IF('Ric 2020'!$A117="RC",INDIRECT("'Ric 2020'!"&amp;'Country Selector'!$B$3&amp;ROW($A117))*10^12,0)*'Process Emissions Multipliers'!$B$43</f>
        <v>0</v>
      </c>
      <c r="M109" s="90">
        <f t="shared" ca="1" si="16"/>
        <v>58750967820.73867</v>
      </c>
      <c r="N109" s="90">
        <f t="shared" ca="1" si="21"/>
        <v>117501935641.47734</v>
      </c>
      <c r="O109" s="90">
        <f t="shared" ca="1" si="21"/>
        <v>176252903462.216</v>
      </c>
      <c r="P109" s="90">
        <f t="shared" ca="1" si="21"/>
        <v>235003871282.95468</v>
      </c>
      <c r="Q109" s="90">
        <f t="shared" ca="1" si="21"/>
        <v>293754839103.69336</v>
      </c>
      <c r="R109" s="90">
        <f t="shared" ca="1" si="21"/>
        <v>352505806924.43201</v>
      </c>
      <c r="S109" s="90">
        <f t="shared" ca="1" si="21"/>
        <v>411256774745.17072</v>
      </c>
      <c r="T109" s="90">
        <f t="shared" ca="1" si="21"/>
        <v>470007742565.90936</v>
      </c>
      <c r="U109" s="90">
        <f t="shared" ca="1" si="21"/>
        <v>528758710386.64807</v>
      </c>
      <c r="V109" s="90">
        <f ca="1">IF('Ric 2030'!$A117="RC",INDIRECT("'Ric 2030'!"&amp;'Country Selector'!$B$3&amp;ROW($A117))*10^12,0)*'Process Emissions Multipliers'!$D$43</f>
        <v>587509678207.38672</v>
      </c>
      <c r="W109" s="90">
        <f t="shared" ca="1" si="22"/>
        <v>596260241118.84143</v>
      </c>
      <c r="X109" s="90">
        <f t="shared" ca="1" si="22"/>
        <v>605010804030.29626</v>
      </c>
      <c r="Y109" s="90">
        <f t="shared" ca="1" si="22"/>
        <v>613761366941.75098</v>
      </c>
      <c r="Z109" s="90">
        <f t="shared" ca="1" si="22"/>
        <v>622511929853.20569</v>
      </c>
      <c r="AA109" s="90">
        <f t="shared" ca="1" si="22"/>
        <v>631262492764.6604</v>
      </c>
      <c r="AB109" s="90">
        <f t="shared" ca="1" si="22"/>
        <v>640013055676.11523</v>
      </c>
      <c r="AC109" s="90">
        <f t="shared" ca="1" si="22"/>
        <v>648763618587.57007</v>
      </c>
      <c r="AD109" s="90">
        <f t="shared" ca="1" si="22"/>
        <v>657514181499.02466</v>
      </c>
      <c r="AE109" s="90">
        <f t="shared" ca="1" si="22"/>
        <v>666264744410.47949</v>
      </c>
      <c r="AF109" s="90">
        <f t="shared" ca="1" si="22"/>
        <v>675015307321.9342</v>
      </c>
      <c r="AG109" s="90">
        <f t="shared" ca="1" si="22"/>
        <v>683765870233.38892</v>
      </c>
      <c r="AH109" s="90">
        <f t="shared" ca="1" si="22"/>
        <v>692516433144.84375</v>
      </c>
      <c r="AI109" s="90">
        <f t="shared" ca="1" si="22"/>
        <v>701266996056.29846</v>
      </c>
      <c r="AJ109" s="90">
        <f t="shared" ca="1" si="22"/>
        <v>710017558967.75317</v>
      </c>
      <c r="AK109" s="90">
        <f t="shared" ca="1" si="22"/>
        <v>718768121879.20789</v>
      </c>
      <c r="AL109" s="90">
        <f t="shared" ca="1" si="22"/>
        <v>727518684790.6626</v>
      </c>
      <c r="AM109" s="90">
        <f t="shared" ca="1" si="19"/>
        <v>736269247702.11755</v>
      </c>
      <c r="AN109" s="90">
        <f t="shared" ca="1" si="19"/>
        <v>745019810613.57214</v>
      </c>
      <c r="AO109" s="90">
        <f t="shared" ca="1" si="19"/>
        <v>753770373525.02698</v>
      </c>
      <c r="AP109" s="90">
        <f ca="1">V109*'Process Emissions Multipliers'!$E$43</f>
        <v>762520936436.48169</v>
      </c>
    </row>
    <row r="110" spans="1:42">
      <c r="A110" s="74">
        <v>58</v>
      </c>
      <c r="B110" s="90">
        <f ca="1">IF('Ric 2010'!$A118="RC",INDIRECT("'Ric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 s="90">
        <f ca="1">IF('Ric 2020'!$A118="RC",INDIRECT("'Ric 2020'!"&amp;'Country Selector'!$B$3&amp;ROW($A118))*10^12,0)*'Process Emissions Multipliers'!$B$43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 s="90">
        <f ca="1">IF('Ric 2030'!$A118="RC",INDIRECT("'Ric 2030'!"&amp;'Country Selector'!$B$3&amp;ROW($A118))*10^12,0)*'Process Emissions Multipliers'!$D$43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90">
        <f ca="1">V110*'Process Emissions Multipliers'!$E$43</f>
        <v>0</v>
      </c>
    </row>
    <row r="111" spans="1:42">
      <c r="A111" s="74">
        <v>59</v>
      </c>
      <c r="B111" s="90">
        <f ca="1">IF('Ric 2010'!$A119="RC",INDIRECT("'Ric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 s="90">
        <f ca="1">IF('Ric 2020'!$A119="RC",INDIRECT("'Ric 2020'!"&amp;'Country Selector'!$B$3&amp;ROW($A119))*10^12,0)*'Process Emissions Multipliers'!$B$43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 s="90">
        <f ca="1">IF('Ric 2030'!$A119="RC",INDIRECT("'Ric 2030'!"&amp;'Country Selector'!$B$3&amp;ROW($A119))*10^12,0)*'Process Emissions Multipliers'!$D$43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90">
        <f ca="1">V111*'Process Emissions Multipliers'!$E$43</f>
        <v>0</v>
      </c>
    </row>
    <row r="112" spans="1:42">
      <c r="A112" s="74">
        <v>60</v>
      </c>
      <c r="B112" s="90">
        <f ca="1">IF('Ric 2010'!$A120="RC",INDIRECT("'Ric 2010'!"&amp;'Country Selector'!$B$3&amp;ROW($A120))*10^12,0)</f>
        <v>0</v>
      </c>
      <c r="C112" s="90">
        <f t="shared" ca="1" si="15"/>
        <v>146285998697.1102</v>
      </c>
      <c r="D112" s="90">
        <f t="shared" ca="1" si="20"/>
        <v>292571997394.2204</v>
      </c>
      <c r="E112" s="90">
        <f t="shared" ca="1" si="20"/>
        <v>438857996091.33063</v>
      </c>
      <c r="F112" s="90">
        <f t="shared" ca="1" si="20"/>
        <v>585143994788.4408</v>
      </c>
      <c r="G112" s="90">
        <f t="shared" ca="1" si="20"/>
        <v>731429993485.55103</v>
      </c>
      <c r="H112" s="90">
        <f t="shared" ca="1" si="20"/>
        <v>877715992182.66125</v>
      </c>
      <c r="I112" s="90">
        <f t="shared" ca="1" si="20"/>
        <v>1024001990879.7715</v>
      </c>
      <c r="J112" s="90">
        <f t="shared" ca="1" si="20"/>
        <v>1170287989576.8816</v>
      </c>
      <c r="K112" s="90">
        <f t="shared" ca="1" si="20"/>
        <v>1316573988273.9917</v>
      </c>
      <c r="L112" s="90">
        <f ca="1">IF('Ric 2020'!$A120="RC",INDIRECT("'Ric 2020'!"&amp;'Country Selector'!$B$3&amp;ROW($A120))*10^12,0)*'Process Emissions Multipliers'!$B$43</f>
        <v>1462859986971.1021</v>
      </c>
      <c r="M112" s="90">
        <f t="shared" ca="1" si="16"/>
        <v>1316573988273.9917</v>
      </c>
      <c r="N112" s="90">
        <f t="shared" ca="1" si="21"/>
        <v>1170287989576.8816</v>
      </c>
      <c r="O112" s="90">
        <f t="shared" ca="1" si="21"/>
        <v>1024001990879.7715</v>
      </c>
      <c r="P112" s="90">
        <f t="shared" ca="1" si="21"/>
        <v>877715992182.66125</v>
      </c>
      <c r="Q112" s="90">
        <f t="shared" ca="1" si="21"/>
        <v>731429993485.55103</v>
      </c>
      <c r="R112" s="90">
        <f t="shared" ca="1" si="21"/>
        <v>585143994788.4408</v>
      </c>
      <c r="S112" s="90">
        <f t="shared" ca="1" si="21"/>
        <v>438857996091.33063</v>
      </c>
      <c r="T112" s="90">
        <f t="shared" ca="1" si="21"/>
        <v>292571997394.2204</v>
      </c>
      <c r="U112" s="90">
        <f t="shared" ca="1" si="21"/>
        <v>146285998697.1102</v>
      </c>
      <c r="V112" s="90">
        <f ca="1">IF('Ric 2030'!$A120="RC",INDIRECT("'Ric 2030'!"&amp;'Country Selector'!$B$3&amp;ROW($A120))*10^12,0)*'Process Emissions Multipliers'!$D$43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90">
        <f ca="1">V112*'Process Emissions Multipliers'!$E$43</f>
        <v>0</v>
      </c>
    </row>
    <row r="113" spans="1:42">
      <c r="A113" s="74">
        <v>61</v>
      </c>
      <c r="B113" s="90">
        <f ca="1">IF('Ric 2010'!$A121="RC",INDIRECT("'Ric 2010'!"&amp;'Country Selector'!$B$3&amp;ROW($A121))*10^12,0)</f>
        <v>808110045992.06982</v>
      </c>
      <c r="C113" s="90">
        <f t="shared" ca="1" si="15"/>
        <v>727299041392.86292</v>
      </c>
      <c r="D113" s="90">
        <f t="shared" ca="1" si="20"/>
        <v>646488036793.65588</v>
      </c>
      <c r="E113" s="90">
        <f t="shared" ca="1" si="20"/>
        <v>565677032194.44885</v>
      </c>
      <c r="F113" s="90">
        <f t="shared" ca="1" si="20"/>
        <v>484866027595.24188</v>
      </c>
      <c r="G113" s="90">
        <f t="shared" ca="1" si="20"/>
        <v>404055022996.03491</v>
      </c>
      <c r="H113" s="90">
        <f t="shared" ca="1" si="20"/>
        <v>323244018396.82794</v>
      </c>
      <c r="I113" s="90">
        <f t="shared" ca="1" si="20"/>
        <v>242433013797.62094</v>
      </c>
      <c r="J113" s="90">
        <f t="shared" ca="1" si="20"/>
        <v>161622009198.41397</v>
      </c>
      <c r="K113" s="90">
        <f t="shared" ca="1" si="20"/>
        <v>80811004599.206985</v>
      </c>
      <c r="L113" s="90">
        <f ca="1">IF('Ric 2020'!$A121="RC",INDIRECT("'Ric 2020'!"&amp;'Country Selector'!$B$3&amp;ROW($A121))*10^12,0)*'Process Emissions Multipliers'!$B$43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 s="90">
        <f ca="1">IF('Ric 2030'!$A121="RC",INDIRECT("'Ric 2030'!"&amp;'Country Selector'!$B$3&amp;ROW($A121))*10^12,0)*'Process Emissions Multipliers'!$D$43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 s="90">
        <f ca="1">V113*'Process Emissions Multipliers'!$E$43</f>
        <v>0</v>
      </c>
    </row>
    <row r="114" spans="1:42">
      <c r="A114" s="74">
        <v>62</v>
      </c>
      <c r="B114" s="90">
        <f ca="1">IF('Ric 2010'!$A122="RC",INDIRECT("'Ric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 s="90">
        <f ca="1">IF('Ric 2020'!$A122="RC",INDIRECT("'Ric 2020'!"&amp;'Country Selector'!$B$3&amp;ROW($A122))*10^12,0)*'Process Emissions Multipliers'!$B$43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 s="90">
        <f ca="1">IF('Ric 2030'!$A122="RC",INDIRECT("'Ric 2030'!"&amp;'Country Selector'!$B$3&amp;ROW($A122))*10^12,0)*'Process Emissions Multipliers'!$D$43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 s="90">
        <f ca="1">V114*'Process Emissions Multipliers'!$E$43</f>
        <v>0</v>
      </c>
    </row>
    <row r="115" spans="1:42">
      <c r="A115" s="74">
        <v>63</v>
      </c>
      <c r="B115" s="90">
        <f ca="1">IF('Ric 2010'!$A123="RC",INDIRECT("'Ric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 s="90">
        <f ca="1">IF('Ric 2020'!$A123="RC",INDIRECT("'Ric 2020'!"&amp;'Country Selector'!$B$3&amp;ROW($A123))*10^12,0)*'Process Emissions Multipliers'!$B$43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 s="90">
        <f ca="1">IF('Ric 2030'!$A123="RC",INDIRECT("'Ric 2030'!"&amp;'Country Selector'!$B$3&amp;ROW($A123))*10^12,0)*'Process Emissions Multipliers'!$D$43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 s="90">
        <f ca="1">V115*'Process Emissions Multipliers'!$E$43</f>
        <v>0</v>
      </c>
    </row>
    <row r="116" spans="1:42">
      <c r="A116" s="74">
        <v>64</v>
      </c>
      <c r="B116" s="90">
        <f ca="1">IF('Ric 2010'!$A124="RC",INDIRECT("'Ric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 s="90">
        <f ca="1">IF('Ric 2020'!$A124="RC",INDIRECT("'Ric 2020'!"&amp;'Country Selector'!$B$3&amp;ROW($A124))*10^12,0)*'Process Emissions Multipliers'!$B$43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 s="90">
        <f ca="1">IF('Ric 2030'!$A124="RC",INDIRECT("'Ric 2030'!"&amp;'Country Selector'!$B$3&amp;ROW($A124))*10^12,0)*'Process Emissions Multipliers'!$D$43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90">
        <f ca="1">V116*'Process Emissions Multipliers'!$E$43</f>
        <v>0</v>
      </c>
    </row>
    <row r="117" spans="1:42">
      <c r="A117" s="74">
        <v>65</v>
      </c>
      <c r="B117" s="90">
        <f ca="1">IF('Ric 2010'!$A125="RC",INDIRECT("'Ric 2010'!"&amp;'Country Selector'!$B$3&amp;ROW($A125))*10^12,0)</f>
        <v>0</v>
      </c>
      <c r="C117" s="90">
        <f t="shared" ca="1" si="15"/>
        <v>49916784879.007454</v>
      </c>
      <c r="D117" s="90">
        <f t="shared" ca="1" si="20"/>
        <v>99833569758.014908</v>
      </c>
      <c r="E117" s="90">
        <f t="shared" ca="1" si="20"/>
        <v>149750354637.02237</v>
      </c>
      <c r="F117" s="90">
        <f t="shared" ca="1" si="20"/>
        <v>199667139516.02982</v>
      </c>
      <c r="G117" s="90">
        <f t="shared" ca="1" si="20"/>
        <v>249583924395.03726</v>
      </c>
      <c r="H117" s="90">
        <f t="shared" ca="1" si="20"/>
        <v>299500709274.04474</v>
      </c>
      <c r="I117" s="90">
        <f t="shared" ca="1" si="20"/>
        <v>349417494153.05212</v>
      </c>
      <c r="J117" s="90">
        <f t="shared" ca="1" si="20"/>
        <v>399334279032.05963</v>
      </c>
      <c r="K117" s="90">
        <f t="shared" ca="1" si="20"/>
        <v>449251063911.06708</v>
      </c>
      <c r="L117" s="90">
        <f ca="1">IF('Ric 2020'!$A125="RC",INDIRECT("'Ric 2020'!"&amp;'Country Selector'!$B$3&amp;ROW($A125))*10^12,0)*'Process Emissions Multipliers'!$B$43</f>
        <v>499167848790.07452</v>
      </c>
      <c r="M117" s="90">
        <f t="shared" ca="1" si="16"/>
        <v>449251063911.06708</v>
      </c>
      <c r="N117" s="90">
        <f t="shared" ca="1" si="21"/>
        <v>399334279032.05963</v>
      </c>
      <c r="O117" s="90">
        <f t="shared" ca="1" si="21"/>
        <v>349417494153.05212</v>
      </c>
      <c r="P117" s="90">
        <f t="shared" ca="1" si="21"/>
        <v>299500709274.04474</v>
      </c>
      <c r="Q117" s="90">
        <f t="shared" ca="1" si="21"/>
        <v>249583924395.03726</v>
      </c>
      <c r="R117" s="90">
        <f t="shared" ca="1" si="21"/>
        <v>199667139516.02982</v>
      </c>
      <c r="S117" s="90">
        <f t="shared" ca="1" si="21"/>
        <v>149750354637.02237</v>
      </c>
      <c r="T117" s="90">
        <f t="shared" ca="1" si="21"/>
        <v>99833569758.014908</v>
      </c>
      <c r="U117" s="90">
        <f t="shared" ca="1" si="21"/>
        <v>49916784879.007454</v>
      </c>
      <c r="V117" s="90">
        <f ca="1">IF('Ric 2030'!$A125="RC",INDIRECT("'Ric 2030'!"&amp;'Country Selector'!$B$3&amp;ROW($A125))*10^12,0)*'Process Emissions Multipliers'!$D$43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 s="90">
        <f ca="1">V117*'Process Emissions Multipliers'!$E$43</f>
        <v>0</v>
      </c>
    </row>
    <row r="118" spans="1:42">
      <c r="A118" s="74">
        <v>66</v>
      </c>
      <c r="B118" s="90">
        <f ca="1">IF('Ric 2010'!$A126="RC",INDIRECT("'Ric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 s="90">
        <f ca="1">IF('Ric 2020'!$A126="RC",INDIRECT("'Ric 2020'!"&amp;'Country Selector'!$B$3&amp;ROW($A126))*10^12,0)*'Process Emissions Multipliers'!$B$43</f>
        <v>0</v>
      </c>
      <c r="M118" s="90">
        <f t="shared" ca="1" si="16"/>
        <v>61438815796.467392</v>
      </c>
      <c r="N118" s="90">
        <f t="shared" ca="1" si="21"/>
        <v>122877631592.93478</v>
      </c>
      <c r="O118" s="90">
        <f t="shared" ca="1" si="21"/>
        <v>184316447389.40219</v>
      </c>
      <c r="P118" s="90">
        <f t="shared" ca="1" si="21"/>
        <v>245755263185.86957</v>
      </c>
      <c r="Q118" s="90">
        <f t="shared" ca="1" si="21"/>
        <v>307194078982.33698</v>
      </c>
      <c r="R118" s="90">
        <f t="shared" ca="1" si="21"/>
        <v>368632894778.80438</v>
      </c>
      <c r="S118" s="90">
        <f t="shared" ca="1" si="21"/>
        <v>430071710575.27179</v>
      </c>
      <c r="T118" s="90">
        <f t="shared" ca="1" si="21"/>
        <v>491510526371.73914</v>
      </c>
      <c r="U118" s="90">
        <f t="shared" ca="1" si="21"/>
        <v>552949342168.20654</v>
      </c>
      <c r="V118" s="90">
        <f ca="1">IF('Ric 2030'!$A126="RC",INDIRECT("'Ric 2030'!"&amp;'Country Selector'!$B$3&amp;ROW($A126))*10^12,0)*'Process Emissions Multipliers'!$D$43</f>
        <v>614388157964.67395</v>
      </c>
      <c r="W118" s="90">
        <f t="shared" ca="1" si="24"/>
        <v>623539057818.31836</v>
      </c>
      <c r="X118" s="90">
        <f t="shared" ca="1" si="24"/>
        <v>632689957671.96289</v>
      </c>
      <c r="Y118" s="90">
        <f t="shared" ca="1" si="24"/>
        <v>641840857525.6073</v>
      </c>
      <c r="Z118" s="90">
        <f t="shared" ca="1" si="24"/>
        <v>650991757379.25171</v>
      </c>
      <c r="AA118" s="90">
        <f t="shared" ca="1" si="24"/>
        <v>660142657232.89624</v>
      </c>
      <c r="AB118" s="90">
        <f t="shared" ca="1" si="24"/>
        <v>669293557086.54077</v>
      </c>
      <c r="AC118" s="90">
        <f t="shared" ca="1" si="24"/>
        <v>678444456940.18518</v>
      </c>
      <c r="AD118" s="90">
        <f t="shared" ca="1" si="24"/>
        <v>687595356793.82959</v>
      </c>
      <c r="AE118" s="90">
        <f t="shared" ca="1" si="24"/>
        <v>696746256647.47412</v>
      </c>
      <c r="AF118" s="90">
        <f t="shared" ca="1" si="24"/>
        <v>705897156501.11853</v>
      </c>
      <c r="AG118" s="90">
        <f t="shared" ca="1" si="24"/>
        <v>715048056354.76294</v>
      </c>
      <c r="AH118" s="90">
        <f t="shared" ca="1" si="24"/>
        <v>724198956208.40747</v>
      </c>
      <c r="AI118" s="90">
        <f t="shared" ca="1" si="24"/>
        <v>733349856062.05188</v>
      </c>
      <c r="AJ118" s="90">
        <f t="shared" ca="1" si="24"/>
        <v>742500755915.69641</v>
      </c>
      <c r="AK118" s="90">
        <f t="shared" ca="1" si="24"/>
        <v>751651655769.34082</v>
      </c>
      <c r="AL118" s="90">
        <f t="shared" ca="1" si="24"/>
        <v>760802555622.98535</v>
      </c>
      <c r="AM118" s="90">
        <f t="shared" ca="1" si="23"/>
        <v>769953455476.62964</v>
      </c>
      <c r="AN118" s="90">
        <f t="shared" ca="1" si="23"/>
        <v>779104355330.27429</v>
      </c>
      <c r="AO118" s="90">
        <f t="shared" ca="1" si="23"/>
        <v>788255255183.91858</v>
      </c>
      <c r="AP118" s="90">
        <f ca="1">V118*'Process Emissions Multipliers'!$E$43</f>
        <v>797406155037.56311</v>
      </c>
    </row>
    <row r="119" spans="1:42">
      <c r="A119" s="74">
        <v>67</v>
      </c>
      <c r="B119" s="90">
        <f ca="1">IF('Ric 2010'!$A127="RC",INDIRECT("'Ric 2010'!"&amp;'Country Selector'!$B$3&amp;ROW($A127))*10^12,0)</f>
        <v>0</v>
      </c>
      <c r="C119" s="90">
        <f t="shared" ca="1" si="15"/>
        <v>83368761445.925644</v>
      </c>
      <c r="D119" s="90">
        <f t="shared" ca="1" si="20"/>
        <v>166737522891.85129</v>
      </c>
      <c r="E119" s="90">
        <f t="shared" ca="1" si="20"/>
        <v>250106284337.77695</v>
      </c>
      <c r="F119" s="90">
        <f t="shared" ca="1" si="20"/>
        <v>333475045783.70258</v>
      </c>
      <c r="G119" s="90">
        <f t="shared" ca="1" si="20"/>
        <v>416843807229.62823</v>
      </c>
      <c r="H119" s="90">
        <f t="shared" ca="1" si="20"/>
        <v>500212568675.55389</v>
      </c>
      <c r="I119" s="90">
        <f t="shared" ca="1" si="20"/>
        <v>583581330121.47949</v>
      </c>
      <c r="J119" s="90">
        <f t="shared" ca="1" si="20"/>
        <v>666950091567.40515</v>
      </c>
      <c r="K119" s="90">
        <f t="shared" ca="1" si="20"/>
        <v>750318853013.33081</v>
      </c>
      <c r="L119" s="90">
        <f ca="1">IF('Ric 2020'!$A127="RC",INDIRECT("'Ric 2020'!"&amp;'Country Selector'!$B$3&amp;ROW($A127))*10^12,0)*'Process Emissions Multipliers'!$B$43</f>
        <v>833687614459.25647</v>
      </c>
      <c r="M119" s="90">
        <f t="shared" ca="1" si="16"/>
        <v>750318853013.33081</v>
      </c>
      <c r="N119" s="90">
        <f t="shared" ca="1" si="21"/>
        <v>666950091567.40515</v>
      </c>
      <c r="O119" s="90">
        <f t="shared" ca="1" si="21"/>
        <v>583581330121.47949</v>
      </c>
      <c r="P119" s="90">
        <f t="shared" ca="1" si="21"/>
        <v>500212568675.55389</v>
      </c>
      <c r="Q119" s="90">
        <f t="shared" ca="1" si="21"/>
        <v>416843807229.62823</v>
      </c>
      <c r="R119" s="90">
        <f t="shared" ca="1" si="21"/>
        <v>333475045783.70258</v>
      </c>
      <c r="S119" s="90">
        <f t="shared" ca="1" si="21"/>
        <v>250106284337.77695</v>
      </c>
      <c r="T119" s="90">
        <f t="shared" ca="1" si="21"/>
        <v>166737522891.85129</v>
      </c>
      <c r="U119" s="90">
        <f t="shared" ca="1" si="21"/>
        <v>83368761445.925644</v>
      </c>
      <c r="V119" s="90">
        <f ca="1">IF('Ric 2030'!$A127="RC",INDIRECT("'Ric 2030'!"&amp;'Country Selector'!$B$3&amp;ROW($A127))*10^12,0)*'Process Emissions Multipliers'!$D$43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 s="90">
        <f ca="1">V119*'Process Emissions Multipliers'!$E$43</f>
        <v>0</v>
      </c>
    </row>
    <row r="120" spans="1:42">
      <c r="A120" s="74">
        <v>68</v>
      </c>
      <c r="B120" s="90">
        <f ca="1">IF('Ric 2010'!$A128="RC",INDIRECT("'Ric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 s="90">
        <f ca="1">IF('Ric 2020'!$A128="RC",INDIRECT("'Ric 2020'!"&amp;'Country Selector'!$B$3&amp;ROW($A128))*10^12,0)*'Process Emissions Multipliers'!$B$43</f>
        <v>0</v>
      </c>
      <c r="M120" s="90">
        <f t="shared" ca="1" si="16"/>
        <v>295806361925.67847</v>
      </c>
      <c r="N120" s="90">
        <f t="shared" ca="1" si="21"/>
        <v>591612723851.35693</v>
      </c>
      <c r="O120" s="90">
        <f t="shared" ca="1" si="21"/>
        <v>887419085777.0354</v>
      </c>
      <c r="P120" s="90">
        <f t="shared" ca="1" si="21"/>
        <v>1183225447702.7139</v>
      </c>
      <c r="Q120" s="90">
        <f t="shared" ca="1" si="21"/>
        <v>1479031809628.3923</v>
      </c>
      <c r="R120" s="90">
        <f t="shared" ca="1" si="21"/>
        <v>1774838171554.0708</v>
      </c>
      <c r="S120" s="90">
        <f t="shared" ca="1" si="21"/>
        <v>2070644533479.7493</v>
      </c>
      <c r="T120" s="90">
        <f t="shared" ca="1" si="21"/>
        <v>2366450895405.4277</v>
      </c>
      <c r="U120" s="90">
        <f t="shared" ca="1" si="21"/>
        <v>2662257257331.1064</v>
      </c>
      <c r="V120" s="90">
        <f ca="1">IF('Ric 2030'!$A128="RC",INDIRECT("'Ric 2030'!"&amp;'Country Selector'!$B$3&amp;ROW($A128))*10^12,0)*'Process Emissions Multipliers'!$D$43</f>
        <v>2958063619256.7847</v>
      </c>
      <c r="W120" s="90">
        <f t="shared" ca="1" si="24"/>
        <v>3002121994389.2109</v>
      </c>
      <c r="X120" s="90">
        <f t="shared" ca="1" si="24"/>
        <v>3046180369521.6372</v>
      </c>
      <c r="Y120" s="90">
        <f t="shared" ca="1" si="24"/>
        <v>3090238744654.0625</v>
      </c>
      <c r="Z120" s="90">
        <f t="shared" ca="1" si="24"/>
        <v>3134297119786.4893</v>
      </c>
      <c r="AA120" s="90">
        <f t="shared" ca="1" si="24"/>
        <v>3178355494918.916</v>
      </c>
      <c r="AB120" s="90">
        <f t="shared" ca="1" si="24"/>
        <v>3222413870051.3418</v>
      </c>
      <c r="AC120" s="90">
        <f t="shared" ca="1" si="24"/>
        <v>3266472245183.7681</v>
      </c>
      <c r="AD120" s="90">
        <f t="shared" ca="1" si="24"/>
        <v>3310530620316.1943</v>
      </c>
      <c r="AE120" s="90">
        <f t="shared" ca="1" si="24"/>
        <v>3354588995448.6201</v>
      </c>
      <c r="AF120" s="90">
        <f t="shared" ca="1" si="24"/>
        <v>3398647370581.0459</v>
      </c>
      <c r="AG120" s="90">
        <f t="shared" ca="1" si="24"/>
        <v>3442705745713.4727</v>
      </c>
      <c r="AH120" s="90">
        <f t="shared" ca="1" si="24"/>
        <v>3486764120845.8984</v>
      </c>
      <c r="AI120" s="90">
        <f t="shared" ca="1" si="24"/>
        <v>3530822495978.3247</v>
      </c>
      <c r="AJ120" s="90">
        <f t="shared" ca="1" si="24"/>
        <v>3574880871110.751</v>
      </c>
      <c r="AK120" s="90">
        <f t="shared" ca="1" si="24"/>
        <v>3618939246243.1777</v>
      </c>
      <c r="AL120" s="90">
        <f t="shared" ca="1" si="24"/>
        <v>3662997621375.6035</v>
      </c>
      <c r="AM120" s="90">
        <f t="shared" ca="1" si="23"/>
        <v>3707055996508.0293</v>
      </c>
      <c r="AN120" s="90">
        <f t="shared" ca="1" si="23"/>
        <v>3751114371640.4561</v>
      </c>
      <c r="AO120" s="90">
        <f t="shared" ca="1" si="23"/>
        <v>3795172746772.8823</v>
      </c>
      <c r="AP120" s="90">
        <f ca="1">V120*'Process Emissions Multipliers'!$E$43</f>
        <v>3839231121905.3081</v>
      </c>
    </row>
    <row r="121" spans="1:42">
      <c r="A121" s="74">
        <v>69</v>
      </c>
      <c r="B121" s="90">
        <f ca="1">IF('Ric 2010'!$A129="RC",INDIRECT("'Ric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 s="90">
        <f ca="1">IF('Ric 2020'!$A129="RC",INDIRECT("'Ric 2020'!"&amp;'Country Selector'!$B$3&amp;ROW($A129))*10^12,0)*'Process Emissions Multipliers'!$B$43</f>
        <v>0</v>
      </c>
      <c r="M121" s="90">
        <f t="shared" ca="1" si="16"/>
        <v>96981718430.07132</v>
      </c>
      <c r="N121" s="90">
        <f t="shared" ca="1" si="21"/>
        <v>193963436860.14264</v>
      </c>
      <c r="O121" s="90">
        <f t="shared" ca="1" si="21"/>
        <v>290945155290.21399</v>
      </c>
      <c r="P121" s="90">
        <f t="shared" ca="1" si="21"/>
        <v>387926873720.28528</v>
      </c>
      <c r="Q121" s="90">
        <f t="shared" ca="1" si="21"/>
        <v>484908592150.35663</v>
      </c>
      <c r="R121" s="90">
        <f t="shared" ca="1" si="21"/>
        <v>581890310580.42798</v>
      </c>
      <c r="S121" s="90">
        <f t="shared" ca="1" si="21"/>
        <v>678872029010.49927</v>
      </c>
      <c r="T121" s="90">
        <f t="shared" ca="1" si="21"/>
        <v>775853747440.57056</v>
      </c>
      <c r="U121" s="90">
        <f t="shared" ca="1" si="21"/>
        <v>872835465870.64185</v>
      </c>
      <c r="V121" s="90">
        <f ca="1">IF('Ric 2030'!$A129="RC",INDIRECT("'Ric 2030'!"&amp;'Country Selector'!$B$3&amp;ROW($A129))*10^12,0)*'Process Emissions Multipliers'!$D$43</f>
        <v>969817184300.71326</v>
      </c>
      <c r="W121" s="90">
        <f t="shared" ca="1" si="24"/>
        <v>984261961295.24231</v>
      </c>
      <c r="X121" s="90">
        <f t="shared" ca="1" si="24"/>
        <v>998706738289.77148</v>
      </c>
      <c r="Y121" s="90">
        <f t="shared" ca="1" si="24"/>
        <v>1013151515284.3007</v>
      </c>
      <c r="Z121" s="90">
        <f t="shared" ca="1" si="24"/>
        <v>1027596292278.8298</v>
      </c>
      <c r="AA121" s="90">
        <f t="shared" ca="1" si="24"/>
        <v>1042041069273.3591</v>
      </c>
      <c r="AB121" s="90">
        <f t="shared" ca="1" si="24"/>
        <v>1056485846267.8882</v>
      </c>
      <c r="AC121" s="90">
        <f t="shared" ca="1" si="24"/>
        <v>1070930623262.4175</v>
      </c>
      <c r="AD121" s="90">
        <f t="shared" ca="1" si="24"/>
        <v>1085375400256.9467</v>
      </c>
      <c r="AE121" s="90">
        <f t="shared" ca="1" si="24"/>
        <v>1099820177251.4758</v>
      </c>
      <c r="AF121" s="90">
        <f t="shared" ca="1" si="24"/>
        <v>1114264954246.0049</v>
      </c>
      <c r="AG121" s="90">
        <f t="shared" ca="1" si="24"/>
        <v>1128709731240.5342</v>
      </c>
      <c r="AH121" s="90">
        <f t="shared" ca="1" si="24"/>
        <v>1143154508235.0632</v>
      </c>
      <c r="AI121" s="90">
        <f t="shared" ca="1" si="24"/>
        <v>1157599285229.5923</v>
      </c>
      <c r="AJ121" s="90">
        <f t="shared" ca="1" si="24"/>
        <v>1172044062224.1216</v>
      </c>
      <c r="AK121" s="90">
        <f t="shared" ca="1" si="24"/>
        <v>1186488839218.6506</v>
      </c>
      <c r="AL121" s="90">
        <f t="shared" ca="1" si="24"/>
        <v>1200933616213.1799</v>
      </c>
      <c r="AM121" s="90">
        <f t="shared" ca="1" si="23"/>
        <v>1215378393207.7092</v>
      </c>
      <c r="AN121" s="90">
        <f t="shared" ca="1" si="23"/>
        <v>1229823170202.2383</v>
      </c>
      <c r="AO121" s="90">
        <f t="shared" ca="1" si="23"/>
        <v>1244267947196.7676</v>
      </c>
      <c r="AP121" s="90">
        <f ca="1">V121*'Process Emissions Multipliers'!$E$43</f>
        <v>1258712724191.2966</v>
      </c>
    </row>
    <row r="122" spans="1:42">
      <c r="A122" s="74">
        <v>70</v>
      </c>
      <c r="B122" s="90">
        <f ca="1">IF('Ric 2010'!$A130="RC",INDIRECT("'Ric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 s="90">
        <f ca="1">IF('Ric 2020'!$A130="RC",INDIRECT("'Ric 2020'!"&amp;'Country Selector'!$B$3&amp;ROW($A130))*10^12,0)*'Process Emissions Multipliers'!$B$43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 s="90">
        <f ca="1">IF('Ric 2030'!$A130="RC",INDIRECT("'Ric 2030'!"&amp;'Country Selector'!$B$3&amp;ROW($A130))*10^12,0)*'Process Emissions Multipliers'!$D$43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 s="90">
        <f ca="1">V122*'Process Emissions Multipliers'!$E$43</f>
        <v>0</v>
      </c>
    </row>
    <row r="123" spans="1:42">
      <c r="A123" s="74">
        <v>71</v>
      </c>
      <c r="B123" s="90">
        <f ca="1">IF('Ric 2010'!$A131="RC",INDIRECT("'Ric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 s="90">
        <f ca="1">IF('Ric 2020'!$A131="RC",INDIRECT("'Ric 2020'!"&amp;'Country Selector'!$B$3&amp;ROW($A131))*10^12,0)*'Process Emissions Multipliers'!$B$43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 s="90">
        <f ca="1">IF('Ric 2030'!$A131="RC",INDIRECT("'Ric 2030'!"&amp;'Country Selector'!$B$3&amp;ROW($A131))*10^12,0)*'Process Emissions Multipliers'!$D$43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90">
        <f ca="1">V123*'Process Emissions Multipliers'!$E$43</f>
        <v>0</v>
      </c>
    </row>
    <row r="124" spans="1:42">
      <c r="A124" s="74">
        <v>72</v>
      </c>
      <c r="B124" s="90">
        <f ca="1">IF('Ric 2010'!$A132="RC",INDIRECT("'Ric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 s="90">
        <f ca="1">IF('Ric 2020'!$A132="RC",INDIRECT("'Ric 2020'!"&amp;'Country Selector'!$B$3&amp;ROW($A132))*10^12,0)*'Process Emissions Multipliers'!$B$43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 s="90">
        <f ca="1">IF('Ric 2030'!$A132="RC",INDIRECT("'Ric 2030'!"&amp;'Country Selector'!$B$3&amp;ROW($A132))*10^12,0)*'Process Emissions Multipliers'!$D$43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90">
        <f ca="1">V124*'Process Emissions Multipliers'!$E$43</f>
        <v>0</v>
      </c>
    </row>
    <row r="125" spans="1:42">
      <c r="A125" s="74">
        <v>73</v>
      </c>
      <c r="B125" s="90">
        <f ca="1">IF('Ric 2010'!$A133="RC",INDIRECT("'Ric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 s="90">
        <f ca="1">IF('Ric 2020'!$A133="RC",INDIRECT("'Ric 2020'!"&amp;'Country Selector'!$B$3&amp;ROW($A133))*10^12,0)*'Process Emissions Multipliers'!$B$43</f>
        <v>0</v>
      </c>
      <c r="M125" s="90">
        <f t="shared" ca="1" si="16"/>
        <v>154273113094.01431</v>
      </c>
      <c r="N125" s="90">
        <f t="shared" ca="1" si="21"/>
        <v>308546226188.02863</v>
      </c>
      <c r="O125" s="90">
        <f t="shared" ca="1" si="21"/>
        <v>462819339282.04297</v>
      </c>
      <c r="P125" s="90">
        <f t="shared" ca="1" si="21"/>
        <v>617092452376.05725</v>
      </c>
      <c r="Q125" s="90">
        <f t="shared" ca="1" si="21"/>
        <v>771365565470.07153</v>
      </c>
      <c r="R125" s="90">
        <f t="shared" ca="1" si="21"/>
        <v>925638678564.08594</v>
      </c>
      <c r="S125" s="90">
        <f t="shared" ca="1" si="21"/>
        <v>1079911791658.1002</v>
      </c>
      <c r="T125" s="90">
        <f t="shared" ca="1" si="21"/>
        <v>1234184904752.1145</v>
      </c>
      <c r="U125" s="90">
        <f t="shared" ca="1" si="21"/>
        <v>1388458017846.1287</v>
      </c>
      <c r="V125" s="90">
        <f ca="1">IF('Ric 2030'!$A133="RC",INDIRECT("'Ric 2030'!"&amp;'Country Selector'!$B$3&amp;ROW($A133))*10^12,0)*'Process Emissions Multipliers'!$D$43</f>
        <v>1542731130940.1431</v>
      </c>
      <c r="W125" s="90">
        <f t="shared" ca="1" si="24"/>
        <v>1565709077206.3936</v>
      </c>
      <c r="X125" s="90">
        <f t="shared" ca="1" si="24"/>
        <v>1588687023472.644</v>
      </c>
      <c r="Y125" s="90">
        <f t="shared" ca="1" si="24"/>
        <v>1611664969738.8945</v>
      </c>
      <c r="Z125" s="90">
        <f t="shared" ca="1" si="24"/>
        <v>1634642916005.145</v>
      </c>
      <c r="AA125" s="90">
        <f t="shared" ca="1" si="24"/>
        <v>1657620862271.3955</v>
      </c>
      <c r="AB125" s="90">
        <f t="shared" ca="1" si="24"/>
        <v>1680598808537.646</v>
      </c>
      <c r="AC125" s="90">
        <f t="shared" ca="1" si="24"/>
        <v>1703576754803.8965</v>
      </c>
      <c r="AD125" s="90">
        <f t="shared" ca="1" si="24"/>
        <v>1726554701070.1472</v>
      </c>
      <c r="AE125" s="90">
        <f t="shared" ca="1" si="24"/>
        <v>1749532647336.3977</v>
      </c>
      <c r="AF125" s="90">
        <f t="shared" ca="1" si="24"/>
        <v>1772510593602.6479</v>
      </c>
      <c r="AG125" s="90">
        <f t="shared" ca="1" si="24"/>
        <v>1795488539868.8984</v>
      </c>
      <c r="AH125" s="90">
        <f t="shared" ca="1" si="24"/>
        <v>1818466486135.1489</v>
      </c>
      <c r="AI125" s="90">
        <f t="shared" ca="1" si="24"/>
        <v>1841444432401.3994</v>
      </c>
      <c r="AJ125" s="90">
        <f t="shared" ca="1" si="24"/>
        <v>1864422378667.6501</v>
      </c>
      <c r="AK125" s="90">
        <f t="shared" ca="1" si="24"/>
        <v>1887400324933.9004</v>
      </c>
      <c r="AL125" s="90">
        <f t="shared" ca="1" si="24"/>
        <v>1910378271200.1511</v>
      </c>
      <c r="AM125" s="90">
        <f t="shared" ca="1" si="23"/>
        <v>1933356217466.4016</v>
      </c>
      <c r="AN125" s="90">
        <f t="shared" ca="1" si="23"/>
        <v>1956334163732.6523</v>
      </c>
      <c r="AO125" s="90">
        <f t="shared" ca="1" si="23"/>
        <v>1979312109998.9023</v>
      </c>
      <c r="AP125" s="90">
        <f ca="1">V125*'Process Emissions Multipliers'!$E$43</f>
        <v>2002290056265.1531</v>
      </c>
    </row>
    <row r="126" spans="1:42">
      <c r="A126" s="74">
        <v>74</v>
      </c>
      <c r="B126" s="90">
        <f ca="1">IF('Ric 2010'!$A134="RC",INDIRECT("'Ric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 s="90">
        <f ca="1">IF('Ric 2020'!$A134="RC",INDIRECT("'Ric 2020'!"&amp;'Country Selector'!$B$3&amp;ROW($A134))*10^12,0)*'Process Emissions Multipliers'!$B$43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 s="90">
        <f ca="1">IF('Ric 2030'!$A134="RC",INDIRECT("'Ric 2030'!"&amp;'Country Selector'!$B$3&amp;ROW($A134))*10^12,0)*'Process Emissions Multipliers'!$D$43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90">
        <f ca="1">V126*'Process Emissions Multipliers'!$E$43</f>
        <v>0</v>
      </c>
    </row>
    <row r="127" spans="1:42">
      <c r="A127" s="74">
        <v>75</v>
      </c>
      <c r="B127" s="90">
        <f ca="1">IF('Ric 2010'!$A135="RC",INDIRECT("'Ric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 s="90">
        <f ca="1">IF('Ric 2020'!$A135="RC",INDIRECT("'Ric 2020'!"&amp;'Country Selector'!$B$3&amp;ROW($A135))*10^12,0)*'Process Emissions Multipliers'!$B$43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 s="90">
        <f ca="1">IF('Ric 2030'!$A135="RC",INDIRECT("'Ric 2030'!"&amp;'Country Selector'!$B$3&amp;ROW($A135))*10^12,0)*'Process Emissions Multipliers'!$D$43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 s="90">
        <f ca="1">V127*'Process Emissions Multipliers'!$E$43</f>
        <v>0</v>
      </c>
    </row>
    <row r="128" spans="1:42">
      <c r="A128" s="74">
        <v>76</v>
      </c>
      <c r="B128" s="90">
        <f ca="1">IF('Ric 2010'!$A136="RC",INDIRECT("'Ric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 s="90">
        <f ca="1">IF('Ric 2020'!$A136="RC",INDIRECT("'Ric 2020'!"&amp;'Country Selector'!$B$3&amp;ROW($A136))*10^12,0)*'Process Emissions Multipliers'!$B$43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 s="90">
        <f ca="1">IF('Ric 2030'!$A136="RC",INDIRECT("'Ric 2030'!"&amp;'Country Selector'!$B$3&amp;ROW($A136))*10^12,0)*'Process Emissions Multipliers'!$D$43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 s="90">
        <f ca="1">V128*'Process Emissions Multipliers'!$E$43</f>
        <v>0</v>
      </c>
    </row>
    <row r="129" spans="1:42">
      <c r="A129" s="74">
        <v>77</v>
      </c>
      <c r="B129" s="90">
        <f ca="1">IF('Ric 2010'!$A137="RC",INDIRECT("'Ric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 s="90">
        <f ca="1">IF('Ric 2020'!$A137="RC",INDIRECT("'Ric 2020'!"&amp;'Country Selector'!$B$3&amp;ROW($A137))*10^12,0)*'Process Emissions Multipliers'!$B$43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 s="90">
        <f ca="1">IF('Ric 2030'!$A137="RC",INDIRECT("'Ric 2030'!"&amp;'Country Selector'!$B$3&amp;ROW($A137))*10^12,0)*'Process Emissions Multipliers'!$D$43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 s="90">
        <f ca="1">V129*'Process Emissions Multipliers'!$E$43</f>
        <v>0</v>
      </c>
    </row>
    <row r="130" spans="1:42">
      <c r="A130" s="74">
        <v>78</v>
      </c>
      <c r="B130" s="90">
        <f ca="1">IF('Ric 2010'!$A138="RC",INDIRECT("'Ric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 s="90">
        <f ca="1">IF('Ric 2020'!$A138="RC",INDIRECT("'Ric 2020'!"&amp;'Country Selector'!$B$3&amp;ROW($A138))*10^12,0)*'Process Emissions Multipliers'!$B$43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 s="90">
        <f ca="1">IF('Ric 2030'!$A138="RC",INDIRECT("'Ric 2030'!"&amp;'Country Selector'!$B$3&amp;ROW($A138))*10^12,0)*'Process Emissions Multipliers'!$D$43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90">
        <f ca="1">V130*'Process Emissions Multipliers'!$E$43</f>
        <v>0</v>
      </c>
    </row>
    <row r="131" spans="1:42">
      <c r="A131" s="74">
        <v>79</v>
      </c>
      <c r="B131" s="90">
        <f ca="1">IF('Ric 2010'!$A139="RC",INDIRECT("'Ric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 s="90">
        <f ca="1">IF('Ric 2020'!$A139="RC",INDIRECT("'Ric 2020'!"&amp;'Country Selector'!$B$3&amp;ROW($A139))*10^12,0)*'Process Emissions Multipliers'!$B$43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 s="90">
        <f ca="1">IF('Ric 2030'!$A139="RC",INDIRECT("'Ric 2030'!"&amp;'Country Selector'!$B$3&amp;ROW($A139))*10^12,0)*'Process Emissions Multipliers'!$D$43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90">
        <f ca="1">V131*'Process Emissions Multipliers'!$E$43</f>
        <v>0</v>
      </c>
    </row>
    <row r="132" spans="1:42">
      <c r="A132" s="74">
        <v>80</v>
      </c>
      <c r="B132" s="90">
        <f ca="1">IF('Ric 2010'!$A140="RC",INDIRECT("'Ric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 s="90">
        <f ca="1">IF('Ric 2020'!$A140="RC",INDIRECT("'Ric 2020'!"&amp;'Country Selector'!$B$3&amp;ROW($A140))*10^12,0)*'Process Emissions Multipliers'!$B$43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 s="90">
        <f ca="1">IF('Ric 2030'!$A140="RC",INDIRECT("'Ric 2030'!"&amp;'Country Selector'!$B$3&amp;ROW($A140))*10^12,0)*'Process Emissions Multipliers'!$D$43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90">
        <f ca="1">V132*'Process Emissions Multipliers'!$E$43</f>
        <v>0</v>
      </c>
    </row>
    <row r="133" spans="1:42">
      <c r="A133" s="74">
        <v>81</v>
      </c>
      <c r="B133" s="90">
        <f ca="1">IF('Ric 2010'!$A141="RC",INDIRECT("'Ric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 s="90">
        <f ca="1">IF('Ric 2020'!$A141="RC",INDIRECT("'Ric 2020'!"&amp;'Country Selector'!$B$3&amp;ROW($A141))*10^12,0)*'Process Emissions Multipliers'!$B$43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 s="90">
        <f ca="1">IF('Ric 2030'!$A141="RC",INDIRECT("'Ric 2030'!"&amp;'Country Selector'!$B$3&amp;ROW($A141))*10^12,0)*'Process Emissions Multipliers'!$D$43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90">
        <f ca="1">V133*'Process Emissions Multipliers'!$E$43</f>
        <v>0</v>
      </c>
    </row>
    <row r="134" spans="1:42">
      <c r="A134" s="74">
        <v>82</v>
      </c>
      <c r="B134" s="90">
        <f ca="1">IF('Ric 2010'!$A142="RC",INDIRECT("'Ric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 s="90">
        <f ca="1">IF('Ric 2020'!$A142="RC",INDIRECT("'Ric 2020'!"&amp;'Country Selector'!$B$3&amp;ROW($A142))*10^12,0)*'Process Emissions Multipliers'!$B$43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 s="90">
        <f ca="1">IF('Ric 2030'!$A142="RC",INDIRECT("'Ric 2030'!"&amp;'Country Selector'!$B$3&amp;ROW($A142))*10^12,0)*'Process Emissions Multipliers'!$D$43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 s="90">
        <f ca="1">V134*'Process Emissions Multipliers'!$E$43</f>
        <v>0</v>
      </c>
    </row>
    <row r="135" spans="1:42">
      <c r="A135" s="74">
        <v>83</v>
      </c>
      <c r="B135" s="90">
        <f ca="1">IF('Ric 2010'!$A143="RC",INDIRECT("'Ric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 s="90">
        <f ca="1">IF('Ric 2020'!$A143="RC",INDIRECT("'Ric 2020'!"&amp;'Country Selector'!$B$3&amp;ROW($A143))*10^12,0)*'Process Emissions Multipliers'!$B$43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 s="90">
        <f ca="1">IF('Ric 2030'!$A143="RC",INDIRECT("'Ric 2030'!"&amp;'Country Selector'!$B$3&amp;ROW($A143))*10^12,0)*'Process Emissions Multipliers'!$D$43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 s="90">
        <f ca="1">V135*'Process Emissions Multipliers'!$E$43</f>
        <v>0</v>
      </c>
    </row>
    <row r="136" spans="1:42">
      <c r="A136" s="74">
        <v>84</v>
      </c>
      <c r="B136" s="90">
        <f ca="1">IF('Ric 2010'!$A144="RC",INDIRECT("'Ric 2010'!"&amp;'Country Selector'!$B$3&amp;ROW($A144))*10^12,0)</f>
        <v>896323313799.20776</v>
      </c>
      <c r="C136" s="90">
        <f t="shared" ca="1" si="27"/>
        <v>806690982419.28699</v>
      </c>
      <c r="D136" s="90">
        <f t="shared" ca="1" si="27"/>
        <v>717058651039.36621</v>
      </c>
      <c r="E136" s="90">
        <f t="shared" ca="1" si="27"/>
        <v>627426319659.44543</v>
      </c>
      <c r="F136" s="90">
        <f t="shared" ca="1" si="27"/>
        <v>537793988279.5246</v>
      </c>
      <c r="G136" s="90">
        <f t="shared" ca="1" si="27"/>
        <v>448161656899.60388</v>
      </c>
      <c r="H136" s="90">
        <f t="shared" ca="1" si="27"/>
        <v>358529325519.68311</v>
      </c>
      <c r="I136" s="90">
        <f t="shared" ca="1" si="27"/>
        <v>268896994139.7623</v>
      </c>
      <c r="J136" s="90">
        <f t="shared" ca="1" si="27"/>
        <v>179264662759.84155</v>
      </c>
      <c r="K136" s="90">
        <f t="shared" ca="1" si="27"/>
        <v>89632331379.920776</v>
      </c>
      <c r="L136" s="90">
        <f ca="1">IF('Ric 2020'!$A144="RC",INDIRECT("'Ric 2020'!"&amp;'Country Selector'!$B$3&amp;ROW($A144))*10^12,0)*'Process Emissions Multipliers'!$B$43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 s="90">
        <f ca="1">IF('Ric 2030'!$A144="RC",INDIRECT("'Ric 2030'!"&amp;'Country Selector'!$B$3&amp;ROW($A144))*10^12,0)*'Process Emissions Multipliers'!$D$43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90">
        <f ca="1">V136*'Process Emissions Multipliers'!$E$43</f>
        <v>0</v>
      </c>
    </row>
    <row r="137" spans="1:42">
      <c r="A137" s="74">
        <v>85</v>
      </c>
      <c r="B137" s="90">
        <f ca="1">IF('Ric 2010'!$A145="RC",INDIRECT("'Ric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 s="90">
        <f ca="1">IF('Ric 2020'!$A145="RC",INDIRECT("'Ric 2020'!"&amp;'Country Selector'!$B$3&amp;ROW($A145))*10^12,0)*'Process Emissions Multipliers'!$B$43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 s="90">
        <f ca="1">IF('Ric 2030'!$A145="RC",INDIRECT("'Ric 2030'!"&amp;'Country Selector'!$B$3&amp;ROW($A145))*10^12,0)*'Process Emissions Multipliers'!$D$43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90">
        <f ca="1">V137*'Process Emissions Multipliers'!$E$43</f>
        <v>0</v>
      </c>
    </row>
    <row r="138" spans="1:42">
      <c r="A138" s="74">
        <v>86</v>
      </c>
      <c r="B138" s="90">
        <f ca="1">IF('Ric 2010'!$A146="RC",INDIRECT("'Ric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 s="90">
        <f ca="1">IF('Ric 2020'!$A146="RC",INDIRECT("'Ric 2020'!"&amp;'Country Selector'!$B$3&amp;ROW($A146))*10^12,0)*'Process Emissions Multipliers'!$B$43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 s="90">
        <f ca="1">IF('Ric 2030'!$A146="RC",INDIRECT("'Ric 2030'!"&amp;'Country Selector'!$B$3&amp;ROW($A146))*10^12,0)*'Process Emissions Multipliers'!$D$43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90">
        <f ca="1">V138*'Process Emissions Multipliers'!$E$43</f>
        <v>0</v>
      </c>
    </row>
    <row r="139" spans="1:42">
      <c r="A139" s="74">
        <v>87</v>
      </c>
      <c r="B139" s="90">
        <f ca="1">IF('Ric 2010'!$A147="RC",INDIRECT("'Ric 2010'!"&amp;'Country Selector'!$B$3&amp;ROW($A147))*10^12,0)</f>
        <v>756775451316.92273</v>
      </c>
      <c r="C139" s="90">
        <f t="shared" ca="1" si="27"/>
        <v>681097906185.23047</v>
      </c>
      <c r="D139" s="90">
        <f t="shared" ca="1" si="27"/>
        <v>605420361053.53821</v>
      </c>
      <c r="E139" s="90">
        <f t="shared" ca="1" si="27"/>
        <v>529742815921.84589</v>
      </c>
      <c r="F139" s="90">
        <f t="shared" ca="1" si="27"/>
        <v>454065270790.15363</v>
      </c>
      <c r="G139" s="90">
        <f t="shared" ca="1" si="27"/>
        <v>378387725658.46136</v>
      </c>
      <c r="H139" s="90">
        <f t="shared" ca="1" si="27"/>
        <v>302710180526.7691</v>
      </c>
      <c r="I139" s="90">
        <f t="shared" ca="1" si="27"/>
        <v>227032635395.07681</v>
      </c>
      <c r="J139" s="90">
        <f t="shared" ca="1" si="27"/>
        <v>151355090263.38455</v>
      </c>
      <c r="K139" s="90">
        <f t="shared" ca="1" si="27"/>
        <v>75677545131.692276</v>
      </c>
      <c r="L139" s="90">
        <f ca="1">IF('Ric 2020'!$A147="RC",INDIRECT("'Ric 2020'!"&amp;'Country Selector'!$B$3&amp;ROW($A147))*10^12,0)*'Process Emissions Multipliers'!$B$43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 s="90">
        <f ca="1">IF('Ric 2030'!$A147="RC",INDIRECT("'Ric 2030'!"&amp;'Country Selector'!$B$3&amp;ROW($A147))*10^12,0)*'Process Emissions Multipliers'!$D$43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90">
        <f ca="1">V139*'Process Emissions Multipliers'!$E$43</f>
        <v>0</v>
      </c>
    </row>
    <row r="140" spans="1:42">
      <c r="A140" s="74">
        <v>88</v>
      </c>
      <c r="B140" s="90">
        <f ca="1">IF('Ric 2010'!$A148="RC",INDIRECT("'Ric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 s="90">
        <f ca="1">IF('Ric 2020'!$A148="RC",INDIRECT("'Ric 2020'!"&amp;'Country Selector'!$B$3&amp;ROW($A148))*10^12,0)*'Process Emissions Multipliers'!$B$43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 s="90">
        <f ca="1">IF('Ric 2030'!$A148="RC",INDIRECT("'Ric 2030'!"&amp;'Country Selector'!$B$3&amp;ROW($A148))*10^12,0)*'Process Emissions Multipliers'!$D$43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90">
        <f ca="1">V140*'Process Emissions Multipliers'!$E$43</f>
        <v>0</v>
      </c>
    </row>
    <row r="141" spans="1:42">
      <c r="A141" s="74">
        <v>89</v>
      </c>
      <c r="B141" s="90">
        <f ca="1">IF('Ric 2010'!$A149="RC",INDIRECT("'Ric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 s="90">
        <f ca="1">IF('Ric 2020'!$A149="RC",INDIRECT("'Ric 2020'!"&amp;'Country Selector'!$B$3&amp;ROW($A149))*10^12,0)*'Process Emissions Multipliers'!$B$43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 s="90">
        <f ca="1">IF('Ric 2030'!$A149="RC",INDIRECT("'Ric 2030'!"&amp;'Country Selector'!$B$3&amp;ROW($A149))*10^12,0)*'Process Emissions Multipliers'!$D$43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 s="90">
        <f ca="1">V141*'Process Emissions Multipliers'!$E$43</f>
        <v>0</v>
      </c>
    </row>
    <row r="142" spans="1:42">
      <c r="A142" s="74">
        <v>90</v>
      </c>
      <c r="B142" s="90">
        <f ca="1">IF('Ric 2010'!$A150="RC",INDIRECT("'Ric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 s="90">
        <f ca="1">IF('Ric 2020'!$A150="RC",INDIRECT("'Ric 2020'!"&amp;'Country Selector'!$B$3&amp;ROW($A150))*10^12,0)*'Process Emissions Multipliers'!$B$43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 s="90">
        <f ca="1">IF('Ric 2030'!$A150="RC",INDIRECT("'Ric 2030'!"&amp;'Country Selector'!$B$3&amp;ROW($A150))*10^12,0)*'Process Emissions Multipliers'!$D$43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 s="90">
        <f ca="1">V142*'Process Emissions Multipliers'!$E$43</f>
        <v>0</v>
      </c>
    </row>
    <row r="143" spans="1:42">
      <c r="A143" s="74">
        <v>91</v>
      </c>
      <c r="B143" s="90">
        <f ca="1">IF('Ric 2010'!$A151="RC",INDIRECT("'Ric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 s="90">
        <f ca="1">IF('Ric 2020'!$A151="RC",INDIRECT("'Ric 2020'!"&amp;'Country Selector'!$B$3&amp;ROW($A151))*10^12,0)*'Process Emissions Multipliers'!$B$43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 s="90">
        <f ca="1">IF('Ric 2030'!$A151="RC",INDIRECT("'Ric 2030'!"&amp;'Country Selector'!$B$3&amp;ROW($A151))*10^12,0)*'Process Emissions Multipliers'!$D$43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90">
        <f ca="1">V143*'Process Emissions Multipliers'!$E$43</f>
        <v>0</v>
      </c>
    </row>
    <row r="144" spans="1:42">
      <c r="A144" s="74">
        <v>92</v>
      </c>
      <c r="B144" s="90">
        <f ca="1">IF('Ric 2010'!$A152="RC",INDIRECT("'Ric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 s="90">
        <f ca="1">IF('Ric 2020'!$A152="RC",INDIRECT("'Ric 2020'!"&amp;'Country Selector'!$B$3&amp;ROW($A152))*10^12,0)*'Process Emissions Multipliers'!$B$43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 s="90">
        <f ca="1">IF('Ric 2030'!$A152="RC",INDIRECT("'Ric 2030'!"&amp;'Country Selector'!$B$3&amp;ROW($A152))*10^12,0)*'Process Emissions Multipliers'!$D$43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90">
        <f ca="1">V144*'Process Emissions Multipliers'!$E$43</f>
        <v>0</v>
      </c>
    </row>
    <row r="145" spans="1:42">
      <c r="A145" s="74">
        <v>93</v>
      </c>
      <c r="B145" s="90">
        <f ca="1">IF('Ric 2010'!$A153="RC",INDIRECT("'Ric 2010'!"&amp;'Country Selector'!$B$3&amp;ROW($A153))*10^12,0)</f>
        <v>0</v>
      </c>
      <c r="C145" s="90">
        <f t="shared" ca="1" si="27"/>
        <v>78188019984.647751</v>
      </c>
      <c r="D145" s="90">
        <f t="shared" ca="1" si="27"/>
        <v>156376039969.2955</v>
      </c>
      <c r="E145" s="90">
        <f t="shared" ca="1" si="27"/>
        <v>234564059953.94327</v>
      </c>
      <c r="F145" s="90">
        <f t="shared" ca="1" si="27"/>
        <v>312752079938.591</v>
      </c>
      <c r="G145" s="90">
        <f t="shared" ca="1" si="27"/>
        <v>390940099923.23877</v>
      </c>
      <c r="H145" s="90">
        <f t="shared" ca="1" si="27"/>
        <v>469128119907.88654</v>
      </c>
      <c r="I145" s="90">
        <f t="shared" ca="1" si="27"/>
        <v>547316139892.5343</v>
      </c>
      <c r="J145" s="90">
        <f t="shared" ca="1" si="27"/>
        <v>625504159877.18201</v>
      </c>
      <c r="K145" s="90">
        <f t="shared" ca="1" si="27"/>
        <v>703692179861.82983</v>
      </c>
      <c r="L145" s="90">
        <f ca="1">IF('Ric 2020'!$A153="RC",INDIRECT("'Ric 2020'!"&amp;'Country Selector'!$B$3&amp;ROW($A153))*10^12,0)*'Process Emissions Multipliers'!$B$43</f>
        <v>781880199846.47754</v>
      </c>
      <c r="M145" s="90">
        <f t="shared" ca="1" si="28"/>
        <v>794990646689.97058</v>
      </c>
      <c r="N145" s="90">
        <f t="shared" ca="1" si="28"/>
        <v>808101093533.4635</v>
      </c>
      <c r="O145" s="90">
        <f t="shared" ca="1" si="28"/>
        <v>821211540376.95654</v>
      </c>
      <c r="P145" s="90">
        <f t="shared" ca="1" si="28"/>
        <v>834321987220.44958</v>
      </c>
      <c r="Q145" s="90">
        <f t="shared" ca="1" si="28"/>
        <v>847432434063.94263</v>
      </c>
      <c r="R145" s="90">
        <f t="shared" ca="1" si="28"/>
        <v>860542880907.43555</v>
      </c>
      <c r="S145" s="90">
        <f t="shared" ca="1" si="28"/>
        <v>873653327750.92859</v>
      </c>
      <c r="T145" s="90">
        <f t="shared" ca="1" si="28"/>
        <v>886763774594.42163</v>
      </c>
      <c r="U145" s="90">
        <f t="shared" ca="1" si="28"/>
        <v>899874221437.91455</v>
      </c>
      <c r="V145" s="90">
        <f ca="1">IF('Ric 2030'!$A153="RC",INDIRECT("'Ric 2030'!"&amp;'Country Selector'!$B$3&amp;ROW($A153))*10^12,0)*'Process Emissions Multipliers'!$D$43</f>
        <v>912984668281.40759</v>
      </c>
      <c r="W145" s="90">
        <f t="shared" ca="1" si="30"/>
        <v>926582963038.63879</v>
      </c>
      <c r="X145" s="90">
        <f t="shared" ca="1" si="30"/>
        <v>940181257795.87</v>
      </c>
      <c r="Y145" s="90">
        <f t="shared" ca="1" si="30"/>
        <v>953779552553.10132</v>
      </c>
      <c r="Z145" s="90">
        <f t="shared" ca="1" si="30"/>
        <v>967377847310.33252</v>
      </c>
      <c r="AA145" s="90">
        <f t="shared" ca="1" si="30"/>
        <v>980976142067.5636</v>
      </c>
      <c r="AB145" s="90">
        <f t="shared" ca="1" si="30"/>
        <v>994574436824.79492</v>
      </c>
      <c r="AC145" s="90">
        <f t="shared" ca="1" si="30"/>
        <v>1008172731582.0261</v>
      </c>
      <c r="AD145" s="90">
        <f t="shared" ca="1" si="30"/>
        <v>1021771026339.2573</v>
      </c>
      <c r="AE145" s="90">
        <f t="shared" ca="1" si="30"/>
        <v>1035369321096.4885</v>
      </c>
      <c r="AF145" s="90">
        <f t="shared" ca="1" si="30"/>
        <v>1048967615853.7197</v>
      </c>
      <c r="AG145" s="90">
        <f t="shared" ca="1" si="30"/>
        <v>1062565910610.9509</v>
      </c>
      <c r="AH145" s="90">
        <f t="shared" ca="1" si="30"/>
        <v>1076164205368.1821</v>
      </c>
      <c r="AI145" s="90">
        <f t="shared" ca="1" si="30"/>
        <v>1089762500125.4133</v>
      </c>
      <c r="AJ145" s="90">
        <f t="shared" ca="1" si="30"/>
        <v>1103360794882.6445</v>
      </c>
      <c r="AK145" s="90">
        <f t="shared" ca="1" si="30"/>
        <v>1116959089639.8757</v>
      </c>
      <c r="AL145" s="90">
        <f t="shared" ca="1" si="30"/>
        <v>1130557384397.1069</v>
      </c>
      <c r="AM145" s="90">
        <f t="shared" ca="1" si="29"/>
        <v>1144155679154.3381</v>
      </c>
      <c r="AN145" s="90">
        <f t="shared" ca="1" si="29"/>
        <v>1157753973911.5693</v>
      </c>
      <c r="AO145" s="90">
        <f t="shared" ca="1" si="29"/>
        <v>1171352268668.8003</v>
      </c>
      <c r="AP145" s="90">
        <f ca="1">V145*'Process Emissions Multipliers'!$E$43</f>
        <v>1184950563426.0317</v>
      </c>
    </row>
    <row r="146" spans="1:42">
      <c r="A146" s="74">
        <v>94</v>
      </c>
      <c r="B146" s="90">
        <f ca="1">IF('Ric 2010'!$A154="RC",INDIRECT("'Ric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 s="90">
        <f ca="1">IF('Ric 2020'!$A154="RC",INDIRECT("'Ric 2020'!"&amp;'Country Selector'!$B$3&amp;ROW($A154))*10^12,0)*'Process Emissions Multipliers'!$B$43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 s="90">
        <f ca="1">IF('Ric 2030'!$A154="RC",INDIRECT("'Ric 2030'!"&amp;'Country Selector'!$B$3&amp;ROW($A154))*10^12,0)*'Process Emissions Multipliers'!$D$43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90">
        <f ca="1">V146*'Process Emissions Multipliers'!$E$43</f>
        <v>0</v>
      </c>
    </row>
    <row r="147" spans="1:42">
      <c r="A147" s="74">
        <v>95</v>
      </c>
      <c r="B147" s="90">
        <f ca="1">IF('Ric 2010'!$A155="RC",INDIRECT("'Ric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 s="90">
        <f ca="1">IF('Ric 2020'!$A155="RC",INDIRECT("'Ric 2020'!"&amp;'Country Selector'!$B$3&amp;ROW($A155))*10^12,0)*'Process Emissions Multipliers'!$B$43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 s="90">
        <f ca="1">IF('Ric 2030'!$A155="RC",INDIRECT("'Ric 2030'!"&amp;'Country Selector'!$B$3&amp;ROW($A155))*10^12,0)*'Process Emissions Multipliers'!$D$43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90">
        <f ca="1">V147*'Process Emissions Multipliers'!$E$43</f>
        <v>0</v>
      </c>
    </row>
    <row r="148" spans="1:42">
      <c r="A148" s="74">
        <v>96</v>
      </c>
      <c r="B148" s="90">
        <f ca="1">IF('Ric 2010'!$A156="RC",INDIRECT("'Ric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 s="90">
        <f ca="1">IF('Ric 2020'!$A156="RC",INDIRECT("'Ric 2020'!"&amp;'Country Selector'!$B$3&amp;ROW($A156))*10^12,0)*'Process Emissions Multipliers'!$B$43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 s="90">
        <f ca="1">IF('Ric 2030'!$A156="RC",INDIRECT("'Ric 2030'!"&amp;'Country Selector'!$B$3&amp;ROW($A156))*10^12,0)*'Process Emissions Multipliers'!$D$43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 s="90">
        <f ca="1">V148*'Process Emissions Multipliers'!$E$43</f>
        <v>0</v>
      </c>
    </row>
    <row r="149" spans="1:42">
      <c r="A149" s="74">
        <v>97</v>
      </c>
      <c r="B149" s="90">
        <f ca="1">IF('Ric 2010'!$A157="RC",INDIRECT("'Ric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 s="90">
        <f ca="1">IF('Ric 2020'!$A157="RC",INDIRECT("'Ric 2020'!"&amp;'Country Selector'!$B$3&amp;ROW($A157))*10^12,0)*'Process Emissions Multipliers'!$B$43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 s="90">
        <f ca="1">IF('Ric 2030'!$A157="RC",INDIRECT("'Ric 2030'!"&amp;'Country Selector'!$B$3&amp;ROW($A157))*10^12,0)*'Process Emissions Multipliers'!$D$43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90">
        <f ca="1">V149*'Process Emissions Multipliers'!$E$43</f>
        <v>0</v>
      </c>
    </row>
    <row r="150" spans="1:42">
      <c r="A150" s="74">
        <v>98</v>
      </c>
      <c r="B150" s="90">
        <f ca="1">IF('Ric 2010'!$A158="RC",INDIRECT("'Ric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 s="90">
        <f ca="1">IF('Ric 2020'!$A158="RC",INDIRECT("'Ric 2020'!"&amp;'Country Selector'!$B$3&amp;ROW($A158))*10^12,0)*'Process Emissions Multipliers'!$B$43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 s="90">
        <f ca="1">IF('Ric 2030'!$A158="RC",INDIRECT("'Ric 2030'!"&amp;'Country Selector'!$B$3&amp;ROW($A158))*10^12,0)*'Process Emissions Multipliers'!$D$43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90">
        <f ca="1">V150*'Process Emissions Multipliers'!$E$43</f>
        <v>0</v>
      </c>
    </row>
    <row r="151" spans="1:42">
      <c r="A151" s="74">
        <v>99</v>
      </c>
      <c r="B151" s="90">
        <f ca="1">IF('Ric 2010'!$A159="RC",INDIRECT("'Ric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 s="90">
        <f ca="1">IF('Ric 2020'!$A159="RC",INDIRECT("'Ric 2020'!"&amp;'Country Selector'!$B$3&amp;ROW($A159))*10^12,0)*'Process Emissions Multipliers'!$B$43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 s="90">
        <f ca="1">IF('Ric 2030'!$A159="RC",INDIRECT("'Ric 2030'!"&amp;'Country Selector'!$B$3&amp;ROW($A159))*10^12,0)*'Process Emissions Multipliers'!$D$43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90">
        <f ca="1">V151*'Process Emissions Multipliers'!$E$43</f>
        <v>0</v>
      </c>
    </row>
    <row r="152" spans="1:42">
      <c r="A152" s="74">
        <v>100</v>
      </c>
      <c r="B152" s="90">
        <f ca="1">IF('Ric 2010'!$A160="RC",INDIRECT("'Ric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 s="90">
        <f ca="1">IF('Ric 2020'!$A160="RC",INDIRECT("'Ric 2020'!"&amp;'Country Selector'!$B$3&amp;ROW($A160))*10^12,0)*'Process Emissions Multipliers'!$B$43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 s="90">
        <f ca="1">IF('Ric 2030'!$A160="RC",INDIRECT("'Ric 2030'!"&amp;'Country Selector'!$B$3&amp;ROW($A160))*10^12,0)*'Process Emissions Multipliers'!$D$43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90">
        <f ca="1">V152*'Process Emissions Multipliers'!$E$43</f>
        <v>0</v>
      </c>
    </row>
    <row r="153" spans="1:42">
      <c r="A153" s="74">
        <v>150</v>
      </c>
      <c r="B153" s="90">
        <f ca="1">IF('Ric 2010'!$A161="RC",INDIRECT("'Ric 2010'!"&amp;'Country Selector'!$B$3&amp;ROW($A161))*10^12,0)</f>
        <v>787856295737.28857</v>
      </c>
      <c r="C153" s="90">
        <f t="shared" ca="1" si="27"/>
        <v>800829120022.06836</v>
      </c>
      <c r="D153" s="90">
        <f t="shared" ca="1" si="27"/>
        <v>813801944306.8479</v>
      </c>
      <c r="E153" s="90">
        <f t="shared" ca="1" si="27"/>
        <v>826774768591.62769</v>
      </c>
      <c r="F153" s="90">
        <f t="shared" ca="1" si="27"/>
        <v>839747592876.40747</v>
      </c>
      <c r="G153" s="90">
        <f t="shared" ca="1" si="27"/>
        <v>852720417161.18713</v>
      </c>
      <c r="H153" s="90">
        <f t="shared" ca="1" si="27"/>
        <v>865693241445.9668</v>
      </c>
      <c r="I153" s="90">
        <f t="shared" ca="1" si="27"/>
        <v>878666065730.74658</v>
      </c>
      <c r="J153" s="90">
        <f t="shared" ca="1" si="27"/>
        <v>891638890015.52637</v>
      </c>
      <c r="K153" s="90">
        <f t="shared" ca="1" si="27"/>
        <v>904611714300.30603</v>
      </c>
      <c r="L153" s="90">
        <f ca="1">IF('Ric 2020'!$A161="RC",INDIRECT("'Ric 2020'!"&amp;'Country Selector'!$B$3&amp;ROW($A161))*10^12,0)*'Process Emissions Multipliers'!$B$43</f>
        <v>917584538585.08569</v>
      </c>
      <c r="M153" s="90">
        <f t="shared" ca="1" si="28"/>
        <v>923346711315.24475</v>
      </c>
      <c r="N153" s="90">
        <f t="shared" ca="1" si="28"/>
        <v>929108884045.40381</v>
      </c>
      <c r="O153" s="90">
        <f t="shared" ca="1" si="28"/>
        <v>934871056775.56287</v>
      </c>
      <c r="P153" s="90">
        <f t="shared" ca="1" si="28"/>
        <v>940633229505.72192</v>
      </c>
      <c r="Q153" s="90">
        <f t="shared" ca="1" si="28"/>
        <v>946395402235.8811</v>
      </c>
      <c r="R153" s="90">
        <f t="shared" ca="1" si="28"/>
        <v>952157574966.04016</v>
      </c>
      <c r="S153" s="90">
        <f t="shared" ca="1" si="28"/>
        <v>957919747696.19922</v>
      </c>
      <c r="T153" s="90">
        <f t="shared" ca="1" si="28"/>
        <v>963681920426.35815</v>
      </c>
      <c r="U153" s="90">
        <f t="shared" ca="1" si="28"/>
        <v>969444093156.51733</v>
      </c>
      <c r="V153" s="90">
        <f ca="1">IF('Ric 2030'!$A161="RC",INDIRECT("'Ric 2030'!"&amp;'Country Selector'!$B$3&amp;ROW($A161))*10^12,0)*'Process Emissions Multipliers'!$D$43</f>
        <v>975206265886.67639</v>
      </c>
      <c r="W153" s="90">
        <f t="shared" ca="1" si="30"/>
        <v>989731309639.69849</v>
      </c>
      <c r="X153" s="90">
        <f t="shared" ca="1" si="30"/>
        <v>1004256353392.7206</v>
      </c>
      <c r="Y153" s="90">
        <f t="shared" ca="1" si="30"/>
        <v>1018781397145.7427</v>
      </c>
      <c r="Z153" s="90">
        <f t="shared" ca="1" si="30"/>
        <v>1033306440898.7648</v>
      </c>
      <c r="AA153" s="90">
        <f t="shared" ca="1" si="30"/>
        <v>1047831484651.7869</v>
      </c>
      <c r="AB153" s="90">
        <f t="shared" ca="1" si="30"/>
        <v>1062356528404.8091</v>
      </c>
      <c r="AC153" s="90">
        <f t="shared" ca="1" si="30"/>
        <v>1076881572157.8311</v>
      </c>
      <c r="AD153" s="90">
        <f t="shared" ca="1" si="30"/>
        <v>1091406615910.8533</v>
      </c>
      <c r="AE153" s="90">
        <f t="shared" ca="1" si="30"/>
        <v>1105931659663.8755</v>
      </c>
      <c r="AF153" s="90">
        <f t="shared" ca="1" si="30"/>
        <v>1120456703416.8975</v>
      </c>
      <c r="AG153" s="90">
        <f t="shared" ca="1" si="30"/>
        <v>1134981747169.9194</v>
      </c>
      <c r="AH153" s="90">
        <f t="shared" ca="1" si="30"/>
        <v>1149506790922.9417</v>
      </c>
      <c r="AI153" s="90">
        <f t="shared" ca="1" si="30"/>
        <v>1164031834675.9636</v>
      </c>
      <c r="AJ153" s="90">
        <f t="shared" ca="1" si="30"/>
        <v>1178556878428.9858</v>
      </c>
      <c r="AK153" s="90">
        <f t="shared" ca="1" si="30"/>
        <v>1193081922182.0081</v>
      </c>
      <c r="AL153" s="90">
        <f t="shared" ca="1" si="30"/>
        <v>1207606965935.03</v>
      </c>
      <c r="AM153" s="90">
        <f t="shared" ca="1" si="29"/>
        <v>1222132009688.052</v>
      </c>
      <c r="AN153" s="90">
        <f t="shared" ca="1" si="29"/>
        <v>1236657053441.0745</v>
      </c>
      <c r="AO153" s="90">
        <f t="shared" ca="1" si="29"/>
        <v>1251182097194.0962</v>
      </c>
      <c r="AP153" s="90">
        <f ca="1">V153*'Process Emissions Multipliers'!$E$43</f>
        <v>1265707140947.1184</v>
      </c>
    </row>
    <row r="154" spans="1:42">
      <c r="A154" s="74">
        <v>200</v>
      </c>
      <c r="B154" s="90">
        <f ca="1">IF('Ric 2010'!$A162="RC",INDIRECT("'Ric 2010'!"&amp;'Country Selector'!$B$3&amp;ROW($A162))*10^12,0)</f>
        <v>5248657188113.082</v>
      </c>
      <c r="C154" s="90">
        <f t="shared" ca="1" si="27"/>
        <v>4819974393143.0127</v>
      </c>
      <c r="D154" s="90">
        <f t="shared" ca="1" si="27"/>
        <v>4391291598172.9448</v>
      </c>
      <c r="E154" s="90">
        <f t="shared" ca="1" si="27"/>
        <v>3962608803202.876</v>
      </c>
      <c r="F154" s="90">
        <f t="shared" ca="1" si="27"/>
        <v>3533926008232.8066</v>
      </c>
      <c r="G154" s="90">
        <f t="shared" ca="1" si="27"/>
        <v>3105243213262.7383</v>
      </c>
      <c r="H154" s="90">
        <f t="shared" ca="1" si="27"/>
        <v>2676560418292.6694</v>
      </c>
      <c r="I154" s="90">
        <f t="shared" ca="1" si="27"/>
        <v>2247877623322.6006</v>
      </c>
      <c r="J154" s="90">
        <f t="shared" ca="1" si="27"/>
        <v>1819194828352.532</v>
      </c>
      <c r="K154" s="90">
        <f t="shared" ca="1" si="27"/>
        <v>1390512033382.4634</v>
      </c>
      <c r="L154" s="90">
        <f ca="1">IF('Ric 2020'!$A162="RC",INDIRECT("'Ric 2020'!"&amp;'Country Selector'!$B$3&amp;ROW($A162))*10^12,0)*'Process Emissions Multipliers'!$B$43</f>
        <v>961829238412.39441</v>
      </c>
      <c r="M154" s="90">
        <f t="shared" ca="1" si="28"/>
        <v>896588006597.19641</v>
      </c>
      <c r="N154" s="90">
        <f t="shared" ca="1" si="28"/>
        <v>831346774781.99829</v>
      </c>
      <c r="O154" s="90">
        <f t="shared" ca="1" si="28"/>
        <v>766105542966.80017</v>
      </c>
      <c r="P154" s="90">
        <f t="shared" ca="1" si="28"/>
        <v>700864311151.60217</v>
      </c>
      <c r="Q154" s="90">
        <f t="shared" ca="1" si="28"/>
        <v>635623079336.40405</v>
      </c>
      <c r="R154" s="90">
        <f t="shared" ca="1" si="28"/>
        <v>570381847521.20605</v>
      </c>
      <c r="S154" s="90">
        <f t="shared" ca="1" si="28"/>
        <v>505140615706.00806</v>
      </c>
      <c r="T154" s="90">
        <f t="shared" ca="1" si="28"/>
        <v>439899383890.81</v>
      </c>
      <c r="U154" s="90">
        <f t="shared" ca="1" si="28"/>
        <v>374658152075.61194</v>
      </c>
      <c r="V154" s="90">
        <f ca="1">IF('Ric 2030'!$A162="RC",INDIRECT("'Ric 2030'!"&amp;'Country Selector'!$B$3&amp;ROW($A162))*10^12,0)*'Process Emissions Multipliers'!$D$43</f>
        <v>309416920260.41388</v>
      </c>
      <c r="W154" s="90">
        <f t="shared" ca="1" si="30"/>
        <v>314025477918.33826</v>
      </c>
      <c r="X154" s="90">
        <f t="shared" ca="1" si="30"/>
        <v>318634035576.26263</v>
      </c>
      <c r="Y154" s="90">
        <f t="shared" ca="1" si="30"/>
        <v>323242593234.18695</v>
      </c>
      <c r="Z154" s="90">
        <f t="shared" ca="1" si="30"/>
        <v>327851150892.11133</v>
      </c>
      <c r="AA154" s="90">
        <f t="shared" ca="1" si="30"/>
        <v>332459708550.03564</v>
      </c>
      <c r="AB154" s="90">
        <f t="shared" ca="1" si="30"/>
        <v>337068266207.96008</v>
      </c>
      <c r="AC154" s="90">
        <f t="shared" ca="1" si="30"/>
        <v>341676823865.8844</v>
      </c>
      <c r="AD154" s="90">
        <f t="shared" ca="1" si="30"/>
        <v>346285381523.80884</v>
      </c>
      <c r="AE154" s="90">
        <f t="shared" ca="1" si="30"/>
        <v>350893939181.73315</v>
      </c>
      <c r="AF154" s="90">
        <f t="shared" ca="1" si="30"/>
        <v>355502496839.65747</v>
      </c>
      <c r="AG154" s="90">
        <f t="shared" ca="1" si="30"/>
        <v>360111054497.58185</v>
      </c>
      <c r="AH154" s="90">
        <f t="shared" ca="1" si="30"/>
        <v>364719612155.50623</v>
      </c>
      <c r="AI154" s="90">
        <f t="shared" ca="1" si="30"/>
        <v>369328169813.4306</v>
      </c>
      <c r="AJ154" s="90">
        <f t="shared" ca="1" si="30"/>
        <v>373936727471.35498</v>
      </c>
      <c r="AK154" s="90">
        <f t="shared" ca="1" si="30"/>
        <v>378545285129.2793</v>
      </c>
      <c r="AL154" s="90">
        <f t="shared" ca="1" si="30"/>
        <v>383153842787.20367</v>
      </c>
      <c r="AM154" s="90">
        <f t="shared" ca="1" si="29"/>
        <v>387762400445.12805</v>
      </c>
      <c r="AN154" s="90">
        <f t="shared" ca="1" si="29"/>
        <v>392370958103.05243</v>
      </c>
      <c r="AO154" s="90">
        <f t="shared" ca="1" si="29"/>
        <v>396979515760.97675</v>
      </c>
      <c r="AP154" s="90">
        <f ca="1">V154*'Process Emissions Multipliers'!$E$43</f>
        <v>401588073418.90112</v>
      </c>
    </row>
    <row r="155" spans="1:42">
      <c r="A155" s="74">
        <v>250</v>
      </c>
      <c r="B155" s="90">
        <f ca="1">IF('Ric 2010'!$A163="RC",INDIRECT("'Ric 2010'!"&amp;'Country Selector'!$B$3&amp;ROW($A163))*10^12,0)</f>
        <v>4848530341349.4346</v>
      </c>
      <c r="C155" s="90">
        <f t="shared" ca="1" si="27"/>
        <v>4406765477701.9775</v>
      </c>
      <c r="D155" s="90">
        <f t="shared" ca="1" si="27"/>
        <v>3965000614054.5195</v>
      </c>
      <c r="E155" s="90">
        <f t="shared" ca="1" si="27"/>
        <v>3523235750407.0625</v>
      </c>
      <c r="F155" s="90">
        <f t="shared" ca="1" si="27"/>
        <v>3081470886759.605</v>
      </c>
      <c r="G155" s="90">
        <f t="shared" ca="1" si="27"/>
        <v>2639706023112.147</v>
      </c>
      <c r="H155" s="90">
        <f t="shared" ca="1" si="27"/>
        <v>2197941159464.6895</v>
      </c>
      <c r="I155" s="90">
        <f t="shared" ca="1" si="27"/>
        <v>1756176295817.2322</v>
      </c>
      <c r="J155" s="90">
        <f t="shared" ca="1" si="27"/>
        <v>1314411432169.7744</v>
      </c>
      <c r="K155" s="90">
        <f t="shared" ca="1" si="27"/>
        <v>872646568522.31689</v>
      </c>
      <c r="L155" s="90">
        <f ca="1">IF('Ric 2020'!$A163="RC",INDIRECT("'Ric 2020'!"&amp;'Country Selector'!$B$3&amp;ROW($A163))*10^12,0)*'Process Emissions Multipliers'!$B$43</f>
        <v>430881704874.85938</v>
      </c>
      <c r="M155" s="90">
        <f t="shared" ca="1" si="28"/>
        <v>504544469054.54761</v>
      </c>
      <c r="N155" s="90">
        <f t="shared" ca="1" si="28"/>
        <v>578207233234.23596</v>
      </c>
      <c r="O155" s="90">
        <f t="shared" ca="1" si="28"/>
        <v>651869997413.92419</v>
      </c>
      <c r="P155" s="90">
        <f t="shared" ca="1" si="28"/>
        <v>725532761593.61255</v>
      </c>
      <c r="Q155" s="90">
        <f t="shared" ca="1" si="28"/>
        <v>799195525773.30078</v>
      </c>
      <c r="R155" s="90">
        <f t="shared" ca="1" si="28"/>
        <v>872858289952.98901</v>
      </c>
      <c r="S155" s="90">
        <f t="shared" ca="1" si="28"/>
        <v>946521054132.67725</v>
      </c>
      <c r="T155" s="90">
        <f t="shared" ca="1" si="28"/>
        <v>1020183818312.3657</v>
      </c>
      <c r="U155" s="90">
        <f t="shared" ca="1" si="28"/>
        <v>1093846582492.054</v>
      </c>
      <c r="V155" s="90">
        <f ca="1">IF('Ric 2030'!$A163="RC",INDIRECT("'Ric 2030'!"&amp;'Country Selector'!$B$3&amp;ROW($A163))*10^12,0)*'Process Emissions Multipliers'!$D$43</f>
        <v>1167509346671.7422</v>
      </c>
      <c r="W155" s="90">
        <f t="shared" ca="1" si="30"/>
        <v>1184898615932.6924</v>
      </c>
      <c r="X155" s="90">
        <f t="shared" ca="1" si="30"/>
        <v>1202287885193.6428</v>
      </c>
      <c r="Y155" s="90">
        <f t="shared" ca="1" si="30"/>
        <v>1219677154454.593</v>
      </c>
      <c r="Z155" s="90">
        <f t="shared" ca="1" si="30"/>
        <v>1237066423715.5435</v>
      </c>
      <c r="AA155" s="90">
        <f t="shared" ca="1" si="30"/>
        <v>1254455692976.4937</v>
      </c>
      <c r="AB155" s="90">
        <f t="shared" ca="1" si="30"/>
        <v>1271844962237.4438</v>
      </c>
      <c r="AC155" s="90">
        <f t="shared" ca="1" si="30"/>
        <v>1289234231498.3943</v>
      </c>
      <c r="AD155" s="90">
        <f t="shared" ca="1" si="30"/>
        <v>1306623500759.3447</v>
      </c>
      <c r="AE155" s="90">
        <f t="shared" ca="1" si="30"/>
        <v>1324012770020.2949</v>
      </c>
      <c r="AF155" s="90">
        <f t="shared" ca="1" si="30"/>
        <v>1341402039281.2451</v>
      </c>
      <c r="AG155" s="90">
        <f t="shared" ca="1" si="30"/>
        <v>1358791308542.1956</v>
      </c>
      <c r="AH155" s="90">
        <f t="shared" ca="1" si="30"/>
        <v>1376180577803.146</v>
      </c>
      <c r="AI155" s="90">
        <f t="shared" ca="1" si="30"/>
        <v>1393569847064.0962</v>
      </c>
      <c r="AJ155" s="90">
        <f t="shared" ca="1" si="30"/>
        <v>1410959116325.0464</v>
      </c>
      <c r="AK155" s="90">
        <f t="shared" ca="1" si="30"/>
        <v>1428348385585.9966</v>
      </c>
      <c r="AL155" s="90">
        <f t="shared" ca="1" si="30"/>
        <v>1445737654846.947</v>
      </c>
      <c r="AM155" s="90">
        <f t="shared" ca="1" si="29"/>
        <v>1463126924107.8975</v>
      </c>
      <c r="AN155" s="90">
        <f t="shared" ca="1" si="29"/>
        <v>1480516193368.8477</v>
      </c>
      <c r="AO155" s="90">
        <f t="shared" ca="1" si="29"/>
        <v>1497905462629.7981</v>
      </c>
      <c r="AP155" s="90">
        <f ca="1">V155*'Process Emissions Multipliers'!$E$43</f>
        <v>1515294731890.7483</v>
      </c>
    </row>
    <row r="156" spans="1:42">
      <c r="A156" s="74">
        <v>300</v>
      </c>
      <c r="B156" s="90">
        <f ca="1">IF('Ric 2010'!$A164="RC",INDIRECT("'Ric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 s="90">
        <f ca="1">IF('Ric 2020'!$A164="RC",INDIRECT("'Ric 2020'!"&amp;'Country Selector'!$B$3&amp;ROW($A164))*10^12,0)*'Process Emissions Multipliers'!$B$43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 s="90">
        <f ca="1">IF('Ric 2030'!$A164="RC",INDIRECT("'Ric 2030'!"&amp;'Country Selector'!$B$3&amp;ROW($A164))*10^12,0)*'Process Emissions Multipliers'!$D$43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 s="90">
        <f ca="1">V156*'Process Emissions Multipliers'!$E$43</f>
        <v>0</v>
      </c>
    </row>
    <row r="157" spans="1:42">
      <c r="A157" s="74">
        <v>350</v>
      </c>
      <c r="B157" s="90">
        <f ca="1">IF('Ric 2010'!$A165="RC",INDIRECT("'Ric 2010'!"&amp;'Country Selector'!$B$3&amp;ROW($A165))*10^12,0)</f>
        <v>0</v>
      </c>
      <c r="C157" s="90">
        <f t="shared" ref="C157:C177" ca="1" si="33">$B157*($L$1-C$1)/($L$1-$B$1)+$L157*(C$1-$B$1)/($L$1-$B$1)</f>
        <v>62513019965.1474</v>
      </c>
      <c r="D157" s="90">
        <f t="shared" ca="1" si="31"/>
        <v>125026039930.2948</v>
      </c>
      <c r="E157" s="90">
        <f t="shared" ca="1" si="31"/>
        <v>187539059895.4422</v>
      </c>
      <c r="F157" s="90">
        <f t="shared" ca="1" si="31"/>
        <v>250052079860.5896</v>
      </c>
      <c r="G157" s="90">
        <f t="shared" ca="1" si="31"/>
        <v>312565099825.737</v>
      </c>
      <c r="H157" s="90">
        <f t="shared" ca="1" si="31"/>
        <v>375078119790.8844</v>
      </c>
      <c r="I157" s="90">
        <f t="shared" ca="1" si="31"/>
        <v>437591139756.0318</v>
      </c>
      <c r="J157" s="90">
        <f t="shared" ca="1" si="31"/>
        <v>500104159721.1792</v>
      </c>
      <c r="K157" s="90">
        <f t="shared" ca="1" si="31"/>
        <v>562617179686.32654</v>
      </c>
      <c r="L157" s="90">
        <f ca="1">IF('Ric 2020'!$A165="RC",INDIRECT("'Ric 2020'!"&amp;'Country Selector'!$B$3&amp;ROW($A165))*10^12,0)*'Process Emissions Multipliers'!$B$43</f>
        <v>625130199651.474</v>
      </c>
      <c r="M157" s="90">
        <f t="shared" ref="M157:M177" ca="1" si="34">$L157*($V$1-M$1)/($V$1-$L$1)+$V157*(M$1-$L$1)/($V$1-$L$1)</f>
        <v>574665250977.98511</v>
      </c>
      <c r="N157" s="90">
        <f t="shared" ca="1" si="32"/>
        <v>524200302304.49628</v>
      </c>
      <c r="O157" s="90">
        <f t="shared" ca="1" si="32"/>
        <v>473735353631.00739</v>
      </c>
      <c r="P157" s="90">
        <f t="shared" ca="1" si="32"/>
        <v>423270404957.51849</v>
      </c>
      <c r="Q157" s="90">
        <f t="shared" ca="1" si="32"/>
        <v>372805456284.0296</v>
      </c>
      <c r="R157" s="90">
        <f t="shared" ca="1" si="32"/>
        <v>322340507610.54077</v>
      </c>
      <c r="S157" s="90">
        <f t="shared" ca="1" si="32"/>
        <v>271875558937.05188</v>
      </c>
      <c r="T157" s="90">
        <f t="shared" ca="1" si="32"/>
        <v>221410610263.56299</v>
      </c>
      <c r="U157" s="90">
        <f t="shared" ca="1" si="32"/>
        <v>170945661590.07413</v>
      </c>
      <c r="V157" s="90">
        <f ca="1">IF('Ric 2030'!$A165="RC",INDIRECT("'Ric 2030'!"&amp;'Country Selector'!$B$3&amp;ROW($A165))*10^12,0)*'Process Emissions Multipliers'!$D$43</f>
        <v>120480712916.58525</v>
      </c>
      <c r="W157" s="90">
        <f t="shared" ca="1" si="30"/>
        <v>122275192390.03035</v>
      </c>
      <c r="X157" s="90">
        <f t="shared" ca="1" si="30"/>
        <v>124069671863.47548</v>
      </c>
      <c r="Y157" s="90">
        <f t="shared" ca="1" si="30"/>
        <v>125864151336.92058</v>
      </c>
      <c r="Z157" s="90">
        <f t="shared" ca="1" si="30"/>
        <v>127658630810.36569</v>
      </c>
      <c r="AA157" s="90">
        <f t="shared" ca="1" si="30"/>
        <v>129453110283.81081</v>
      </c>
      <c r="AB157" s="90">
        <f t="shared" ca="1" si="30"/>
        <v>131247589757.25592</v>
      </c>
      <c r="AC157" s="90">
        <f t="shared" ca="1" si="30"/>
        <v>133042069230.70102</v>
      </c>
      <c r="AD157" s="90">
        <f t="shared" ca="1" si="30"/>
        <v>134836548704.14613</v>
      </c>
      <c r="AE157" s="90">
        <f t="shared" ca="1" si="30"/>
        <v>136631028177.59126</v>
      </c>
      <c r="AF157" s="90">
        <f t="shared" ca="1" si="30"/>
        <v>138425507651.03638</v>
      </c>
      <c r="AG157" s="90">
        <f t="shared" ca="1" si="30"/>
        <v>140219987124.48148</v>
      </c>
      <c r="AH157" s="90">
        <f t="shared" ca="1" si="30"/>
        <v>142014466597.92661</v>
      </c>
      <c r="AI157" s="90">
        <f t="shared" ca="1" si="30"/>
        <v>143808946071.3717</v>
      </c>
      <c r="AJ157" s="90">
        <f t="shared" ca="1" si="30"/>
        <v>145603425544.8168</v>
      </c>
      <c r="AK157" s="90">
        <f t="shared" ca="1" si="30"/>
        <v>147397905018.26193</v>
      </c>
      <c r="AL157" s="90">
        <f t="shared" ca="1" si="30"/>
        <v>149192384491.70703</v>
      </c>
      <c r="AM157" s="90">
        <f t="shared" ca="1" si="29"/>
        <v>150986863965.15213</v>
      </c>
      <c r="AN157" s="90">
        <f t="shared" ca="1" si="29"/>
        <v>152781343438.59729</v>
      </c>
      <c r="AO157" s="90">
        <f t="shared" ca="1" si="29"/>
        <v>154575822912.04236</v>
      </c>
      <c r="AP157" s="90">
        <f ca="1">V157*'Process Emissions Multipliers'!$E$43</f>
        <v>156370302385.48749</v>
      </c>
    </row>
    <row r="158" spans="1:42">
      <c r="A158" s="74">
        <v>400</v>
      </c>
      <c r="B158" s="90">
        <f ca="1">IF('Ric 2010'!$A166="RC",INDIRECT("'Ric 2010'!"&amp;'Country Selector'!$B$3&amp;ROW($A166))*10^12,0)</f>
        <v>0</v>
      </c>
      <c r="C158" s="90">
        <f t="shared" ca="1" si="33"/>
        <v>68383071691.919762</v>
      </c>
      <c r="D158" s="90">
        <f t="shared" ca="1" si="31"/>
        <v>136766143383.83952</v>
      </c>
      <c r="E158" s="90">
        <f t="shared" ca="1" si="31"/>
        <v>205149215075.75928</v>
      </c>
      <c r="F158" s="90">
        <f t="shared" ca="1" si="31"/>
        <v>273532286767.67905</v>
      </c>
      <c r="G158" s="90">
        <f t="shared" ca="1" si="31"/>
        <v>341915358459.59882</v>
      </c>
      <c r="H158" s="90">
        <f t="shared" ca="1" si="31"/>
        <v>410298430151.51855</v>
      </c>
      <c r="I158" s="90">
        <f t="shared" ca="1" si="31"/>
        <v>478681501843.43835</v>
      </c>
      <c r="J158" s="90">
        <f t="shared" ca="1" si="31"/>
        <v>547064573535.35809</v>
      </c>
      <c r="K158" s="90">
        <f t="shared" ca="1" si="31"/>
        <v>615447645227.27783</v>
      </c>
      <c r="L158" s="90">
        <f ca="1">IF('Ric 2020'!$A166="RC",INDIRECT("'Ric 2020'!"&amp;'Country Selector'!$B$3&amp;ROW($A166))*10^12,0)*'Process Emissions Multipliers'!$B$43</f>
        <v>683830716919.19763</v>
      </c>
      <c r="M158" s="90">
        <f t="shared" ca="1" si="34"/>
        <v>615447645227.27783</v>
      </c>
      <c r="N158" s="90">
        <f t="shared" ca="1" si="32"/>
        <v>547064573535.35809</v>
      </c>
      <c r="O158" s="90">
        <f t="shared" ca="1" si="32"/>
        <v>478681501843.43835</v>
      </c>
      <c r="P158" s="90">
        <f t="shared" ca="1" si="32"/>
        <v>410298430151.51855</v>
      </c>
      <c r="Q158" s="90">
        <f t="shared" ca="1" si="32"/>
        <v>341915358459.59882</v>
      </c>
      <c r="R158" s="90">
        <f t="shared" ca="1" si="32"/>
        <v>273532286767.67905</v>
      </c>
      <c r="S158" s="90">
        <f t="shared" ca="1" si="32"/>
        <v>205149215075.75928</v>
      </c>
      <c r="T158" s="90">
        <f t="shared" ca="1" si="32"/>
        <v>136766143383.83952</v>
      </c>
      <c r="U158" s="90">
        <f t="shared" ca="1" si="32"/>
        <v>68383071691.919762</v>
      </c>
      <c r="V158" s="90">
        <f ca="1">IF('Ric 2030'!$A166="RC",INDIRECT("'Ric 2030'!"&amp;'Country Selector'!$B$3&amp;ROW($A166))*10^12,0)*'Process Emissions Multipliers'!$D$43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 s="90">
        <f ca="1">V158*'Process Emissions Multipliers'!$E$43</f>
        <v>0</v>
      </c>
    </row>
    <row r="159" spans="1:42">
      <c r="A159" s="74">
        <v>450</v>
      </c>
      <c r="B159" s="90">
        <f ca="1">IF('Ric 2010'!$A167="RC",INDIRECT("'Ric 2010'!"&amp;'Country Selector'!$B$3&amp;ROW($A167))*10^12,0)</f>
        <v>0</v>
      </c>
      <c r="C159" s="90">
        <f t="shared" ca="1" si="33"/>
        <v>156280806892.3049</v>
      </c>
      <c r="D159" s="90">
        <f t="shared" ca="1" si="31"/>
        <v>312561613784.6098</v>
      </c>
      <c r="E159" s="90">
        <f t="shared" ca="1" si="31"/>
        <v>468842420676.91473</v>
      </c>
      <c r="F159" s="90">
        <f t="shared" ca="1" si="31"/>
        <v>625123227569.2196</v>
      </c>
      <c r="G159" s="90">
        <f t="shared" ca="1" si="31"/>
        <v>781404034461.52454</v>
      </c>
      <c r="H159" s="90">
        <f t="shared" ca="1" si="31"/>
        <v>937684841353.82947</v>
      </c>
      <c r="I159" s="90">
        <f t="shared" ca="1" si="31"/>
        <v>1093965648246.1344</v>
      </c>
      <c r="J159" s="90">
        <f t="shared" ca="1" si="31"/>
        <v>1250246455138.4392</v>
      </c>
      <c r="K159" s="90">
        <f t="shared" ca="1" si="31"/>
        <v>1406527262030.7441</v>
      </c>
      <c r="L159" s="90">
        <f ca="1">IF('Ric 2020'!$A167="RC",INDIRECT("'Ric 2020'!"&amp;'Country Selector'!$B$3&amp;ROW($A167))*10^12,0)*'Process Emissions Multipliers'!$B$43</f>
        <v>1562808068923.0491</v>
      </c>
      <c r="M159" s="90">
        <f t="shared" ca="1" si="34"/>
        <v>1406527262030.7441</v>
      </c>
      <c r="N159" s="90">
        <f t="shared" ca="1" si="32"/>
        <v>1250246455138.4392</v>
      </c>
      <c r="O159" s="90">
        <f t="shared" ca="1" si="32"/>
        <v>1093965648246.1344</v>
      </c>
      <c r="P159" s="90">
        <f t="shared" ca="1" si="32"/>
        <v>937684841353.82947</v>
      </c>
      <c r="Q159" s="90">
        <f t="shared" ca="1" si="32"/>
        <v>781404034461.52454</v>
      </c>
      <c r="R159" s="90">
        <f t="shared" ca="1" si="32"/>
        <v>625123227569.2196</v>
      </c>
      <c r="S159" s="90">
        <f t="shared" ca="1" si="32"/>
        <v>468842420676.91473</v>
      </c>
      <c r="T159" s="90">
        <f t="shared" ca="1" si="32"/>
        <v>312561613784.6098</v>
      </c>
      <c r="U159" s="90">
        <f t="shared" ca="1" si="32"/>
        <v>156280806892.3049</v>
      </c>
      <c r="V159" s="90">
        <f ca="1">IF('Ric 2030'!$A167="RC",INDIRECT("'Ric 2030'!"&amp;'Country Selector'!$B$3&amp;ROW($A167))*10^12,0)*'Process Emissions Multipliers'!$D$43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 s="90">
        <f ca="1">V159*'Process Emissions Multipliers'!$E$43</f>
        <v>0</v>
      </c>
    </row>
    <row r="160" spans="1:42">
      <c r="A160" s="74">
        <v>500</v>
      </c>
      <c r="B160" s="90">
        <f ca="1">IF('Ric 2010'!$A168="RC",INDIRECT("'Ric 2010'!"&amp;'Country Selector'!$B$3&amp;ROW($A168))*10^12,0)</f>
        <v>451271941095.30676</v>
      </c>
      <c r="C160" s="90">
        <f t="shared" ca="1" si="33"/>
        <v>406144746985.77606</v>
      </c>
      <c r="D160" s="90">
        <f t="shared" ca="1" si="31"/>
        <v>361017552876.24542</v>
      </c>
      <c r="E160" s="90">
        <f t="shared" ca="1" si="31"/>
        <v>315890358766.71472</v>
      </c>
      <c r="F160" s="90">
        <f t="shared" ca="1" si="31"/>
        <v>270763164657.18408</v>
      </c>
      <c r="G160" s="90">
        <f t="shared" ca="1" si="31"/>
        <v>225635970547.65338</v>
      </c>
      <c r="H160" s="90">
        <f t="shared" ca="1" si="31"/>
        <v>180508776438.12271</v>
      </c>
      <c r="I160" s="90">
        <f t="shared" ca="1" si="31"/>
        <v>135381582328.59204</v>
      </c>
      <c r="J160" s="90">
        <f t="shared" ca="1" si="31"/>
        <v>90254388219.061356</v>
      </c>
      <c r="K160" s="90">
        <f t="shared" ca="1" si="31"/>
        <v>45127194109.530678</v>
      </c>
      <c r="L160" s="90">
        <f ca="1">IF('Ric 2020'!$A168="RC",INDIRECT("'Ric 2020'!"&amp;'Country Selector'!$B$3&amp;ROW($A168))*10^12,0)*'Process Emissions Multipliers'!$B$43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 s="90">
        <f ca="1">IF('Ric 2030'!$A168="RC",INDIRECT("'Ric 2030'!"&amp;'Country Selector'!$B$3&amp;ROW($A168))*10^12,0)*'Process Emissions Multipliers'!$D$43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 s="90">
        <f ca="1">V160*'Process Emissions Multipliers'!$E$43</f>
        <v>0</v>
      </c>
    </row>
    <row r="161" spans="1:42">
      <c r="A161" s="74">
        <v>550</v>
      </c>
      <c r="B161" s="90">
        <f ca="1">IF('Ric 2010'!$A169="RC",INDIRECT("'Ric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 s="90">
        <f ca="1">IF('Ric 2020'!$A169="RC",INDIRECT("'Ric 2020'!"&amp;'Country Selector'!$B$3&amp;ROW($A169))*10^12,0)*'Process Emissions Multipliers'!$B$43</f>
        <v>0</v>
      </c>
      <c r="M161" s="90">
        <f t="shared" ca="1" si="34"/>
        <v>39918192608.013359</v>
      </c>
      <c r="N161" s="90">
        <f t="shared" ca="1" si="32"/>
        <v>79836385216.026718</v>
      </c>
      <c r="O161" s="90">
        <f t="shared" ca="1" si="32"/>
        <v>119754577824.04008</v>
      </c>
      <c r="P161" s="90">
        <f t="shared" ca="1" si="32"/>
        <v>159672770432.05344</v>
      </c>
      <c r="Q161" s="90">
        <f t="shared" ca="1" si="32"/>
        <v>199590963040.0668</v>
      </c>
      <c r="R161" s="90">
        <f t="shared" ca="1" si="32"/>
        <v>239509155648.08017</v>
      </c>
      <c r="S161" s="90">
        <f t="shared" ca="1" si="32"/>
        <v>279427348256.09351</v>
      </c>
      <c r="T161" s="90">
        <f t="shared" ca="1" si="32"/>
        <v>319345540864.10687</v>
      </c>
      <c r="U161" s="90">
        <f t="shared" ca="1" si="32"/>
        <v>359263733472.12024</v>
      </c>
      <c r="V161" s="90">
        <f ca="1">IF('Ric 2030'!$A169="RC",INDIRECT("'Ric 2030'!"&amp;'Country Selector'!$B$3&amp;ROW($A169))*10^12,0)*'Process Emissions Multipliers'!$D$43</f>
        <v>399181926080.13361</v>
      </c>
      <c r="W161" s="90">
        <f t="shared" ca="1" si="36"/>
        <v>405127473339.77698</v>
      </c>
      <c r="X161" s="90">
        <f t="shared" ca="1" si="36"/>
        <v>411073020599.42035</v>
      </c>
      <c r="Y161" s="90">
        <f t="shared" ca="1" si="36"/>
        <v>417018567859.06372</v>
      </c>
      <c r="Z161" s="90">
        <f t="shared" ca="1" si="36"/>
        <v>422964115118.70709</v>
      </c>
      <c r="AA161" s="90">
        <f t="shared" ca="1" si="36"/>
        <v>428909662378.35046</v>
      </c>
      <c r="AB161" s="90">
        <f t="shared" ca="1" si="36"/>
        <v>434855209637.99384</v>
      </c>
      <c r="AC161" s="90">
        <f t="shared" ca="1" si="36"/>
        <v>440800756897.63721</v>
      </c>
      <c r="AD161" s="90">
        <f t="shared" ca="1" si="36"/>
        <v>446746304157.28064</v>
      </c>
      <c r="AE161" s="90">
        <f t="shared" ca="1" si="36"/>
        <v>452691851416.92395</v>
      </c>
      <c r="AF161" s="90">
        <f t="shared" ca="1" si="36"/>
        <v>458637398676.56738</v>
      </c>
      <c r="AG161" s="90">
        <f t="shared" ca="1" si="36"/>
        <v>464582945936.21069</v>
      </c>
      <c r="AH161" s="90">
        <f t="shared" ca="1" si="36"/>
        <v>470528493195.85413</v>
      </c>
      <c r="AI161" s="90">
        <f t="shared" ca="1" si="36"/>
        <v>476474040455.4975</v>
      </c>
      <c r="AJ161" s="90">
        <f t="shared" ca="1" si="36"/>
        <v>482419587715.14087</v>
      </c>
      <c r="AK161" s="90">
        <f t="shared" ca="1" si="36"/>
        <v>488365134974.78424</v>
      </c>
      <c r="AL161" s="90">
        <f t="shared" ca="1" si="36"/>
        <v>494310682234.42761</v>
      </c>
      <c r="AM161" s="90">
        <f t="shared" ca="1" si="35"/>
        <v>500256229494.07098</v>
      </c>
      <c r="AN161" s="90">
        <f t="shared" ca="1" si="35"/>
        <v>506201776753.71436</v>
      </c>
      <c r="AO161" s="90">
        <f t="shared" ca="1" si="35"/>
        <v>512147324013.35773</v>
      </c>
      <c r="AP161" s="90">
        <f ca="1">V161*'Process Emissions Multipliers'!$E$43</f>
        <v>518092871273.0011</v>
      </c>
    </row>
    <row r="162" spans="1:42">
      <c r="A162" s="74">
        <v>600</v>
      </c>
      <c r="B162" s="90">
        <f ca="1">IF('Ric 2010'!$A170="RC",INDIRECT("'Ric 2010'!"&amp;'Country Selector'!$B$3&amp;ROW($A170))*10^12,0)</f>
        <v>0</v>
      </c>
      <c r="C162" s="90">
        <f t="shared" ca="1" si="33"/>
        <v>129854665489.30952</v>
      </c>
      <c r="D162" s="90">
        <f t="shared" ca="1" si="31"/>
        <v>259709330978.61905</v>
      </c>
      <c r="E162" s="90">
        <f t="shared" ca="1" si="31"/>
        <v>389563996467.92859</v>
      </c>
      <c r="F162" s="90">
        <f t="shared" ca="1" si="31"/>
        <v>519418661957.2381</v>
      </c>
      <c r="G162" s="90">
        <f t="shared" ca="1" si="31"/>
        <v>649273327446.54761</v>
      </c>
      <c r="H162" s="90">
        <f t="shared" ca="1" si="31"/>
        <v>779127992935.85718</v>
      </c>
      <c r="I162" s="90">
        <f t="shared" ca="1" si="31"/>
        <v>908982658425.16663</v>
      </c>
      <c r="J162" s="90">
        <f t="shared" ca="1" si="31"/>
        <v>1038837323914.4762</v>
      </c>
      <c r="K162" s="90">
        <f t="shared" ca="1" si="31"/>
        <v>1168691989403.7856</v>
      </c>
      <c r="L162" s="90">
        <f ca="1">IF('Ric 2020'!$A170="RC",INDIRECT("'Ric 2020'!"&amp;'Country Selector'!$B$3&amp;ROW($A170))*10^12,0)*'Process Emissions Multipliers'!$B$43</f>
        <v>1298546654893.0952</v>
      </c>
      <c r="M162" s="90">
        <f t="shared" ca="1" si="34"/>
        <v>1225133274306.0701</v>
      </c>
      <c r="N162" s="90">
        <f t="shared" ca="1" si="32"/>
        <v>1151719893719.0449</v>
      </c>
      <c r="O162" s="90">
        <f t="shared" ca="1" si="32"/>
        <v>1078306513132.0197</v>
      </c>
      <c r="P162" s="90">
        <f t="shared" ca="1" si="32"/>
        <v>1004893132544.9945</v>
      </c>
      <c r="Q162" s="90">
        <f t="shared" ca="1" si="32"/>
        <v>931479751957.96924</v>
      </c>
      <c r="R162" s="90">
        <f t="shared" ca="1" si="32"/>
        <v>858066371370.94409</v>
      </c>
      <c r="S162" s="90">
        <f t="shared" ca="1" si="32"/>
        <v>784652990783.91895</v>
      </c>
      <c r="T162" s="90">
        <f t="shared" ca="1" si="32"/>
        <v>711239610196.8938</v>
      </c>
      <c r="U162" s="90">
        <f t="shared" ca="1" si="32"/>
        <v>637826229609.86865</v>
      </c>
      <c r="V162" s="90">
        <f ca="1">IF('Ric 2030'!$A170="RC",INDIRECT("'Ric 2030'!"&amp;'Country Selector'!$B$3&amp;ROW($A170))*10^12,0)*'Process Emissions Multipliers'!$D$43</f>
        <v>564412849022.84338</v>
      </c>
      <c r="W162" s="90">
        <f t="shared" ca="1" si="36"/>
        <v>572819400142.94995</v>
      </c>
      <c r="X162" s="90">
        <f t="shared" ca="1" si="36"/>
        <v>581225951263.05676</v>
      </c>
      <c r="Y162" s="90">
        <f t="shared" ca="1" si="36"/>
        <v>589632502383.16333</v>
      </c>
      <c r="Z162" s="90">
        <f t="shared" ca="1" si="36"/>
        <v>598039053503.27002</v>
      </c>
      <c r="AA162" s="90">
        <f t="shared" ca="1" si="36"/>
        <v>606445604623.37659</v>
      </c>
      <c r="AB162" s="90">
        <f t="shared" ca="1" si="36"/>
        <v>614852155743.48328</v>
      </c>
      <c r="AC162" s="90">
        <f t="shared" ca="1" si="36"/>
        <v>623258706863.58984</v>
      </c>
      <c r="AD162" s="90">
        <f t="shared" ca="1" si="36"/>
        <v>631665257983.69653</v>
      </c>
      <c r="AE162" s="90">
        <f t="shared" ca="1" si="36"/>
        <v>640071809103.80322</v>
      </c>
      <c r="AF162" s="90">
        <f t="shared" ca="1" si="36"/>
        <v>648478360223.90991</v>
      </c>
      <c r="AG162" s="90">
        <f t="shared" ca="1" si="36"/>
        <v>656884911344.01648</v>
      </c>
      <c r="AH162" s="90">
        <f t="shared" ca="1" si="36"/>
        <v>665291462464.12317</v>
      </c>
      <c r="AI162" s="90">
        <f t="shared" ca="1" si="36"/>
        <v>673698013584.22974</v>
      </c>
      <c r="AJ162" s="90">
        <f t="shared" ca="1" si="36"/>
        <v>682104564704.33643</v>
      </c>
      <c r="AK162" s="90">
        <f t="shared" ca="1" si="36"/>
        <v>690511115824.44312</v>
      </c>
      <c r="AL162" s="90">
        <f t="shared" ca="1" si="36"/>
        <v>698917666944.5498</v>
      </c>
      <c r="AM162" s="90">
        <f t="shared" ca="1" si="35"/>
        <v>707324218064.65637</v>
      </c>
      <c r="AN162" s="90">
        <f t="shared" ca="1" si="35"/>
        <v>715730769184.76306</v>
      </c>
      <c r="AO162" s="90">
        <f t="shared" ca="1" si="35"/>
        <v>724137320304.86975</v>
      </c>
      <c r="AP162" s="90">
        <f ca="1">V162*'Process Emissions Multipliers'!$E$43</f>
        <v>732543871424.97632</v>
      </c>
    </row>
    <row r="163" spans="1:42">
      <c r="A163" s="74">
        <v>650</v>
      </c>
      <c r="B163" s="90">
        <f ca="1">IF('Ric 2010'!$A171="RC",INDIRECT("'Ric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 s="90">
        <f ca="1">IF('Ric 2020'!$A171="RC",INDIRECT("'Ric 2020'!"&amp;'Country Selector'!$B$3&amp;ROW($A171))*10^12,0)*'Process Emissions Multipliers'!$B$43</f>
        <v>0</v>
      </c>
      <c r="M163" s="90">
        <f t="shared" ca="1" si="34"/>
        <v>124398081425.5809</v>
      </c>
      <c r="N163" s="90">
        <f t="shared" ca="1" si="32"/>
        <v>248796162851.1618</v>
      </c>
      <c r="O163" s="90">
        <f t="shared" ca="1" si="32"/>
        <v>373194244276.74274</v>
      </c>
      <c r="P163" s="90">
        <f t="shared" ca="1" si="32"/>
        <v>497592325702.32361</v>
      </c>
      <c r="Q163" s="90">
        <f t="shared" ca="1" si="32"/>
        <v>621990407127.90454</v>
      </c>
      <c r="R163" s="90">
        <f t="shared" ca="1" si="32"/>
        <v>746388488553.48547</v>
      </c>
      <c r="S163" s="90">
        <f t="shared" ca="1" si="32"/>
        <v>870786569979.06641</v>
      </c>
      <c r="T163" s="90">
        <f t="shared" ca="1" si="32"/>
        <v>995184651404.64722</v>
      </c>
      <c r="U163" s="90">
        <f t="shared" ca="1" si="32"/>
        <v>1119582732830.228</v>
      </c>
      <c r="V163" s="90">
        <f ca="1">IF('Ric 2030'!$A171="RC",INDIRECT("'Ric 2030'!"&amp;'Country Selector'!$B$3&amp;ROW($A171))*10^12,0)*'Process Emissions Multipliers'!$D$43</f>
        <v>1243980814255.8091</v>
      </c>
      <c r="W163" s="90">
        <f t="shared" ca="1" si="36"/>
        <v>1262509074775.7075</v>
      </c>
      <c r="X163" s="90">
        <f t="shared" ca="1" si="36"/>
        <v>1281037335295.606</v>
      </c>
      <c r="Y163" s="90">
        <f t="shared" ca="1" si="36"/>
        <v>1299565595815.5044</v>
      </c>
      <c r="Z163" s="90">
        <f t="shared" ca="1" si="36"/>
        <v>1318093856335.4028</v>
      </c>
      <c r="AA163" s="90">
        <f t="shared" ca="1" si="36"/>
        <v>1336622116855.3013</v>
      </c>
      <c r="AB163" s="90">
        <f t="shared" ca="1" si="36"/>
        <v>1355150377375.1997</v>
      </c>
      <c r="AC163" s="90">
        <f t="shared" ca="1" si="36"/>
        <v>1373678637895.0981</v>
      </c>
      <c r="AD163" s="90">
        <f t="shared" ca="1" si="36"/>
        <v>1392206898414.9966</v>
      </c>
      <c r="AE163" s="90">
        <f t="shared" ca="1" si="36"/>
        <v>1410735158934.895</v>
      </c>
      <c r="AF163" s="90">
        <f t="shared" ca="1" si="36"/>
        <v>1429263419454.7935</v>
      </c>
      <c r="AG163" s="90">
        <f t="shared" ca="1" si="36"/>
        <v>1447791679974.6919</v>
      </c>
      <c r="AH163" s="90">
        <f t="shared" ca="1" si="36"/>
        <v>1466319940494.5903</v>
      </c>
      <c r="AI163" s="90">
        <f t="shared" ca="1" si="36"/>
        <v>1484848201014.4888</v>
      </c>
      <c r="AJ163" s="90">
        <f t="shared" ca="1" si="36"/>
        <v>1503376461534.3875</v>
      </c>
      <c r="AK163" s="90">
        <f t="shared" ca="1" si="36"/>
        <v>1521904722054.2856</v>
      </c>
      <c r="AL163" s="90">
        <f t="shared" ca="1" si="36"/>
        <v>1540432982574.1843</v>
      </c>
      <c r="AM163" s="90">
        <f t="shared" ca="1" si="35"/>
        <v>1558961243094.0828</v>
      </c>
      <c r="AN163" s="90">
        <f t="shared" ca="1" si="35"/>
        <v>1577489503613.981</v>
      </c>
      <c r="AO163" s="90">
        <f t="shared" ca="1" si="35"/>
        <v>1596017764133.8799</v>
      </c>
      <c r="AP163" s="90">
        <f ca="1">V163*'Process Emissions Multipliers'!$E$43</f>
        <v>1614546024653.7781</v>
      </c>
    </row>
    <row r="164" spans="1:42">
      <c r="A164" s="74">
        <v>700</v>
      </c>
      <c r="B164" s="90">
        <f ca="1">IF('Ric 2010'!$A172="RC",INDIRECT("'Ric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 s="90">
        <f ca="1">IF('Ric 2020'!$A172="RC",INDIRECT("'Ric 2020'!"&amp;'Country Selector'!$B$3&amp;ROW($A172))*10^12,0)*'Process Emissions Multipliers'!$B$43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 s="90">
        <f ca="1">IF('Ric 2030'!$A172="RC",INDIRECT("'Ric 2030'!"&amp;'Country Selector'!$B$3&amp;ROW($A172))*10^12,0)*'Process Emissions Multipliers'!$D$43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 s="90">
        <f ca="1">V164*'Process Emissions Multipliers'!$E$43</f>
        <v>0</v>
      </c>
    </row>
    <row r="165" spans="1:42">
      <c r="A165" s="74">
        <v>750</v>
      </c>
      <c r="B165" s="90">
        <f ca="1">IF('Ric 2010'!$A173="RC",INDIRECT("'Ric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 s="90">
        <f ca="1">IF('Ric 2020'!$A173="RC",INDIRECT("'Ric 2020'!"&amp;'Country Selector'!$B$3&amp;ROW($A173))*10^12,0)*'Process Emissions Multipliers'!$B$43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 s="90">
        <f ca="1">IF('Ric 2030'!$A173="RC",INDIRECT("'Ric 2030'!"&amp;'Country Selector'!$B$3&amp;ROW($A173))*10^12,0)*'Process Emissions Multipliers'!$D$43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90">
        <f ca="1">V165*'Process Emissions Multipliers'!$E$43</f>
        <v>0</v>
      </c>
    </row>
    <row r="166" spans="1:42">
      <c r="A166" s="74">
        <v>800</v>
      </c>
      <c r="B166" s="90">
        <f ca="1">IF('Ric 2010'!$A174="RC",INDIRECT("'Ric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 s="90">
        <f ca="1">IF('Ric 2020'!$A174="RC",INDIRECT("'Ric 2020'!"&amp;'Country Selector'!$B$3&amp;ROW($A174))*10^12,0)*'Process Emissions Multipliers'!$B$43</f>
        <v>0</v>
      </c>
      <c r="M166" s="90">
        <f t="shared" ca="1" si="34"/>
        <v>111424714291.06441</v>
      </c>
      <c r="N166" s="90">
        <f t="shared" ca="1" si="32"/>
        <v>222849428582.12881</v>
      </c>
      <c r="O166" s="90">
        <f t="shared" ca="1" si="32"/>
        <v>334274142873.19324</v>
      </c>
      <c r="P166" s="90">
        <f t="shared" ca="1" si="32"/>
        <v>445698857164.25763</v>
      </c>
      <c r="Q166" s="90">
        <f t="shared" ca="1" si="32"/>
        <v>557123571455.32202</v>
      </c>
      <c r="R166" s="90">
        <f t="shared" ca="1" si="32"/>
        <v>668548285746.38647</v>
      </c>
      <c r="S166" s="90">
        <f t="shared" ca="1" si="32"/>
        <v>779973000037.45081</v>
      </c>
      <c r="T166" s="90">
        <f t="shared" ca="1" si="32"/>
        <v>891397714328.51526</v>
      </c>
      <c r="U166" s="90">
        <f t="shared" ca="1" si="32"/>
        <v>1002822428619.5797</v>
      </c>
      <c r="V166" s="90">
        <f ca="1">IF('Ric 2030'!$A174="RC",INDIRECT("'Ric 2030'!"&amp;'Country Selector'!$B$3&amp;ROW($A174))*10^12,0)*'Process Emissions Multipliers'!$D$43</f>
        <v>1114247142910.644</v>
      </c>
      <c r="W166" s="90">
        <f t="shared" ca="1" si="36"/>
        <v>1130843107342.5808</v>
      </c>
      <c r="X166" s="90">
        <f t="shared" ca="1" si="36"/>
        <v>1147439071774.5173</v>
      </c>
      <c r="Y166" s="90">
        <f t="shared" ca="1" si="36"/>
        <v>1164035036206.4539</v>
      </c>
      <c r="Z166" s="90">
        <f t="shared" ca="1" si="36"/>
        <v>1180631000638.3904</v>
      </c>
      <c r="AA166" s="90">
        <f t="shared" ca="1" si="36"/>
        <v>1197226965070.3271</v>
      </c>
      <c r="AB166" s="90">
        <f t="shared" ca="1" si="36"/>
        <v>1213822929502.2637</v>
      </c>
      <c r="AC166" s="90">
        <f t="shared" ca="1" si="36"/>
        <v>1230418893934.2002</v>
      </c>
      <c r="AD166" s="90">
        <f t="shared" ca="1" si="36"/>
        <v>1247014858366.1367</v>
      </c>
      <c r="AE166" s="90">
        <f t="shared" ca="1" si="36"/>
        <v>1263610822798.0732</v>
      </c>
      <c r="AF166" s="90">
        <f t="shared" ca="1" si="36"/>
        <v>1280206787230.01</v>
      </c>
      <c r="AG166" s="90">
        <f t="shared" ca="1" si="36"/>
        <v>1296802751661.9468</v>
      </c>
      <c r="AH166" s="90">
        <f t="shared" ca="1" si="36"/>
        <v>1313398716093.8833</v>
      </c>
      <c r="AI166" s="90">
        <f t="shared" ca="1" si="36"/>
        <v>1329994680525.8198</v>
      </c>
      <c r="AJ166" s="90">
        <f t="shared" ca="1" si="36"/>
        <v>1346590644957.7563</v>
      </c>
      <c r="AK166" s="90">
        <f t="shared" ca="1" si="36"/>
        <v>1363186609389.6929</v>
      </c>
      <c r="AL166" s="90">
        <f t="shared" ca="1" si="36"/>
        <v>1379782573821.6296</v>
      </c>
      <c r="AM166" s="90">
        <f t="shared" ca="1" si="35"/>
        <v>1396378538253.5662</v>
      </c>
      <c r="AN166" s="90">
        <f t="shared" ca="1" si="35"/>
        <v>1412974502685.5027</v>
      </c>
      <c r="AO166" s="90">
        <f t="shared" ca="1" si="35"/>
        <v>1429570467117.4395</v>
      </c>
      <c r="AP166" s="90">
        <f ca="1">V166*'Process Emissions Multipliers'!$E$43</f>
        <v>1446166431549.376</v>
      </c>
    </row>
    <row r="167" spans="1:42">
      <c r="A167" s="74">
        <v>850</v>
      </c>
      <c r="B167" s="90">
        <f ca="1">IF('Ric 2010'!$A175="RC",INDIRECT("'Ric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 s="90">
        <f ca="1">IF('Ric 2020'!$A175="RC",INDIRECT("'Ric 2020'!"&amp;'Country Selector'!$B$3&amp;ROW($A175))*10^12,0)*'Process Emissions Multipliers'!$B$43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 s="90">
        <f ca="1">IF('Ric 2030'!$A175="RC",INDIRECT("'Ric 2030'!"&amp;'Country Selector'!$B$3&amp;ROW($A175))*10^12,0)*'Process Emissions Multipliers'!$D$43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90">
        <f ca="1">V167*'Process Emissions Multipliers'!$E$43</f>
        <v>0</v>
      </c>
    </row>
    <row r="168" spans="1:42">
      <c r="A168" s="74">
        <v>900</v>
      </c>
      <c r="B168" s="90">
        <f ca="1">IF('Ric 2010'!$A176="RC",INDIRECT("'Ric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 s="90">
        <f ca="1">IF('Ric 2020'!$A176="RC",INDIRECT("'Ric 2020'!"&amp;'Country Selector'!$B$3&amp;ROW($A176))*10^12,0)*'Process Emissions Multipliers'!$B$43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 s="90">
        <f ca="1">IF('Ric 2030'!$A176="RC",INDIRECT("'Ric 2030'!"&amp;'Country Selector'!$B$3&amp;ROW($A176))*10^12,0)*'Process Emissions Multipliers'!$D$43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90">
        <f ca="1">V168*'Process Emissions Multipliers'!$E$43</f>
        <v>0</v>
      </c>
    </row>
    <row r="169" spans="1:42">
      <c r="A169" s="74">
        <v>950</v>
      </c>
      <c r="B169" s="90">
        <f ca="1">IF('Ric 2010'!$A177="RC",INDIRECT("'Ric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 s="90">
        <f ca="1">IF('Ric 2020'!$A177="RC",INDIRECT("'Ric 2020'!"&amp;'Country Selector'!$B$3&amp;ROW($A177))*10^12,0)*'Process Emissions Multipliers'!$B$43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 s="90">
        <f ca="1">IF('Ric 2030'!$A177="RC",INDIRECT("'Ric 2030'!"&amp;'Country Selector'!$B$3&amp;ROW($A177))*10^12,0)*'Process Emissions Multipliers'!$D$43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90">
        <f ca="1">V169*'Process Emissions Multipliers'!$E$43</f>
        <v>0</v>
      </c>
    </row>
    <row r="170" spans="1:42">
      <c r="A170" s="74">
        <v>1000</v>
      </c>
      <c r="B170" s="90">
        <f ca="1">IF('Ric 2010'!$A178="RC",INDIRECT("'Ric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 s="90">
        <f ca="1">IF('Ric 2020'!$A178="RC",INDIRECT("'Ric 2020'!"&amp;'Country Selector'!$B$3&amp;ROW($A178))*10^12,0)*'Process Emissions Multipliers'!$B$43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 s="90">
        <f ca="1">IF('Ric 2030'!$A178="RC",INDIRECT("'Ric 2030'!"&amp;'Country Selector'!$B$3&amp;ROW($A178))*10^12,0)*'Process Emissions Multipliers'!$D$43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90">
        <f ca="1">V170*'Process Emissions Multipliers'!$E$43</f>
        <v>0</v>
      </c>
    </row>
    <row r="171" spans="1:42">
      <c r="A171" s="74">
        <v>1500</v>
      </c>
      <c r="B171" s="90">
        <f ca="1">IF('Ric 2010'!$A179="RC",INDIRECT("'Ric 2010'!"&amp;'Country Selector'!$B$3&amp;ROW($A179))*10^12,0)</f>
        <v>202827883849.99863</v>
      </c>
      <c r="C171" s="90">
        <f t="shared" ca="1" si="33"/>
        <v>182545095464.99875</v>
      </c>
      <c r="D171" s="90">
        <f t="shared" ca="1" si="31"/>
        <v>162262307079.9989</v>
      </c>
      <c r="E171" s="90">
        <f t="shared" ca="1" si="31"/>
        <v>141979518694.99905</v>
      </c>
      <c r="F171" s="90">
        <f t="shared" ca="1" si="31"/>
        <v>121696730309.99918</v>
      </c>
      <c r="G171" s="90">
        <f t="shared" ca="1" si="31"/>
        <v>101413941924.99931</v>
      </c>
      <c r="H171" s="90">
        <f t="shared" ca="1" si="31"/>
        <v>81131153539.999451</v>
      </c>
      <c r="I171" s="90">
        <f t="shared" ca="1" si="31"/>
        <v>60848365154.999588</v>
      </c>
      <c r="J171" s="90">
        <f t="shared" ca="1" si="31"/>
        <v>40565576769.999725</v>
      </c>
      <c r="K171" s="90">
        <f t="shared" ca="1" si="31"/>
        <v>20282788384.999863</v>
      </c>
      <c r="L171" s="90">
        <f ca="1">IF('Ric 2020'!$A179="RC",INDIRECT("'Ric 2020'!"&amp;'Country Selector'!$B$3&amp;ROW($A179))*10^12,0)*'Process Emissions Multipliers'!$B$43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 s="90">
        <f ca="1">IF('Ric 2030'!$A179="RC",INDIRECT("'Ric 2030'!"&amp;'Country Selector'!$B$3&amp;ROW($A179))*10^12,0)*'Process Emissions Multipliers'!$D$43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 s="90">
        <f ca="1">V171*'Process Emissions Multipliers'!$E$43</f>
        <v>0</v>
      </c>
    </row>
    <row r="172" spans="1:42">
      <c r="A172" s="74">
        <v>2000</v>
      </c>
      <c r="B172" s="90">
        <f ca="1">IF('Ric 2010'!$A180="RC",INDIRECT("'Ric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 s="90">
        <f ca="1">IF('Ric 2020'!$A180="RC",INDIRECT("'Ric 2020'!"&amp;'Country Selector'!$B$3&amp;ROW($A180))*10^12,0)*'Process Emissions Multipliers'!$B$43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 s="90">
        <f ca="1">IF('Ric 2030'!$A180="RC",INDIRECT("'Ric 2030'!"&amp;'Country Selector'!$B$3&amp;ROW($A180))*10^12,0)*'Process Emissions Multipliers'!$D$43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90">
        <f ca="1">V172*'Process Emissions Multipliers'!$E$43</f>
        <v>0</v>
      </c>
    </row>
    <row r="173" spans="1:42">
      <c r="A173" s="74">
        <v>3000</v>
      </c>
      <c r="B173" s="90">
        <f ca="1">IF('Ric 2010'!$A181="RC",INDIRECT("'Ric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 s="90">
        <f ca="1">IF('Ric 2020'!$A181="RC",INDIRECT("'Ric 2020'!"&amp;'Country Selector'!$B$3&amp;ROW($A181))*10^12,0)*'Process Emissions Multipliers'!$B$43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 s="90">
        <f ca="1">IF('Ric 2030'!$A181="RC",INDIRECT("'Ric 2030'!"&amp;'Country Selector'!$B$3&amp;ROW($A181))*10^12,0)*'Process Emissions Multipliers'!$D$43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 s="90">
        <f ca="1">V173*'Process Emissions Multipliers'!$E$43</f>
        <v>0</v>
      </c>
    </row>
    <row r="174" spans="1:42">
      <c r="A174" s="74">
        <v>5000</v>
      </c>
      <c r="B174" s="90">
        <f ca="1">IF('Ric 2010'!$A182="RC",INDIRECT("'Ric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 s="90">
        <f ca="1">IF('Ric 2020'!$A182="RC",INDIRECT("'Ric 2020'!"&amp;'Country Selector'!$B$3&amp;ROW($A182))*10^12,0)*'Process Emissions Multipliers'!$B$43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 s="90">
        <f ca="1">IF('Ric 2030'!$A182="RC",INDIRECT("'Ric 2030'!"&amp;'Country Selector'!$B$3&amp;ROW($A182))*10^12,0)*'Process Emissions Multipliers'!$D$43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 s="90">
        <f ca="1">V174*'Process Emissions Multipliers'!$E$43</f>
        <v>0</v>
      </c>
    </row>
    <row r="175" spans="1:42">
      <c r="A175" s="74">
        <v>10000</v>
      </c>
      <c r="B175" s="90">
        <f ca="1">IF('Ric 2010'!$A183="RC",INDIRECT("'Ric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 s="90">
        <f ca="1">IF('Ric 2020'!$A183="RC",INDIRECT("'Ric 2020'!"&amp;'Country Selector'!$B$3&amp;ROW($A183))*10^12,0)*'Process Emissions Multipliers'!$B$43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 s="90">
        <f ca="1">IF('Ric 2030'!$A183="RC",INDIRECT("'Ric 2030'!"&amp;'Country Selector'!$B$3&amp;ROW($A183))*10^12,0)*'Process Emissions Multipliers'!$D$43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 s="90">
        <f ca="1">V175*'Process Emissions Multipliers'!$E$43</f>
        <v>0</v>
      </c>
    </row>
    <row r="176" spans="1:42">
      <c r="A176" s="74">
        <v>100000</v>
      </c>
      <c r="B176" s="90">
        <f ca="1">IF('Ric 2010'!$A184="RC",INDIRECT("'Ric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 s="90">
        <f ca="1">IF('Ric 2020'!$A184="RC",INDIRECT("'Ric 2020'!"&amp;'Country Selector'!$B$3&amp;ROW($A184))*10^12,0)*'Process Emissions Multipliers'!$B$43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 s="90">
        <f ca="1">IF('Ric 2030'!$A184="RC",INDIRECT("'Ric 2030'!"&amp;'Country Selector'!$B$3&amp;ROW($A184))*10^12,0)*'Process Emissions Multipliers'!$D$43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90">
        <f ca="1">V176*'Process Emissions Multipliers'!$E$43</f>
        <v>0</v>
      </c>
    </row>
    <row r="177" spans="1:42">
      <c r="A177" s="74">
        <v>1000000</v>
      </c>
      <c r="B177" s="90">
        <f ca="1">IF('Ric 2010'!$A185="RC",INDIRECT("'Ric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 s="90">
        <f ca="1">IF('Ric 2020'!$A185="RC",INDIRECT("'Ric 2020'!"&amp;'Country Selector'!$B$3&amp;ROW($A185))*10^12,0)*'Process Emissions Multipliers'!$B$43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 s="90">
        <f ca="1">IF('Ric 2030'!$A185="RC",INDIRECT("'Ric 2030'!"&amp;'Country Selector'!$B$3&amp;ROW($A185))*10^12,0)*'Process Emissions Multipliers'!$D$43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90">
        <f ca="1">V177*'Process Emissions Multipliers'!$E$43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2" max="3" width="12" bestFit="1" customWidth="1"/>
    <col min="12" max="12" width="12.28515625" customWidth="1"/>
    <col min="13" max="13" width="9.42578125" customWidth="1"/>
    <col min="22" max="22" width="9.140625" customWidth="1"/>
    <col min="42" max="4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IF('Liv 2010'!$A10="LM",INDIRECT("'Liv 2010'!"&amp;'Country Selector'!$B$3&amp;ROW($A10))*10^12,0)</f>
        <v>3164712469390.1475</v>
      </c>
      <c r="C2">
        <f ca="1">$B2*($L$1-C$1)/($L$1-$B$1)+$L2*(C$1-$B$1)/($L$1-$B$1)</f>
        <v>3254054253803.8613</v>
      </c>
      <c r="D2">
        <f t="shared" ref="D2:K17" ca="1" si="0">$B2*($L$1-D$1)/($L$1-$B$1)+$L2*(D$1-$B$1)/($L$1-$B$1)</f>
        <v>3343396038217.5752</v>
      </c>
      <c r="E2">
        <f t="shared" ca="1" si="0"/>
        <v>3432737822631.2891</v>
      </c>
      <c r="F2">
        <f t="shared" ca="1" si="0"/>
        <v>3522079607045.0029</v>
      </c>
      <c r="G2">
        <f t="shared" ca="1" si="0"/>
        <v>3611421391458.7168</v>
      </c>
      <c r="H2">
        <f t="shared" ca="1" si="0"/>
        <v>3700763175872.4312</v>
      </c>
      <c r="I2">
        <f t="shared" ca="1" si="0"/>
        <v>3790104960286.1445</v>
      </c>
      <c r="J2">
        <f t="shared" ca="1" si="0"/>
        <v>3879446744699.8584</v>
      </c>
      <c r="K2">
        <f t="shared" ca="1" si="0"/>
        <v>3968788529113.5723</v>
      </c>
      <c r="L2">
        <f ca="1">IF('Liv 2020'!$A10="LM",INDIRECT("'Liv 2020'!"&amp;'Country Selector'!$B$3&amp;ROW($A10))*10^12,0)*'Process Emissions Multipliers'!$B$43</f>
        <v>4058130313527.2866</v>
      </c>
      <c r="M2">
        <f ca="1">$L2*($V$1-M$1)/($V$1-$L$1)+$V2*(M$1-$L$1)/($V$1-$L$1)</f>
        <v>4181519579599.2012</v>
      </c>
      <c r="N2">
        <f t="shared" ref="N2:U17" ca="1" si="1">$L2*($V$1-N$1)/($V$1-$L$1)+$V2*(N$1-$L$1)/($V$1-$L$1)</f>
        <v>4304908845671.1162</v>
      </c>
      <c r="O2">
        <f t="shared" ca="1" si="1"/>
        <v>4428298111743.0313</v>
      </c>
      <c r="P2">
        <f t="shared" ca="1" si="1"/>
        <v>4551687377814.9463</v>
      </c>
      <c r="Q2">
        <f t="shared" ca="1" si="1"/>
        <v>4675076643886.8613</v>
      </c>
      <c r="R2">
        <f t="shared" ca="1" si="1"/>
        <v>4798465909958.7754</v>
      </c>
      <c r="S2">
        <f t="shared" ca="1" si="1"/>
        <v>4921855176030.6914</v>
      </c>
      <c r="T2">
        <f t="shared" ca="1" si="1"/>
        <v>5045244442102.6055</v>
      </c>
      <c r="U2">
        <f t="shared" ca="1" si="1"/>
        <v>5168633708174.5205</v>
      </c>
      <c r="V2">
        <f ca="1">IF('Liv 2030'!$A10="LM",INDIRECT("'Liv 2030'!"&amp;'Country Selector'!$B$3&amp;ROW($A10))*10^12,0)*'Process Emissions Multipliers'!$D$43</f>
        <v>5292022974246.4355</v>
      </c>
      <c r="W2" s="90">
        <f ca="1">$V2*($AP$1-W$1)/($AP$1-$V$1)+$AP2*(W$1-$V$1)/($AP$1-$V$1)</f>
        <v>5370844109765.9443</v>
      </c>
      <c r="X2" s="90">
        <f t="shared" ref="X2:AO16" ca="1" si="2">$V2*($AP$1-X$1)/($AP$1-$V$1)+$AP2*(X$1-$V$1)/($AP$1-$V$1)</f>
        <v>5449665245285.4531</v>
      </c>
      <c r="Y2" s="90">
        <f t="shared" ca="1" si="2"/>
        <v>5528486380804.9619</v>
      </c>
      <c r="Z2" s="90">
        <f t="shared" ca="1" si="2"/>
        <v>5607307516324.4697</v>
      </c>
      <c r="AA2" s="90">
        <f t="shared" ca="1" si="2"/>
        <v>5686128651843.9785</v>
      </c>
      <c r="AB2" s="90">
        <f t="shared" ca="1" si="2"/>
        <v>5764949787363.4863</v>
      </c>
      <c r="AC2" s="90">
        <f t="shared" ca="1" si="2"/>
        <v>5843770922882.9961</v>
      </c>
      <c r="AD2" s="90">
        <f t="shared" ca="1" si="2"/>
        <v>5922592058402.5039</v>
      </c>
      <c r="AE2" s="90">
        <f t="shared" ca="1" si="2"/>
        <v>6001413193922.0137</v>
      </c>
      <c r="AF2" s="90">
        <f t="shared" ca="1" si="2"/>
        <v>6080234329441.5215</v>
      </c>
      <c r="AG2" s="90">
        <f t="shared" ca="1" si="2"/>
        <v>6159055464961.0303</v>
      </c>
      <c r="AH2" s="90">
        <f t="shared" ca="1" si="2"/>
        <v>6237876600480.5381</v>
      </c>
      <c r="AI2" s="90">
        <f t="shared" ca="1" si="2"/>
        <v>6316697736000.0469</v>
      </c>
      <c r="AJ2" s="90">
        <f t="shared" ca="1" si="2"/>
        <v>6395518871519.5557</v>
      </c>
      <c r="AK2" s="90">
        <f t="shared" ca="1" si="2"/>
        <v>6474340007039.0645</v>
      </c>
      <c r="AL2" s="90">
        <f t="shared" ca="1" si="2"/>
        <v>6553161142558.5732</v>
      </c>
      <c r="AM2" s="90">
        <f t="shared" ca="1" si="2"/>
        <v>6631982278078.082</v>
      </c>
      <c r="AN2" s="90">
        <f t="shared" ca="1" si="2"/>
        <v>6710803413597.5908</v>
      </c>
      <c r="AO2" s="90">
        <f t="shared" ca="1" si="2"/>
        <v>6789624549117.0996</v>
      </c>
      <c r="AP2">
        <f ca="1">V2*'Process Emissions Multipliers'!$E$43</f>
        <v>6868445684636.6074</v>
      </c>
    </row>
    <row r="3" spans="1:42">
      <c r="A3" s="74">
        <v>-49</v>
      </c>
      <c r="B3">
        <f ca="1">IF('Liv 2010'!$A11="LM",INDIRECT("'Liv 2010'!"&amp;'Country Selector'!$B$3&amp;ROW($A11))*10^12,0)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>
        <f ca="1">IF('Liv 2020'!$A11="LM",INDIRECT("'Liv 2020'!"&amp;'Country Selector'!$B$3&amp;ROW($A11))*10^12,0)*'Process Emissions Multipliers'!$B$43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>
        <f ca="1">IF('Liv 2030'!$A11="LM",INDIRECT("'Liv 2030'!"&amp;'Country Selector'!$B$3&amp;ROW($A11))*10^12,0)*'Process Emissions Multipliers'!$D$43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Multipliers'!$E$43</f>
        <v>0</v>
      </c>
    </row>
    <row r="4" spans="1:42">
      <c r="A4" s="74">
        <v>-48</v>
      </c>
      <c r="B4">
        <f ca="1">IF('Liv 2010'!$A12="LM",INDIRECT("'Liv 2010'!"&amp;'Country Selector'!$B$3&amp;ROW($A12))*10^12,0)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ca="1">IF('Liv 2020'!$A12="LM",INDIRECT("'Liv 2020'!"&amp;'Country Selector'!$B$3&amp;ROW($A12))*10^12,0)*'Process Emissions Multipliers'!$B$43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ca="1">IF('Liv 2030'!$A12="LM",INDIRECT("'Liv 2030'!"&amp;'Country Selector'!$B$3&amp;ROW($A12))*10^12,0)*'Process Emissions Multipliers'!$D$43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Multipliers'!$E$43</f>
        <v>0</v>
      </c>
    </row>
    <row r="5" spans="1:42">
      <c r="A5" s="74">
        <v>-47</v>
      </c>
      <c r="B5">
        <f ca="1">IF('Liv 2010'!$A13="LM",INDIRECT("'Liv 2010'!"&amp;'Country Selector'!$B$3&amp;ROW($A13))*10^12,0)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ca="1">IF('Liv 2020'!$A13="LM",INDIRECT("'Liv 2020'!"&amp;'Country Selector'!$B$3&amp;ROW($A13))*10^12,0)*'Process Emissions Multipliers'!$B$43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ca="1">IF('Liv 2030'!$A13="LM",INDIRECT("'Liv 2030'!"&amp;'Country Selector'!$B$3&amp;ROW($A13))*10^12,0)*'Process Emissions Multipliers'!$D$43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Multipliers'!$E$43</f>
        <v>0</v>
      </c>
    </row>
    <row r="6" spans="1:42">
      <c r="A6" s="74">
        <v>-46</v>
      </c>
      <c r="B6">
        <f ca="1">IF('Liv 2010'!$A14="LM",INDIRECT("'Liv 2010'!"&amp;'Country Selector'!$B$3&amp;ROW($A14))*10^12,0)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ca="1">IF('Liv 2020'!$A14="LM",INDIRECT("'Liv 2020'!"&amp;'Country Selector'!$B$3&amp;ROW($A14))*10^12,0)*'Process Emissions Multipliers'!$B$43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ca="1">IF('Liv 2030'!$A14="LM",INDIRECT("'Liv 2030'!"&amp;'Country Selector'!$B$3&amp;ROW($A14))*10^12,0)*'Process Emissions Multipliers'!$D$43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Multipliers'!$E$43</f>
        <v>0</v>
      </c>
    </row>
    <row r="7" spans="1:42">
      <c r="A7" s="74">
        <v>-45</v>
      </c>
      <c r="B7">
        <f ca="1">IF('Liv 2010'!$A15="LM",INDIRECT("'Liv 2010'!"&amp;'Country Selector'!$B$3&amp;ROW($A15))*10^12,0)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ca="1">IF('Liv 2020'!$A15="LM",INDIRECT("'Liv 2020'!"&amp;'Country Selector'!$B$3&amp;ROW($A15))*10^12,0)*'Process Emissions Multipliers'!$B$43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>
        <f ca="1">IF('Liv 2030'!$A15="LM",INDIRECT("'Liv 2030'!"&amp;'Country Selector'!$B$3&amp;ROW($A15))*10^12,0)*'Process Emissions Multipliers'!$D$43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Multipliers'!$E$43</f>
        <v>0</v>
      </c>
    </row>
    <row r="8" spans="1:42">
      <c r="A8" s="74">
        <v>-44</v>
      </c>
      <c r="B8">
        <f ca="1">IF('Liv 2010'!$A16="LM",INDIRECT("'Liv 2010'!"&amp;'Country Selector'!$B$3&amp;ROW($A16))*10^12,0)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ca="1">IF('Liv 2020'!$A16="LM",INDIRECT("'Liv 2020'!"&amp;'Country Selector'!$B$3&amp;ROW($A16))*10^12,0)*'Process Emissions Multipliers'!$B$43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>
        <f ca="1">IF('Liv 2030'!$A16="LM",INDIRECT("'Liv 2030'!"&amp;'Country Selector'!$B$3&amp;ROW($A16))*10^12,0)*'Process Emissions Multipliers'!$D$43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Multipliers'!$E$43</f>
        <v>0</v>
      </c>
    </row>
    <row r="9" spans="1:42">
      <c r="A9" s="74">
        <v>-43</v>
      </c>
      <c r="B9">
        <f ca="1">IF('Liv 2010'!$A17="LM",INDIRECT("'Liv 2010'!"&amp;'Country Selector'!$B$3&amp;ROW($A17))*10^12,0)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ca="1">IF('Liv 2020'!$A17="LM",INDIRECT("'Liv 2020'!"&amp;'Country Selector'!$B$3&amp;ROW($A17))*10^12,0)*'Process Emissions Multipliers'!$B$43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ca="1">IF('Liv 2030'!$A17="LM",INDIRECT("'Liv 2030'!"&amp;'Country Selector'!$B$3&amp;ROW($A17))*10^12,0)*'Process Emissions Multipliers'!$D$43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Multipliers'!$E$43</f>
        <v>0</v>
      </c>
    </row>
    <row r="10" spans="1:42">
      <c r="A10" s="74">
        <v>-42</v>
      </c>
      <c r="B10">
        <f ca="1">IF('Liv 2010'!$A18="LM",INDIRECT("'Liv 2010'!"&amp;'Country Selector'!$B$3&amp;ROW($A18))*10^12,0)</f>
        <v>0</v>
      </c>
      <c r="C10">
        <f t="shared" ca="1" si="3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ca="1">IF('Liv 2020'!$A18="LM",INDIRECT("'Liv 2020'!"&amp;'Country Selector'!$B$3&amp;ROW($A18))*10^12,0)*'Process Emissions Multipliers'!$B$43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ca="1">IF('Liv 2030'!$A18="LM",INDIRECT("'Liv 2030'!"&amp;'Country Selector'!$B$3&amp;ROW($A18))*10^12,0)*'Process Emissions Multipliers'!$D$43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Multipliers'!$E$43</f>
        <v>0</v>
      </c>
    </row>
    <row r="11" spans="1:42">
      <c r="A11" s="74">
        <v>-41</v>
      </c>
      <c r="B11">
        <f ca="1">IF('Liv 2010'!$A19="LM",INDIRECT("'Liv 2010'!"&amp;'Country Selector'!$B$3&amp;ROW($A19))*10^12,0)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ca="1">IF('Liv 2020'!$A19="LM",INDIRECT("'Liv 2020'!"&amp;'Country Selector'!$B$3&amp;ROW($A19))*10^12,0)*'Process Emissions Multipliers'!$B$43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ca="1">IF('Liv 2030'!$A19="LM",INDIRECT("'Liv 2030'!"&amp;'Country Selector'!$B$3&amp;ROW($A19))*10^12,0)*'Process Emissions Multipliers'!$D$43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Multipliers'!$E$43</f>
        <v>0</v>
      </c>
    </row>
    <row r="12" spans="1:42">
      <c r="A12" s="74">
        <v>-40</v>
      </c>
      <c r="B12">
        <f ca="1">IF('Liv 2010'!$A20="LM",INDIRECT("'Liv 2010'!"&amp;'Country Selector'!$B$3&amp;ROW($A20))*10^12,0)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ca="1">IF('Liv 2020'!$A20="LM",INDIRECT("'Liv 2020'!"&amp;'Country Selector'!$B$3&amp;ROW($A20))*10^12,0)*'Process Emissions Multipliers'!$B$43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ca="1">IF('Liv 2030'!$A20="LM",INDIRECT("'Liv 2030'!"&amp;'Country Selector'!$B$3&amp;ROW($A20))*10^12,0)*'Process Emissions Multipliers'!$D$43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Multipliers'!$E$43</f>
        <v>0</v>
      </c>
    </row>
    <row r="13" spans="1:42">
      <c r="A13" s="74">
        <v>-39</v>
      </c>
      <c r="B13">
        <f ca="1">IF('Liv 2010'!$A21="LM",INDIRECT("'Liv 2010'!"&amp;'Country Selector'!$B$3&amp;ROW($A21))*10^12,0)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ca="1">IF('Liv 2020'!$A21="LM",INDIRECT("'Liv 2020'!"&amp;'Country Selector'!$B$3&amp;ROW($A21))*10^12,0)*'Process Emissions Multipliers'!$B$43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>
        <f ca="1">IF('Liv 2030'!$A21="LM",INDIRECT("'Liv 2030'!"&amp;'Country Selector'!$B$3&amp;ROW($A21))*10^12,0)*'Process Emissions Multipliers'!$D$43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Multipliers'!$E$43</f>
        <v>0</v>
      </c>
    </row>
    <row r="14" spans="1:42">
      <c r="A14" s="74">
        <v>-38</v>
      </c>
      <c r="B14">
        <f ca="1">IF('Liv 2010'!$A22="LM",INDIRECT("'Liv 2010'!"&amp;'Country Selector'!$B$3&amp;ROW($A22))*10^12,0)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ca="1">IF('Liv 2020'!$A22="LM",INDIRECT("'Liv 2020'!"&amp;'Country Selector'!$B$3&amp;ROW($A22))*10^12,0)*'Process Emissions Multipliers'!$B$43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>
        <f ca="1">IF('Liv 2030'!$A22="LM",INDIRECT("'Liv 2030'!"&amp;'Country Selector'!$B$3&amp;ROW($A22))*10^12,0)*'Process Emissions Multipliers'!$D$43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Multipliers'!$E$43</f>
        <v>0</v>
      </c>
    </row>
    <row r="15" spans="1:42">
      <c r="A15" s="74">
        <v>-37</v>
      </c>
      <c r="B15">
        <f ca="1">IF('Liv 2010'!$A23="LM",INDIRECT("'Liv 2010'!"&amp;'Country Selector'!$B$3&amp;ROW($A23))*10^12,0)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ca="1">IF('Liv 2020'!$A23="LM",INDIRECT("'Liv 2020'!"&amp;'Country Selector'!$B$3&amp;ROW($A23))*10^12,0)*'Process Emissions Multipliers'!$B$43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>
        <f ca="1">IF('Liv 2030'!$A23="LM",INDIRECT("'Liv 2030'!"&amp;'Country Selector'!$B$3&amp;ROW($A23))*10^12,0)*'Process Emissions Multipliers'!$D$43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Multipliers'!$E$43</f>
        <v>0</v>
      </c>
    </row>
    <row r="16" spans="1:42">
      <c r="A16" s="74">
        <v>-36</v>
      </c>
      <c r="B16">
        <f ca="1">IF('Liv 2010'!$A24="LM",INDIRECT("'Liv 2010'!"&amp;'Country Selector'!$B$3&amp;ROW($A24))*10^12,0)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ca="1">IF('Liv 2020'!$A24="LM",INDIRECT("'Liv 2020'!"&amp;'Country Selector'!$B$3&amp;ROW($A24))*10^12,0)*'Process Emissions Multipliers'!$B$43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>
        <f ca="1">IF('Liv 2030'!$A24="LM",INDIRECT("'Liv 2030'!"&amp;'Country Selector'!$B$3&amp;ROW($A24))*10^12,0)*'Process Emissions Multipliers'!$D$43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Multipliers'!$E$43</f>
        <v>0</v>
      </c>
    </row>
    <row r="17" spans="1:42">
      <c r="A17" s="74">
        <v>-35</v>
      </c>
      <c r="B17">
        <f ca="1">IF('Liv 2010'!$A25="LM",INDIRECT("'Liv 2010'!"&amp;'Country Selector'!$B$3&amp;ROW($A25))*10^12,0)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ca="1">IF('Liv 2020'!$A25="LM",INDIRECT("'Liv 2020'!"&amp;'Country Selector'!$B$3&amp;ROW($A25))*10^12,0)*'Process Emissions Multipliers'!$B$43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>
        <f ca="1">IF('Liv 2030'!$A25="LM",INDIRECT("'Liv 2030'!"&amp;'Country Selector'!$B$3&amp;ROW($A25))*10^12,0)*'Process Emissions Multipliers'!$D$43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Multipliers'!$E$43</f>
        <v>0</v>
      </c>
    </row>
    <row r="18" spans="1:42">
      <c r="A18" s="74">
        <v>-34</v>
      </c>
      <c r="B18">
        <f ca="1">IF('Liv 2010'!$A26="LM",INDIRECT("'Liv 2010'!"&amp;'Country Selector'!$B$3&amp;ROW($A26))*10^12,0)</f>
        <v>0</v>
      </c>
      <c r="C18">
        <f t="shared" ca="1" si="3"/>
        <v>0</v>
      </c>
      <c r="D18">
        <f t="shared" ca="1" si="3"/>
        <v>0</v>
      </c>
      <c r="E18">
        <f t="shared" ca="1" si="3"/>
        <v>0</v>
      </c>
      <c r="F18">
        <f t="shared" ca="1" si="3"/>
        <v>0</v>
      </c>
      <c r="G18">
        <f t="shared" ca="1" si="3"/>
        <v>0</v>
      </c>
      <c r="H18">
        <f t="shared" ca="1" si="3"/>
        <v>0</v>
      </c>
      <c r="I18">
        <f t="shared" ca="1" si="3"/>
        <v>0</v>
      </c>
      <c r="J18">
        <f t="shared" ca="1" si="3"/>
        <v>0</v>
      </c>
      <c r="K18">
        <f t="shared" ca="1" si="3"/>
        <v>0</v>
      </c>
      <c r="L18">
        <f ca="1">IF('Liv 2020'!$A26="LM",INDIRECT("'Liv 2020'!"&amp;'Country Selector'!$B$3&amp;ROW($A26))*10^12,0)*'Process Emissions Multipliers'!$B$43</f>
        <v>0</v>
      </c>
      <c r="M18">
        <f t="shared" ca="1" si="4"/>
        <v>0</v>
      </c>
      <c r="N18">
        <f t="shared" ca="1" si="4"/>
        <v>0</v>
      </c>
      <c r="O18">
        <f t="shared" ca="1" si="4"/>
        <v>0</v>
      </c>
      <c r="P18">
        <f t="shared" ca="1" si="4"/>
        <v>0</v>
      </c>
      <c r="Q18">
        <f t="shared" ca="1" si="4"/>
        <v>0</v>
      </c>
      <c r="R18">
        <f t="shared" ca="1" si="4"/>
        <v>0</v>
      </c>
      <c r="S18">
        <f t="shared" ca="1" si="4"/>
        <v>0</v>
      </c>
      <c r="T18">
        <f t="shared" ca="1" si="4"/>
        <v>0</v>
      </c>
      <c r="U18">
        <f t="shared" ca="1" si="4"/>
        <v>0</v>
      </c>
      <c r="V18">
        <f ca="1">IF('Liv 2030'!$A26="LM",INDIRECT("'Liv 2030'!"&amp;'Country Selector'!$B$3&amp;ROW($A26))*10^12,0)*'Process Emissions Multipliers'!$D$43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Multipliers'!$E$43</f>
        <v>0</v>
      </c>
    </row>
    <row r="19" spans="1:42">
      <c r="A19" s="74">
        <v>-33</v>
      </c>
      <c r="B19">
        <f ca="1">IF('Liv 2010'!$A27="LM",INDIRECT("'Liv 2010'!"&amp;'Country Selector'!$B$3&amp;ROW($A27))*10^12,0)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>
        <f ca="1">IF('Liv 2020'!$A27="LM",INDIRECT("'Liv 2020'!"&amp;'Country Selector'!$B$3&amp;ROW($A27))*10^12,0)*'Process Emissions Multipliers'!$B$43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>
        <f ca="1">IF('Liv 2030'!$A27="LM",INDIRECT("'Liv 2030'!"&amp;'Country Selector'!$B$3&amp;ROW($A27))*10^12,0)*'Process Emissions Multipliers'!$D$43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Multipliers'!$E$43</f>
        <v>0</v>
      </c>
    </row>
    <row r="20" spans="1:42">
      <c r="A20" s="74">
        <v>-32</v>
      </c>
      <c r="B20">
        <f ca="1">IF('Liv 2010'!$A28="LM",INDIRECT("'Liv 2010'!"&amp;'Country Selector'!$B$3&amp;ROW($A28))*10^12,0)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>
        <f ca="1">IF('Liv 2020'!$A28="LM",INDIRECT("'Liv 2020'!"&amp;'Country Selector'!$B$3&amp;ROW($A28))*10^12,0)*'Process Emissions Multipliers'!$B$43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>
        <f ca="1">IF('Liv 2030'!$A28="LM",INDIRECT("'Liv 2030'!"&amp;'Country Selector'!$B$3&amp;ROW($A28))*10^12,0)*'Process Emissions Multipliers'!$D$43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Multipliers'!$E$43</f>
        <v>0</v>
      </c>
    </row>
    <row r="21" spans="1:42">
      <c r="A21" s="74">
        <v>-31</v>
      </c>
      <c r="B21">
        <f ca="1">IF('Liv 2010'!$A29="LM",INDIRECT("'Liv 2010'!"&amp;'Country Selector'!$B$3&amp;ROW($A29))*10^12,0)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>
        <f ca="1">IF('Liv 2020'!$A29="LM",INDIRECT("'Liv 2020'!"&amp;'Country Selector'!$B$3&amp;ROW($A29))*10^12,0)*'Process Emissions Multipliers'!$B$43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>
        <f ca="1">IF('Liv 2030'!$A29="LM",INDIRECT("'Liv 2030'!"&amp;'Country Selector'!$B$3&amp;ROW($A29))*10^12,0)*'Process Emissions Multipliers'!$D$43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Multipliers'!$E$43</f>
        <v>0</v>
      </c>
    </row>
    <row r="22" spans="1:42">
      <c r="A22" s="74">
        <v>-30</v>
      </c>
      <c r="B22">
        <f ca="1">IF('Liv 2010'!$A30="LM",INDIRECT("'Liv 2010'!"&amp;'Country Selector'!$B$3&amp;ROW($A30))*10^12,0)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>
        <f ca="1">IF('Liv 2020'!$A30="LM",INDIRECT("'Liv 2020'!"&amp;'Country Selector'!$B$3&amp;ROW($A30))*10^12,0)*'Process Emissions Multipliers'!$B$43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>
        <f ca="1">IF('Liv 2030'!$A30="LM",INDIRECT("'Liv 2030'!"&amp;'Country Selector'!$B$3&amp;ROW($A30))*10^12,0)*'Process Emissions Multipliers'!$D$43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Multipliers'!$E$43</f>
        <v>0</v>
      </c>
    </row>
    <row r="23" spans="1:42">
      <c r="A23" s="74">
        <v>-29</v>
      </c>
      <c r="B23">
        <f ca="1">IF('Liv 2010'!$A31="LM",INDIRECT("'Liv 2010'!"&amp;'Country Selector'!$B$3&amp;ROW($A31))*10^12,0)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>
        <f ca="1">IF('Liv 2020'!$A31="LM",INDIRECT("'Liv 2020'!"&amp;'Country Selector'!$B$3&amp;ROW($A31))*10^12,0)*'Process Emissions Multipliers'!$B$43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>
        <f ca="1">IF('Liv 2030'!$A31="LM",INDIRECT("'Liv 2030'!"&amp;'Country Selector'!$B$3&amp;ROW($A31))*10^12,0)*'Process Emissions Multipliers'!$D$43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Multipliers'!$E$43</f>
        <v>0</v>
      </c>
    </row>
    <row r="24" spans="1:42">
      <c r="A24" s="74">
        <v>-28</v>
      </c>
      <c r="B24">
        <f ca="1">IF('Liv 2010'!$A32="LM",INDIRECT("'Liv 2010'!"&amp;'Country Selector'!$B$3&amp;ROW($A32))*10^12,0)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>
        <f ca="1">IF('Liv 2020'!$A32="LM",INDIRECT("'Liv 2020'!"&amp;'Country Selector'!$B$3&amp;ROW($A32))*10^12,0)*'Process Emissions Multipliers'!$B$43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>
        <f ca="1">IF('Liv 2030'!$A32="LM",INDIRECT("'Liv 2030'!"&amp;'Country Selector'!$B$3&amp;ROW($A32))*10^12,0)*'Process Emissions Multipliers'!$D$43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Multipliers'!$E$43</f>
        <v>0</v>
      </c>
    </row>
    <row r="25" spans="1:42">
      <c r="A25" s="74">
        <v>-27</v>
      </c>
      <c r="B25">
        <f ca="1">IF('Liv 2010'!$A33="LM",INDIRECT("'Liv 2010'!"&amp;'Country Selector'!$B$3&amp;ROW($A33))*10^12,0)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>
        <f ca="1">IF('Liv 2020'!$A33="LM",INDIRECT("'Liv 2020'!"&amp;'Country Selector'!$B$3&amp;ROW($A33))*10^12,0)*'Process Emissions Multipliers'!$B$43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>
        <f ca="1">IF('Liv 2030'!$A33="LM",INDIRECT("'Liv 2030'!"&amp;'Country Selector'!$B$3&amp;ROW($A33))*10^12,0)*'Process Emissions Multipliers'!$D$43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Multipliers'!$E$43</f>
        <v>0</v>
      </c>
    </row>
    <row r="26" spans="1:42">
      <c r="A26" s="74">
        <v>-26</v>
      </c>
      <c r="B26">
        <f ca="1">IF('Liv 2010'!$A34="LM",INDIRECT("'Liv 2010'!"&amp;'Country Selector'!$B$3&amp;ROW($A34))*10^12,0)</f>
        <v>1719151543251.8484</v>
      </c>
      <c r="C26">
        <f t="shared" ca="1" si="3"/>
        <v>1547236388926.6636</v>
      </c>
      <c r="D26">
        <f t="shared" ca="1" si="3"/>
        <v>1375321234601.4788</v>
      </c>
      <c r="E26">
        <f t="shared" ca="1" si="3"/>
        <v>1203406080276.2939</v>
      </c>
      <c r="F26">
        <f t="shared" ca="1" si="3"/>
        <v>1031490925951.109</v>
      </c>
      <c r="G26">
        <f t="shared" ca="1" si="3"/>
        <v>859575771625.92419</v>
      </c>
      <c r="H26">
        <f t="shared" ca="1" si="3"/>
        <v>687660617300.73938</v>
      </c>
      <c r="I26">
        <f t="shared" ca="1" si="3"/>
        <v>515745462975.5545</v>
      </c>
      <c r="J26">
        <f t="shared" ca="1" si="3"/>
        <v>343830308650.36969</v>
      </c>
      <c r="K26">
        <f t="shared" ca="1" si="3"/>
        <v>171915154325.18484</v>
      </c>
      <c r="L26">
        <f ca="1">IF('Liv 2020'!$A34="LM",INDIRECT("'Liv 2020'!"&amp;'Country Selector'!$B$3&amp;ROW($A34))*10^12,0)*'Process Emissions Multipliers'!$B$43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>
        <f ca="1">IF('Liv 2030'!$A34="LM",INDIRECT("'Liv 2030'!"&amp;'Country Selector'!$B$3&amp;ROW($A34))*10^12,0)*'Process Emissions Multipliers'!$D$43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Multipliers'!$E$43</f>
        <v>0</v>
      </c>
    </row>
    <row r="27" spans="1:42">
      <c r="A27" s="74">
        <v>-25</v>
      </c>
      <c r="B27">
        <f ca="1">IF('Liv 2010'!$A35="LM",INDIRECT("'Liv 2010'!"&amp;'Country Selector'!$B$3&amp;ROW($A35))*10^12,0)</f>
        <v>0</v>
      </c>
      <c r="C27">
        <f t="shared" ca="1" si="3"/>
        <v>184469176449.61035</v>
      </c>
      <c r="D27">
        <f t="shared" ca="1" si="3"/>
        <v>368938352899.2207</v>
      </c>
      <c r="E27">
        <f t="shared" ca="1" si="3"/>
        <v>553407529348.83105</v>
      </c>
      <c r="F27">
        <f t="shared" ca="1" si="3"/>
        <v>737876705798.44141</v>
      </c>
      <c r="G27">
        <f t="shared" ca="1" si="3"/>
        <v>922345882248.05176</v>
      </c>
      <c r="H27">
        <f t="shared" ca="1" si="3"/>
        <v>1106815058697.6621</v>
      </c>
      <c r="I27">
        <f t="shared" ca="1" si="3"/>
        <v>1291284235147.2725</v>
      </c>
      <c r="J27">
        <f t="shared" ca="1" si="3"/>
        <v>1475753411596.8828</v>
      </c>
      <c r="K27">
        <f t="shared" ca="1" si="3"/>
        <v>1660222588046.4932</v>
      </c>
      <c r="L27">
        <f ca="1">IF('Liv 2020'!$A35="LM",INDIRECT("'Liv 2020'!"&amp;'Country Selector'!$B$3&amp;ROW($A35))*10^12,0)*'Process Emissions Multipliers'!$B$43</f>
        <v>1844691764496.1035</v>
      </c>
      <c r="M27">
        <f t="shared" ca="1" si="4"/>
        <v>1660222588046.4932</v>
      </c>
      <c r="N27">
        <f t="shared" ca="1" si="4"/>
        <v>1475753411596.8828</v>
      </c>
      <c r="O27">
        <f t="shared" ca="1" si="4"/>
        <v>1291284235147.2725</v>
      </c>
      <c r="P27">
        <f t="shared" ca="1" si="4"/>
        <v>1106815058697.6621</v>
      </c>
      <c r="Q27">
        <f t="shared" ca="1" si="4"/>
        <v>922345882248.05176</v>
      </c>
      <c r="R27">
        <f t="shared" ca="1" si="4"/>
        <v>737876705798.44141</v>
      </c>
      <c r="S27">
        <f t="shared" ca="1" si="4"/>
        <v>553407529348.83105</v>
      </c>
      <c r="T27">
        <f t="shared" ca="1" si="4"/>
        <v>368938352899.2207</v>
      </c>
      <c r="U27">
        <f t="shared" ca="1" si="4"/>
        <v>184469176449.61035</v>
      </c>
      <c r="V27">
        <f ca="1">IF('Liv 2030'!$A35="LM",INDIRECT("'Liv 2030'!"&amp;'Country Selector'!$B$3&amp;ROW($A35))*10^12,0)*'Process Emissions Multipliers'!$D$43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Multipliers'!$E$43</f>
        <v>0</v>
      </c>
    </row>
    <row r="28" spans="1:42">
      <c r="A28" s="74">
        <v>-24</v>
      </c>
      <c r="B28">
        <f ca="1">IF('Liv 2010'!$A36="LM",INDIRECT("'Liv 2010'!"&amp;'Country Selector'!$B$3&amp;ROW($A36))*10^12,0)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>
        <f ca="1">IF('Liv 2020'!$A36="LM",INDIRECT("'Liv 2020'!"&amp;'Country Selector'!$B$3&amp;ROW($A36))*10^12,0)*'Process Emissions Multipliers'!$B$43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>
        <f ca="1">IF('Liv 2030'!$A36="LM",INDIRECT("'Liv 2030'!"&amp;'Country Selector'!$B$3&amp;ROW($A36))*10^12,0)*'Process Emissions Multipliers'!$D$43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Multipliers'!$E$43</f>
        <v>0</v>
      </c>
    </row>
    <row r="29" spans="1:42">
      <c r="A29" s="74">
        <v>-23</v>
      </c>
      <c r="B29">
        <f ca="1">IF('Liv 2010'!$A37="LM",INDIRECT("'Liv 2010'!"&amp;'Country Selector'!$B$3&amp;ROW($A37))*10^12,0)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>
        <f ca="1">IF('Liv 2020'!$A37="LM",INDIRECT("'Liv 2020'!"&amp;'Country Selector'!$B$3&amp;ROW($A37))*10^12,0)*'Process Emissions Multipliers'!$B$43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>
        <f ca="1">IF('Liv 2030'!$A37="LM",INDIRECT("'Liv 2030'!"&amp;'Country Selector'!$B$3&amp;ROW($A37))*10^12,0)*'Process Emissions Multipliers'!$D$43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Multipliers'!$E$43</f>
        <v>0</v>
      </c>
    </row>
    <row r="30" spans="1:42">
      <c r="A30" s="74">
        <v>-22</v>
      </c>
      <c r="B30">
        <f ca="1">IF('Liv 2010'!$A38="LM",INDIRECT("'Liv 2010'!"&amp;'Country Selector'!$B$3&amp;ROW($A38))*10^12,0)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>
        <f ca="1">IF('Liv 2020'!$A38="LM",INDIRECT("'Liv 2020'!"&amp;'Country Selector'!$B$3&amp;ROW($A38))*10^12,0)*'Process Emissions Multipliers'!$B$43</f>
        <v>0</v>
      </c>
      <c r="M30">
        <f t="shared" ca="1" si="4"/>
        <v>241966801571.28094</v>
      </c>
      <c r="N30">
        <f t="shared" ca="1" si="4"/>
        <v>483933603142.56189</v>
      </c>
      <c r="O30">
        <f t="shared" ca="1" si="4"/>
        <v>725900404713.8429</v>
      </c>
      <c r="P30">
        <f t="shared" ca="1" si="4"/>
        <v>967867206285.12378</v>
      </c>
      <c r="Q30">
        <f t="shared" ca="1" si="4"/>
        <v>1209834007856.4048</v>
      </c>
      <c r="R30">
        <f t="shared" ca="1" si="4"/>
        <v>1451800809427.6858</v>
      </c>
      <c r="S30">
        <f t="shared" ca="1" si="4"/>
        <v>1693767610998.9668</v>
      </c>
      <c r="T30">
        <f t="shared" ca="1" si="4"/>
        <v>1935734412570.2476</v>
      </c>
      <c r="U30">
        <f t="shared" ca="1" si="4"/>
        <v>2177701214141.5286</v>
      </c>
      <c r="V30">
        <f ca="1">IF('Liv 2030'!$A38="LM",INDIRECT("'Liv 2030'!"&amp;'Country Selector'!$B$3&amp;ROW($A38))*10^12,0)*'Process Emissions Multipliers'!$D$43</f>
        <v>2419668015712.8096</v>
      </c>
      <c r="W30" s="90">
        <f t="shared" ca="1" si="5"/>
        <v>2455707349159.9355</v>
      </c>
      <c r="X30" s="90">
        <f t="shared" ca="1" si="5"/>
        <v>2491746682607.062</v>
      </c>
      <c r="Y30" s="90">
        <f t="shared" ca="1" si="5"/>
        <v>2527786016054.188</v>
      </c>
      <c r="Z30" s="90">
        <f t="shared" ca="1" si="5"/>
        <v>2563825349501.3145</v>
      </c>
      <c r="AA30" s="90">
        <f t="shared" ca="1" si="5"/>
        <v>2599864682948.4404</v>
      </c>
      <c r="AB30" s="90">
        <f t="shared" ca="1" si="5"/>
        <v>2635904016395.5669</v>
      </c>
      <c r="AC30" s="90">
        <f t="shared" ca="1" si="5"/>
        <v>2671943349842.6929</v>
      </c>
      <c r="AD30" s="90">
        <f t="shared" ca="1" si="5"/>
        <v>2707982683289.8193</v>
      </c>
      <c r="AE30" s="90">
        <f t="shared" ca="1" si="5"/>
        <v>2744022016736.9453</v>
      </c>
      <c r="AF30" s="90">
        <f t="shared" ca="1" si="5"/>
        <v>2780061350184.0713</v>
      </c>
      <c r="AG30" s="90">
        <f t="shared" ca="1" si="5"/>
        <v>2816100683631.1978</v>
      </c>
      <c r="AH30" s="90">
        <f t="shared" ca="1" si="5"/>
        <v>2852140017078.3237</v>
      </c>
      <c r="AI30" s="90">
        <f t="shared" ca="1" si="5"/>
        <v>2888179350525.4502</v>
      </c>
      <c r="AJ30" s="90">
        <f t="shared" ca="1" si="5"/>
        <v>2924218683972.5767</v>
      </c>
      <c r="AK30" s="90">
        <f t="shared" ca="1" si="5"/>
        <v>2960258017419.7021</v>
      </c>
      <c r="AL30" s="90">
        <f t="shared" ca="1" si="5"/>
        <v>2996297350866.8286</v>
      </c>
      <c r="AM30" s="90">
        <f t="shared" ca="1" si="6"/>
        <v>3032336684313.9551</v>
      </c>
      <c r="AN30" s="90">
        <f t="shared" ca="1" si="6"/>
        <v>3068376017761.0806</v>
      </c>
      <c r="AO30" s="90">
        <f t="shared" ca="1" si="6"/>
        <v>3104415351208.2075</v>
      </c>
      <c r="AP30">
        <f ca="1">V30*'Process Emissions Multipliers'!$E$43</f>
        <v>3140454684655.3335</v>
      </c>
    </row>
    <row r="31" spans="1:42">
      <c r="A31" s="74">
        <v>-21</v>
      </c>
      <c r="B31">
        <f ca="1">IF('Liv 2010'!$A39="LM",INDIRECT("'Liv 2010'!"&amp;'Country Selector'!$B$3&amp;ROW($A39))*10^12,0)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>
        <f ca="1">IF('Liv 2020'!$A39="LM",INDIRECT("'Liv 2020'!"&amp;'Country Selector'!$B$3&amp;ROW($A39))*10^12,0)*'Process Emissions Multipliers'!$B$43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>
        <f ca="1">IF('Liv 2030'!$A39="LM",INDIRECT("'Liv 2030'!"&amp;'Country Selector'!$B$3&amp;ROW($A39))*10^12,0)*'Process Emissions Multipliers'!$D$43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Multipliers'!$E$43</f>
        <v>0</v>
      </c>
    </row>
    <row r="32" spans="1:42">
      <c r="A32" s="74">
        <v>-20</v>
      </c>
      <c r="B32">
        <f ca="1">IF('Liv 2010'!$A40="LM",INDIRECT("'Liv 2010'!"&amp;'Country Selector'!$B$3&amp;ROW($A40))*10^12,0)</f>
        <v>1897225975957.7241</v>
      </c>
      <c r="C32">
        <f t="shared" ca="1" si="3"/>
        <v>1707503378361.9517</v>
      </c>
      <c r="D32">
        <f t="shared" ca="1" si="3"/>
        <v>1517780780766.1792</v>
      </c>
      <c r="E32">
        <f t="shared" ca="1" si="3"/>
        <v>1328058183170.4067</v>
      </c>
      <c r="F32">
        <f t="shared" ca="1" si="3"/>
        <v>1138335585574.6343</v>
      </c>
      <c r="G32">
        <f t="shared" ca="1" si="3"/>
        <v>948612987978.86206</v>
      </c>
      <c r="H32">
        <f t="shared" ca="1" si="3"/>
        <v>758890390383.0896</v>
      </c>
      <c r="I32">
        <f t="shared" ca="1" si="3"/>
        <v>569167792787.31714</v>
      </c>
      <c r="J32">
        <f t="shared" ca="1" si="3"/>
        <v>379445195191.5448</v>
      </c>
      <c r="K32">
        <f t="shared" ca="1" si="3"/>
        <v>189722597595.7724</v>
      </c>
      <c r="L32">
        <f ca="1">IF('Liv 2020'!$A40="LM",INDIRECT("'Liv 2020'!"&amp;'Country Selector'!$B$3&amp;ROW($A40))*10^12,0)*'Process Emissions Multipliers'!$B$43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>
        <f ca="1">IF('Liv 2030'!$A40="LM",INDIRECT("'Liv 2030'!"&amp;'Country Selector'!$B$3&amp;ROW($A40))*10^12,0)*'Process Emissions Multipliers'!$D$43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Multipliers'!$E$43</f>
        <v>0</v>
      </c>
    </row>
    <row r="33" spans="1:42">
      <c r="A33" s="74">
        <v>-19</v>
      </c>
      <c r="B33">
        <f ca="1">IF('Liv 2010'!$A41="LM",INDIRECT("'Liv 2010'!"&amp;'Country Selector'!$B$3&amp;ROW($A41))*10^12,0)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>
        <f ca="1">IF('Liv 2020'!$A41="LM",INDIRECT("'Liv 2020'!"&amp;'Country Selector'!$B$3&amp;ROW($A41))*10^12,0)*'Process Emissions Multipliers'!$B$43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>
        <f ca="1">IF('Liv 2030'!$A41="LM",INDIRECT("'Liv 2030'!"&amp;'Country Selector'!$B$3&amp;ROW($A41))*10^12,0)*'Process Emissions Multipliers'!$D$43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Multipliers'!$E$43</f>
        <v>0</v>
      </c>
    </row>
    <row r="34" spans="1:42">
      <c r="A34" s="74">
        <v>-18</v>
      </c>
      <c r="B34">
        <f ca="1">IF('Liv 2010'!$A42="LM",INDIRECT("'Liv 2010'!"&amp;'Country Selector'!$B$3&amp;ROW($A42))*10^12,0)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>
        <f ca="1">IF('Liv 2020'!$A42="LM",INDIRECT("'Liv 2020'!"&amp;'Country Selector'!$B$3&amp;ROW($A42))*10^12,0)*'Process Emissions Multipliers'!$B$43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>
        <f ca="1">IF('Liv 2030'!$A42="LM",INDIRECT("'Liv 2030'!"&amp;'Country Selector'!$B$3&amp;ROW($A42))*10^12,0)*'Process Emissions Multipliers'!$D$43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Multipliers'!$E$43</f>
        <v>0</v>
      </c>
    </row>
    <row r="35" spans="1:42">
      <c r="A35" s="74">
        <v>-17</v>
      </c>
      <c r="B35">
        <f ca="1">IF('Liv 2010'!$A43="LM",INDIRECT("'Liv 2010'!"&amp;'Country Selector'!$B$3&amp;ROW($A43))*10^12,0)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>
        <f ca="1">IF('Liv 2020'!$A43="LM",INDIRECT("'Liv 2020'!"&amp;'Country Selector'!$B$3&amp;ROW($A43))*10^12,0)*'Process Emissions Multipliers'!$B$43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>
        <f ca="1">IF('Liv 2030'!$A43="LM",INDIRECT("'Liv 2030'!"&amp;'Country Selector'!$B$3&amp;ROW($A43))*10^12,0)*'Process Emissions Multipliers'!$D$43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Multipliers'!$E$43</f>
        <v>0</v>
      </c>
    </row>
    <row r="36" spans="1:42">
      <c r="A36" s="74">
        <v>-16</v>
      </c>
      <c r="B36">
        <f ca="1">IF('Liv 2010'!$A44="LM",INDIRECT("'Liv 2010'!"&amp;'Country Selector'!$B$3&amp;ROW($A44))*10^12,0)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>
        <f ca="1">IF('Liv 2020'!$A44="LM",INDIRECT("'Liv 2020'!"&amp;'Country Selector'!$B$3&amp;ROW($A44))*10^12,0)*'Process Emissions Multipliers'!$B$43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>
        <f ca="1">IF('Liv 2030'!$A44="LM",INDIRECT("'Liv 2030'!"&amp;'Country Selector'!$B$3&amp;ROW($A44))*10^12,0)*'Process Emissions Multipliers'!$D$43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Multipliers'!$E$43</f>
        <v>0</v>
      </c>
    </row>
    <row r="37" spans="1:42">
      <c r="A37" s="74">
        <v>-15</v>
      </c>
      <c r="B37">
        <f ca="1">IF('Liv 2010'!$A45="LM",INDIRECT("'Liv 2010'!"&amp;'Country Selector'!$B$3&amp;ROW($A45))*10^12,0)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>
        <f ca="1">IF('Liv 2020'!$A45="LM",INDIRECT("'Liv 2020'!"&amp;'Country Selector'!$B$3&amp;ROW($A45))*10^12,0)*'Process Emissions Multipliers'!$B$43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>
        <f ca="1">IF('Liv 2030'!$A45="LM",INDIRECT("'Liv 2030'!"&amp;'Country Selector'!$B$3&amp;ROW($A45))*10^12,0)*'Process Emissions Multipliers'!$D$43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Multipliers'!$E$43</f>
        <v>0</v>
      </c>
    </row>
    <row r="38" spans="1:42">
      <c r="A38" s="74">
        <v>-14</v>
      </c>
      <c r="B38">
        <f ca="1">IF('Liv 2010'!$A46="LM",INDIRECT("'Liv 2010'!"&amp;'Country Selector'!$B$3&amp;ROW($A46))*10^12,0)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>
        <f ca="1">IF('Liv 2020'!$A46="LM",INDIRECT("'Liv 2020'!"&amp;'Country Selector'!$B$3&amp;ROW($A46))*10^12,0)*'Process Emissions Multipliers'!$B$43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>
        <f ca="1">IF('Liv 2030'!$A46="LM",INDIRECT("'Liv 2030'!"&amp;'Country Selector'!$B$3&amp;ROW($A46))*10^12,0)*'Process Emissions Multipliers'!$D$43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Multipliers'!$E$43</f>
        <v>0</v>
      </c>
    </row>
    <row r="39" spans="1:42">
      <c r="A39" s="74">
        <v>-13</v>
      </c>
      <c r="B39">
        <f ca="1">IF('Liv 2010'!$A47="LM",INDIRECT("'Liv 2010'!"&amp;'Country Selector'!$B$3&amp;ROW($A47))*10^12,0)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>
        <f ca="1">IF('Liv 2020'!$A47="LM",INDIRECT("'Liv 2020'!"&amp;'Country Selector'!$B$3&amp;ROW($A47))*10^12,0)*'Process Emissions Multipliers'!$B$43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>
        <f ca="1">IF('Liv 2030'!$A47="LM",INDIRECT("'Liv 2030'!"&amp;'Country Selector'!$B$3&amp;ROW($A47))*10^12,0)*'Process Emissions Multipliers'!$D$43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Multipliers'!$E$43</f>
        <v>0</v>
      </c>
    </row>
    <row r="40" spans="1:42">
      <c r="A40" s="74">
        <v>-12</v>
      </c>
      <c r="B40">
        <f ca="1">IF('Liv 2010'!$A48="LM",INDIRECT("'Liv 2010'!"&amp;'Country Selector'!$B$3&amp;ROW($A48))*10^12,0)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>
        <f ca="1">IF('Liv 2020'!$A48="LM",INDIRECT("'Liv 2020'!"&amp;'Country Selector'!$B$3&amp;ROW($A48))*10^12,0)*'Process Emissions Multipliers'!$B$43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>
        <f ca="1">IF('Liv 2030'!$A48="LM",INDIRECT("'Liv 2030'!"&amp;'Country Selector'!$B$3&amp;ROW($A48))*10^12,0)*'Process Emissions Multipliers'!$D$43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Multipliers'!$E$43</f>
        <v>0</v>
      </c>
    </row>
    <row r="41" spans="1:42">
      <c r="A41" s="74">
        <v>-11</v>
      </c>
      <c r="B41">
        <f ca="1">IF('Liv 2010'!$A49="LM",INDIRECT("'Liv 2010'!"&amp;'Country Selector'!$B$3&amp;ROW($A49))*10^12,0)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>
        <f ca="1">IF('Liv 2020'!$A49="LM",INDIRECT("'Liv 2020'!"&amp;'Country Selector'!$B$3&amp;ROW($A49))*10^12,0)*'Process Emissions Multipliers'!$B$43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>
        <f ca="1">IF('Liv 2030'!$A49="LM",INDIRECT("'Liv 2030'!"&amp;'Country Selector'!$B$3&amp;ROW($A49))*10^12,0)*'Process Emissions Multipliers'!$D$43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Multipliers'!$E$43</f>
        <v>0</v>
      </c>
    </row>
    <row r="42" spans="1:42">
      <c r="A42" s="74">
        <v>-10</v>
      </c>
      <c r="B42">
        <f ca="1">IF('Liv 2010'!$A50="LM",INDIRECT("'Liv 2010'!"&amp;'Country Selector'!$B$3&amp;ROW($A50))*10^12,0)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>
        <f ca="1">IF('Liv 2020'!$A50="LM",INDIRECT("'Liv 2020'!"&amp;'Country Selector'!$B$3&amp;ROW($A50))*10^12,0)*'Process Emissions Multipliers'!$B$43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>
        <f ca="1">IF('Liv 2030'!$A50="LM",INDIRECT("'Liv 2030'!"&amp;'Country Selector'!$B$3&amp;ROW($A50))*10^12,0)*'Process Emissions Multipliers'!$D$43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Multipliers'!$E$43</f>
        <v>0</v>
      </c>
    </row>
    <row r="43" spans="1:42">
      <c r="A43" s="74">
        <v>-9</v>
      </c>
      <c r="B43">
        <f ca="1">IF('Liv 2010'!$A51="LM",INDIRECT("'Liv 2010'!"&amp;'Country Selector'!$B$3&amp;ROW($A51))*10^12,0)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>
        <f ca="1">IF('Liv 2020'!$A51="LM",INDIRECT("'Liv 2020'!"&amp;'Country Selector'!$B$3&amp;ROW($A51))*10^12,0)*'Process Emissions Multipliers'!$B$43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>
        <f ca="1">IF('Liv 2030'!$A51="LM",INDIRECT("'Liv 2030'!"&amp;'Country Selector'!$B$3&amp;ROW($A51))*10^12,0)*'Process Emissions Multipliers'!$D$43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Multipliers'!$E$43</f>
        <v>0</v>
      </c>
    </row>
    <row r="44" spans="1:42">
      <c r="A44" s="74">
        <v>-8</v>
      </c>
      <c r="B44">
        <f ca="1">IF('Liv 2010'!$A52="LM",INDIRECT("'Liv 2010'!"&amp;'Country Selector'!$B$3&amp;ROW($A52))*10^12,0)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>
        <f ca="1">IF('Liv 2020'!$A52="LM",INDIRECT("'Liv 2020'!"&amp;'Country Selector'!$B$3&amp;ROW($A52))*10^12,0)*'Process Emissions Multipliers'!$B$43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>
        <f ca="1">IF('Liv 2030'!$A52="LM",INDIRECT("'Liv 2030'!"&amp;'Country Selector'!$B$3&amp;ROW($A52))*10^12,0)*'Process Emissions Multipliers'!$D$43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Multipliers'!$E$43</f>
        <v>0</v>
      </c>
    </row>
    <row r="45" spans="1:42">
      <c r="A45" s="74">
        <v>-7</v>
      </c>
      <c r="B45">
        <f ca="1">IF('Liv 2010'!$A53="LM",INDIRECT("'Liv 2010'!"&amp;'Country Selector'!$B$3&amp;ROW($A53))*10^12,0)</f>
        <v>0</v>
      </c>
      <c r="C45">
        <f t="shared" ca="1" si="9"/>
        <v>0</v>
      </c>
      <c r="D45">
        <f t="shared" ca="1" si="9"/>
        <v>0</v>
      </c>
      <c r="E45">
        <f t="shared" ca="1" si="9"/>
        <v>0</v>
      </c>
      <c r="F45">
        <f t="shared" ca="1" si="9"/>
        <v>0</v>
      </c>
      <c r="G45">
        <f t="shared" ca="1" si="9"/>
        <v>0</v>
      </c>
      <c r="H45">
        <f t="shared" ca="1" si="9"/>
        <v>0</v>
      </c>
      <c r="I45">
        <f t="shared" ca="1" si="9"/>
        <v>0</v>
      </c>
      <c r="J45">
        <f t="shared" ca="1" si="9"/>
        <v>0</v>
      </c>
      <c r="K45">
        <f t="shared" ca="1" si="9"/>
        <v>0</v>
      </c>
      <c r="L45">
        <f ca="1">IF('Liv 2020'!$A53="LM",INDIRECT("'Liv 2020'!"&amp;'Country Selector'!$B$3&amp;ROW($A53))*10^12,0)*'Process Emissions Multipliers'!$B$43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>
        <f ca="1">IF('Liv 2030'!$A53="LM",INDIRECT("'Liv 2030'!"&amp;'Country Selector'!$B$3&amp;ROW($A53))*10^12,0)*'Process Emissions Multipliers'!$D$43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Multipliers'!$E$43</f>
        <v>0</v>
      </c>
    </row>
    <row r="46" spans="1:42">
      <c r="A46" s="74">
        <v>-6</v>
      </c>
      <c r="B46">
        <f ca="1">IF('Liv 2010'!$A54="LM",INDIRECT("'Liv 2010'!"&amp;'Country Selector'!$B$3&amp;ROW($A54))*10^12,0)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>
        <f ca="1">IF('Liv 2020'!$A54="LM",INDIRECT("'Liv 2020'!"&amp;'Country Selector'!$B$3&amp;ROW($A54))*10^12,0)*'Process Emissions Multipliers'!$B$43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>
        <f ca="1">IF('Liv 2030'!$A54="LM",INDIRECT("'Liv 2030'!"&amp;'Country Selector'!$B$3&amp;ROW($A54))*10^12,0)*'Process Emissions Multipliers'!$D$43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Multipliers'!$E$43</f>
        <v>0</v>
      </c>
    </row>
    <row r="47" spans="1:42">
      <c r="A47" s="74">
        <v>-5</v>
      </c>
      <c r="B47">
        <f ca="1">IF('Liv 2010'!$A55="LM",INDIRECT("'Liv 2010'!"&amp;'Country Selector'!$B$3&amp;ROW($A55))*10^12,0)</f>
        <v>0</v>
      </c>
      <c r="C47">
        <f t="shared" ca="1" si="9"/>
        <v>0</v>
      </c>
      <c r="D47">
        <f t="shared" ca="1" si="9"/>
        <v>0</v>
      </c>
      <c r="E47">
        <f t="shared" ca="1" si="9"/>
        <v>0</v>
      </c>
      <c r="F47">
        <f t="shared" ca="1" si="9"/>
        <v>0</v>
      </c>
      <c r="G47">
        <f t="shared" ca="1" si="9"/>
        <v>0</v>
      </c>
      <c r="H47">
        <f t="shared" ca="1" si="9"/>
        <v>0</v>
      </c>
      <c r="I47">
        <f t="shared" ca="1" si="9"/>
        <v>0</v>
      </c>
      <c r="J47">
        <f t="shared" ca="1" si="9"/>
        <v>0</v>
      </c>
      <c r="K47">
        <f t="shared" ca="1" si="9"/>
        <v>0</v>
      </c>
      <c r="L47">
        <f ca="1">IF('Liv 2020'!$A55="LM",INDIRECT("'Liv 2020'!"&amp;'Country Selector'!$B$3&amp;ROW($A55))*10^12,0)*'Process Emissions Multipliers'!$B$43</f>
        <v>0</v>
      </c>
      <c r="M47">
        <f t="shared" ca="1" si="10"/>
        <v>0</v>
      </c>
      <c r="N47">
        <f t="shared" ca="1" si="10"/>
        <v>0</v>
      </c>
      <c r="O47">
        <f t="shared" ca="1" si="10"/>
        <v>0</v>
      </c>
      <c r="P47">
        <f t="shared" ca="1" si="10"/>
        <v>0</v>
      </c>
      <c r="Q47">
        <f t="shared" ca="1" si="10"/>
        <v>0</v>
      </c>
      <c r="R47">
        <f t="shared" ca="1" si="10"/>
        <v>0</v>
      </c>
      <c r="S47">
        <f t="shared" ca="1" si="10"/>
        <v>0</v>
      </c>
      <c r="T47">
        <f t="shared" ca="1" si="10"/>
        <v>0</v>
      </c>
      <c r="U47">
        <f t="shared" ca="1" si="10"/>
        <v>0</v>
      </c>
      <c r="V47">
        <f ca="1">IF('Liv 2030'!$A55="LM",INDIRECT("'Liv 2030'!"&amp;'Country Selector'!$B$3&amp;ROW($A55))*10^12,0)*'Process Emissions Multipliers'!$D$43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Multipliers'!$E$43</f>
        <v>0</v>
      </c>
    </row>
    <row r="48" spans="1:42">
      <c r="A48" s="74">
        <v>-4</v>
      </c>
      <c r="B48">
        <f ca="1">IF('Liv 2010'!$A56="LM",INDIRECT("'Liv 2010'!"&amp;'Country Selector'!$B$3&amp;ROW($A56))*10^12,0)</f>
        <v>0</v>
      </c>
      <c r="C48">
        <f t="shared" ca="1" si="9"/>
        <v>0</v>
      </c>
      <c r="D48">
        <f t="shared" ca="1" si="9"/>
        <v>0</v>
      </c>
      <c r="E48">
        <f t="shared" ca="1" si="9"/>
        <v>0</v>
      </c>
      <c r="F48">
        <f t="shared" ca="1" si="9"/>
        <v>0</v>
      </c>
      <c r="G48">
        <f t="shared" ca="1" si="9"/>
        <v>0</v>
      </c>
      <c r="H48">
        <f t="shared" ca="1" si="9"/>
        <v>0</v>
      </c>
      <c r="I48">
        <f t="shared" ca="1" si="9"/>
        <v>0</v>
      </c>
      <c r="J48">
        <f t="shared" ca="1" si="9"/>
        <v>0</v>
      </c>
      <c r="K48">
        <f t="shared" ca="1" si="9"/>
        <v>0</v>
      </c>
      <c r="L48">
        <f ca="1">IF('Liv 2020'!$A56="LM",INDIRECT("'Liv 2020'!"&amp;'Country Selector'!$B$3&amp;ROW($A56))*10^12,0)*'Process Emissions Multipliers'!$B$43</f>
        <v>0</v>
      </c>
      <c r="M48">
        <f t="shared" ca="1" si="10"/>
        <v>0</v>
      </c>
      <c r="N48">
        <f t="shared" ca="1" si="10"/>
        <v>0</v>
      </c>
      <c r="O48">
        <f t="shared" ca="1" si="10"/>
        <v>0</v>
      </c>
      <c r="P48">
        <f t="shared" ca="1" si="10"/>
        <v>0</v>
      </c>
      <c r="Q48">
        <f t="shared" ca="1" si="10"/>
        <v>0</v>
      </c>
      <c r="R48">
        <f t="shared" ca="1" si="10"/>
        <v>0</v>
      </c>
      <c r="S48">
        <f t="shared" ca="1" si="10"/>
        <v>0</v>
      </c>
      <c r="T48">
        <f t="shared" ca="1" si="10"/>
        <v>0</v>
      </c>
      <c r="U48">
        <f t="shared" ca="1" si="10"/>
        <v>0</v>
      </c>
      <c r="V48">
        <f ca="1">IF('Liv 2030'!$A56="LM",INDIRECT("'Liv 2030'!"&amp;'Country Selector'!$B$3&amp;ROW($A56))*10^12,0)*'Process Emissions Multipliers'!$D$43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Multipliers'!$E$43</f>
        <v>0</v>
      </c>
    </row>
    <row r="49" spans="1:42">
      <c r="A49" s="74">
        <v>-3</v>
      </c>
      <c r="B49">
        <f ca="1">IF('Liv 2010'!$A57="LM",INDIRECT("'Liv 2010'!"&amp;'Country Selector'!$B$3&amp;ROW($A57))*10^12,0)</f>
        <v>0</v>
      </c>
      <c r="C49">
        <f t="shared" ca="1" si="9"/>
        <v>0</v>
      </c>
      <c r="D49">
        <f t="shared" ca="1" si="9"/>
        <v>0</v>
      </c>
      <c r="E49">
        <f t="shared" ca="1" si="9"/>
        <v>0</v>
      </c>
      <c r="F49">
        <f t="shared" ca="1" si="9"/>
        <v>0</v>
      </c>
      <c r="G49">
        <f t="shared" ca="1" si="9"/>
        <v>0</v>
      </c>
      <c r="H49">
        <f t="shared" ca="1" si="9"/>
        <v>0</v>
      </c>
      <c r="I49">
        <f t="shared" ca="1" si="9"/>
        <v>0</v>
      </c>
      <c r="J49">
        <f t="shared" ca="1" si="9"/>
        <v>0</v>
      </c>
      <c r="K49">
        <f t="shared" ca="1" si="9"/>
        <v>0</v>
      </c>
      <c r="L49">
        <f ca="1">IF('Liv 2020'!$A57="LM",INDIRECT("'Liv 2020'!"&amp;'Country Selector'!$B$3&amp;ROW($A57))*10^12,0)*'Process Emissions Multipliers'!$B$43</f>
        <v>0</v>
      </c>
      <c r="M49">
        <f t="shared" ca="1" si="10"/>
        <v>0</v>
      </c>
      <c r="N49">
        <f t="shared" ca="1" si="10"/>
        <v>0</v>
      </c>
      <c r="O49">
        <f t="shared" ca="1" si="10"/>
        <v>0</v>
      </c>
      <c r="P49">
        <f t="shared" ca="1" si="10"/>
        <v>0</v>
      </c>
      <c r="Q49">
        <f t="shared" ca="1" si="10"/>
        <v>0</v>
      </c>
      <c r="R49">
        <f t="shared" ca="1" si="10"/>
        <v>0</v>
      </c>
      <c r="S49">
        <f t="shared" ca="1" si="10"/>
        <v>0</v>
      </c>
      <c r="T49">
        <f t="shared" ca="1" si="10"/>
        <v>0</v>
      </c>
      <c r="U49">
        <f t="shared" ca="1" si="10"/>
        <v>0</v>
      </c>
      <c r="V49">
        <f ca="1">IF('Liv 2030'!$A57="LM",INDIRECT("'Liv 2030'!"&amp;'Country Selector'!$B$3&amp;ROW($A57))*10^12,0)*'Process Emissions Multipliers'!$D$43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Multipliers'!$E$43</f>
        <v>0</v>
      </c>
    </row>
    <row r="50" spans="1:42">
      <c r="A50" s="74">
        <v>-2</v>
      </c>
      <c r="B50">
        <f ca="1">IF('Liv 2010'!$A58="LM",INDIRECT("'Liv 2010'!"&amp;'Country Selector'!$B$3&amp;ROW($A58))*10^12,0)</f>
        <v>0</v>
      </c>
      <c r="C50">
        <f t="shared" ca="1" si="9"/>
        <v>0</v>
      </c>
      <c r="D50">
        <f t="shared" ca="1" si="9"/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>
        <f ca="1">IF('Liv 2020'!$A58="LM",INDIRECT("'Liv 2020'!"&amp;'Country Selector'!$B$3&amp;ROW($A58))*10^12,0)*'Process Emissions Multipliers'!$B$43</f>
        <v>0</v>
      </c>
      <c r="M50">
        <f t="shared" ca="1" si="10"/>
        <v>0</v>
      </c>
      <c r="N50">
        <f t="shared" ca="1" si="10"/>
        <v>0</v>
      </c>
      <c r="O50">
        <f t="shared" ca="1" si="10"/>
        <v>0</v>
      </c>
      <c r="P50">
        <f t="shared" ca="1" si="10"/>
        <v>0</v>
      </c>
      <c r="Q50">
        <f t="shared" ca="1" si="10"/>
        <v>0</v>
      </c>
      <c r="R50">
        <f t="shared" ca="1" si="10"/>
        <v>0</v>
      </c>
      <c r="S50">
        <f t="shared" ca="1" si="10"/>
        <v>0</v>
      </c>
      <c r="T50">
        <f t="shared" ca="1" si="10"/>
        <v>0</v>
      </c>
      <c r="U50">
        <f t="shared" ca="1" si="10"/>
        <v>0</v>
      </c>
      <c r="V50">
        <f ca="1">IF('Liv 2030'!$A58="LM",INDIRECT("'Liv 2030'!"&amp;'Country Selector'!$B$3&amp;ROW($A58))*10^12,0)*'Process Emissions Multipliers'!$D$43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Multipliers'!$E$43</f>
        <v>0</v>
      </c>
    </row>
    <row r="51" spans="1:42">
      <c r="A51" s="74">
        <v>-1</v>
      </c>
      <c r="B51">
        <f ca="1">IF('Liv 2010'!$A59="LM",INDIRECT("'Liv 2010'!"&amp;'Country Selector'!$B$3&amp;ROW($A59))*10^12,0)</f>
        <v>0</v>
      </c>
      <c r="C51">
        <f t="shared" ca="1" si="9"/>
        <v>0</v>
      </c>
      <c r="D51">
        <f t="shared" ca="1" si="9"/>
        <v>0</v>
      </c>
      <c r="E51">
        <f t="shared" ca="1" si="9"/>
        <v>0</v>
      </c>
      <c r="F51">
        <f t="shared" ca="1" si="9"/>
        <v>0</v>
      </c>
      <c r="G51">
        <f t="shared" ca="1" si="9"/>
        <v>0</v>
      </c>
      <c r="H51">
        <f t="shared" ca="1" si="9"/>
        <v>0</v>
      </c>
      <c r="I51">
        <f t="shared" ca="1" si="9"/>
        <v>0</v>
      </c>
      <c r="J51">
        <f t="shared" ca="1" si="9"/>
        <v>0</v>
      </c>
      <c r="K51">
        <f t="shared" ca="1" si="9"/>
        <v>0</v>
      </c>
      <c r="L51">
        <f ca="1">IF('Liv 2020'!$A59="LM",INDIRECT("'Liv 2020'!"&amp;'Country Selector'!$B$3&amp;ROW($A59))*10^12,0)*'Process Emissions Multipliers'!$B$43</f>
        <v>0</v>
      </c>
      <c r="M51">
        <f t="shared" ca="1" si="10"/>
        <v>0</v>
      </c>
      <c r="N51">
        <f t="shared" ca="1" si="10"/>
        <v>0</v>
      </c>
      <c r="O51">
        <f t="shared" ca="1" si="10"/>
        <v>0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  <c r="T51">
        <f t="shared" ca="1" si="10"/>
        <v>0</v>
      </c>
      <c r="U51">
        <f t="shared" ca="1" si="10"/>
        <v>0</v>
      </c>
      <c r="V51">
        <f ca="1">IF('Liv 2030'!$A59="LM",INDIRECT("'Liv 2030'!"&amp;'Country Selector'!$B$3&amp;ROW($A59))*10^12,0)*'Process Emissions Multipliers'!$D$43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Multipliers'!$E$43</f>
        <v>0</v>
      </c>
    </row>
    <row r="52" spans="1:42">
      <c r="A52" s="74">
        <v>0</v>
      </c>
      <c r="B52">
        <f ca="1">IF('Liv 2010'!$A60="LM",INDIRECT("'Liv 2010'!"&amp;'Country Selector'!$B$3&amp;ROW($A60))*10^12,0)</f>
        <v>5189316383853.291</v>
      </c>
      <c r="C52">
        <f t="shared" ca="1" si="9"/>
        <v>4995637736988.6025</v>
      </c>
      <c r="D52">
        <f t="shared" ca="1" si="9"/>
        <v>4801959090123.915</v>
      </c>
      <c r="E52">
        <f t="shared" ca="1" si="9"/>
        <v>4608280443259.2266</v>
      </c>
      <c r="F52">
        <f t="shared" ca="1" si="9"/>
        <v>4414601796394.5391</v>
      </c>
      <c r="G52">
        <f t="shared" ca="1" si="9"/>
        <v>4220923149529.8506</v>
      </c>
      <c r="H52">
        <f t="shared" ca="1" si="9"/>
        <v>4027244502665.1631</v>
      </c>
      <c r="I52">
        <f t="shared" ca="1" si="9"/>
        <v>3833565855800.4746</v>
      </c>
      <c r="J52">
        <f t="shared" ca="1" si="9"/>
        <v>3639887208935.7866</v>
      </c>
      <c r="K52">
        <f t="shared" ca="1" si="9"/>
        <v>3446208562071.0986</v>
      </c>
      <c r="L52">
        <f ca="1">IF('Liv 2020'!$A60="LM",INDIRECT("'Liv 2020'!"&amp;'Country Selector'!$B$3&amp;ROW($A60))*10^12,0)*'Process Emissions Multipliers'!$B$43</f>
        <v>3252529915206.4106</v>
      </c>
      <c r="M52">
        <f t="shared" ca="1" si="10"/>
        <v>3346429112677.3457</v>
      </c>
      <c r="N52">
        <f t="shared" ca="1" si="10"/>
        <v>3440328310148.2803</v>
      </c>
      <c r="O52">
        <f t="shared" ca="1" si="10"/>
        <v>3534227507619.2148</v>
      </c>
      <c r="P52">
        <f t="shared" ca="1" si="10"/>
        <v>3628126705090.1504</v>
      </c>
      <c r="Q52">
        <f t="shared" ca="1" si="10"/>
        <v>3722025902561.085</v>
      </c>
      <c r="R52">
        <f t="shared" ca="1" si="10"/>
        <v>3815925100032.0195</v>
      </c>
      <c r="S52">
        <f t="shared" ca="1" si="10"/>
        <v>3909824297502.9551</v>
      </c>
      <c r="T52">
        <f t="shared" ca="1" si="10"/>
        <v>4003723494973.8896</v>
      </c>
      <c r="U52">
        <f t="shared" ca="1" si="10"/>
        <v>4097622692444.8247</v>
      </c>
      <c r="V52">
        <f ca="1">IF('Liv 2030'!$A60="LM",INDIRECT("'Liv 2030'!"&amp;'Country Selector'!$B$3&amp;ROW($A60))*10^12,0)*'Process Emissions Multipliers'!$D$43</f>
        <v>4191521889915.7593</v>
      </c>
      <c r="W52" s="90">
        <f t="shared" ca="1" si="8"/>
        <v>4253951799333.354</v>
      </c>
      <c r="X52" s="90">
        <f t="shared" ca="1" si="8"/>
        <v>4316381708750.9497</v>
      </c>
      <c r="Y52" s="90">
        <f t="shared" ca="1" si="8"/>
        <v>4378811618168.5444</v>
      </c>
      <c r="Z52" s="90">
        <f t="shared" ca="1" si="8"/>
        <v>4441241527586.1396</v>
      </c>
      <c r="AA52" s="90">
        <f t="shared" ca="1" si="8"/>
        <v>4503671437003.7344</v>
      </c>
      <c r="AB52" s="90">
        <f t="shared" ca="1" si="8"/>
        <v>4566101346421.3301</v>
      </c>
      <c r="AC52" s="90">
        <f t="shared" ca="1" si="8"/>
        <v>4628531255838.9238</v>
      </c>
      <c r="AD52" s="90">
        <f t="shared" ca="1" si="8"/>
        <v>4690961165256.5195</v>
      </c>
      <c r="AE52" s="90">
        <f t="shared" ca="1" si="8"/>
        <v>4753391074674.1143</v>
      </c>
      <c r="AF52" s="90">
        <f t="shared" ca="1" si="8"/>
        <v>4815820984091.71</v>
      </c>
      <c r="AG52" s="90">
        <f t="shared" ca="1" si="8"/>
        <v>4878250893509.3047</v>
      </c>
      <c r="AH52" s="90">
        <f t="shared" ca="1" si="8"/>
        <v>4940680802926.9004</v>
      </c>
      <c r="AI52" s="90">
        <f t="shared" ca="1" si="8"/>
        <v>5003110712344.4951</v>
      </c>
      <c r="AJ52" s="90">
        <f t="shared" ca="1" si="8"/>
        <v>5065540621762.0898</v>
      </c>
      <c r="AK52" s="90">
        <f t="shared" ca="1" si="8"/>
        <v>5127970531179.6846</v>
      </c>
      <c r="AL52" s="90">
        <f t="shared" ca="1" si="8"/>
        <v>5190400440597.2793</v>
      </c>
      <c r="AM52" s="90">
        <f t="shared" ca="1" si="11"/>
        <v>5252830350014.875</v>
      </c>
      <c r="AN52" s="90">
        <f t="shared" ca="1" si="11"/>
        <v>5315260259432.4697</v>
      </c>
      <c r="AO52" s="90">
        <f t="shared" ca="1" si="11"/>
        <v>5377690168850.0654</v>
      </c>
      <c r="AP52">
        <f ca="1">V52*'Process Emissions Multipliers'!$E$43</f>
        <v>5440120078267.6602</v>
      </c>
    </row>
    <row r="53" spans="1:42">
      <c r="A53" s="74">
        <v>1</v>
      </c>
      <c r="B53">
        <f ca="1">IF('Liv 2010'!$A61="LM",INDIRECT("'Liv 2010'!"&amp;'Country Selector'!$B$3&amp;ROW($A61))*10^12,0)</f>
        <v>0</v>
      </c>
      <c r="C53">
        <f t="shared" ca="1" si="9"/>
        <v>184469176449.61026</v>
      </c>
      <c r="D53">
        <f t="shared" ca="1" si="9"/>
        <v>368938352899.22052</v>
      </c>
      <c r="E53">
        <f t="shared" ca="1" si="9"/>
        <v>553407529348.83081</v>
      </c>
      <c r="F53">
        <f t="shared" ca="1" si="9"/>
        <v>737876705798.44104</v>
      </c>
      <c r="G53">
        <f t="shared" ca="1" si="9"/>
        <v>922345882248.05115</v>
      </c>
      <c r="H53">
        <f t="shared" ca="1" si="9"/>
        <v>1106815058697.6616</v>
      </c>
      <c r="I53">
        <f t="shared" ca="1" si="9"/>
        <v>1291284235147.272</v>
      </c>
      <c r="J53">
        <f t="shared" ca="1" si="9"/>
        <v>1475753411596.8821</v>
      </c>
      <c r="K53">
        <f t="shared" ca="1" si="9"/>
        <v>1660222588046.4922</v>
      </c>
      <c r="L53">
        <f ca="1">IF('Liv 2020'!$A61="LM",INDIRECT("'Liv 2020'!"&amp;'Country Selector'!$B$3&amp;ROW($A61))*10^12,0)*'Process Emissions Multipliers'!$B$43</f>
        <v>1844691764496.1025</v>
      </c>
      <c r="M53">
        <f t="shared" ca="1" si="10"/>
        <v>1660222588046.4922</v>
      </c>
      <c r="N53">
        <f t="shared" ca="1" si="10"/>
        <v>1475753411596.8821</v>
      </c>
      <c r="O53">
        <f t="shared" ca="1" si="10"/>
        <v>1291284235147.272</v>
      </c>
      <c r="P53">
        <f t="shared" ca="1" si="10"/>
        <v>1106815058697.6616</v>
      </c>
      <c r="Q53">
        <f t="shared" ca="1" si="10"/>
        <v>922345882248.05115</v>
      </c>
      <c r="R53">
        <f t="shared" ca="1" si="10"/>
        <v>737876705798.44104</v>
      </c>
      <c r="S53">
        <f t="shared" ca="1" si="10"/>
        <v>553407529348.83081</v>
      </c>
      <c r="T53">
        <f t="shared" ca="1" si="10"/>
        <v>368938352899.22052</v>
      </c>
      <c r="U53">
        <f t="shared" ca="1" si="10"/>
        <v>184469176449.61026</v>
      </c>
      <c r="V53">
        <f ca="1">IF('Liv 2030'!$A61="LM",INDIRECT("'Liv 2030'!"&amp;'Country Selector'!$B$3&amp;ROW($A61))*10^12,0)*'Process Emissions Multipliers'!$D$43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Multipliers'!$E$43</f>
        <v>0</v>
      </c>
    </row>
    <row r="54" spans="1:42">
      <c r="A54" s="74">
        <v>2</v>
      </c>
      <c r="B54">
        <f ca="1">IF('Liv 2010'!$A62="LM",INDIRECT("'Liv 2010'!"&amp;'Country Selector'!$B$3&amp;ROW($A62))*10^12,0)</f>
        <v>0</v>
      </c>
      <c r="C54">
        <f t="shared" ca="1" si="9"/>
        <v>0</v>
      </c>
      <c r="D54">
        <f t="shared" ca="1" si="9"/>
        <v>0</v>
      </c>
      <c r="E54">
        <f t="shared" ca="1" si="9"/>
        <v>0</v>
      </c>
      <c r="F54">
        <f t="shared" ca="1" si="9"/>
        <v>0</v>
      </c>
      <c r="G54">
        <f t="shared" ca="1" si="9"/>
        <v>0</v>
      </c>
      <c r="H54">
        <f t="shared" ca="1" si="9"/>
        <v>0</v>
      </c>
      <c r="I54">
        <f t="shared" ca="1" si="9"/>
        <v>0</v>
      </c>
      <c r="J54">
        <f t="shared" ca="1" si="9"/>
        <v>0</v>
      </c>
      <c r="K54">
        <f t="shared" ca="1" si="9"/>
        <v>0</v>
      </c>
      <c r="L54">
        <f ca="1">IF('Liv 2020'!$A62="LM",INDIRECT("'Liv 2020'!"&amp;'Country Selector'!$B$3&amp;ROW($A62))*10^12,0)*'Process Emissions Multipliers'!$B$43</f>
        <v>0</v>
      </c>
      <c r="M54">
        <f t="shared" ca="1" si="10"/>
        <v>0</v>
      </c>
      <c r="N54">
        <f t="shared" ca="1" si="10"/>
        <v>0</v>
      </c>
      <c r="O54">
        <f t="shared" ca="1" si="10"/>
        <v>0</v>
      </c>
      <c r="P54">
        <f t="shared" ca="1" si="10"/>
        <v>0</v>
      </c>
      <c r="Q54">
        <f t="shared" ca="1" si="10"/>
        <v>0</v>
      </c>
      <c r="R54">
        <f t="shared" ca="1" si="10"/>
        <v>0</v>
      </c>
      <c r="S54">
        <f t="shared" ca="1" si="10"/>
        <v>0</v>
      </c>
      <c r="T54">
        <f t="shared" ca="1" si="10"/>
        <v>0</v>
      </c>
      <c r="U54">
        <f t="shared" ca="1" si="10"/>
        <v>0</v>
      </c>
      <c r="V54">
        <f ca="1">IF('Liv 2030'!$A62="LM",INDIRECT("'Liv 2030'!"&amp;'Country Selector'!$B$3&amp;ROW($A62))*10^12,0)*'Process Emissions Multipliers'!$D$43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Multipliers'!$E$43</f>
        <v>0</v>
      </c>
    </row>
    <row r="55" spans="1:42">
      <c r="A55" s="74">
        <v>3</v>
      </c>
      <c r="B55">
        <f ca="1">IF('Liv 2010'!$A63="LM",INDIRECT("'Liv 2010'!"&amp;'Country Selector'!$B$3&amp;ROW($A63))*10^12,0)</f>
        <v>0</v>
      </c>
      <c r="C55">
        <f t="shared" ca="1" si="9"/>
        <v>0</v>
      </c>
      <c r="D55">
        <f t="shared" ca="1" si="9"/>
        <v>0</v>
      </c>
      <c r="E55">
        <f t="shared" ca="1" si="9"/>
        <v>0</v>
      </c>
      <c r="F55">
        <f t="shared" ca="1" si="9"/>
        <v>0</v>
      </c>
      <c r="G55">
        <f t="shared" ca="1" si="9"/>
        <v>0</v>
      </c>
      <c r="H55">
        <f t="shared" ca="1" si="9"/>
        <v>0</v>
      </c>
      <c r="I55">
        <f t="shared" ca="1" si="9"/>
        <v>0</v>
      </c>
      <c r="J55">
        <f t="shared" ca="1" si="9"/>
        <v>0</v>
      </c>
      <c r="K55">
        <f t="shared" ca="1" si="9"/>
        <v>0</v>
      </c>
      <c r="L55">
        <f ca="1">IF('Liv 2020'!$A63="LM",INDIRECT("'Liv 2020'!"&amp;'Country Selector'!$B$3&amp;ROW($A63))*10^12,0)*'Process Emissions Multipliers'!$B$43</f>
        <v>0</v>
      </c>
      <c r="M55">
        <f t="shared" ca="1" si="10"/>
        <v>241966801571.28061</v>
      </c>
      <c r="N55">
        <f t="shared" ca="1" si="10"/>
        <v>483933603142.56122</v>
      </c>
      <c r="O55">
        <f t="shared" ca="1" si="10"/>
        <v>725900404713.8418</v>
      </c>
      <c r="P55">
        <f t="shared" ca="1" si="10"/>
        <v>967867206285.12244</v>
      </c>
      <c r="Q55">
        <f t="shared" ca="1" si="10"/>
        <v>1209834007856.4031</v>
      </c>
      <c r="R55">
        <f t="shared" ca="1" si="10"/>
        <v>1451800809427.6836</v>
      </c>
      <c r="S55">
        <f t="shared" ca="1" si="10"/>
        <v>1693767610998.9644</v>
      </c>
      <c r="T55">
        <f t="shared" ca="1" si="10"/>
        <v>1935734412570.2449</v>
      </c>
      <c r="U55">
        <f t="shared" ca="1" si="10"/>
        <v>2177701214141.5254</v>
      </c>
      <c r="V55">
        <f ca="1">IF('Liv 2030'!$A63="LM",INDIRECT("'Liv 2030'!"&amp;'Country Selector'!$B$3&amp;ROW($A63))*10^12,0)*'Process Emissions Multipliers'!$D$43</f>
        <v>2419668015712.8062</v>
      </c>
      <c r="W55" s="90">
        <f t="shared" ca="1" si="8"/>
        <v>2455707349159.9326</v>
      </c>
      <c r="X55" s="90">
        <f t="shared" ca="1" si="8"/>
        <v>2491746682607.0581</v>
      </c>
      <c r="Y55" s="90">
        <f t="shared" ca="1" si="8"/>
        <v>2527786016054.1846</v>
      </c>
      <c r="Z55" s="90">
        <f t="shared" ca="1" si="8"/>
        <v>2563825349501.3105</v>
      </c>
      <c r="AA55" s="90">
        <f t="shared" ca="1" si="8"/>
        <v>2599864682948.437</v>
      </c>
      <c r="AB55" s="90">
        <f t="shared" ca="1" si="8"/>
        <v>2635904016395.5635</v>
      </c>
      <c r="AC55" s="90">
        <f t="shared" ca="1" si="8"/>
        <v>2671943349842.6895</v>
      </c>
      <c r="AD55" s="90">
        <f t="shared" ca="1" si="8"/>
        <v>2707982683289.8154</v>
      </c>
      <c r="AE55" s="90">
        <f t="shared" ca="1" si="8"/>
        <v>2744022016736.9414</v>
      </c>
      <c r="AF55" s="90">
        <f t="shared" ca="1" si="8"/>
        <v>2780061350184.0674</v>
      </c>
      <c r="AG55" s="90">
        <f t="shared" ca="1" si="8"/>
        <v>2816100683631.1938</v>
      </c>
      <c r="AH55" s="90">
        <f t="shared" ca="1" si="8"/>
        <v>2852140017078.3203</v>
      </c>
      <c r="AI55" s="90">
        <f t="shared" ca="1" si="8"/>
        <v>2888179350525.4463</v>
      </c>
      <c r="AJ55" s="90">
        <f t="shared" ca="1" si="8"/>
        <v>2924218683972.5723</v>
      </c>
      <c r="AK55" s="90">
        <f t="shared" ca="1" si="8"/>
        <v>2960258017419.6987</v>
      </c>
      <c r="AL55" s="90">
        <f t="shared" ca="1" si="8"/>
        <v>2996297350866.8242</v>
      </c>
      <c r="AM55" s="90">
        <f t="shared" ca="1" si="11"/>
        <v>3032336684313.9507</v>
      </c>
      <c r="AN55" s="90">
        <f t="shared" ca="1" si="11"/>
        <v>3068376017761.0767</v>
      </c>
      <c r="AO55" s="90">
        <f t="shared" ca="1" si="11"/>
        <v>3104415351208.2026</v>
      </c>
      <c r="AP55">
        <f ca="1">V55*'Process Emissions Multipliers'!$E$43</f>
        <v>3140454684655.3291</v>
      </c>
    </row>
    <row r="56" spans="1:42">
      <c r="A56" s="74">
        <v>4</v>
      </c>
      <c r="B56">
        <f ca="1">IF('Liv 2010'!$A64="LM",INDIRECT("'Liv 2010'!"&amp;'Country Selector'!$B$3&amp;ROW($A64))*10^12,0)</f>
        <v>0</v>
      </c>
      <c r="C56">
        <f t="shared" ca="1" si="9"/>
        <v>0</v>
      </c>
      <c r="D56">
        <f t="shared" ca="1" si="9"/>
        <v>0</v>
      </c>
      <c r="E56">
        <f t="shared" ca="1" si="9"/>
        <v>0</v>
      </c>
      <c r="F56">
        <f t="shared" ca="1" si="9"/>
        <v>0</v>
      </c>
      <c r="G56">
        <f t="shared" ca="1" si="9"/>
        <v>0</v>
      </c>
      <c r="H56">
        <f t="shared" ca="1" si="9"/>
        <v>0</v>
      </c>
      <c r="I56">
        <f t="shared" ca="1" si="9"/>
        <v>0</v>
      </c>
      <c r="J56">
        <f t="shared" ca="1" si="9"/>
        <v>0</v>
      </c>
      <c r="K56">
        <f t="shared" ca="1" si="9"/>
        <v>0</v>
      </c>
      <c r="L56">
        <f ca="1">IF('Liv 2020'!$A64="LM",INDIRECT("'Liv 2020'!"&amp;'Country Selector'!$B$3&amp;ROW($A64))*10^12,0)*'Process Emissions Multipliers'!$B$43</f>
        <v>0</v>
      </c>
      <c r="M56">
        <f t="shared" ca="1" si="10"/>
        <v>0</v>
      </c>
      <c r="N56">
        <f t="shared" ca="1" si="10"/>
        <v>0</v>
      </c>
      <c r="O56">
        <f t="shared" ca="1" si="10"/>
        <v>0</v>
      </c>
      <c r="P56">
        <f t="shared" ca="1" si="10"/>
        <v>0</v>
      </c>
      <c r="Q56">
        <f t="shared" ca="1" si="10"/>
        <v>0</v>
      </c>
      <c r="R56">
        <f t="shared" ca="1" si="10"/>
        <v>0</v>
      </c>
      <c r="S56">
        <f t="shared" ca="1" si="10"/>
        <v>0</v>
      </c>
      <c r="T56">
        <f t="shared" ca="1" si="10"/>
        <v>0</v>
      </c>
      <c r="U56">
        <f t="shared" ca="1" si="10"/>
        <v>0</v>
      </c>
      <c r="V56">
        <f ca="1">IF('Liv 2030'!$A64="LM",INDIRECT("'Liv 2030'!"&amp;'Country Selector'!$B$3&amp;ROW($A64))*10^12,0)*'Process Emissions Multipliers'!$D$43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Multipliers'!$E$43</f>
        <v>0</v>
      </c>
    </row>
    <row r="57" spans="1:42">
      <c r="A57" s="74">
        <v>5</v>
      </c>
      <c r="B57">
        <f ca="1">IF('Liv 2010'!$A65="LM",INDIRECT("'Liv 2010'!"&amp;'Country Selector'!$B$3&amp;ROW($A65))*10^12,0)</f>
        <v>0</v>
      </c>
      <c r="C57">
        <f t="shared" ca="1" si="9"/>
        <v>0</v>
      </c>
      <c r="D57">
        <f t="shared" ca="1" si="9"/>
        <v>0</v>
      </c>
      <c r="E57">
        <f t="shared" ca="1" si="9"/>
        <v>0</v>
      </c>
      <c r="F57">
        <f t="shared" ca="1" si="9"/>
        <v>0</v>
      </c>
      <c r="G57">
        <f t="shared" ca="1" si="9"/>
        <v>0</v>
      </c>
      <c r="H57">
        <f t="shared" ca="1" si="9"/>
        <v>0</v>
      </c>
      <c r="I57">
        <f t="shared" ca="1" si="9"/>
        <v>0</v>
      </c>
      <c r="J57">
        <f t="shared" ca="1" si="9"/>
        <v>0</v>
      </c>
      <c r="K57">
        <f t="shared" ca="1" si="9"/>
        <v>0</v>
      </c>
      <c r="L57">
        <f ca="1">IF('Liv 2020'!$A65="LM",INDIRECT("'Liv 2020'!"&amp;'Country Selector'!$B$3&amp;ROW($A65))*10^12,0)*'Process Emissions Multipliers'!$B$43</f>
        <v>0</v>
      </c>
      <c r="M57">
        <f t="shared" ca="1" si="10"/>
        <v>0</v>
      </c>
      <c r="N57">
        <f t="shared" ca="1" si="10"/>
        <v>0</v>
      </c>
      <c r="O57">
        <f t="shared" ca="1" si="10"/>
        <v>0</v>
      </c>
      <c r="P57">
        <f t="shared" ca="1" si="10"/>
        <v>0</v>
      </c>
      <c r="Q57">
        <f t="shared" ca="1" si="10"/>
        <v>0</v>
      </c>
      <c r="R57">
        <f t="shared" ca="1" si="10"/>
        <v>0</v>
      </c>
      <c r="S57">
        <f t="shared" ca="1" si="10"/>
        <v>0</v>
      </c>
      <c r="T57">
        <f t="shared" ca="1" si="10"/>
        <v>0</v>
      </c>
      <c r="U57">
        <f t="shared" ca="1" si="10"/>
        <v>0</v>
      </c>
      <c r="V57">
        <f ca="1">IF('Liv 2030'!$A65="LM",INDIRECT("'Liv 2030'!"&amp;'Country Selector'!$B$3&amp;ROW($A65))*10^12,0)*'Process Emissions Multipliers'!$D$43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Multipliers'!$E$43</f>
        <v>0</v>
      </c>
    </row>
    <row r="58" spans="1:42">
      <c r="A58" s="74">
        <v>6</v>
      </c>
      <c r="B58">
        <f ca="1">IF('Liv 2010'!$A66="LM",INDIRECT("'Liv 2010'!"&amp;'Country Selector'!$B$3&amp;ROW($A66))*10^12,0)</f>
        <v>0</v>
      </c>
      <c r="C58">
        <f t="shared" ca="1" si="9"/>
        <v>0</v>
      </c>
      <c r="D58">
        <f t="shared" ca="1" si="9"/>
        <v>0</v>
      </c>
      <c r="E58">
        <f t="shared" ca="1" si="9"/>
        <v>0</v>
      </c>
      <c r="F58">
        <f t="shared" ca="1" si="9"/>
        <v>0</v>
      </c>
      <c r="G58">
        <f t="shared" ca="1" si="9"/>
        <v>0</v>
      </c>
      <c r="H58">
        <f t="shared" ca="1" si="9"/>
        <v>0</v>
      </c>
      <c r="I58">
        <f t="shared" ca="1" si="9"/>
        <v>0</v>
      </c>
      <c r="J58">
        <f t="shared" ca="1" si="9"/>
        <v>0</v>
      </c>
      <c r="K58">
        <f t="shared" ca="1" si="9"/>
        <v>0</v>
      </c>
      <c r="L58">
        <f ca="1">IF('Liv 2020'!$A66="LM",INDIRECT("'Liv 2020'!"&amp;'Country Selector'!$B$3&amp;ROW($A66))*10^12,0)*'Process Emissions Multipliers'!$B$43</f>
        <v>0</v>
      </c>
      <c r="M58">
        <f t="shared" ca="1" si="10"/>
        <v>34770854342.630058</v>
      </c>
      <c r="N58">
        <f t="shared" ca="1" si="10"/>
        <v>69541708685.260117</v>
      </c>
      <c r="O58">
        <f t="shared" ca="1" si="10"/>
        <v>104312563027.89018</v>
      </c>
      <c r="P58">
        <f t="shared" ca="1" si="10"/>
        <v>139083417370.52023</v>
      </c>
      <c r="Q58">
        <f t="shared" ca="1" si="10"/>
        <v>173854271713.1503</v>
      </c>
      <c r="R58">
        <f t="shared" ca="1" si="10"/>
        <v>208625126055.78036</v>
      </c>
      <c r="S58">
        <f t="shared" ca="1" si="10"/>
        <v>243395980398.4104</v>
      </c>
      <c r="T58">
        <f t="shared" ca="1" si="10"/>
        <v>278166834741.04047</v>
      </c>
      <c r="U58">
        <f t="shared" ca="1" si="10"/>
        <v>312937689083.67053</v>
      </c>
      <c r="V58">
        <f ca="1">IF('Liv 2030'!$A66="LM",INDIRECT("'Liv 2030'!"&amp;'Country Selector'!$B$3&amp;ROW($A66))*10^12,0)*'Process Emissions Multipliers'!$D$43</f>
        <v>347708543426.3006</v>
      </c>
      <c r="W58" s="90">
        <f t="shared" ca="1" si="8"/>
        <v>352887429148.46582</v>
      </c>
      <c r="X58" s="90">
        <f t="shared" ca="1" si="8"/>
        <v>358066314870.6311</v>
      </c>
      <c r="Y58" s="90">
        <f t="shared" ca="1" si="8"/>
        <v>363245200592.79639</v>
      </c>
      <c r="Z58" s="90">
        <f t="shared" ca="1" si="8"/>
        <v>368424086314.96161</v>
      </c>
      <c r="AA58" s="90">
        <f t="shared" ca="1" si="8"/>
        <v>373602972037.12683</v>
      </c>
      <c r="AB58" s="90">
        <f t="shared" ca="1" si="8"/>
        <v>378781857759.29211</v>
      </c>
      <c r="AC58" s="90">
        <f t="shared" ca="1" si="8"/>
        <v>383960743481.4574</v>
      </c>
      <c r="AD58" s="90">
        <f t="shared" ca="1" si="8"/>
        <v>389139629203.62268</v>
      </c>
      <c r="AE58" s="90">
        <f t="shared" ca="1" si="8"/>
        <v>394318514925.7879</v>
      </c>
      <c r="AF58" s="90">
        <f t="shared" ca="1" si="8"/>
        <v>399497400647.95313</v>
      </c>
      <c r="AG58" s="90">
        <f t="shared" ca="1" si="8"/>
        <v>404676286370.11841</v>
      </c>
      <c r="AH58" s="90">
        <f t="shared" ca="1" si="8"/>
        <v>409855172092.28369</v>
      </c>
      <c r="AI58" s="90">
        <f t="shared" ca="1" si="8"/>
        <v>415034057814.44891</v>
      </c>
      <c r="AJ58" s="90">
        <f t="shared" ca="1" si="8"/>
        <v>420212943536.6142</v>
      </c>
      <c r="AK58" s="90">
        <f t="shared" ca="1" si="8"/>
        <v>425391829258.77942</v>
      </c>
      <c r="AL58" s="90">
        <f t="shared" ca="1" si="8"/>
        <v>430570714980.9447</v>
      </c>
      <c r="AM58" s="90">
        <f t="shared" ca="1" si="11"/>
        <v>435749600703.10992</v>
      </c>
      <c r="AN58" s="90">
        <f t="shared" ca="1" si="11"/>
        <v>440928486425.27521</v>
      </c>
      <c r="AO58" s="90">
        <f t="shared" ca="1" si="11"/>
        <v>446107372147.44043</v>
      </c>
      <c r="AP58">
        <f ca="1">V58*'Process Emissions Multipliers'!$E$43</f>
        <v>451286257869.60571</v>
      </c>
    </row>
    <row r="59" spans="1:42">
      <c r="A59" s="74">
        <v>7</v>
      </c>
      <c r="B59">
        <f ca="1">IF('Liv 2010'!$A67="LM",INDIRECT("'Liv 2010'!"&amp;'Country Selector'!$B$3&amp;ROW($A67))*10^12,0)</f>
        <v>1504705214987.6982</v>
      </c>
      <c r="C59">
        <f t="shared" ca="1" si="9"/>
        <v>1354234693488.9285</v>
      </c>
      <c r="D59">
        <f t="shared" ca="1" si="9"/>
        <v>1203764171990.1587</v>
      </c>
      <c r="E59">
        <f t="shared" ca="1" si="9"/>
        <v>1053293650491.3887</v>
      </c>
      <c r="F59">
        <f t="shared" ca="1" si="9"/>
        <v>902823128992.6189</v>
      </c>
      <c r="G59">
        <f t="shared" ca="1" si="9"/>
        <v>752352607493.84912</v>
      </c>
      <c r="H59">
        <f t="shared" ca="1" si="9"/>
        <v>601882085995.07935</v>
      </c>
      <c r="I59">
        <f t="shared" ca="1" si="9"/>
        <v>451411564496.30945</v>
      </c>
      <c r="J59">
        <f t="shared" ca="1" si="9"/>
        <v>300941042997.53967</v>
      </c>
      <c r="K59">
        <f t="shared" ca="1" si="9"/>
        <v>150470521498.76984</v>
      </c>
      <c r="L59">
        <f ca="1">IF('Liv 2020'!$A67="LM",INDIRECT("'Liv 2020'!"&amp;'Country Selector'!$B$3&amp;ROW($A67))*10^12,0)*'Process Emissions Multipliers'!$B$43</f>
        <v>0</v>
      </c>
      <c r="M59">
        <f t="shared" ca="1" si="10"/>
        <v>0</v>
      </c>
      <c r="N59">
        <f t="shared" ca="1" si="10"/>
        <v>0</v>
      </c>
      <c r="O59">
        <f t="shared" ca="1" si="10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>
        <f ca="1">IF('Liv 2030'!$A67="LM",INDIRECT("'Liv 2030'!"&amp;'Country Selector'!$B$3&amp;ROW($A67))*10^12,0)*'Process Emissions Multipliers'!$D$43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Multipliers'!$E$43</f>
        <v>0</v>
      </c>
    </row>
    <row r="60" spans="1:42">
      <c r="A60" s="74">
        <v>8</v>
      </c>
      <c r="B60">
        <f ca="1">IF('Liv 2010'!$A68="LM",INDIRECT("'Liv 2010'!"&amp;'Country Selector'!$B$3&amp;ROW($A68))*10^12,0)</f>
        <v>113202694295.98007</v>
      </c>
      <c r="C60">
        <f t="shared" ca="1" si="9"/>
        <v>140467199090.29382</v>
      </c>
      <c r="D60">
        <f t="shared" ca="1" si="9"/>
        <v>167731703884.60754</v>
      </c>
      <c r="E60">
        <f t="shared" ca="1" si="9"/>
        <v>194996208678.92133</v>
      </c>
      <c r="F60">
        <f t="shared" ca="1" si="9"/>
        <v>222260713473.23505</v>
      </c>
      <c r="G60">
        <f t="shared" ca="1" si="9"/>
        <v>249525218267.54877</v>
      </c>
      <c r="H60">
        <f t="shared" ca="1" si="9"/>
        <v>276789723061.86255</v>
      </c>
      <c r="I60">
        <f t="shared" ca="1" si="9"/>
        <v>304054227856.17627</v>
      </c>
      <c r="J60">
        <f t="shared" ca="1" si="9"/>
        <v>331318732650.48999</v>
      </c>
      <c r="K60">
        <f t="shared" ca="1" si="9"/>
        <v>358583237444.80377</v>
      </c>
      <c r="L60">
        <f ca="1">IF('Liv 2020'!$A68="LM",INDIRECT("'Liv 2020'!"&amp;'Country Selector'!$B$3&amp;ROW($A68))*10^12,0)*'Process Emissions Multipliers'!$B$43</f>
        <v>385847742239.11749</v>
      </c>
      <c r="M60">
        <f t="shared" ca="1" si="10"/>
        <v>363808576685.53986</v>
      </c>
      <c r="N60">
        <f t="shared" ca="1" si="10"/>
        <v>341769411131.96222</v>
      </c>
      <c r="O60">
        <f t="shared" ca="1" si="10"/>
        <v>319730245578.38458</v>
      </c>
      <c r="P60">
        <f t="shared" ca="1" si="10"/>
        <v>297691080024.80695</v>
      </c>
      <c r="Q60">
        <f t="shared" ca="1" si="10"/>
        <v>275651914471.22931</v>
      </c>
      <c r="R60">
        <f t="shared" ca="1" si="10"/>
        <v>253612748917.65167</v>
      </c>
      <c r="S60">
        <f t="shared" ca="1" si="10"/>
        <v>231573583364.07404</v>
      </c>
      <c r="T60">
        <f t="shared" ca="1" si="10"/>
        <v>209534417810.4964</v>
      </c>
      <c r="U60">
        <f t="shared" ca="1" si="10"/>
        <v>187495252256.91873</v>
      </c>
      <c r="V60">
        <f ca="1">IF('Liv 2030'!$A68="LM",INDIRECT("'Liv 2030'!"&amp;'Country Selector'!$B$3&amp;ROW($A68))*10^12,0)*'Process Emissions Multipliers'!$D$43</f>
        <v>165456086703.34109</v>
      </c>
      <c r="W60" s="90">
        <f t="shared" ca="1" si="8"/>
        <v>167920444227.11557</v>
      </c>
      <c r="X60" s="90">
        <f t="shared" ca="1" si="8"/>
        <v>170384801750.89008</v>
      </c>
      <c r="Y60" s="90">
        <f t="shared" ca="1" si="8"/>
        <v>172849159274.66455</v>
      </c>
      <c r="Z60" s="90">
        <f t="shared" ca="1" si="8"/>
        <v>175313516798.43903</v>
      </c>
      <c r="AA60" s="90">
        <f t="shared" ca="1" si="8"/>
        <v>177777874322.2135</v>
      </c>
      <c r="AB60" s="90">
        <f t="shared" ca="1" si="8"/>
        <v>180242231845.98798</v>
      </c>
      <c r="AC60" s="90">
        <f t="shared" ca="1" si="8"/>
        <v>182706589369.76245</v>
      </c>
      <c r="AD60" s="90">
        <f t="shared" ca="1" si="8"/>
        <v>185170946893.53696</v>
      </c>
      <c r="AE60" s="90">
        <f t="shared" ca="1" si="8"/>
        <v>187635304417.31143</v>
      </c>
      <c r="AF60" s="90">
        <f t="shared" ca="1" si="8"/>
        <v>190099661941.08591</v>
      </c>
      <c r="AG60" s="90">
        <f t="shared" ca="1" si="8"/>
        <v>192564019464.86038</v>
      </c>
      <c r="AH60" s="90">
        <f t="shared" ca="1" si="8"/>
        <v>195028376988.63489</v>
      </c>
      <c r="AI60" s="90">
        <f t="shared" ca="1" si="8"/>
        <v>197492734512.40936</v>
      </c>
      <c r="AJ60" s="90">
        <f t="shared" ca="1" si="8"/>
        <v>199957092036.18384</v>
      </c>
      <c r="AK60" s="90">
        <f t="shared" ca="1" si="8"/>
        <v>202421449559.95831</v>
      </c>
      <c r="AL60" s="90">
        <f t="shared" ca="1" si="8"/>
        <v>204885807083.73279</v>
      </c>
      <c r="AM60" s="90">
        <f t="shared" ca="1" si="11"/>
        <v>207350164607.50726</v>
      </c>
      <c r="AN60" s="90">
        <f t="shared" ca="1" si="11"/>
        <v>209814522131.28177</v>
      </c>
      <c r="AO60" s="90">
        <f t="shared" ca="1" si="11"/>
        <v>212278879655.05624</v>
      </c>
      <c r="AP60">
        <f ca="1">V60*'Process Emissions Multipliers'!$E$43</f>
        <v>214743237178.83072</v>
      </c>
    </row>
    <row r="61" spans="1:42">
      <c r="A61" s="74">
        <v>9</v>
      </c>
      <c r="B61">
        <f ca="1">IF('Liv 2010'!$A69="LM",INDIRECT("'Liv 2010'!"&amp;'Country Selector'!$B$3&amp;ROW($A69))*10^12,0)</f>
        <v>0</v>
      </c>
      <c r="C61">
        <f t="shared" ca="1" si="9"/>
        <v>0</v>
      </c>
      <c r="D61">
        <f t="shared" ca="1" si="9"/>
        <v>0</v>
      </c>
      <c r="E61">
        <f t="shared" ca="1" si="9"/>
        <v>0</v>
      </c>
      <c r="F61">
        <f t="shared" ca="1" si="9"/>
        <v>0</v>
      </c>
      <c r="G61">
        <f t="shared" ca="1" si="9"/>
        <v>0</v>
      </c>
      <c r="H61">
        <f t="shared" ca="1" si="9"/>
        <v>0</v>
      </c>
      <c r="I61">
        <f t="shared" ca="1" si="9"/>
        <v>0</v>
      </c>
      <c r="J61">
        <f t="shared" ca="1" si="9"/>
        <v>0</v>
      </c>
      <c r="K61">
        <f t="shared" ca="1" si="9"/>
        <v>0</v>
      </c>
      <c r="L61">
        <f ca="1">IF('Liv 2020'!$A69="LM",INDIRECT("'Liv 2020'!"&amp;'Country Selector'!$B$3&amp;ROW($A69))*10^12,0)*'Process Emissions Multipliers'!$B$43</f>
        <v>0</v>
      </c>
      <c r="M61">
        <f t="shared" ca="1" si="10"/>
        <v>0</v>
      </c>
      <c r="N61">
        <f t="shared" ca="1" si="10"/>
        <v>0</v>
      </c>
      <c r="O61">
        <f t="shared" ca="1" si="10"/>
        <v>0</v>
      </c>
      <c r="P61">
        <f t="shared" ca="1" si="10"/>
        <v>0</v>
      </c>
      <c r="Q61">
        <f t="shared" ca="1" si="10"/>
        <v>0</v>
      </c>
      <c r="R61">
        <f t="shared" ca="1" si="10"/>
        <v>0</v>
      </c>
      <c r="S61">
        <f t="shared" ca="1" si="10"/>
        <v>0</v>
      </c>
      <c r="T61">
        <f t="shared" ca="1" si="10"/>
        <v>0</v>
      </c>
      <c r="U61">
        <f t="shared" ca="1" si="10"/>
        <v>0</v>
      </c>
      <c r="V61">
        <f ca="1">IF('Liv 2030'!$A69="LM",INDIRECT("'Liv 2030'!"&amp;'Country Selector'!$B$3&amp;ROW($A69))*10^12,0)*'Process Emissions Multipliers'!$D$43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Multipliers'!$E$43</f>
        <v>0</v>
      </c>
    </row>
    <row r="62" spans="1:42">
      <c r="A62" s="74">
        <v>10</v>
      </c>
      <c r="B62">
        <f ca="1">IF('Liv 2010'!$A70="LM",INDIRECT("'Liv 2010'!"&amp;'Country Selector'!$B$3&amp;ROW($A70))*10^12,0)</f>
        <v>247043675062.62415</v>
      </c>
      <c r="C62">
        <f t="shared" ca="1" si="9"/>
        <v>222339307556.36172</v>
      </c>
      <c r="D62">
        <f t="shared" ca="1" si="9"/>
        <v>197634940050.0993</v>
      </c>
      <c r="E62">
        <f t="shared" ca="1" si="9"/>
        <v>172930572543.83691</v>
      </c>
      <c r="F62">
        <f t="shared" ca="1" si="9"/>
        <v>148226205037.57449</v>
      </c>
      <c r="G62">
        <f t="shared" ca="1" si="9"/>
        <v>123521837531.31206</v>
      </c>
      <c r="H62">
        <f t="shared" ca="1" si="9"/>
        <v>98817470025.049652</v>
      </c>
      <c r="I62">
        <f t="shared" ca="1" si="9"/>
        <v>74113102518.787247</v>
      </c>
      <c r="J62">
        <f t="shared" ca="1" si="9"/>
        <v>49408735012.524826</v>
      </c>
      <c r="K62">
        <f t="shared" ca="1" si="9"/>
        <v>24704367506.262413</v>
      </c>
      <c r="L62">
        <f ca="1">IF('Liv 2020'!$A70="LM",INDIRECT("'Liv 2020'!"&amp;'Country Selector'!$B$3&amp;ROW($A70))*10^12,0)*'Process Emissions Multipliers'!$B$43</f>
        <v>0</v>
      </c>
      <c r="M62">
        <f t="shared" ca="1" si="10"/>
        <v>0</v>
      </c>
      <c r="N62">
        <f t="shared" ca="1" si="10"/>
        <v>0</v>
      </c>
      <c r="O62">
        <f t="shared" ca="1" si="10"/>
        <v>0</v>
      </c>
      <c r="P62">
        <f t="shared" ca="1" si="10"/>
        <v>0</v>
      </c>
      <c r="Q62">
        <f t="shared" ca="1" si="10"/>
        <v>0</v>
      </c>
      <c r="R62">
        <f t="shared" ca="1" si="10"/>
        <v>0</v>
      </c>
      <c r="S62">
        <f t="shared" ca="1" si="10"/>
        <v>0</v>
      </c>
      <c r="T62">
        <f t="shared" ca="1" si="10"/>
        <v>0</v>
      </c>
      <c r="U62">
        <f t="shared" ca="1" si="10"/>
        <v>0</v>
      </c>
      <c r="V62">
        <f ca="1">IF('Liv 2030'!$A70="LM",INDIRECT("'Liv 2030'!"&amp;'Country Selector'!$B$3&amp;ROW($A70))*10^12,0)*'Process Emissions Multipliers'!$D$43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Multipliers'!$E$43</f>
        <v>0</v>
      </c>
    </row>
    <row r="63" spans="1:42">
      <c r="A63" s="74">
        <v>11</v>
      </c>
      <c r="B63">
        <f ca="1">IF('Liv 2010'!$A71="LM",INDIRECT("'Liv 2010'!"&amp;'Country Selector'!$B$3&amp;ROW($A71))*10^12,0)</f>
        <v>0</v>
      </c>
      <c r="C63">
        <f t="shared" ca="1" si="9"/>
        <v>72627299953.789825</v>
      </c>
      <c r="D63">
        <f t="shared" ca="1" si="9"/>
        <v>145254599907.57965</v>
      </c>
      <c r="E63">
        <f t="shared" ca="1" si="9"/>
        <v>217881899861.36948</v>
      </c>
      <c r="F63">
        <f t="shared" ref="D63:K95" ca="1" si="12">$B63*($L$1-F$1)/($L$1-$B$1)+$L63*(F$1-$B$1)/($L$1-$B$1)</f>
        <v>290509199815.1593</v>
      </c>
      <c r="G63">
        <f t="shared" ca="1" si="12"/>
        <v>363136499768.94916</v>
      </c>
      <c r="H63">
        <f t="shared" ca="1" si="12"/>
        <v>435763799722.73895</v>
      </c>
      <c r="I63">
        <f t="shared" ca="1" si="12"/>
        <v>508391099676.52881</v>
      </c>
      <c r="J63">
        <f t="shared" ca="1" si="12"/>
        <v>581018399630.3186</v>
      </c>
      <c r="K63">
        <f t="shared" ca="1" si="12"/>
        <v>653645699584.10852</v>
      </c>
      <c r="L63">
        <f ca="1">IF('Liv 2020'!$A71="LM",INDIRECT("'Liv 2020'!"&amp;'Country Selector'!$B$3&amp;ROW($A71))*10^12,0)*'Process Emissions Multipliers'!$B$43</f>
        <v>726272999537.89832</v>
      </c>
      <c r="M63">
        <f t="shared" ca="1" si="10"/>
        <v>653645699584.10852</v>
      </c>
      <c r="N63">
        <f t="shared" ca="1" si="10"/>
        <v>581018399630.3186</v>
      </c>
      <c r="O63">
        <f t="shared" ca="1" si="10"/>
        <v>508391099676.52881</v>
      </c>
      <c r="P63">
        <f t="shared" ref="N63:U95" ca="1" si="13">$L63*($V$1-P$1)/($V$1-$L$1)+$V63*(P$1-$L$1)/($V$1-$L$1)</f>
        <v>435763799722.73895</v>
      </c>
      <c r="Q63">
        <f t="shared" ca="1" si="13"/>
        <v>363136499768.94916</v>
      </c>
      <c r="R63">
        <f t="shared" ca="1" si="13"/>
        <v>290509199815.1593</v>
      </c>
      <c r="S63">
        <f t="shared" ca="1" si="13"/>
        <v>217881899861.36948</v>
      </c>
      <c r="T63">
        <f t="shared" ca="1" si="13"/>
        <v>145254599907.57965</v>
      </c>
      <c r="U63">
        <f t="shared" ca="1" si="13"/>
        <v>72627299953.789825</v>
      </c>
      <c r="V63">
        <f ca="1">IF('Liv 2030'!$A71="LM",INDIRECT("'Liv 2030'!"&amp;'Country Selector'!$B$3&amp;ROW($A71))*10^12,0)*'Process Emissions Multipliers'!$D$43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Multipliers'!$E$43</f>
        <v>0</v>
      </c>
    </row>
    <row r="64" spans="1:42">
      <c r="A64" s="74">
        <v>12</v>
      </c>
      <c r="B64">
        <f ca="1">IF('Liv 2010'!$A72="LM",INDIRECT("'Liv 2010'!"&amp;'Country Selector'!$B$3&amp;ROW($A72))*10^12,0)</f>
        <v>0</v>
      </c>
      <c r="C64">
        <f t="shared" ref="C64:K127" ca="1" si="15">$B64*($L$1-C$1)/($L$1-$B$1)+$L64*(C$1-$B$1)/($L$1-$B$1)</f>
        <v>246173330183.92352</v>
      </c>
      <c r="D64">
        <f t="shared" ca="1" si="12"/>
        <v>492346660367.84705</v>
      </c>
      <c r="E64">
        <f t="shared" ca="1" si="12"/>
        <v>738519990551.77063</v>
      </c>
      <c r="F64">
        <f t="shared" ca="1" si="12"/>
        <v>984693320735.69409</v>
      </c>
      <c r="G64">
        <f t="shared" ca="1" si="12"/>
        <v>1230866650919.6177</v>
      </c>
      <c r="H64">
        <f t="shared" ca="1" si="12"/>
        <v>1477039981103.5413</v>
      </c>
      <c r="I64">
        <f t="shared" ca="1" si="12"/>
        <v>1723213311287.4648</v>
      </c>
      <c r="J64">
        <f t="shared" ca="1" si="12"/>
        <v>1969386641471.3882</v>
      </c>
      <c r="K64">
        <f t="shared" ca="1" si="12"/>
        <v>2215559971655.3115</v>
      </c>
      <c r="L64">
        <f ca="1">IF('Liv 2020'!$A72="LM",INDIRECT("'Liv 2020'!"&amp;'Country Selector'!$B$3&amp;ROW($A72))*10^12,0)*'Process Emissions Multipliers'!$B$43</f>
        <v>2461733301839.2354</v>
      </c>
      <c r="M64">
        <f t="shared" ref="M64:U127" ca="1" si="16">$L64*($V$1-M$1)/($V$1-$L$1)+$V64*(M$1-$L$1)/($V$1-$L$1)</f>
        <v>2215559971655.3115</v>
      </c>
      <c r="N64">
        <f t="shared" ca="1" si="13"/>
        <v>1969386641471.3882</v>
      </c>
      <c r="O64">
        <f t="shared" ca="1" si="13"/>
        <v>1723213311287.4648</v>
      </c>
      <c r="P64">
        <f t="shared" ca="1" si="13"/>
        <v>1477039981103.5413</v>
      </c>
      <c r="Q64">
        <f t="shared" ca="1" si="13"/>
        <v>1230866650919.6177</v>
      </c>
      <c r="R64">
        <f t="shared" ca="1" si="13"/>
        <v>984693320735.69409</v>
      </c>
      <c r="S64">
        <f t="shared" ca="1" si="13"/>
        <v>738519990551.77063</v>
      </c>
      <c r="T64">
        <f t="shared" ca="1" si="13"/>
        <v>492346660367.84705</v>
      </c>
      <c r="U64">
        <f t="shared" ca="1" si="13"/>
        <v>246173330183.92352</v>
      </c>
      <c r="V64">
        <f ca="1">IF('Liv 2030'!$A72="LM",INDIRECT("'Liv 2030'!"&amp;'Country Selector'!$B$3&amp;ROW($A72))*10^12,0)*'Process Emissions Multipliers'!$D$43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Multipliers'!$E$43</f>
        <v>0</v>
      </c>
    </row>
    <row r="65" spans="1:42">
      <c r="A65" s="74">
        <v>13</v>
      </c>
      <c r="B65">
        <f ca="1">IF('Liv 2010'!$A73="LM",INDIRECT("'Liv 2010'!"&amp;'Country Selector'!$B$3&amp;ROW($A73))*10^12,0)</f>
        <v>6897066855249.2109</v>
      </c>
      <c r="C65">
        <f t="shared" ca="1" si="15"/>
        <v>6207360169724.29</v>
      </c>
      <c r="D65">
        <f t="shared" ca="1" si="12"/>
        <v>5517653484199.3691</v>
      </c>
      <c r="E65">
        <f t="shared" ca="1" si="12"/>
        <v>4827946798674.4473</v>
      </c>
      <c r="F65">
        <f t="shared" ca="1" si="12"/>
        <v>4138240113149.5264</v>
      </c>
      <c r="G65">
        <f t="shared" ca="1" si="12"/>
        <v>3448533427624.6055</v>
      </c>
      <c r="H65">
        <f t="shared" ca="1" si="12"/>
        <v>2758826742099.6846</v>
      </c>
      <c r="I65">
        <f t="shared" ca="1" si="12"/>
        <v>2069120056574.7632</v>
      </c>
      <c r="J65">
        <f t="shared" ca="1" si="12"/>
        <v>1379413371049.8423</v>
      </c>
      <c r="K65">
        <f t="shared" ca="1" si="12"/>
        <v>689706685524.92114</v>
      </c>
      <c r="L65">
        <f ca="1">IF('Liv 2020'!$A73="LM",INDIRECT("'Liv 2020'!"&amp;'Country Selector'!$B$3&amp;ROW($A73))*10^12,0)*'Process Emissions Multipliers'!$B$43</f>
        <v>0</v>
      </c>
      <c r="M65">
        <f t="shared" ca="1" si="16"/>
        <v>0</v>
      </c>
      <c r="N65">
        <f t="shared" ca="1" si="13"/>
        <v>0</v>
      </c>
      <c r="O65">
        <f t="shared" ca="1" si="13"/>
        <v>0</v>
      </c>
      <c r="P65">
        <f t="shared" ca="1" si="13"/>
        <v>0</v>
      </c>
      <c r="Q65">
        <f t="shared" ca="1" si="13"/>
        <v>0</v>
      </c>
      <c r="R65">
        <f t="shared" ca="1" si="13"/>
        <v>0</v>
      </c>
      <c r="S65">
        <f t="shared" ca="1" si="13"/>
        <v>0</v>
      </c>
      <c r="T65">
        <f t="shared" ca="1" si="13"/>
        <v>0</v>
      </c>
      <c r="U65">
        <f t="shared" ca="1" si="13"/>
        <v>0</v>
      </c>
      <c r="V65">
        <f ca="1">IF('Liv 2030'!$A73="LM",INDIRECT("'Liv 2030'!"&amp;'Country Selector'!$B$3&amp;ROW($A73))*10^12,0)*'Process Emissions Multipliers'!$D$43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Multipliers'!$E$43</f>
        <v>0</v>
      </c>
    </row>
    <row r="66" spans="1:42">
      <c r="A66" s="74">
        <v>14</v>
      </c>
      <c r="B66">
        <f ca="1">IF('Liv 2010'!$A74="LM",INDIRECT("'Liv 2010'!"&amp;'Country Selector'!$B$3&amp;ROW($A74))*10^12,0)</f>
        <v>0</v>
      </c>
      <c r="C66">
        <f t="shared" ca="1" si="15"/>
        <v>0</v>
      </c>
      <c r="D66">
        <f t="shared" ca="1" si="12"/>
        <v>0</v>
      </c>
      <c r="E66">
        <f t="shared" ca="1" si="12"/>
        <v>0</v>
      </c>
      <c r="F66">
        <f t="shared" ca="1" si="12"/>
        <v>0</v>
      </c>
      <c r="G66">
        <f t="shared" ca="1" si="12"/>
        <v>0</v>
      </c>
      <c r="H66">
        <f t="shared" ca="1" si="12"/>
        <v>0</v>
      </c>
      <c r="I66">
        <f t="shared" ca="1" si="12"/>
        <v>0</v>
      </c>
      <c r="J66">
        <f t="shared" ca="1" si="12"/>
        <v>0</v>
      </c>
      <c r="K66">
        <f t="shared" ca="1" si="12"/>
        <v>0</v>
      </c>
      <c r="L66">
        <f ca="1">IF('Liv 2020'!$A74="LM",INDIRECT("'Liv 2020'!"&amp;'Country Selector'!$B$3&amp;ROW($A74))*10^12,0)*'Process Emissions Multipliers'!$B$43</f>
        <v>0</v>
      </c>
      <c r="M66">
        <f t="shared" ca="1" si="16"/>
        <v>0</v>
      </c>
      <c r="N66">
        <f t="shared" ca="1" si="13"/>
        <v>0</v>
      </c>
      <c r="O66">
        <f t="shared" ca="1" si="13"/>
        <v>0</v>
      </c>
      <c r="P66">
        <f t="shared" ca="1" si="13"/>
        <v>0</v>
      </c>
      <c r="Q66">
        <f t="shared" ca="1" si="13"/>
        <v>0</v>
      </c>
      <c r="R66">
        <f t="shared" ca="1" si="13"/>
        <v>0</v>
      </c>
      <c r="S66">
        <f t="shared" ca="1" si="13"/>
        <v>0</v>
      </c>
      <c r="T66">
        <f t="shared" ca="1" si="13"/>
        <v>0</v>
      </c>
      <c r="U66">
        <f t="shared" ca="1" si="13"/>
        <v>0</v>
      </c>
      <c r="V66">
        <f ca="1">IF('Liv 2030'!$A74="LM",INDIRECT("'Liv 2030'!"&amp;'Country Selector'!$B$3&amp;ROW($A74))*10^12,0)*'Process Emissions Multipliers'!$D$43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Multipliers'!$E$43</f>
        <v>0</v>
      </c>
    </row>
    <row r="67" spans="1:42">
      <c r="A67" s="74">
        <v>15</v>
      </c>
      <c r="B67">
        <f ca="1">IF('Liv 2010'!$A75="LM",INDIRECT("'Liv 2010'!"&amp;'Country Selector'!$B$3&amp;ROW($A75))*10^12,0)</f>
        <v>0</v>
      </c>
      <c r="C67">
        <f t="shared" ca="1" si="15"/>
        <v>0</v>
      </c>
      <c r="D67">
        <f t="shared" ca="1" si="12"/>
        <v>0</v>
      </c>
      <c r="E67">
        <f t="shared" ca="1" si="12"/>
        <v>0</v>
      </c>
      <c r="F67">
        <f t="shared" ca="1" si="12"/>
        <v>0</v>
      </c>
      <c r="G67">
        <f t="shared" ca="1" si="12"/>
        <v>0</v>
      </c>
      <c r="H67">
        <f t="shared" ca="1" si="12"/>
        <v>0</v>
      </c>
      <c r="I67">
        <f t="shared" ca="1" si="12"/>
        <v>0</v>
      </c>
      <c r="J67">
        <f t="shared" ca="1" si="12"/>
        <v>0</v>
      </c>
      <c r="K67">
        <f t="shared" ca="1" si="12"/>
        <v>0</v>
      </c>
      <c r="L67">
        <f ca="1">IF('Liv 2020'!$A75="LM",INDIRECT("'Liv 2020'!"&amp;'Country Selector'!$B$3&amp;ROW($A75))*10^12,0)*'Process Emissions Multipliers'!$B$43</f>
        <v>0</v>
      </c>
      <c r="M67">
        <f t="shared" ca="1" si="16"/>
        <v>0</v>
      </c>
      <c r="N67">
        <f t="shared" ca="1" si="13"/>
        <v>0</v>
      </c>
      <c r="O67">
        <f t="shared" ca="1" si="13"/>
        <v>0</v>
      </c>
      <c r="P67">
        <f t="shared" ca="1" si="13"/>
        <v>0</v>
      </c>
      <c r="Q67">
        <f t="shared" ca="1" si="13"/>
        <v>0</v>
      </c>
      <c r="R67">
        <f t="shared" ca="1" si="13"/>
        <v>0</v>
      </c>
      <c r="S67">
        <f t="shared" ca="1" si="13"/>
        <v>0</v>
      </c>
      <c r="T67">
        <f t="shared" ca="1" si="13"/>
        <v>0</v>
      </c>
      <c r="U67">
        <f t="shared" ca="1" si="13"/>
        <v>0</v>
      </c>
      <c r="V67">
        <f ca="1">IF('Liv 2030'!$A75="LM",INDIRECT("'Liv 2030'!"&amp;'Country Selector'!$B$3&amp;ROW($A75))*10^12,0)*'Process Emissions Multipliers'!$D$43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Multipliers'!$E$43</f>
        <v>0</v>
      </c>
    </row>
    <row r="68" spans="1:42">
      <c r="A68" s="74">
        <v>16</v>
      </c>
      <c r="B68">
        <f ca="1">IF('Liv 2010'!$A76="LM",INDIRECT("'Liv 2010'!"&amp;'Country Selector'!$B$3&amp;ROW($A76))*10^12,0)</f>
        <v>0</v>
      </c>
      <c r="C68">
        <f t="shared" ca="1" si="15"/>
        <v>462591881004.33923</v>
      </c>
      <c r="D68">
        <f t="shared" ca="1" si="12"/>
        <v>925183762008.67847</v>
      </c>
      <c r="E68">
        <f t="shared" ca="1" si="12"/>
        <v>1387775643013.0178</v>
      </c>
      <c r="F68">
        <f t="shared" ca="1" si="12"/>
        <v>1850367524017.3569</v>
      </c>
      <c r="G68">
        <f t="shared" ca="1" si="12"/>
        <v>2312959405021.6963</v>
      </c>
      <c r="H68">
        <f t="shared" ca="1" si="12"/>
        <v>2775551286026.0356</v>
      </c>
      <c r="I68">
        <f t="shared" ca="1" si="12"/>
        <v>3238143167030.375</v>
      </c>
      <c r="J68">
        <f t="shared" ca="1" si="12"/>
        <v>3700735048034.7139</v>
      </c>
      <c r="K68">
        <f t="shared" ca="1" si="12"/>
        <v>4163326929039.0532</v>
      </c>
      <c r="L68">
        <f ca="1">IF('Liv 2020'!$A76="LM",INDIRECT("'Liv 2020'!"&amp;'Country Selector'!$B$3&amp;ROW($A76))*10^12,0)*'Process Emissions Multipliers'!$B$43</f>
        <v>4625918810043.3926</v>
      </c>
      <c r="M68">
        <f t="shared" ca="1" si="16"/>
        <v>4246582558979.0215</v>
      </c>
      <c r="N68">
        <f t="shared" ca="1" si="13"/>
        <v>3867246307914.6509</v>
      </c>
      <c r="O68">
        <f t="shared" ca="1" si="13"/>
        <v>3487910056850.2803</v>
      </c>
      <c r="P68">
        <f t="shared" ca="1" si="13"/>
        <v>3108573805785.9092</v>
      </c>
      <c r="Q68">
        <f t="shared" ca="1" si="13"/>
        <v>2729237554721.5386</v>
      </c>
      <c r="R68">
        <f t="shared" ca="1" si="13"/>
        <v>2349901303657.1675</v>
      </c>
      <c r="S68">
        <f t="shared" ca="1" si="13"/>
        <v>1970565052592.7969</v>
      </c>
      <c r="T68">
        <f t="shared" ca="1" si="13"/>
        <v>1591228801528.4258</v>
      </c>
      <c r="U68">
        <f t="shared" ca="1" si="13"/>
        <v>1211892550464.0552</v>
      </c>
      <c r="V68">
        <f ca="1">IF('Liv 2030'!$A76="LM",INDIRECT("'Liv 2030'!"&amp;'Country Selector'!$B$3&amp;ROW($A76))*10^12,0)*'Process Emissions Multipliers'!$D$43</f>
        <v>832556299399.6842</v>
      </c>
      <c r="W68" s="90">
        <f t="shared" ca="1" si="14"/>
        <v>844956667505.03003</v>
      </c>
      <c r="X68" s="90">
        <f t="shared" ca="1" si="14"/>
        <v>857357035610.37598</v>
      </c>
      <c r="Y68" s="90">
        <f t="shared" ca="1" si="14"/>
        <v>869757403715.7218</v>
      </c>
      <c r="Z68" s="90">
        <f t="shared" ca="1" si="14"/>
        <v>882157771821.06763</v>
      </c>
      <c r="AA68" s="90">
        <f t="shared" ca="1" si="14"/>
        <v>894558139926.41357</v>
      </c>
      <c r="AB68" s="90">
        <f t="shared" ca="1" si="14"/>
        <v>906958508031.7594</v>
      </c>
      <c r="AC68" s="90">
        <f t="shared" ca="1" si="14"/>
        <v>919358876137.10522</v>
      </c>
      <c r="AD68" s="90">
        <f t="shared" ca="1" si="14"/>
        <v>931759244242.45117</v>
      </c>
      <c r="AE68" s="90">
        <f t="shared" ca="1" si="14"/>
        <v>944159612347.797</v>
      </c>
      <c r="AF68" s="90">
        <f t="shared" ca="1" si="14"/>
        <v>956559980453.14282</v>
      </c>
      <c r="AG68" s="90">
        <f t="shared" ca="1" si="14"/>
        <v>968960348558.48877</v>
      </c>
      <c r="AH68" s="90">
        <f t="shared" ca="1" si="14"/>
        <v>981360716663.83459</v>
      </c>
      <c r="AI68" s="90">
        <f t="shared" ca="1" si="14"/>
        <v>993761084769.18042</v>
      </c>
      <c r="AJ68" s="90">
        <f t="shared" ca="1" si="14"/>
        <v>1006161452874.5264</v>
      </c>
      <c r="AK68" s="90">
        <f t="shared" ca="1" si="14"/>
        <v>1018561820979.8722</v>
      </c>
      <c r="AL68" s="90">
        <f t="shared" ca="1" si="14"/>
        <v>1030962189085.218</v>
      </c>
      <c r="AM68" s="90">
        <f t="shared" ca="1" si="11"/>
        <v>1043362557190.564</v>
      </c>
      <c r="AN68" s="90">
        <f t="shared" ca="1" si="11"/>
        <v>1055762925295.9098</v>
      </c>
      <c r="AO68" s="90">
        <f t="shared" ca="1" si="11"/>
        <v>1068163293401.2557</v>
      </c>
      <c r="AP68">
        <f ca="1">V68*'Process Emissions Multipliers'!$E$43</f>
        <v>1080563661506.6016</v>
      </c>
    </row>
    <row r="69" spans="1:42">
      <c r="A69" s="74">
        <v>17</v>
      </c>
      <c r="B69">
        <f ca="1">IF('Liv 2010'!$A77="LM",INDIRECT("'Liv 2010'!"&amp;'Country Selector'!$B$3&amp;ROW($A77))*10^12,0)</f>
        <v>0</v>
      </c>
      <c r="C69">
        <f t="shared" ca="1" si="15"/>
        <v>0</v>
      </c>
      <c r="D69">
        <f t="shared" ca="1" si="12"/>
        <v>0</v>
      </c>
      <c r="E69">
        <f t="shared" ca="1" si="12"/>
        <v>0</v>
      </c>
      <c r="F69">
        <f t="shared" ca="1" si="12"/>
        <v>0</v>
      </c>
      <c r="G69">
        <f t="shared" ca="1" si="12"/>
        <v>0</v>
      </c>
      <c r="H69">
        <f t="shared" ca="1" si="12"/>
        <v>0</v>
      </c>
      <c r="I69">
        <f t="shared" ca="1" si="12"/>
        <v>0</v>
      </c>
      <c r="J69">
        <f t="shared" ca="1" si="12"/>
        <v>0</v>
      </c>
      <c r="K69">
        <f t="shared" ca="1" si="12"/>
        <v>0</v>
      </c>
      <c r="L69">
        <f ca="1">IF('Liv 2020'!$A77="LM",INDIRECT("'Liv 2020'!"&amp;'Country Selector'!$B$3&amp;ROW($A77))*10^12,0)*'Process Emissions Multipliers'!$B$43</f>
        <v>0</v>
      </c>
      <c r="M69">
        <f t="shared" ca="1" si="16"/>
        <v>95264671392.82225</v>
      </c>
      <c r="N69">
        <f t="shared" ca="1" si="13"/>
        <v>190529342785.6445</v>
      </c>
      <c r="O69">
        <f t="shared" ca="1" si="13"/>
        <v>285794014178.46674</v>
      </c>
      <c r="P69">
        <f t="shared" ca="1" si="13"/>
        <v>381058685571.289</v>
      </c>
      <c r="Q69">
        <f t="shared" ca="1" si="13"/>
        <v>476323356964.11121</v>
      </c>
      <c r="R69">
        <f t="shared" ca="1" si="13"/>
        <v>571588028356.93347</v>
      </c>
      <c r="S69">
        <f t="shared" ca="1" si="13"/>
        <v>666852699749.75574</v>
      </c>
      <c r="T69">
        <f t="shared" ca="1" si="13"/>
        <v>762117371142.578</v>
      </c>
      <c r="U69">
        <f t="shared" ca="1" si="13"/>
        <v>857382042535.40027</v>
      </c>
      <c r="V69">
        <f ca="1">IF('Liv 2030'!$A77="LM",INDIRECT("'Liv 2030'!"&amp;'Country Selector'!$B$3&amp;ROW($A77))*10^12,0)*'Process Emissions Multipliers'!$D$43</f>
        <v>952646713928.22253</v>
      </c>
      <c r="W69" s="90">
        <f t="shared" ca="1" si="14"/>
        <v>966835748274.09912</v>
      </c>
      <c r="X69" s="90">
        <f t="shared" ca="1" si="14"/>
        <v>981024782619.97583</v>
      </c>
      <c r="Y69" s="90">
        <f t="shared" ca="1" si="14"/>
        <v>995213816965.85254</v>
      </c>
      <c r="Z69" s="90">
        <f t="shared" ca="1" si="14"/>
        <v>1009402851311.7291</v>
      </c>
      <c r="AA69" s="90">
        <f t="shared" ca="1" si="14"/>
        <v>1023591885657.6057</v>
      </c>
      <c r="AB69" s="90">
        <f t="shared" ca="1" si="14"/>
        <v>1037780920003.4824</v>
      </c>
      <c r="AC69" s="90">
        <f t="shared" ca="1" si="14"/>
        <v>1051969954349.3591</v>
      </c>
      <c r="AD69" s="90">
        <f t="shared" ca="1" si="14"/>
        <v>1066158988695.2357</v>
      </c>
      <c r="AE69" s="90">
        <f t="shared" ca="1" si="14"/>
        <v>1080348023041.1124</v>
      </c>
      <c r="AF69" s="90">
        <f t="shared" ca="1" si="14"/>
        <v>1094537057386.989</v>
      </c>
      <c r="AG69" s="90">
        <f t="shared" ca="1" si="14"/>
        <v>1108726091732.8657</v>
      </c>
      <c r="AH69" s="90">
        <f t="shared" ca="1" si="14"/>
        <v>1122915126078.7424</v>
      </c>
      <c r="AI69" s="90">
        <f t="shared" ca="1" si="14"/>
        <v>1137104160424.6189</v>
      </c>
      <c r="AJ69" s="90">
        <f t="shared" ca="1" si="14"/>
        <v>1151293194770.4956</v>
      </c>
      <c r="AK69" s="90">
        <f t="shared" ca="1" si="14"/>
        <v>1165482229116.3723</v>
      </c>
      <c r="AL69" s="90">
        <f t="shared" ca="1" si="14"/>
        <v>1179671263462.249</v>
      </c>
      <c r="AM69" s="90">
        <f t="shared" ca="1" si="11"/>
        <v>1193860297808.1255</v>
      </c>
      <c r="AN69" s="90">
        <f t="shared" ca="1" si="11"/>
        <v>1208049332154.0024</v>
      </c>
      <c r="AO69" s="90">
        <f t="shared" ca="1" si="11"/>
        <v>1222238366499.8789</v>
      </c>
      <c r="AP69">
        <f ca="1">V69*'Process Emissions Multipliers'!$E$43</f>
        <v>1236427400845.7556</v>
      </c>
    </row>
    <row r="70" spans="1:42">
      <c r="A70" s="74">
        <v>18</v>
      </c>
      <c r="B70">
        <f ca="1">IF('Liv 2010'!$A78="LM",INDIRECT("'Liv 2010'!"&amp;'Country Selector'!$B$3&amp;ROW($A78))*10^12,0)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>
        <f ca="1">IF('Liv 2020'!$A78="LM",INDIRECT("'Liv 2020'!"&amp;'Country Selector'!$B$3&amp;ROW($A78))*10^12,0)*'Process Emissions Multipliers'!$B$43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>
        <f ca="1">IF('Liv 2030'!$A78="LM",INDIRECT("'Liv 2030'!"&amp;'Country Selector'!$B$3&amp;ROW($A78))*10^12,0)*'Process Emissions Multipliers'!$D$43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Multipliers'!$E$43</f>
        <v>0</v>
      </c>
    </row>
    <row r="71" spans="1:42">
      <c r="A71" s="74">
        <v>19</v>
      </c>
      <c r="B71">
        <f ca="1">IF('Liv 2010'!$A79="LM",INDIRECT("'Liv 2010'!"&amp;'Country Selector'!$B$3&amp;ROW($A79))*10^12,0)</f>
        <v>113202694295.98184</v>
      </c>
      <c r="C71">
        <f t="shared" ca="1" si="15"/>
        <v>113958806933.26358</v>
      </c>
      <c r="D71">
        <f t="shared" ca="1" si="12"/>
        <v>114714919570.54535</v>
      </c>
      <c r="E71">
        <f t="shared" ca="1" si="12"/>
        <v>115471032207.82709</v>
      </c>
      <c r="F71">
        <f t="shared" ca="1" si="12"/>
        <v>116227144845.10886</v>
      </c>
      <c r="G71">
        <f t="shared" ca="1" si="12"/>
        <v>116983257482.39059</v>
      </c>
      <c r="H71">
        <f t="shared" ca="1" si="12"/>
        <v>117739370119.67236</v>
      </c>
      <c r="I71">
        <f t="shared" ca="1" si="12"/>
        <v>118495482756.95412</v>
      </c>
      <c r="J71">
        <f t="shared" ca="1" si="12"/>
        <v>119251595394.23586</v>
      </c>
      <c r="K71">
        <f t="shared" ca="1" si="12"/>
        <v>120007708031.51761</v>
      </c>
      <c r="L71">
        <f ca="1">IF('Liv 2020'!$A79="LM",INDIRECT("'Liv 2020'!"&amp;'Country Selector'!$B$3&amp;ROW($A79))*10^12,0)*'Process Emissions Multipliers'!$B$43</f>
        <v>120763820668.79936</v>
      </c>
      <c r="M71">
        <f t="shared" ca="1" si="16"/>
        <v>125233047272.25371</v>
      </c>
      <c r="N71">
        <f t="shared" ca="1" si="13"/>
        <v>129702273875.70807</v>
      </c>
      <c r="O71">
        <f t="shared" ca="1" si="13"/>
        <v>134171500479.16243</v>
      </c>
      <c r="P71">
        <f t="shared" ca="1" si="13"/>
        <v>138640727082.61676</v>
      </c>
      <c r="Q71">
        <f t="shared" ca="1" si="13"/>
        <v>143109953686.07114</v>
      </c>
      <c r="R71">
        <f t="shared" ca="1" si="13"/>
        <v>147579180289.52548</v>
      </c>
      <c r="S71">
        <f t="shared" ca="1" si="13"/>
        <v>152048406892.97986</v>
      </c>
      <c r="T71">
        <f t="shared" ca="1" si="13"/>
        <v>156517633496.4342</v>
      </c>
      <c r="U71">
        <f t="shared" ca="1" si="13"/>
        <v>160986860099.88855</v>
      </c>
      <c r="V71">
        <f ca="1">IF('Liv 2030'!$A79="LM",INDIRECT("'Liv 2030'!"&amp;'Country Selector'!$B$3&amp;ROW($A79))*10^12,0)*'Process Emissions Multipliers'!$D$43</f>
        <v>165456086703.3429</v>
      </c>
      <c r="W71" s="90">
        <f t="shared" ca="1" si="14"/>
        <v>167920444227.1174</v>
      </c>
      <c r="X71" s="90">
        <f t="shared" ca="1" si="14"/>
        <v>170384801750.89191</v>
      </c>
      <c r="Y71" s="90">
        <f t="shared" ca="1" si="14"/>
        <v>172849159274.66641</v>
      </c>
      <c r="Z71" s="90">
        <f t="shared" ca="1" si="14"/>
        <v>175313516798.44092</v>
      </c>
      <c r="AA71" s="90">
        <f t="shared" ca="1" si="14"/>
        <v>177777874322.21545</v>
      </c>
      <c r="AB71" s="90">
        <f t="shared" ca="1" si="14"/>
        <v>180242231845.98996</v>
      </c>
      <c r="AC71" s="90">
        <f t="shared" ca="1" si="14"/>
        <v>182706589369.76447</v>
      </c>
      <c r="AD71" s="90">
        <f t="shared" ca="1" si="14"/>
        <v>185170946893.53897</v>
      </c>
      <c r="AE71" s="90">
        <f t="shared" ca="1" si="14"/>
        <v>187635304417.31348</v>
      </c>
      <c r="AF71" s="90">
        <f t="shared" ca="1" si="14"/>
        <v>190099661941.08798</v>
      </c>
      <c r="AG71" s="90">
        <f t="shared" ca="1" si="14"/>
        <v>192564019464.86249</v>
      </c>
      <c r="AH71" s="90">
        <f t="shared" ca="1" si="14"/>
        <v>195028376988.63702</v>
      </c>
      <c r="AI71" s="90">
        <f t="shared" ca="1" si="14"/>
        <v>197492734512.41153</v>
      </c>
      <c r="AJ71" s="90">
        <f t="shared" ca="1" si="14"/>
        <v>199957092036.18604</v>
      </c>
      <c r="AK71" s="90">
        <f t="shared" ca="1" si="14"/>
        <v>202421449559.96054</v>
      </c>
      <c r="AL71" s="90">
        <f t="shared" ca="1" si="14"/>
        <v>204885807083.73505</v>
      </c>
      <c r="AM71" s="90">
        <f t="shared" ca="1" si="11"/>
        <v>207350164607.50955</v>
      </c>
      <c r="AN71" s="90">
        <f t="shared" ca="1" si="11"/>
        <v>209814522131.28406</v>
      </c>
      <c r="AO71" s="90">
        <f t="shared" ca="1" si="11"/>
        <v>212278879655.05856</v>
      </c>
      <c r="AP71">
        <f ca="1">V71*'Process Emissions Multipliers'!$E$43</f>
        <v>214743237178.83307</v>
      </c>
    </row>
    <row r="72" spans="1:42">
      <c r="A72" s="74">
        <v>20</v>
      </c>
      <c r="B72">
        <f ca="1">IF('Liv 2010'!$A80="LM",INDIRECT("'Liv 2010'!"&amp;'Country Selector'!$B$3&amp;ROW($A80))*10^12,0)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>
        <f ca="1">IF('Liv 2020'!$A80="LM",INDIRECT("'Liv 2020'!"&amp;'Country Selector'!$B$3&amp;ROW($A80))*10^12,0)*'Process Emissions Multipliers'!$B$43</f>
        <v>0</v>
      </c>
      <c r="M72">
        <f t="shared" ca="1" si="16"/>
        <v>0</v>
      </c>
      <c r="N72">
        <f t="shared" ca="1" si="13"/>
        <v>0</v>
      </c>
      <c r="O72">
        <f t="shared" ca="1" si="13"/>
        <v>0</v>
      </c>
      <c r="P72">
        <f t="shared" ca="1" si="13"/>
        <v>0</v>
      </c>
      <c r="Q72">
        <f t="shared" ca="1" si="13"/>
        <v>0</v>
      </c>
      <c r="R72">
        <f t="shared" ca="1" si="13"/>
        <v>0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>
        <f ca="1">IF('Liv 2030'!$A80="LM",INDIRECT("'Liv 2030'!"&amp;'Country Selector'!$B$3&amp;ROW($A80))*10^12,0)*'Process Emissions Multipliers'!$D$43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Multipliers'!$E$43</f>
        <v>0</v>
      </c>
    </row>
    <row r="73" spans="1:42">
      <c r="A73" s="74">
        <v>21</v>
      </c>
      <c r="B73">
        <f ca="1">IF('Liv 2010'!$A81="LM",INDIRECT("'Liv 2010'!"&amp;'Country Selector'!$B$3&amp;ROW($A81))*10^12,0)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>
        <f ca="1">IF('Liv 2020'!$A81="LM",INDIRECT("'Liv 2020'!"&amp;'Country Selector'!$B$3&amp;ROW($A81))*10^12,0)*'Process Emissions Multipliers'!$B$43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>
        <f ca="1">IF('Liv 2030'!$A81="LM",INDIRECT("'Liv 2030'!"&amp;'Country Selector'!$B$3&amp;ROW($A81))*10^12,0)*'Process Emissions Multipliers'!$D$43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Multipliers'!$E$43</f>
        <v>0</v>
      </c>
    </row>
    <row r="74" spans="1:42">
      <c r="A74" s="74">
        <v>22</v>
      </c>
      <c r="B74">
        <f ca="1">IF('Liv 2010'!$A82="LM",INDIRECT("'Liv 2010'!"&amp;'Country Selector'!$B$3&amp;ROW($A82))*10^12,0)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>
        <f ca="1">IF('Liv 2020'!$A82="LM",INDIRECT("'Liv 2020'!"&amp;'Country Selector'!$B$3&amp;ROW($A82))*10^12,0)*'Process Emissions Multipliers'!$B$43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>
        <f ca="1">IF('Liv 2030'!$A82="LM",INDIRECT("'Liv 2030'!"&amp;'Country Selector'!$B$3&amp;ROW($A82))*10^12,0)*'Process Emissions Multipliers'!$D$43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Multipliers'!$E$43</f>
        <v>0</v>
      </c>
    </row>
    <row r="75" spans="1:42">
      <c r="A75" s="74">
        <v>23</v>
      </c>
      <c r="B75">
        <f ca="1">IF('Liv 2010'!$A83="LM",INDIRECT("'Liv 2010'!"&amp;'Country Selector'!$B$3&amp;ROW($A83))*10^12,0)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>
        <f ca="1">IF('Liv 2020'!$A83="LM",INDIRECT("'Liv 2020'!"&amp;'Country Selector'!$B$3&amp;ROW($A83))*10^12,0)*'Process Emissions Multipliers'!$B$43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>
        <f ca="1">IF('Liv 2030'!$A83="LM",INDIRECT("'Liv 2030'!"&amp;'Country Selector'!$B$3&amp;ROW($A83))*10^12,0)*'Process Emissions Multipliers'!$D$43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Multipliers'!$E$43</f>
        <v>0</v>
      </c>
    </row>
    <row r="76" spans="1:42">
      <c r="A76" s="74">
        <v>24</v>
      </c>
      <c r="B76">
        <f ca="1">IF('Liv 2010'!$A84="LM",INDIRECT("'Liv 2010'!"&amp;'Country Selector'!$B$3&amp;ROW($A84))*10^12,0)</f>
        <v>0</v>
      </c>
      <c r="C76">
        <f t="shared" ca="1" si="15"/>
        <v>0</v>
      </c>
      <c r="D76">
        <f t="shared" ca="1" si="12"/>
        <v>0</v>
      </c>
      <c r="E76">
        <f t="shared" ca="1" si="12"/>
        <v>0</v>
      </c>
      <c r="F76">
        <f t="shared" ca="1" si="12"/>
        <v>0</v>
      </c>
      <c r="G76">
        <f t="shared" ca="1" si="12"/>
        <v>0</v>
      </c>
      <c r="H76">
        <f t="shared" ca="1" si="12"/>
        <v>0</v>
      </c>
      <c r="I76">
        <f t="shared" ca="1" si="12"/>
        <v>0</v>
      </c>
      <c r="J76">
        <f t="shared" ca="1" si="12"/>
        <v>0</v>
      </c>
      <c r="K76">
        <f t="shared" ca="1" si="12"/>
        <v>0</v>
      </c>
      <c r="L76">
        <f ca="1">IF('Liv 2020'!$A84="LM",INDIRECT("'Liv 2020'!"&amp;'Country Selector'!$B$3&amp;ROW($A84))*10^12,0)*'Process Emissions Multipliers'!$B$43</f>
        <v>0</v>
      </c>
      <c r="M76">
        <f t="shared" ca="1" si="16"/>
        <v>606778216468.25989</v>
      </c>
      <c r="N76">
        <f t="shared" ca="1" si="13"/>
        <v>1213556432936.5198</v>
      </c>
      <c r="O76">
        <f t="shared" ca="1" si="13"/>
        <v>1820334649404.7798</v>
      </c>
      <c r="P76">
        <f t="shared" ca="1" si="13"/>
        <v>2427112865873.0396</v>
      </c>
      <c r="Q76">
        <f t="shared" ca="1" si="13"/>
        <v>3033891082341.2993</v>
      </c>
      <c r="R76">
        <f t="shared" ca="1" si="13"/>
        <v>3640669298809.5596</v>
      </c>
      <c r="S76">
        <f t="shared" ca="1" si="13"/>
        <v>4247447515277.8188</v>
      </c>
      <c r="T76">
        <f t="shared" ca="1" si="13"/>
        <v>4854225731746.0791</v>
      </c>
      <c r="U76">
        <f t="shared" ca="1" si="13"/>
        <v>5461003948214.3389</v>
      </c>
      <c r="V76">
        <f ca="1">IF('Liv 2030'!$A84="LM",INDIRECT("'Liv 2030'!"&amp;'Country Selector'!$B$3&amp;ROW($A84))*10^12,0)*'Process Emissions Multipliers'!$D$43</f>
        <v>6067782164682.5986</v>
      </c>
      <c r="W76" s="90">
        <f t="shared" ca="1" si="14"/>
        <v>6158157713434.5215</v>
      </c>
      <c r="X76" s="90">
        <f t="shared" ca="1" si="14"/>
        <v>6248533262186.4443</v>
      </c>
      <c r="Y76" s="90">
        <f t="shared" ca="1" si="14"/>
        <v>6338908810938.3672</v>
      </c>
      <c r="Z76" s="90">
        <f t="shared" ca="1" si="14"/>
        <v>6429284359690.29</v>
      </c>
      <c r="AA76" s="90">
        <f t="shared" ca="1" si="14"/>
        <v>6519659908442.2129</v>
      </c>
      <c r="AB76" s="90">
        <f t="shared" ca="1" si="14"/>
        <v>6610035457194.1348</v>
      </c>
      <c r="AC76" s="90">
        <f t="shared" ca="1" si="14"/>
        <v>6700411005946.0586</v>
      </c>
      <c r="AD76" s="90">
        <f t="shared" ca="1" si="14"/>
        <v>6790786554697.9814</v>
      </c>
      <c r="AE76" s="90">
        <f t="shared" ca="1" si="14"/>
        <v>6881162103449.9043</v>
      </c>
      <c r="AF76" s="90">
        <f t="shared" ca="1" si="14"/>
        <v>6971537652201.8262</v>
      </c>
      <c r="AG76" s="90">
        <f t="shared" ca="1" si="14"/>
        <v>7061913200953.749</v>
      </c>
      <c r="AH76" s="90">
        <f t="shared" ca="1" si="14"/>
        <v>7152288749705.6719</v>
      </c>
      <c r="AI76" s="90">
        <f t="shared" ca="1" si="14"/>
        <v>7242664298457.5947</v>
      </c>
      <c r="AJ76" s="90">
        <f t="shared" ca="1" si="14"/>
        <v>7333039847209.5176</v>
      </c>
      <c r="AK76" s="90">
        <f t="shared" ca="1" si="14"/>
        <v>7423415395961.4404</v>
      </c>
      <c r="AL76" s="90">
        <f t="shared" ca="1" si="14"/>
        <v>7513790944713.3633</v>
      </c>
      <c r="AM76" s="90">
        <f t="shared" ca="1" si="11"/>
        <v>7604166493465.2861</v>
      </c>
      <c r="AN76" s="90">
        <f t="shared" ca="1" si="11"/>
        <v>7694542042217.21</v>
      </c>
      <c r="AO76" s="90">
        <f t="shared" ca="1" si="11"/>
        <v>7784917590969.1318</v>
      </c>
      <c r="AP76">
        <f ca="1">V76*'Process Emissions Multipliers'!$E$43</f>
        <v>7875293139721.0547</v>
      </c>
    </row>
    <row r="77" spans="1:42">
      <c r="A77" s="74">
        <v>25</v>
      </c>
      <c r="B77">
        <f ca="1">IF('Liv 2010'!$A85="LM",INDIRECT("'Liv 2010'!"&amp;'Country Selector'!$B$3&amp;ROW($A85))*10^12,0)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>
        <f ca="1">IF('Liv 2020'!$A85="LM",INDIRECT("'Liv 2020'!"&amp;'Country Selector'!$B$3&amp;ROW($A85))*10^12,0)*'Process Emissions Multipliers'!$B$43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>
        <f ca="1">IF('Liv 2030'!$A85="LM",INDIRECT("'Liv 2030'!"&amp;'Country Selector'!$B$3&amp;ROW($A85))*10^12,0)*'Process Emissions Multipliers'!$D$43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Multipliers'!$E$43</f>
        <v>0</v>
      </c>
    </row>
    <row r="78" spans="1:42">
      <c r="A78" s="74">
        <v>26</v>
      </c>
      <c r="B78">
        <f ca="1">IF('Liv 2010'!$A86="LM",INDIRECT("'Liv 2010'!"&amp;'Country Selector'!$B$3&amp;ROW($A86))*10^12,0)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>
        <f ca="1">IF('Liv 2020'!$A86="LM",INDIRECT("'Liv 2020'!"&amp;'Country Selector'!$B$3&amp;ROW($A86))*10^12,0)*'Process Emissions Multipliers'!$B$43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>
        <f ca="1">IF('Liv 2030'!$A86="LM",INDIRECT("'Liv 2030'!"&amp;'Country Selector'!$B$3&amp;ROW($A86))*10^12,0)*'Process Emissions Multipliers'!$D$43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Multipliers'!$E$43</f>
        <v>0</v>
      </c>
    </row>
    <row r="79" spans="1:42">
      <c r="A79" s="74">
        <v>27</v>
      </c>
      <c r="B79">
        <f ca="1">IF('Liv 2010'!$A87="LM",INDIRECT("'Liv 2010'!"&amp;'Country Selector'!$B$3&amp;ROW($A87))*10^12,0)</f>
        <v>0</v>
      </c>
      <c r="C79">
        <f t="shared" ca="1" si="15"/>
        <v>0</v>
      </c>
      <c r="D79">
        <f t="shared" ca="1" si="12"/>
        <v>0</v>
      </c>
      <c r="E79">
        <f t="shared" ca="1" si="12"/>
        <v>0</v>
      </c>
      <c r="F79">
        <f t="shared" ca="1" si="12"/>
        <v>0</v>
      </c>
      <c r="G79">
        <f t="shared" ca="1" si="12"/>
        <v>0</v>
      </c>
      <c r="H79">
        <f t="shared" ca="1" si="12"/>
        <v>0</v>
      </c>
      <c r="I79">
        <f t="shared" ca="1" si="12"/>
        <v>0</v>
      </c>
      <c r="J79">
        <f t="shared" ca="1" si="12"/>
        <v>0</v>
      </c>
      <c r="K79">
        <f t="shared" ca="1" si="12"/>
        <v>0</v>
      </c>
      <c r="L79">
        <f ca="1">IF('Liv 2020'!$A87="LM",INDIRECT("'Liv 2020'!"&amp;'Country Selector'!$B$3&amp;ROW($A87))*10^12,0)*'Process Emissions Multipliers'!$B$43</f>
        <v>0</v>
      </c>
      <c r="M79">
        <f t="shared" ca="1" si="16"/>
        <v>0</v>
      </c>
      <c r="N79">
        <f t="shared" ca="1" si="13"/>
        <v>0</v>
      </c>
      <c r="O79">
        <f t="shared" ca="1" si="13"/>
        <v>0</v>
      </c>
      <c r="P79">
        <f t="shared" ca="1" si="13"/>
        <v>0</v>
      </c>
      <c r="Q79">
        <f t="shared" ca="1" si="13"/>
        <v>0</v>
      </c>
      <c r="R79">
        <f t="shared" ca="1" si="13"/>
        <v>0</v>
      </c>
      <c r="S79">
        <f t="shared" ca="1" si="13"/>
        <v>0</v>
      </c>
      <c r="T79">
        <f t="shared" ca="1" si="13"/>
        <v>0</v>
      </c>
      <c r="U79">
        <f t="shared" ca="1" si="13"/>
        <v>0</v>
      </c>
      <c r="V79">
        <f ca="1">IF('Liv 2030'!$A87="LM",INDIRECT("'Liv 2030'!"&amp;'Country Selector'!$B$3&amp;ROW($A87))*10^12,0)*'Process Emissions Multipliers'!$D$43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Multipliers'!$E$43</f>
        <v>0</v>
      </c>
    </row>
    <row r="80" spans="1:42">
      <c r="A80" s="74">
        <v>28</v>
      </c>
      <c r="B80">
        <f ca="1">IF('Liv 2010'!$A88="LM",INDIRECT("'Liv 2010'!"&amp;'Country Selector'!$B$3&amp;ROW($A88))*10^12,0)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>
        <f ca="1">IF('Liv 2020'!$A88="LM",INDIRECT("'Liv 2020'!"&amp;'Country Selector'!$B$3&amp;ROW($A88))*10^12,0)*'Process Emissions Multipliers'!$B$43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>
        <f ca="1">IF('Liv 2030'!$A88="LM",INDIRECT("'Liv 2030'!"&amp;'Country Selector'!$B$3&amp;ROW($A88))*10^12,0)*'Process Emissions Multipliers'!$D$43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Multipliers'!$E$43</f>
        <v>0</v>
      </c>
    </row>
    <row r="81" spans="1:42">
      <c r="A81" s="74">
        <v>29</v>
      </c>
      <c r="B81">
        <f ca="1">IF('Liv 2010'!$A89="LM",INDIRECT("'Liv 2010'!"&amp;'Country Selector'!$B$3&amp;ROW($A89))*10^12,0)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>
        <f ca="1">IF('Liv 2020'!$A89="LM",INDIRECT("'Liv 2020'!"&amp;'Country Selector'!$B$3&amp;ROW($A89))*10^12,0)*'Process Emissions Multipliers'!$B$43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>
        <f ca="1">IF('Liv 2030'!$A89="LM",INDIRECT("'Liv 2030'!"&amp;'Country Selector'!$B$3&amp;ROW($A89))*10^12,0)*'Process Emissions Multipliers'!$D$43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Multipliers'!$E$43</f>
        <v>0</v>
      </c>
    </row>
    <row r="82" spans="1:42">
      <c r="A82" s="74">
        <v>30</v>
      </c>
      <c r="B82">
        <f ca="1">IF('Liv 2010'!$A90="LM",INDIRECT("'Liv 2010'!"&amp;'Country Selector'!$B$3&amp;ROW($A90))*10^12,0)</f>
        <v>0</v>
      </c>
      <c r="C82">
        <f t="shared" ca="1" si="15"/>
        <v>0</v>
      </c>
      <c r="D82">
        <f t="shared" ca="1" si="12"/>
        <v>0</v>
      </c>
      <c r="E82">
        <f t="shared" ca="1" si="12"/>
        <v>0</v>
      </c>
      <c r="F82">
        <f t="shared" ca="1" si="12"/>
        <v>0</v>
      </c>
      <c r="G82">
        <f t="shared" ca="1" si="12"/>
        <v>0</v>
      </c>
      <c r="H82">
        <f t="shared" ca="1" si="12"/>
        <v>0</v>
      </c>
      <c r="I82">
        <f t="shared" ca="1" si="12"/>
        <v>0</v>
      </c>
      <c r="J82">
        <f t="shared" ca="1" si="12"/>
        <v>0</v>
      </c>
      <c r="K82">
        <f t="shared" ca="1" si="12"/>
        <v>0</v>
      </c>
      <c r="L82">
        <f ca="1">IF('Liv 2020'!$A90="LM",INDIRECT("'Liv 2020'!"&amp;'Country Selector'!$B$3&amp;ROW($A90))*10^12,0)*'Process Emissions Multipliers'!$B$43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>
        <f ca="1">IF('Liv 2030'!$A90="LM",INDIRECT("'Liv 2030'!"&amp;'Country Selector'!$B$3&amp;ROW($A90))*10^12,0)*'Process Emissions Multipliers'!$D$43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Multipliers'!$E$43</f>
        <v>0</v>
      </c>
    </row>
    <row r="83" spans="1:42">
      <c r="A83" s="74">
        <v>31</v>
      </c>
      <c r="B83">
        <f ca="1">IF('Liv 2010'!$A91="LM",INDIRECT("'Liv 2010'!"&amp;'Country Selector'!$B$3&amp;ROW($A91))*10^12,0)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>
        <f ca="1">IF('Liv 2020'!$A91="LM",INDIRECT("'Liv 2020'!"&amp;'Country Selector'!$B$3&amp;ROW($A91))*10^12,0)*'Process Emissions Multipliers'!$B$43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>
        <f ca="1">IF('Liv 2030'!$A91="LM",INDIRECT("'Liv 2030'!"&amp;'Country Selector'!$B$3&amp;ROW($A91))*10^12,0)*'Process Emissions Multipliers'!$D$43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Multipliers'!$E$43</f>
        <v>0</v>
      </c>
    </row>
    <row r="84" spans="1:42">
      <c r="A84" s="74">
        <v>32</v>
      </c>
      <c r="B84">
        <f ca="1">IF('Liv 2010'!$A92="LM",INDIRECT("'Liv 2010'!"&amp;'Country Selector'!$B$3&amp;ROW($A92))*10^12,0)</f>
        <v>113202694295.98184</v>
      </c>
      <c r="C84">
        <f t="shared" ca="1" si="15"/>
        <v>113958806933.26358</v>
      </c>
      <c r="D84">
        <f t="shared" ca="1" si="12"/>
        <v>114714919570.54535</v>
      </c>
      <c r="E84">
        <f t="shared" ca="1" si="12"/>
        <v>115471032207.82709</v>
      </c>
      <c r="F84">
        <f t="shared" ca="1" si="12"/>
        <v>116227144845.10886</v>
      </c>
      <c r="G84">
        <f t="shared" ca="1" si="12"/>
        <v>116983257482.39059</v>
      </c>
      <c r="H84">
        <f t="shared" ca="1" si="12"/>
        <v>117739370119.67236</v>
      </c>
      <c r="I84">
        <f t="shared" ca="1" si="12"/>
        <v>118495482756.95412</v>
      </c>
      <c r="J84">
        <f t="shared" ca="1" si="12"/>
        <v>119251595394.23586</v>
      </c>
      <c r="K84">
        <f t="shared" ca="1" si="12"/>
        <v>120007708031.51761</v>
      </c>
      <c r="L84">
        <f ca="1">IF('Liv 2020'!$A92="LM",INDIRECT("'Liv 2020'!"&amp;'Country Selector'!$B$3&amp;ROW($A92))*10^12,0)*'Process Emissions Multipliers'!$B$43</f>
        <v>120763820668.79936</v>
      </c>
      <c r="M84">
        <f t="shared" ca="1" si="16"/>
        <v>125233047272.25371</v>
      </c>
      <c r="N84">
        <f t="shared" ca="1" si="13"/>
        <v>129702273875.70807</v>
      </c>
      <c r="O84">
        <f t="shared" ca="1" si="13"/>
        <v>134171500479.16243</v>
      </c>
      <c r="P84">
        <f t="shared" ca="1" si="13"/>
        <v>138640727082.61676</v>
      </c>
      <c r="Q84">
        <f t="shared" ca="1" si="13"/>
        <v>143109953686.07114</v>
      </c>
      <c r="R84">
        <f t="shared" ca="1" si="13"/>
        <v>147579180289.52548</v>
      </c>
      <c r="S84">
        <f t="shared" ca="1" si="13"/>
        <v>152048406892.97986</v>
      </c>
      <c r="T84">
        <f t="shared" ca="1" si="13"/>
        <v>156517633496.4342</v>
      </c>
      <c r="U84">
        <f t="shared" ca="1" si="13"/>
        <v>160986860099.88855</v>
      </c>
      <c r="V84">
        <f ca="1">IF('Liv 2030'!$A92="LM",INDIRECT("'Liv 2030'!"&amp;'Country Selector'!$B$3&amp;ROW($A92))*10^12,0)*'Process Emissions Multipliers'!$D$43</f>
        <v>165456086703.3429</v>
      </c>
      <c r="W84" s="90">
        <f t="shared" ca="1" si="18"/>
        <v>167920444227.1174</v>
      </c>
      <c r="X84" s="90">
        <f t="shared" ca="1" si="18"/>
        <v>170384801750.89191</v>
      </c>
      <c r="Y84" s="90">
        <f t="shared" ca="1" si="18"/>
        <v>172849159274.66641</v>
      </c>
      <c r="Z84" s="90">
        <f t="shared" ca="1" si="18"/>
        <v>175313516798.44092</v>
      </c>
      <c r="AA84" s="90">
        <f t="shared" ca="1" si="18"/>
        <v>177777874322.21545</v>
      </c>
      <c r="AB84" s="90">
        <f t="shared" ca="1" si="18"/>
        <v>180242231845.98996</v>
      </c>
      <c r="AC84" s="90">
        <f t="shared" ca="1" si="18"/>
        <v>182706589369.76447</v>
      </c>
      <c r="AD84" s="90">
        <f t="shared" ca="1" si="18"/>
        <v>185170946893.53897</v>
      </c>
      <c r="AE84" s="90">
        <f t="shared" ca="1" si="18"/>
        <v>187635304417.31348</v>
      </c>
      <c r="AF84" s="90">
        <f t="shared" ca="1" si="18"/>
        <v>190099661941.08798</v>
      </c>
      <c r="AG84" s="90">
        <f t="shared" ca="1" si="18"/>
        <v>192564019464.86249</v>
      </c>
      <c r="AH84" s="90">
        <f t="shared" ca="1" si="18"/>
        <v>195028376988.63702</v>
      </c>
      <c r="AI84" s="90">
        <f t="shared" ca="1" si="18"/>
        <v>197492734512.41153</v>
      </c>
      <c r="AJ84" s="90">
        <f t="shared" ca="1" si="18"/>
        <v>199957092036.18604</v>
      </c>
      <c r="AK84" s="90">
        <f t="shared" ca="1" si="18"/>
        <v>202421449559.96054</v>
      </c>
      <c r="AL84" s="90">
        <f t="shared" ca="1" si="18"/>
        <v>204885807083.73505</v>
      </c>
      <c r="AM84" s="90">
        <f t="shared" ca="1" si="17"/>
        <v>207350164607.50955</v>
      </c>
      <c r="AN84" s="90">
        <f t="shared" ca="1" si="17"/>
        <v>209814522131.28406</v>
      </c>
      <c r="AO84" s="90">
        <f t="shared" ca="1" si="17"/>
        <v>212278879655.05856</v>
      </c>
      <c r="AP84">
        <f ca="1">V84*'Process Emissions Multipliers'!$E$43</f>
        <v>214743237178.83307</v>
      </c>
    </row>
    <row r="85" spans="1:42">
      <c r="A85" s="74">
        <v>33</v>
      </c>
      <c r="B85">
        <f ca="1">IF('Liv 2010'!$A93="LM",INDIRECT("'Liv 2010'!"&amp;'Country Selector'!$B$3&amp;ROW($A93))*10^12,0)</f>
        <v>0</v>
      </c>
      <c r="C85">
        <f t="shared" ca="1" si="15"/>
        <v>0</v>
      </c>
      <c r="D85">
        <f t="shared" ca="1" si="12"/>
        <v>0</v>
      </c>
      <c r="E85">
        <f t="shared" ca="1" si="12"/>
        <v>0</v>
      </c>
      <c r="F85">
        <f t="shared" ca="1" si="12"/>
        <v>0</v>
      </c>
      <c r="G85">
        <f t="shared" ca="1" si="12"/>
        <v>0</v>
      </c>
      <c r="H85">
        <f t="shared" ca="1" si="12"/>
        <v>0</v>
      </c>
      <c r="I85">
        <f t="shared" ca="1" si="12"/>
        <v>0</v>
      </c>
      <c r="J85">
        <f t="shared" ca="1" si="12"/>
        <v>0</v>
      </c>
      <c r="K85">
        <f t="shared" ca="1" si="12"/>
        <v>0</v>
      </c>
      <c r="L85">
        <f ca="1">IF('Liv 2020'!$A93="LM",INDIRECT("'Liv 2020'!"&amp;'Country Selector'!$B$3&amp;ROW($A93))*10^12,0)*'Process Emissions Multipliers'!$B$43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>
        <f ca="1">IF('Liv 2030'!$A93="LM",INDIRECT("'Liv 2030'!"&amp;'Country Selector'!$B$3&amp;ROW($A93))*10^12,0)*'Process Emissions Multipliers'!$D$43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Multipliers'!$E$43</f>
        <v>0</v>
      </c>
    </row>
    <row r="86" spans="1:42">
      <c r="A86" s="74">
        <v>34</v>
      </c>
      <c r="B86">
        <f ca="1">IF('Liv 2010'!$A94="LM",INDIRECT("'Liv 2010'!"&amp;'Country Selector'!$B$3&amp;ROW($A94))*10^12,0)</f>
        <v>0</v>
      </c>
      <c r="C86">
        <f t="shared" ca="1" si="15"/>
        <v>0</v>
      </c>
      <c r="D86">
        <f t="shared" ca="1" si="12"/>
        <v>0</v>
      </c>
      <c r="E86">
        <f t="shared" ca="1" si="12"/>
        <v>0</v>
      </c>
      <c r="F86">
        <f t="shared" ca="1" si="12"/>
        <v>0</v>
      </c>
      <c r="G86">
        <f t="shared" ca="1" si="12"/>
        <v>0</v>
      </c>
      <c r="H86">
        <f t="shared" ca="1" si="12"/>
        <v>0</v>
      </c>
      <c r="I86">
        <f t="shared" ca="1" si="12"/>
        <v>0</v>
      </c>
      <c r="J86">
        <f t="shared" ca="1" si="12"/>
        <v>0</v>
      </c>
      <c r="K86">
        <f t="shared" ca="1" si="12"/>
        <v>0</v>
      </c>
      <c r="L86">
        <f ca="1">IF('Liv 2020'!$A94="LM",INDIRECT("'Liv 2020'!"&amp;'Country Selector'!$B$3&amp;ROW($A94))*10^12,0)*'Process Emissions Multipliers'!$B$43</f>
        <v>0</v>
      </c>
      <c r="M86">
        <f t="shared" ca="1" si="16"/>
        <v>0</v>
      </c>
      <c r="N86">
        <f t="shared" ca="1" si="13"/>
        <v>0</v>
      </c>
      <c r="O86">
        <f t="shared" ca="1" si="13"/>
        <v>0</v>
      </c>
      <c r="P86">
        <f t="shared" ca="1" si="13"/>
        <v>0</v>
      </c>
      <c r="Q86">
        <f t="shared" ca="1" si="13"/>
        <v>0</v>
      </c>
      <c r="R86">
        <f t="shared" ca="1" si="13"/>
        <v>0</v>
      </c>
      <c r="S86">
        <f t="shared" ca="1" si="13"/>
        <v>0</v>
      </c>
      <c r="T86">
        <f t="shared" ca="1" si="13"/>
        <v>0</v>
      </c>
      <c r="U86">
        <f t="shared" ca="1" si="13"/>
        <v>0</v>
      </c>
      <c r="V86">
        <f ca="1">IF('Liv 2030'!$A94="LM",INDIRECT("'Liv 2030'!"&amp;'Country Selector'!$B$3&amp;ROW($A94))*10^12,0)*'Process Emissions Multipliers'!$D$43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Multipliers'!$E$43</f>
        <v>0</v>
      </c>
    </row>
    <row r="87" spans="1:42">
      <c r="A87" s="74">
        <v>35</v>
      </c>
      <c r="B87">
        <f ca="1">IF('Liv 2010'!$A95="LM",INDIRECT("'Liv 2010'!"&amp;'Country Selector'!$B$3&amp;ROW($A95))*10^12,0)</f>
        <v>0</v>
      </c>
      <c r="C87">
        <f t="shared" ca="1" si="15"/>
        <v>0</v>
      </c>
      <c r="D87">
        <f t="shared" ca="1" si="12"/>
        <v>0</v>
      </c>
      <c r="E87">
        <f t="shared" ca="1" si="12"/>
        <v>0</v>
      </c>
      <c r="F87">
        <f t="shared" ca="1" si="12"/>
        <v>0</v>
      </c>
      <c r="G87">
        <f t="shared" ca="1" si="12"/>
        <v>0</v>
      </c>
      <c r="H87">
        <f t="shared" ca="1" si="12"/>
        <v>0</v>
      </c>
      <c r="I87">
        <f t="shared" ca="1" si="12"/>
        <v>0</v>
      </c>
      <c r="J87">
        <f t="shared" ca="1" si="12"/>
        <v>0</v>
      </c>
      <c r="K87">
        <f t="shared" ca="1" si="12"/>
        <v>0</v>
      </c>
      <c r="L87">
        <f ca="1">IF('Liv 2020'!$A95="LM",INDIRECT("'Liv 2020'!"&amp;'Country Selector'!$B$3&amp;ROW($A95))*10^12,0)*'Process Emissions Multipliers'!$B$43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>
        <f ca="1">IF('Liv 2030'!$A95="LM",INDIRECT("'Liv 2030'!"&amp;'Country Selector'!$B$3&amp;ROW($A95))*10^12,0)*'Process Emissions Multipliers'!$D$43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Multipliers'!$E$43</f>
        <v>0</v>
      </c>
    </row>
    <row r="88" spans="1:42">
      <c r="A88" s="74">
        <v>36</v>
      </c>
      <c r="B88">
        <f ca="1">IF('Liv 2010'!$A96="LM",INDIRECT("'Liv 2010'!"&amp;'Country Selector'!$B$3&amp;ROW($A96))*10^12,0)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>
        <f ca="1">IF('Liv 2020'!$A96="LM",INDIRECT("'Liv 2020'!"&amp;'Country Selector'!$B$3&amp;ROW($A96))*10^12,0)*'Process Emissions Multipliers'!$B$43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>
        <f ca="1">IF('Liv 2030'!$A96="LM",INDIRECT("'Liv 2030'!"&amp;'Country Selector'!$B$3&amp;ROW($A96))*10^12,0)*'Process Emissions Multipliers'!$D$43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Multipliers'!$E$43</f>
        <v>0</v>
      </c>
    </row>
    <row r="89" spans="1:42">
      <c r="A89" s="74">
        <v>37</v>
      </c>
      <c r="B89">
        <f ca="1">IF('Liv 2010'!$A97="LM",INDIRECT("'Liv 2010'!"&amp;'Country Selector'!$B$3&amp;ROW($A97))*10^12,0)</f>
        <v>0</v>
      </c>
      <c r="C89">
        <f t="shared" ca="1" si="15"/>
        <v>0</v>
      </c>
      <c r="D89">
        <f t="shared" ca="1" si="12"/>
        <v>0</v>
      </c>
      <c r="E89">
        <f t="shared" ca="1" si="12"/>
        <v>0</v>
      </c>
      <c r="F89">
        <f t="shared" ca="1" si="12"/>
        <v>0</v>
      </c>
      <c r="G89">
        <f t="shared" ca="1" si="12"/>
        <v>0</v>
      </c>
      <c r="H89">
        <f t="shared" ca="1" si="12"/>
        <v>0</v>
      </c>
      <c r="I89">
        <f t="shared" ca="1" si="12"/>
        <v>0</v>
      </c>
      <c r="J89">
        <f t="shared" ca="1" si="12"/>
        <v>0</v>
      </c>
      <c r="K89">
        <f t="shared" ca="1" si="12"/>
        <v>0</v>
      </c>
      <c r="L89">
        <f ca="1">IF('Liv 2020'!$A97="LM",INDIRECT("'Liv 2020'!"&amp;'Country Selector'!$B$3&amp;ROW($A97))*10^12,0)*'Process Emissions Multipliers'!$B$43</f>
        <v>0</v>
      </c>
      <c r="M89">
        <f t="shared" ca="1" si="16"/>
        <v>0</v>
      </c>
      <c r="N89">
        <f t="shared" ca="1" si="13"/>
        <v>0</v>
      </c>
      <c r="O89">
        <f t="shared" ca="1" si="13"/>
        <v>0</v>
      </c>
      <c r="P89">
        <f t="shared" ca="1" si="13"/>
        <v>0</v>
      </c>
      <c r="Q89">
        <f t="shared" ca="1" si="13"/>
        <v>0</v>
      </c>
      <c r="R89">
        <f t="shared" ca="1" si="13"/>
        <v>0</v>
      </c>
      <c r="S89">
        <f t="shared" ca="1" si="13"/>
        <v>0</v>
      </c>
      <c r="T89">
        <f t="shared" ca="1" si="13"/>
        <v>0</v>
      </c>
      <c r="U89">
        <f t="shared" ca="1" si="13"/>
        <v>0</v>
      </c>
      <c r="V89">
        <f ca="1">IF('Liv 2030'!$A97="LM",INDIRECT("'Liv 2030'!"&amp;'Country Selector'!$B$3&amp;ROW($A97))*10^12,0)*'Process Emissions Multipliers'!$D$43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Multipliers'!$E$43</f>
        <v>0</v>
      </c>
    </row>
    <row r="90" spans="1:42">
      <c r="A90" s="74">
        <v>38</v>
      </c>
      <c r="B90">
        <f ca="1">IF('Liv 2010'!$A98="LM",INDIRECT("'Liv 2010'!"&amp;'Country Selector'!$B$3&amp;ROW($A98))*10^12,0)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>
        <f ca="1">IF('Liv 2020'!$A98="LM",INDIRECT("'Liv 2020'!"&amp;'Country Selector'!$B$3&amp;ROW($A98))*10^12,0)*'Process Emissions Multipliers'!$B$43</f>
        <v>0</v>
      </c>
      <c r="M90">
        <f t="shared" ca="1" si="16"/>
        <v>0</v>
      </c>
      <c r="N90">
        <f t="shared" ca="1" si="13"/>
        <v>0</v>
      </c>
      <c r="O90">
        <f t="shared" ca="1" si="13"/>
        <v>0</v>
      </c>
      <c r="P90">
        <f t="shared" ca="1" si="13"/>
        <v>0</v>
      </c>
      <c r="Q90">
        <f t="shared" ca="1" si="13"/>
        <v>0</v>
      </c>
      <c r="R90">
        <f t="shared" ca="1" si="13"/>
        <v>0</v>
      </c>
      <c r="S90">
        <f t="shared" ca="1" si="13"/>
        <v>0</v>
      </c>
      <c r="T90">
        <f t="shared" ca="1" si="13"/>
        <v>0</v>
      </c>
      <c r="U90">
        <f t="shared" ca="1" si="13"/>
        <v>0</v>
      </c>
      <c r="V90">
        <f ca="1">IF('Liv 2030'!$A98="LM",INDIRECT("'Liv 2030'!"&amp;'Country Selector'!$B$3&amp;ROW($A98))*10^12,0)*'Process Emissions Multipliers'!$D$43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Multipliers'!$E$43</f>
        <v>0</v>
      </c>
    </row>
    <row r="91" spans="1:42">
      <c r="A91" s="74">
        <v>39</v>
      </c>
      <c r="B91">
        <f ca="1">IF('Liv 2010'!$A99="LM",INDIRECT("'Liv 2010'!"&amp;'Country Selector'!$B$3&amp;ROW($A99))*10^12,0)</f>
        <v>0</v>
      </c>
      <c r="C91">
        <f t="shared" ca="1" si="15"/>
        <v>0</v>
      </c>
      <c r="D91">
        <f t="shared" ca="1" si="12"/>
        <v>0</v>
      </c>
      <c r="E91">
        <f t="shared" ca="1" si="12"/>
        <v>0</v>
      </c>
      <c r="F91">
        <f t="shared" ca="1" si="12"/>
        <v>0</v>
      </c>
      <c r="G91">
        <f t="shared" ca="1" si="12"/>
        <v>0</v>
      </c>
      <c r="H91">
        <f t="shared" ca="1" si="12"/>
        <v>0</v>
      </c>
      <c r="I91">
        <f t="shared" ca="1" si="12"/>
        <v>0</v>
      </c>
      <c r="J91">
        <f t="shared" ca="1" si="12"/>
        <v>0</v>
      </c>
      <c r="K91">
        <f t="shared" ca="1" si="12"/>
        <v>0</v>
      </c>
      <c r="L91">
        <f ca="1">IF('Liv 2020'!$A99="LM",INDIRECT("'Liv 2020'!"&amp;'Country Selector'!$B$3&amp;ROW($A99))*10^12,0)*'Process Emissions Multipliers'!$B$43</f>
        <v>0</v>
      </c>
      <c r="M91">
        <f t="shared" ca="1" si="16"/>
        <v>0</v>
      </c>
      <c r="N91">
        <f t="shared" ca="1" si="13"/>
        <v>0</v>
      </c>
      <c r="O91">
        <f t="shared" ca="1" si="13"/>
        <v>0</v>
      </c>
      <c r="P91">
        <f t="shared" ca="1" si="13"/>
        <v>0</v>
      </c>
      <c r="Q91">
        <f t="shared" ca="1" si="13"/>
        <v>0</v>
      </c>
      <c r="R91">
        <f t="shared" ca="1" si="13"/>
        <v>0</v>
      </c>
      <c r="S91">
        <f t="shared" ca="1" si="13"/>
        <v>0</v>
      </c>
      <c r="T91">
        <f t="shared" ca="1" si="13"/>
        <v>0</v>
      </c>
      <c r="U91">
        <f t="shared" ca="1" si="13"/>
        <v>0</v>
      </c>
      <c r="V91">
        <f ca="1">IF('Liv 2030'!$A99="LM",INDIRECT("'Liv 2030'!"&amp;'Country Selector'!$B$3&amp;ROW($A99))*10^12,0)*'Process Emissions Multipliers'!$D$43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Multipliers'!$E$43</f>
        <v>0</v>
      </c>
    </row>
    <row r="92" spans="1:42">
      <c r="A92" s="74">
        <v>40</v>
      </c>
      <c r="B92">
        <f ca="1">IF('Liv 2010'!$A100="LM",INDIRECT("'Liv 2010'!"&amp;'Country Selector'!$B$3&amp;ROW($A100))*10^12,0)</f>
        <v>0</v>
      </c>
      <c r="C92">
        <f t="shared" ca="1" si="15"/>
        <v>0</v>
      </c>
      <c r="D92">
        <f t="shared" ca="1" si="12"/>
        <v>0</v>
      </c>
      <c r="E92">
        <f t="shared" ca="1" si="12"/>
        <v>0</v>
      </c>
      <c r="F92">
        <f t="shared" ca="1" si="12"/>
        <v>0</v>
      </c>
      <c r="G92">
        <f t="shared" ca="1" si="12"/>
        <v>0</v>
      </c>
      <c r="H92">
        <f t="shared" ca="1" si="12"/>
        <v>0</v>
      </c>
      <c r="I92">
        <f t="shared" ca="1" si="12"/>
        <v>0</v>
      </c>
      <c r="J92">
        <f t="shared" ca="1" si="12"/>
        <v>0</v>
      </c>
      <c r="K92">
        <f t="shared" ca="1" si="12"/>
        <v>0</v>
      </c>
      <c r="L92">
        <f ca="1">IF('Liv 2020'!$A100="LM",INDIRECT("'Liv 2020'!"&amp;'Country Selector'!$B$3&amp;ROW($A100))*10^12,0)*'Process Emissions Multipliers'!$B$43</f>
        <v>0</v>
      </c>
      <c r="M92">
        <f t="shared" ca="1" si="16"/>
        <v>0</v>
      </c>
      <c r="N92">
        <f t="shared" ca="1" si="13"/>
        <v>0</v>
      </c>
      <c r="O92">
        <f t="shared" ca="1" si="13"/>
        <v>0</v>
      </c>
      <c r="P92">
        <f t="shared" ca="1" si="13"/>
        <v>0</v>
      </c>
      <c r="Q92">
        <f t="shared" ca="1" si="13"/>
        <v>0</v>
      </c>
      <c r="R92">
        <f t="shared" ca="1" si="13"/>
        <v>0</v>
      </c>
      <c r="S92">
        <f t="shared" ca="1" si="13"/>
        <v>0</v>
      </c>
      <c r="T92">
        <f t="shared" ca="1" si="13"/>
        <v>0</v>
      </c>
      <c r="U92">
        <f t="shared" ca="1" si="13"/>
        <v>0</v>
      </c>
      <c r="V92">
        <f ca="1">IF('Liv 2030'!$A100="LM",INDIRECT("'Liv 2030'!"&amp;'Country Selector'!$B$3&amp;ROW($A100))*10^12,0)*'Process Emissions Multipliers'!$D$43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Multipliers'!$E$43</f>
        <v>0</v>
      </c>
    </row>
    <row r="93" spans="1:42">
      <c r="A93" s="74">
        <v>41</v>
      </c>
      <c r="B93">
        <f ca="1">IF('Liv 2010'!$A101="LM",INDIRECT("'Liv 2010'!"&amp;'Country Selector'!$B$3&amp;ROW($A101))*10^12,0)</f>
        <v>0</v>
      </c>
      <c r="C93">
        <f t="shared" ca="1" si="15"/>
        <v>0</v>
      </c>
      <c r="D93">
        <f t="shared" ca="1" si="12"/>
        <v>0</v>
      </c>
      <c r="E93">
        <f t="shared" ca="1" si="12"/>
        <v>0</v>
      </c>
      <c r="F93">
        <f t="shared" ca="1" si="12"/>
        <v>0</v>
      </c>
      <c r="G93">
        <f t="shared" ca="1" si="12"/>
        <v>0</v>
      </c>
      <c r="H93">
        <f t="shared" ca="1" si="12"/>
        <v>0</v>
      </c>
      <c r="I93">
        <f t="shared" ca="1" si="12"/>
        <v>0</v>
      </c>
      <c r="J93">
        <f t="shared" ca="1" si="12"/>
        <v>0</v>
      </c>
      <c r="K93">
        <f t="shared" ca="1" si="12"/>
        <v>0</v>
      </c>
      <c r="L93">
        <f ca="1">IF('Liv 2020'!$A101="LM",INDIRECT("'Liv 2020'!"&amp;'Country Selector'!$B$3&amp;ROW($A101))*10^12,0)*'Process Emissions Multipliers'!$B$43</f>
        <v>0</v>
      </c>
      <c r="M93">
        <f t="shared" ca="1" si="16"/>
        <v>0</v>
      </c>
      <c r="N93">
        <f t="shared" ca="1" si="13"/>
        <v>0</v>
      </c>
      <c r="O93">
        <f t="shared" ca="1" si="13"/>
        <v>0</v>
      </c>
      <c r="P93">
        <f t="shared" ca="1" si="13"/>
        <v>0</v>
      </c>
      <c r="Q93">
        <f t="shared" ca="1" si="13"/>
        <v>0</v>
      </c>
      <c r="R93">
        <f t="shared" ca="1" si="13"/>
        <v>0</v>
      </c>
      <c r="S93">
        <f t="shared" ca="1" si="13"/>
        <v>0</v>
      </c>
      <c r="T93">
        <f t="shared" ca="1" si="13"/>
        <v>0</v>
      </c>
      <c r="U93">
        <f t="shared" ca="1" si="13"/>
        <v>0</v>
      </c>
      <c r="V93">
        <f ca="1">IF('Liv 2030'!$A101="LM",INDIRECT("'Liv 2030'!"&amp;'Country Selector'!$B$3&amp;ROW($A101))*10^12,0)*'Process Emissions Multipliers'!$D$43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Multipliers'!$E$43</f>
        <v>0</v>
      </c>
    </row>
    <row r="94" spans="1:42">
      <c r="A94" s="74">
        <v>42</v>
      </c>
      <c r="B94">
        <f ca="1">IF('Liv 2010'!$A102="LM",INDIRECT("'Liv 2010'!"&amp;'Country Selector'!$B$3&amp;ROW($A102))*10^12,0)</f>
        <v>0</v>
      </c>
      <c r="C94">
        <f t="shared" ca="1" si="15"/>
        <v>0</v>
      </c>
      <c r="D94">
        <f t="shared" ca="1" si="12"/>
        <v>0</v>
      </c>
      <c r="E94">
        <f t="shared" ca="1" si="12"/>
        <v>0</v>
      </c>
      <c r="F94">
        <f t="shared" ca="1" si="12"/>
        <v>0</v>
      </c>
      <c r="G94">
        <f t="shared" ca="1" si="12"/>
        <v>0</v>
      </c>
      <c r="H94">
        <f t="shared" ca="1" si="12"/>
        <v>0</v>
      </c>
      <c r="I94">
        <f t="shared" ca="1" si="12"/>
        <v>0</v>
      </c>
      <c r="J94">
        <f t="shared" ca="1" si="12"/>
        <v>0</v>
      </c>
      <c r="K94">
        <f t="shared" ca="1" si="12"/>
        <v>0</v>
      </c>
      <c r="L94">
        <f ca="1">IF('Liv 2020'!$A102="LM",INDIRECT("'Liv 2020'!"&amp;'Country Selector'!$B$3&amp;ROW($A102))*10^12,0)*'Process Emissions Multipliers'!$B$43</f>
        <v>0</v>
      </c>
      <c r="M94">
        <f t="shared" ca="1" si="16"/>
        <v>0</v>
      </c>
      <c r="N94">
        <f t="shared" ca="1" si="13"/>
        <v>0</v>
      </c>
      <c r="O94">
        <f t="shared" ca="1" si="13"/>
        <v>0</v>
      </c>
      <c r="P94">
        <f t="shared" ca="1" si="13"/>
        <v>0</v>
      </c>
      <c r="Q94">
        <f t="shared" ca="1" si="13"/>
        <v>0</v>
      </c>
      <c r="R94">
        <f t="shared" ca="1" si="13"/>
        <v>0</v>
      </c>
      <c r="S94">
        <f t="shared" ca="1" si="13"/>
        <v>0</v>
      </c>
      <c r="T94">
        <f t="shared" ca="1" si="13"/>
        <v>0</v>
      </c>
      <c r="U94">
        <f t="shared" ca="1" si="13"/>
        <v>0</v>
      </c>
      <c r="V94">
        <f ca="1">IF('Liv 2030'!$A102="LM",INDIRECT("'Liv 2030'!"&amp;'Country Selector'!$B$3&amp;ROW($A102))*10^12,0)*'Process Emissions Multipliers'!$D$43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Multipliers'!$E$43</f>
        <v>0</v>
      </c>
    </row>
    <row r="95" spans="1:42">
      <c r="A95" s="74">
        <v>43</v>
      </c>
      <c r="B95">
        <f ca="1">IF('Liv 2010'!$A103="LM",INDIRECT("'Liv 2010'!"&amp;'Country Selector'!$B$3&amp;ROW($A103))*10^12,0)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>
        <f ca="1">IF('Liv 2020'!$A103="LM",INDIRECT("'Liv 2020'!"&amp;'Country Selector'!$B$3&amp;ROW($A103))*10^12,0)*'Process Emissions Multipliers'!$B$43</f>
        <v>0</v>
      </c>
      <c r="M95">
        <f t="shared" ca="1" si="16"/>
        <v>218948338008.42896</v>
      </c>
      <c r="N95">
        <f t="shared" ca="1" si="13"/>
        <v>437896676016.85791</v>
      </c>
      <c r="O95">
        <f t="shared" ref="N95:U126" ca="1" si="21">$L95*($V$1-O$1)/($V$1-$L$1)+$V95*(O$1-$L$1)/($V$1-$L$1)</f>
        <v>656845014025.28687</v>
      </c>
      <c r="P95">
        <f t="shared" ca="1" si="21"/>
        <v>875793352033.71582</v>
      </c>
      <c r="Q95">
        <f t="shared" ca="1" si="21"/>
        <v>1094741690042.1448</v>
      </c>
      <c r="R95">
        <f t="shared" ca="1" si="21"/>
        <v>1313690028050.5737</v>
      </c>
      <c r="S95">
        <f t="shared" ca="1" si="21"/>
        <v>1532638366059.0027</v>
      </c>
      <c r="T95">
        <f t="shared" ca="1" si="21"/>
        <v>1751586704067.4316</v>
      </c>
      <c r="U95">
        <f t="shared" ca="1" si="21"/>
        <v>1970535042075.8606</v>
      </c>
      <c r="V95">
        <f ca="1">IF('Liv 2030'!$A103="LM",INDIRECT("'Liv 2030'!"&amp;'Country Selector'!$B$3&amp;ROW($A103))*10^12,0)*'Process Emissions Multipliers'!$D$43</f>
        <v>2189483380084.2896</v>
      </c>
      <c r="W95" s="90">
        <f t="shared" ref="W95:AL110" ca="1" si="22">$V95*($AP$1-W$1)/($AP$1-$V$1)+$AP95*(W$1-$V$1)/($AP$1-$V$1)</f>
        <v>2222094267652.084</v>
      </c>
      <c r="X95" s="90">
        <f t="shared" ca="1" si="22"/>
        <v>2254705155219.8784</v>
      </c>
      <c r="Y95" s="90">
        <f t="shared" ca="1" si="22"/>
        <v>2287316042787.6729</v>
      </c>
      <c r="Z95" s="90">
        <f t="shared" ca="1" si="22"/>
        <v>2319926930355.4673</v>
      </c>
      <c r="AA95" s="90">
        <f t="shared" ca="1" si="22"/>
        <v>2352537817923.2617</v>
      </c>
      <c r="AB95" s="90">
        <f t="shared" ca="1" si="22"/>
        <v>2385148705491.0562</v>
      </c>
      <c r="AC95" s="90">
        <f t="shared" ca="1" si="22"/>
        <v>2417759593058.8506</v>
      </c>
      <c r="AD95" s="90">
        <f t="shared" ca="1" si="22"/>
        <v>2450370480626.6445</v>
      </c>
      <c r="AE95" s="90">
        <f t="shared" ca="1" si="22"/>
        <v>2482981368194.4395</v>
      </c>
      <c r="AF95" s="90">
        <f t="shared" ca="1" si="22"/>
        <v>2515592255762.2334</v>
      </c>
      <c r="AG95" s="90">
        <f t="shared" ca="1" si="22"/>
        <v>2548203143330.0278</v>
      </c>
      <c r="AH95" s="90">
        <f t="shared" ca="1" si="22"/>
        <v>2580814030897.8223</v>
      </c>
      <c r="AI95" s="90">
        <f t="shared" ca="1" si="22"/>
        <v>2613424918465.6172</v>
      </c>
      <c r="AJ95" s="90">
        <f t="shared" ca="1" si="22"/>
        <v>2646035806033.4111</v>
      </c>
      <c r="AK95" s="90">
        <f t="shared" ca="1" si="22"/>
        <v>2678646693601.2056</v>
      </c>
      <c r="AL95" s="90">
        <f t="shared" ca="1" si="22"/>
        <v>2711257581169</v>
      </c>
      <c r="AM95" s="90">
        <f t="shared" ca="1" si="19"/>
        <v>2743868468736.7949</v>
      </c>
      <c r="AN95" s="90">
        <f t="shared" ca="1" si="19"/>
        <v>2776479356304.5889</v>
      </c>
      <c r="AO95" s="90">
        <f t="shared" ca="1" si="19"/>
        <v>2809090243872.3833</v>
      </c>
      <c r="AP95">
        <f ca="1">V95*'Process Emissions Multipliers'!$E$43</f>
        <v>2841701131440.1777</v>
      </c>
    </row>
    <row r="96" spans="1:42">
      <c r="A96" s="74">
        <v>44</v>
      </c>
      <c r="B96">
        <f ca="1">IF('Liv 2010'!$A104="LM",INDIRECT("'Liv 2010'!"&amp;'Country Selector'!$B$3&amp;ROW($A104))*10^12,0)</f>
        <v>0</v>
      </c>
      <c r="C96">
        <f t="shared" ca="1" si="15"/>
        <v>0</v>
      </c>
      <c r="D96">
        <f t="shared" ca="1" si="20"/>
        <v>0</v>
      </c>
      <c r="E96">
        <f t="shared" ca="1" si="20"/>
        <v>0</v>
      </c>
      <c r="F96">
        <f t="shared" ca="1" si="20"/>
        <v>0</v>
      </c>
      <c r="G96">
        <f t="shared" ca="1" si="20"/>
        <v>0</v>
      </c>
      <c r="H96">
        <f t="shared" ca="1" si="20"/>
        <v>0</v>
      </c>
      <c r="I96">
        <f t="shared" ca="1" si="20"/>
        <v>0</v>
      </c>
      <c r="J96">
        <f t="shared" ca="1" si="20"/>
        <v>0</v>
      </c>
      <c r="K96">
        <f t="shared" ca="1" si="20"/>
        <v>0</v>
      </c>
      <c r="L96">
        <f ca="1">IF('Liv 2020'!$A104="LM",INDIRECT("'Liv 2020'!"&amp;'Country Selector'!$B$3&amp;ROW($A104))*10^12,0)*'Process Emissions Multipliers'!$B$43</f>
        <v>0</v>
      </c>
      <c r="M96">
        <f t="shared" ca="1" si="16"/>
        <v>0</v>
      </c>
      <c r="N96">
        <f t="shared" ca="1" si="21"/>
        <v>0</v>
      </c>
      <c r="O96">
        <f t="shared" ca="1" si="21"/>
        <v>0</v>
      </c>
      <c r="P96">
        <f t="shared" ca="1" si="21"/>
        <v>0</v>
      </c>
      <c r="Q96">
        <f t="shared" ca="1" si="21"/>
        <v>0</v>
      </c>
      <c r="R96">
        <f t="shared" ca="1" si="21"/>
        <v>0</v>
      </c>
      <c r="S96">
        <f t="shared" ca="1" si="21"/>
        <v>0</v>
      </c>
      <c r="T96">
        <f t="shared" ca="1" si="21"/>
        <v>0</v>
      </c>
      <c r="U96">
        <f t="shared" ca="1" si="21"/>
        <v>0</v>
      </c>
      <c r="V96">
        <f ca="1">IF('Liv 2030'!$A104="LM",INDIRECT("'Liv 2030'!"&amp;'Country Selector'!$B$3&amp;ROW($A104))*10^12,0)*'Process Emissions Multipliers'!$D$43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Multipliers'!$E$43</f>
        <v>0</v>
      </c>
    </row>
    <row r="97" spans="1:42">
      <c r="A97" s="74">
        <v>45</v>
      </c>
      <c r="B97">
        <f ca="1">IF('Liv 2010'!$A105="LM",INDIRECT("'Liv 2010'!"&amp;'Country Selector'!$B$3&amp;ROW($A105))*10^12,0)</f>
        <v>0</v>
      </c>
      <c r="C97">
        <f t="shared" ca="1" si="15"/>
        <v>12076382066.879936</v>
      </c>
      <c r="D97">
        <f t="shared" ca="1" si="20"/>
        <v>24152764133.759872</v>
      </c>
      <c r="E97">
        <f t="shared" ca="1" si="20"/>
        <v>36229146200.639809</v>
      </c>
      <c r="F97">
        <f t="shared" ca="1" si="20"/>
        <v>48305528267.519745</v>
      </c>
      <c r="G97">
        <f t="shared" ca="1" si="20"/>
        <v>60381910334.399681</v>
      </c>
      <c r="H97">
        <f t="shared" ca="1" si="20"/>
        <v>72458292401.279617</v>
      </c>
      <c r="I97">
        <f t="shared" ca="1" si="20"/>
        <v>84534674468.159561</v>
      </c>
      <c r="J97">
        <f t="shared" ca="1" si="20"/>
        <v>96611056535.03949</v>
      </c>
      <c r="K97">
        <f t="shared" ca="1" si="20"/>
        <v>108687438601.91942</v>
      </c>
      <c r="L97">
        <f ca="1">IF('Liv 2020'!$A105="LM",INDIRECT("'Liv 2020'!"&amp;'Country Selector'!$B$3&amp;ROW($A105))*10^12,0)*'Process Emissions Multipliers'!$B$43</f>
        <v>120763820668.79936</v>
      </c>
      <c r="M97">
        <f t="shared" ca="1" si="16"/>
        <v>108687438601.91942</v>
      </c>
      <c r="N97">
        <f t="shared" ca="1" si="21"/>
        <v>96611056535.03949</v>
      </c>
      <c r="O97">
        <f t="shared" ca="1" si="21"/>
        <v>84534674468.159561</v>
      </c>
      <c r="P97">
        <f t="shared" ca="1" si="21"/>
        <v>72458292401.279617</v>
      </c>
      <c r="Q97">
        <f t="shared" ca="1" si="21"/>
        <v>60381910334.399681</v>
      </c>
      <c r="R97">
        <f t="shared" ca="1" si="21"/>
        <v>48305528267.519745</v>
      </c>
      <c r="S97">
        <f t="shared" ca="1" si="21"/>
        <v>36229146200.639809</v>
      </c>
      <c r="T97">
        <f t="shared" ca="1" si="21"/>
        <v>24152764133.759872</v>
      </c>
      <c r="U97">
        <f t="shared" ca="1" si="21"/>
        <v>12076382066.879936</v>
      </c>
      <c r="V97">
        <f ca="1">IF('Liv 2030'!$A105="LM",INDIRECT("'Liv 2030'!"&amp;'Country Selector'!$B$3&amp;ROW($A105))*10^12,0)*'Process Emissions Multipliers'!$D$43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Multipliers'!$E$43</f>
        <v>0</v>
      </c>
    </row>
    <row r="98" spans="1:42">
      <c r="A98" s="74">
        <v>46</v>
      </c>
      <c r="B98">
        <f ca="1">IF('Liv 2010'!$A106="LM",INDIRECT("'Liv 2010'!"&amp;'Country Selector'!$B$3&amp;ROW($A106))*10^12,0)</f>
        <v>113202694295.98184</v>
      </c>
      <c r="C98">
        <f t="shared" ca="1" si="15"/>
        <v>101882424866.38365</v>
      </c>
      <c r="D98">
        <f t="shared" ca="1" si="20"/>
        <v>90562155436.785477</v>
      </c>
      <c r="E98">
        <f t="shared" ca="1" si="20"/>
        <v>79241886007.187286</v>
      </c>
      <c r="F98">
        <f t="shared" ca="1" si="20"/>
        <v>67921616577.589111</v>
      </c>
      <c r="G98">
        <f t="shared" ca="1" si="20"/>
        <v>56601347147.990921</v>
      </c>
      <c r="H98">
        <f t="shared" ca="1" si="20"/>
        <v>45281077718.392738</v>
      </c>
      <c r="I98">
        <f t="shared" ca="1" si="20"/>
        <v>33960808288.794556</v>
      </c>
      <c r="J98">
        <f t="shared" ca="1" si="20"/>
        <v>22640538859.196369</v>
      </c>
      <c r="K98">
        <f t="shared" ca="1" si="20"/>
        <v>11320269429.598185</v>
      </c>
      <c r="L98">
        <f ca="1">IF('Liv 2020'!$A106="LM",INDIRECT("'Liv 2020'!"&amp;'Country Selector'!$B$3&amp;ROW($A106))*10^12,0)*'Process Emissions Multipliers'!$B$43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>
        <f ca="1">IF('Liv 2030'!$A106="LM",INDIRECT("'Liv 2030'!"&amp;'Country Selector'!$B$3&amp;ROW($A106))*10^12,0)*'Process Emissions Multipliers'!$D$43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Multipliers'!$E$43</f>
        <v>0</v>
      </c>
    </row>
    <row r="99" spans="1:42">
      <c r="A99" s="74">
        <v>47</v>
      </c>
      <c r="B99">
        <f ca="1">IF('Liv 2010'!$A107="LM",INDIRECT("'Liv 2010'!"&amp;'Country Selector'!$B$3&amp;ROW($A107))*10^12,0)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>
        <f ca="1">IF('Liv 2020'!$A107="LM",INDIRECT("'Liv 2020'!"&amp;'Country Selector'!$B$3&amp;ROW($A107))*10^12,0)*'Process Emissions Multipliers'!$B$43</f>
        <v>0</v>
      </c>
      <c r="M99">
        <f t="shared" ca="1" si="16"/>
        <v>0</v>
      </c>
      <c r="N99">
        <f t="shared" ca="1" si="21"/>
        <v>0</v>
      </c>
      <c r="O99">
        <f t="shared" ca="1" si="21"/>
        <v>0</v>
      </c>
      <c r="P99">
        <f t="shared" ca="1" si="21"/>
        <v>0</v>
      </c>
      <c r="Q99">
        <f t="shared" ca="1" si="21"/>
        <v>0</v>
      </c>
      <c r="R99">
        <f t="shared" ca="1" si="21"/>
        <v>0</v>
      </c>
      <c r="S99">
        <f t="shared" ca="1" si="21"/>
        <v>0</v>
      </c>
      <c r="T99">
        <f t="shared" ca="1" si="21"/>
        <v>0</v>
      </c>
      <c r="U99">
        <f t="shared" ca="1" si="21"/>
        <v>0</v>
      </c>
      <c r="V99">
        <f ca="1">IF('Liv 2030'!$A107="LM",INDIRECT("'Liv 2030'!"&amp;'Country Selector'!$B$3&amp;ROW($A107))*10^12,0)*'Process Emissions Multipliers'!$D$43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Multipliers'!$E$43</f>
        <v>0</v>
      </c>
    </row>
    <row r="100" spans="1:42">
      <c r="A100" s="74">
        <v>48</v>
      </c>
      <c r="B100">
        <f ca="1">IF('Liv 2010'!$A108="LM",INDIRECT("'Liv 2010'!"&amp;'Country Selector'!$B$3&amp;ROW($A108))*10^12,0)</f>
        <v>0</v>
      </c>
      <c r="C100">
        <f t="shared" ca="1" si="15"/>
        <v>0</v>
      </c>
      <c r="D100">
        <f t="shared" ca="1" si="20"/>
        <v>0</v>
      </c>
      <c r="E100">
        <f t="shared" ca="1" si="20"/>
        <v>0</v>
      </c>
      <c r="F100">
        <f t="shared" ca="1" si="20"/>
        <v>0</v>
      </c>
      <c r="G100">
        <f t="shared" ca="1" si="20"/>
        <v>0</v>
      </c>
      <c r="H100">
        <f t="shared" ca="1" si="20"/>
        <v>0</v>
      </c>
      <c r="I100">
        <f t="shared" ca="1" si="20"/>
        <v>0</v>
      </c>
      <c r="J100">
        <f t="shared" ca="1" si="20"/>
        <v>0</v>
      </c>
      <c r="K100">
        <f t="shared" ca="1" si="20"/>
        <v>0</v>
      </c>
      <c r="L100">
        <f ca="1">IF('Liv 2020'!$A108="LM",INDIRECT("'Liv 2020'!"&amp;'Country Selector'!$B$3&amp;ROW($A108))*10^12,0)*'Process Emissions Multipliers'!$B$43</f>
        <v>0</v>
      </c>
      <c r="M100">
        <f t="shared" ca="1" si="16"/>
        <v>0</v>
      </c>
      <c r="N100">
        <f t="shared" ca="1" si="21"/>
        <v>0</v>
      </c>
      <c r="O100">
        <f t="shared" ca="1" si="21"/>
        <v>0</v>
      </c>
      <c r="P100">
        <f t="shared" ca="1" si="21"/>
        <v>0</v>
      </c>
      <c r="Q100">
        <f t="shared" ca="1" si="21"/>
        <v>0</v>
      </c>
      <c r="R100">
        <f t="shared" ca="1" si="21"/>
        <v>0</v>
      </c>
      <c r="S100">
        <f t="shared" ca="1" si="21"/>
        <v>0</v>
      </c>
      <c r="T100">
        <f t="shared" ca="1" si="21"/>
        <v>0</v>
      </c>
      <c r="U100">
        <f t="shared" ca="1" si="21"/>
        <v>0</v>
      </c>
      <c r="V100">
        <f ca="1">IF('Liv 2030'!$A108="LM",INDIRECT("'Liv 2030'!"&amp;'Country Selector'!$B$3&amp;ROW($A108))*10^12,0)*'Process Emissions Multipliers'!$D$43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Multipliers'!$E$43</f>
        <v>0</v>
      </c>
    </row>
    <row r="101" spans="1:42">
      <c r="A101" s="74">
        <v>49</v>
      </c>
      <c r="B101">
        <f ca="1">IF('Liv 2010'!$A109="LM",INDIRECT("'Liv 2010'!"&amp;'Country Selector'!$B$3&amp;ROW($A109))*10^12,0)</f>
        <v>0</v>
      </c>
      <c r="C101">
        <f t="shared" ca="1" si="15"/>
        <v>0</v>
      </c>
      <c r="D101">
        <f t="shared" ca="1" si="20"/>
        <v>0</v>
      </c>
      <c r="E101">
        <f t="shared" ca="1" si="20"/>
        <v>0</v>
      </c>
      <c r="F101">
        <f t="shared" ca="1" si="20"/>
        <v>0</v>
      </c>
      <c r="G101">
        <f t="shared" ca="1" si="20"/>
        <v>0</v>
      </c>
      <c r="H101">
        <f t="shared" ca="1" si="20"/>
        <v>0</v>
      </c>
      <c r="I101">
        <f t="shared" ca="1" si="20"/>
        <v>0</v>
      </c>
      <c r="J101">
        <f t="shared" ca="1" si="20"/>
        <v>0</v>
      </c>
      <c r="K101">
        <f t="shared" ca="1" si="20"/>
        <v>0</v>
      </c>
      <c r="L101">
        <f ca="1">IF('Liv 2020'!$A109="LM",INDIRECT("'Liv 2020'!"&amp;'Country Selector'!$B$3&amp;ROW($A109))*10^12,0)*'Process Emissions Multipliers'!$B$43</f>
        <v>0</v>
      </c>
      <c r="M101">
        <f t="shared" ca="1" si="16"/>
        <v>0</v>
      </c>
      <c r="N101">
        <f t="shared" ca="1" si="21"/>
        <v>0</v>
      </c>
      <c r="O101">
        <f t="shared" ca="1" si="21"/>
        <v>0</v>
      </c>
      <c r="P101">
        <f t="shared" ca="1" si="21"/>
        <v>0</v>
      </c>
      <c r="Q101">
        <f t="shared" ca="1" si="21"/>
        <v>0</v>
      </c>
      <c r="R101">
        <f t="shared" ca="1" si="21"/>
        <v>0</v>
      </c>
      <c r="S101">
        <f t="shared" ca="1" si="21"/>
        <v>0</v>
      </c>
      <c r="T101">
        <f t="shared" ca="1" si="21"/>
        <v>0</v>
      </c>
      <c r="U101">
        <f t="shared" ca="1" si="21"/>
        <v>0</v>
      </c>
      <c r="V101">
        <f ca="1">IF('Liv 2030'!$A109="LM",INDIRECT("'Liv 2030'!"&amp;'Country Selector'!$B$3&amp;ROW($A109))*10^12,0)*'Process Emissions Multipliers'!$D$43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Multipliers'!$E$43</f>
        <v>0</v>
      </c>
    </row>
    <row r="102" spans="1:42">
      <c r="A102" s="74">
        <v>50</v>
      </c>
      <c r="B102">
        <f ca="1">IF('Liv 2010'!$A110="LM",INDIRECT("'Liv 2010'!"&amp;'Country Selector'!$B$3&amp;ROW($A110))*10^12,0)</f>
        <v>0</v>
      </c>
      <c r="C102">
        <f t="shared" ca="1" si="15"/>
        <v>0</v>
      </c>
      <c r="D102">
        <f t="shared" ca="1" si="20"/>
        <v>0</v>
      </c>
      <c r="E102">
        <f t="shared" ca="1" si="20"/>
        <v>0</v>
      </c>
      <c r="F102">
        <f t="shared" ca="1" si="20"/>
        <v>0</v>
      </c>
      <c r="G102">
        <f t="shared" ca="1" si="20"/>
        <v>0</v>
      </c>
      <c r="H102">
        <f t="shared" ca="1" si="20"/>
        <v>0</v>
      </c>
      <c r="I102">
        <f t="shared" ca="1" si="20"/>
        <v>0</v>
      </c>
      <c r="J102">
        <f t="shared" ca="1" si="20"/>
        <v>0</v>
      </c>
      <c r="K102">
        <f t="shared" ca="1" si="20"/>
        <v>0</v>
      </c>
      <c r="L102">
        <f ca="1">IF('Liv 2020'!$A110="LM",INDIRECT("'Liv 2020'!"&amp;'Country Selector'!$B$3&amp;ROW($A110))*10^12,0)*'Process Emissions Multipliers'!$B$43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>
        <f ca="1">IF('Liv 2030'!$A110="LM",INDIRECT("'Liv 2030'!"&amp;'Country Selector'!$B$3&amp;ROW($A110))*10^12,0)*'Process Emissions Multipliers'!$D$43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Multipliers'!$E$43</f>
        <v>0</v>
      </c>
    </row>
    <row r="103" spans="1:42">
      <c r="A103" s="74">
        <v>51</v>
      </c>
      <c r="B103">
        <f ca="1">IF('Liv 2010'!$A111="LM",INDIRECT("'Liv 2010'!"&amp;'Country Selector'!$B$3&amp;ROW($A111))*10^12,0)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>
        <f ca="1">IF('Liv 2020'!$A111="LM",INDIRECT("'Liv 2020'!"&amp;'Country Selector'!$B$3&amp;ROW($A111))*10^12,0)*'Process Emissions Multipliers'!$B$43</f>
        <v>0</v>
      </c>
      <c r="M103">
        <f t="shared" ca="1" si="16"/>
        <v>0</v>
      </c>
      <c r="N103">
        <f t="shared" ca="1" si="21"/>
        <v>0</v>
      </c>
      <c r="O103">
        <f t="shared" ca="1" si="21"/>
        <v>0</v>
      </c>
      <c r="P103">
        <f t="shared" ca="1" si="21"/>
        <v>0</v>
      </c>
      <c r="Q103">
        <f t="shared" ca="1" si="21"/>
        <v>0</v>
      </c>
      <c r="R103">
        <f t="shared" ca="1" si="21"/>
        <v>0</v>
      </c>
      <c r="S103">
        <f t="shared" ca="1" si="21"/>
        <v>0</v>
      </c>
      <c r="T103">
        <f t="shared" ca="1" si="21"/>
        <v>0</v>
      </c>
      <c r="U103">
        <f t="shared" ca="1" si="21"/>
        <v>0</v>
      </c>
      <c r="V103">
        <f ca="1">IF('Liv 2030'!$A111="LM",INDIRECT("'Liv 2030'!"&amp;'Country Selector'!$B$3&amp;ROW($A111))*10^12,0)*'Process Emissions Multipliers'!$D$43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Multipliers'!$E$43</f>
        <v>0</v>
      </c>
    </row>
    <row r="104" spans="1:42">
      <c r="A104" s="74">
        <v>52</v>
      </c>
      <c r="B104">
        <f ca="1">IF('Liv 2010'!$A112="LM",INDIRECT("'Liv 2010'!"&amp;'Country Selector'!$B$3&amp;ROW($A112))*10^12,0)</f>
        <v>0</v>
      </c>
      <c r="C104">
        <f t="shared" ca="1" si="15"/>
        <v>0</v>
      </c>
      <c r="D104">
        <f t="shared" ca="1" si="20"/>
        <v>0</v>
      </c>
      <c r="E104">
        <f t="shared" ca="1" si="20"/>
        <v>0</v>
      </c>
      <c r="F104">
        <f t="shared" ca="1" si="20"/>
        <v>0</v>
      </c>
      <c r="G104">
        <f t="shared" ca="1" si="20"/>
        <v>0</v>
      </c>
      <c r="H104">
        <f t="shared" ca="1" si="20"/>
        <v>0</v>
      </c>
      <c r="I104">
        <f t="shared" ca="1" si="20"/>
        <v>0</v>
      </c>
      <c r="J104">
        <f t="shared" ca="1" si="20"/>
        <v>0</v>
      </c>
      <c r="K104">
        <f t="shared" ca="1" si="20"/>
        <v>0</v>
      </c>
      <c r="L104">
        <f ca="1">IF('Liv 2020'!$A112="LM",INDIRECT("'Liv 2020'!"&amp;'Country Selector'!$B$3&amp;ROW($A112))*10^12,0)*'Process Emissions Multipliers'!$B$43</f>
        <v>0</v>
      </c>
      <c r="M104">
        <f t="shared" ca="1" si="16"/>
        <v>0</v>
      </c>
      <c r="N104">
        <f t="shared" ca="1" si="21"/>
        <v>0</v>
      </c>
      <c r="O104">
        <f t="shared" ca="1" si="21"/>
        <v>0</v>
      </c>
      <c r="P104">
        <f t="shared" ca="1" si="21"/>
        <v>0</v>
      </c>
      <c r="Q104">
        <f t="shared" ca="1" si="21"/>
        <v>0</v>
      </c>
      <c r="R104">
        <f t="shared" ca="1" si="21"/>
        <v>0</v>
      </c>
      <c r="S104">
        <f t="shared" ca="1" si="21"/>
        <v>0</v>
      </c>
      <c r="T104">
        <f t="shared" ca="1" si="21"/>
        <v>0</v>
      </c>
      <c r="U104">
        <f t="shared" ca="1" si="21"/>
        <v>0</v>
      </c>
      <c r="V104">
        <f ca="1">IF('Liv 2030'!$A112="LM",INDIRECT("'Liv 2030'!"&amp;'Country Selector'!$B$3&amp;ROW($A112))*10^12,0)*'Process Emissions Multipliers'!$D$43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Multipliers'!$E$43</f>
        <v>0</v>
      </c>
    </row>
    <row r="105" spans="1:42">
      <c r="A105" s="74">
        <v>53</v>
      </c>
      <c r="B105">
        <f ca="1">IF('Liv 2010'!$A113="LM",INDIRECT("'Liv 2010'!"&amp;'Country Selector'!$B$3&amp;ROW($A113))*10^12,0)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>
        <f ca="1">IF('Liv 2020'!$A113="LM",INDIRECT("'Liv 2020'!"&amp;'Country Selector'!$B$3&amp;ROW($A113))*10^12,0)*'Process Emissions Multipliers'!$B$43</f>
        <v>0</v>
      </c>
      <c r="M105">
        <f t="shared" ca="1" si="16"/>
        <v>0</v>
      </c>
      <c r="N105">
        <f t="shared" ca="1" si="21"/>
        <v>0</v>
      </c>
      <c r="O105">
        <f t="shared" ca="1" si="21"/>
        <v>0</v>
      </c>
      <c r="P105">
        <f t="shared" ca="1" si="21"/>
        <v>0</v>
      </c>
      <c r="Q105">
        <f t="shared" ca="1" si="21"/>
        <v>0</v>
      </c>
      <c r="R105">
        <f t="shared" ca="1" si="21"/>
        <v>0</v>
      </c>
      <c r="S105">
        <f t="shared" ca="1" si="21"/>
        <v>0</v>
      </c>
      <c r="T105">
        <f t="shared" ca="1" si="21"/>
        <v>0</v>
      </c>
      <c r="U105">
        <f t="shared" ca="1" si="21"/>
        <v>0</v>
      </c>
      <c r="V105">
        <f ca="1">IF('Liv 2030'!$A113="LM",INDIRECT("'Liv 2030'!"&amp;'Country Selector'!$B$3&amp;ROW($A113))*10^12,0)*'Process Emissions Multipliers'!$D$43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Multipliers'!$E$43</f>
        <v>0</v>
      </c>
    </row>
    <row r="106" spans="1:42">
      <c r="A106" s="74">
        <v>54</v>
      </c>
      <c r="B106">
        <f ca="1">IF('Liv 2010'!$A114="LM",INDIRECT("'Liv 2010'!"&amp;'Country Selector'!$B$3&amp;ROW($A114))*10^12,0)</f>
        <v>0</v>
      </c>
      <c r="C106">
        <f t="shared" ca="1" si="15"/>
        <v>0</v>
      </c>
      <c r="D106">
        <f t="shared" ca="1" si="20"/>
        <v>0</v>
      </c>
      <c r="E106">
        <f t="shared" ca="1" si="20"/>
        <v>0</v>
      </c>
      <c r="F106">
        <f t="shared" ca="1" si="20"/>
        <v>0</v>
      </c>
      <c r="G106">
        <f t="shared" ca="1" si="20"/>
        <v>0</v>
      </c>
      <c r="H106">
        <f t="shared" ca="1" si="20"/>
        <v>0</v>
      </c>
      <c r="I106">
        <f t="shared" ca="1" si="20"/>
        <v>0</v>
      </c>
      <c r="J106">
        <f t="shared" ca="1" si="20"/>
        <v>0</v>
      </c>
      <c r="K106">
        <f t="shared" ca="1" si="20"/>
        <v>0</v>
      </c>
      <c r="L106">
        <f ca="1">IF('Liv 2020'!$A114="LM",INDIRECT("'Liv 2020'!"&amp;'Country Selector'!$B$3&amp;ROW($A114))*10^12,0)*'Process Emissions Multipliers'!$B$43</f>
        <v>0</v>
      </c>
      <c r="M106">
        <f t="shared" ca="1" si="16"/>
        <v>0</v>
      </c>
      <c r="N106">
        <f t="shared" ca="1" si="21"/>
        <v>0</v>
      </c>
      <c r="O106">
        <f t="shared" ca="1" si="21"/>
        <v>0</v>
      </c>
      <c r="P106">
        <f t="shared" ca="1" si="21"/>
        <v>0</v>
      </c>
      <c r="Q106">
        <f t="shared" ca="1" si="21"/>
        <v>0</v>
      </c>
      <c r="R106">
        <f t="shared" ca="1" si="21"/>
        <v>0</v>
      </c>
      <c r="S106">
        <f t="shared" ca="1" si="21"/>
        <v>0</v>
      </c>
      <c r="T106">
        <f t="shared" ca="1" si="21"/>
        <v>0</v>
      </c>
      <c r="U106">
        <f t="shared" ca="1" si="21"/>
        <v>0</v>
      </c>
      <c r="V106">
        <f ca="1">IF('Liv 2030'!$A114="LM",INDIRECT("'Liv 2030'!"&amp;'Country Selector'!$B$3&amp;ROW($A114))*10^12,0)*'Process Emissions Multipliers'!$D$43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Multipliers'!$E$43</f>
        <v>0</v>
      </c>
    </row>
    <row r="107" spans="1:42">
      <c r="A107" s="74">
        <v>55</v>
      </c>
      <c r="B107">
        <f ca="1">IF('Liv 2010'!$A115="LM",INDIRECT("'Liv 2010'!"&amp;'Country Selector'!$B$3&amp;ROW($A115))*10^12,0)</f>
        <v>0</v>
      </c>
      <c r="C107">
        <f t="shared" ca="1" si="15"/>
        <v>0</v>
      </c>
      <c r="D107">
        <f t="shared" ca="1" si="20"/>
        <v>0</v>
      </c>
      <c r="E107">
        <f t="shared" ca="1" si="20"/>
        <v>0</v>
      </c>
      <c r="F107">
        <f t="shared" ca="1" si="20"/>
        <v>0</v>
      </c>
      <c r="G107">
        <f t="shared" ca="1" si="20"/>
        <v>0</v>
      </c>
      <c r="H107">
        <f t="shared" ca="1" si="20"/>
        <v>0</v>
      </c>
      <c r="I107">
        <f t="shared" ca="1" si="20"/>
        <v>0</v>
      </c>
      <c r="J107">
        <f t="shared" ca="1" si="20"/>
        <v>0</v>
      </c>
      <c r="K107">
        <f t="shared" ca="1" si="20"/>
        <v>0</v>
      </c>
      <c r="L107">
        <f ca="1">IF('Liv 2020'!$A115="LM",INDIRECT("'Liv 2020'!"&amp;'Country Selector'!$B$3&amp;ROW($A115))*10^12,0)*'Process Emissions Multipliers'!$B$43</f>
        <v>0</v>
      </c>
      <c r="M107">
        <f t="shared" ca="1" si="16"/>
        <v>0</v>
      </c>
      <c r="N107">
        <f t="shared" ca="1" si="21"/>
        <v>0</v>
      </c>
      <c r="O107">
        <f t="shared" ca="1" si="21"/>
        <v>0</v>
      </c>
      <c r="P107">
        <f t="shared" ca="1" si="21"/>
        <v>0</v>
      </c>
      <c r="Q107">
        <f t="shared" ca="1" si="21"/>
        <v>0</v>
      </c>
      <c r="R107">
        <f t="shared" ca="1" si="21"/>
        <v>0</v>
      </c>
      <c r="S107">
        <f t="shared" ca="1" si="21"/>
        <v>0</v>
      </c>
      <c r="T107">
        <f t="shared" ca="1" si="21"/>
        <v>0</v>
      </c>
      <c r="U107">
        <f t="shared" ca="1" si="21"/>
        <v>0</v>
      </c>
      <c r="V107">
        <f ca="1">IF('Liv 2030'!$A115="LM",INDIRECT("'Liv 2030'!"&amp;'Country Selector'!$B$3&amp;ROW($A115))*10^12,0)*'Process Emissions Multipliers'!$D$43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Multipliers'!$E$43</f>
        <v>0</v>
      </c>
    </row>
    <row r="108" spans="1:42">
      <c r="A108" s="74">
        <v>56</v>
      </c>
      <c r="B108">
        <f ca="1">IF('Liv 2010'!$A116="LM",INDIRECT("'Liv 2010'!"&amp;'Country Selector'!$B$3&amp;ROW($A116))*10^12,0)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>
        <f ca="1">IF('Liv 2020'!$A116="LM",INDIRECT("'Liv 2020'!"&amp;'Country Selector'!$B$3&amp;ROW($A116))*10^12,0)*'Process Emissions Multipliers'!$B$43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>
        <f ca="1">IF('Liv 2030'!$A116="LM",INDIRECT("'Liv 2030'!"&amp;'Country Selector'!$B$3&amp;ROW($A116))*10^12,0)*'Process Emissions Multipliers'!$D$43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Multipliers'!$E$43</f>
        <v>0</v>
      </c>
    </row>
    <row r="109" spans="1:42">
      <c r="A109" s="74">
        <v>57</v>
      </c>
      <c r="B109">
        <f ca="1">IF('Liv 2010'!$A117="LM",INDIRECT("'Liv 2010'!"&amp;'Country Selector'!$B$3&amp;ROW($A117))*10^12,0)</f>
        <v>0</v>
      </c>
      <c r="C109">
        <f t="shared" ca="1" si="15"/>
        <v>0</v>
      </c>
      <c r="D109">
        <f t="shared" ca="1" si="20"/>
        <v>0</v>
      </c>
      <c r="E109">
        <f t="shared" ca="1" si="20"/>
        <v>0</v>
      </c>
      <c r="F109">
        <f t="shared" ca="1" si="20"/>
        <v>0</v>
      </c>
      <c r="G109">
        <f t="shared" ca="1" si="20"/>
        <v>0</v>
      </c>
      <c r="H109">
        <f t="shared" ca="1" si="20"/>
        <v>0</v>
      </c>
      <c r="I109">
        <f t="shared" ca="1" si="20"/>
        <v>0</v>
      </c>
      <c r="J109">
        <f t="shared" ca="1" si="20"/>
        <v>0</v>
      </c>
      <c r="K109">
        <f t="shared" ca="1" si="20"/>
        <v>0</v>
      </c>
      <c r="L109">
        <f ca="1">IF('Liv 2020'!$A117="LM",INDIRECT("'Liv 2020'!"&amp;'Country Selector'!$B$3&amp;ROW($A117))*10^12,0)*'Process Emissions Multipliers'!$B$43</f>
        <v>0</v>
      </c>
      <c r="M109">
        <f t="shared" ca="1" si="16"/>
        <v>0</v>
      </c>
      <c r="N109">
        <f t="shared" ca="1" si="21"/>
        <v>0</v>
      </c>
      <c r="O109">
        <f t="shared" ca="1" si="21"/>
        <v>0</v>
      </c>
      <c r="P109">
        <f t="shared" ca="1" si="21"/>
        <v>0</v>
      </c>
      <c r="Q109">
        <f t="shared" ca="1" si="21"/>
        <v>0</v>
      </c>
      <c r="R109">
        <f t="shared" ca="1" si="21"/>
        <v>0</v>
      </c>
      <c r="S109">
        <f t="shared" ca="1" si="21"/>
        <v>0</v>
      </c>
      <c r="T109">
        <f t="shared" ca="1" si="21"/>
        <v>0</v>
      </c>
      <c r="U109">
        <f t="shared" ca="1" si="21"/>
        <v>0</v>
      </c>
      <c r="V109">
        <f ca="1">IF('Liv 2030'!$A117="LM",INDIRECT("'Liv 2030'!"&amp;'Country Selector'!$B$3&amp;ROW($A117))*10^12,0)*'Process Emissions Multipliers'!$D$43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Multipliers'!$E$43</f>
        <v>0</v>
      </c>
    </row>
    <row r="110" spans="1:42">
      <c r="A110" s="74">
        <v>58</v>
      </c>
      <c r="B110">
        <f ca="1">IF('Liv 2010'!$A118="LM",INDIRECT("'Liv 2010'!"&amp;'Country Selector'!$B$3&amp;ROW($A118))*10^12,0)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>
        <f ca="1">IF('Liv 2020'!$A118="LM",INDIRECT("'Liv 2020'!"&amp;'Country Selector'!$B$3&amp;ROW($A118))*10^12,0)*'Process Emissions Multipliers'!$B$43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>
        <f ca="1">IF('Liv 2030'!$A118="LM",INDIRECT("'Liv 2030'!"&amp;'Country Selector'!$B$3&amp;ROW($A118))*10^12,0)*'Process Emissions Multipliers'!$D$43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Multipliers'!$E$43</f>
        <v>0</v>
      </c>
    </row>
    <row r="111" spans="1:42">
      <c r="A111" s="74">
        <v>59</v>
      </c>
      <c r="B111">
        <f ca="1">IF('Liv 2010'!$A119="LM",INDIRECT("'Liv 2010'!"&amp;'Country Selector'!$B$3&amp;ROW($A119))*10^12,0)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>
        <f ca="1">IF('Liv 2020'!$A119="LM",INDIRECT("'Liv 2020'!"&amp;'Country Selector'!$B$3&amp;ROW($A119))*10^12,0)*'Process Emissions Multipliers'!$B$43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>
        <f ca="1">IF('Liv 2030'!$A119="LM",INDIRECT("'Liv 2030'!"&amp;'Country Selector'!$B$3&amp;ROW($A119))*10^12,0)*'Process Emissions Multipliers'!$D$43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Multipliers'!$E$43</f>
        <v>0</v>
      </c>
    </row>
    <row r="112" spans="1:42">
      <c r="A112" s="74">
        <v>60</v>
      </c>
      <c r="B112">
        <f ca="1">IF('Liv 2010'!$A120="LM",INDIRECT("'Liv 2010'!"&amp;'Country Selector'!$B$3&amp;ROW($A120))*10^12,0)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>
        <f ca="1">IF('Liv 2020'!$A120="LM",INDIRECT("'Liv 2020'!"&amp;'Country Selector'!$B$3&amp;ROW($A120))*10^12,0)*'Process Emissions Multipliers'!$B$43</f>
        <v>0</v>
      </c>
      <c r="M112">
        <f t="shared" ca="1" si="16"/>
        <v>16545608670.33429</v>
      </c>
      <c r="N112">
        <f t="shared" ca="1" si="21"/>
        <v>33091217340.668579</v>
      </c>
      <c r="O112">
        <f t="shared" ca="1" si="21"/>
        <v>49636826011.002869</v>
      </c>
      <c r="P112">
        <f t="shared" ca="1" si="21"/>
        <v>66182434681.337158</v>
      </c>
      <c r="Q112">
        <f t="shared" ca="1" si="21"/>
        <v>82728043351.671448</v>
      </c>
      <c r="R112">
        <f t="shared" ca="1" si="21"/>
        <v>99273652022.005737</v>
      </c>
      <c r="S112">
        <f t="shared" ca="1" si="21"/>
        <v>115819260692.34004</v>
      </c>
      <c r="T112">
        <f t="shared" ca="1" si="21"/>
        <v>132364869362.67432</v>
      </c>
      <c r="U112">
        <f t="shared" ca="1" si="21"/>
        <v>148910478033.00861</v>
      </c>
      <c r="V112">
        <f ca="1">IF('Liv 2030'!$A120="LM",INDIRECT("'Liv 2030'!"&amp;'Country Selector'!$B$3&amp;ROW($A120))*10^12,0)*'Process Emissions Multipliers'!$D$43</f>
        <v>165456086703.3429</v>
      </c>
      <c r="W112" s="90">
        <f t="shared" ca="1" si="24"/>
        <v>167920444227.1174</v>
      </c>
      <c r="X112" s="90">
        <f t="shared" ca="1" si="24"/>
        <v>170384801750.89191</v>
      </c>
      <c r="Y112" s="90">
        <f t="shared" ca="1" si="24"/>
        <v>172849159274.66641</v>
      </c>
      <c r="Z112" s="90">
        <f t="shared" ca="1" si="24"/>
        <v>175313516798.44092</v>
      </c>
      <c r="AA112" s="90">
        <f t="shared" ca="1" si="24"/>
        <v>177777874322.21545</v>
      </c>
      <c r="AB112" s="90">
        <f t="shared" ca="1" si="24"/>
        <v>180242231845.98996</v>
      </c>
      <c r="AC112" s="90">
        <f t="shared" ca="1" si="24"/>
        <v>182706589369.76447</v>
      </c>
      <c r="AD112" s="90">
        <f t="shared" ca="1" si="24"/>
        <v>185170946893.53897</v>
      </c>
      <c r="AE112" s="90">
        <f t="shared" ca="1" si="24"/>
        <v>187635304417.31348</v>
      </c>
      <c r="AF112" s="90">
        <f t="shared" ca="1" si="24"/>
        <v>190099661941.08798</v>
      </c>
      <c r="AG112" s="90">
        <f t="shared" ca="1" si="24"/>
        <v>192564019464.86249</v>
      </c>
      <c r="AH112" s="90">
        <f t="shared" ca="1" si="24"/>
        <v>195028376988.63702</v>
      </c>
      <c r="AI112" s="90">
        <f t="shared" ca="1" si="24"/>
        <v>197492734512.41153</v>
      </c>
      <c r="AJ112" s="90">
        <f t="shared" ca="1" si="24"/>
        <v>199957092036.18604</v>
      </c>
      <c r="AK112" s="90">
        <f t="shared" ca="1" si="24"/>
        <v>202421449559.96054</v>
      </c>
      <c r="AL112" s="90">
        <f t="shared" ca="1" si="24"/>
        <v>204885807083.73505</v>
      </c>
      <c r="AM112" s="90">
        <f t="shared" ca="1" si="23"/>
        <v>207350164607.50955</v>
      </c>
      <c r="AN112" s="90">
        <f t="shared" ca="1" si="23"/>
        <v>209814522131.28406</v>
      </c>
      <c r="AO112" s="90">
        <f t="shared" ca="1" si="23"/>
        <v>212278879655.05856</v>
      </c>
      <c r="AP112">
        <f ca="1">V112*'Process Emissions Multipliers'!$E$43</f>
        <v>214743237178.83307</v>
      </c>
    </row>
    <row r="113" spans="1:42">
      <c r="A113" s="74">
        <v>61</v>
      </c>
      <c r="B113">
        <f ca="1">IF('Liv 2010'!$A121="LM",INDIRECT("'Liv 2010'!"&amp;'Country Selector'!$B$3&amp;ROW($A121))*10^12,0)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>
        <f ca="1">IF('Liv 2020'!$A121="LM",INDIRECT("'Liv 2020'!"&amp;'Country Selector'!$B$3&amp;ROW($A121))*10^12,0)*'Process Emissions Multipliers'!$B$43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>
        <f ca="1">IF('Liv 2030'!$A121="LM",INDIRECT("'Liv 2030'!"&amp;'Country Selector'!$B$3&amp;ROW($A121))*10^12,0)*'Process Emissions Multipliers'!$D$43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Multipliers'!$E$43</f>
        <v>0</v>
      </c>
    </row>
    <row r="114" spans="1:42">
      <c r="A114" s="74">
        <v>62</v>
      </c>
      <c r="B114">
        <f ca="1">IF('Liv 2010'!$A122="LM",INDIRECT("'Liv 2010'!"&amp;'Country Selector'!$B$3&amp;ROW($A122))*10^12,0)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>
        <f ca="1">IF('Liv 2020'!$A122="LM",INDIRECT("'Liv 2020'!"&amp;'Country Selector'!$B$3&amp;ROW($A122))*10^12,0)*'Process Emissions Multipliers'!$B$43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>
        <f ca="1">IF('Liv 2030'!$A122="LM",INDIRECT("'Liv 2030'!"&amp;'Country Selector'!$B$3&amp;ROW($A122))*10^12,0)*'Process Emissions Multipliers'!$D$43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Multipliers'!$E$43</f>
        <v>0</v>
      </c>
    </row>
    <row r="115" spans="1:42">
      <c r="A115" s="74">
        <v>63</v>
      </c>
      <c r="B115">
        <f ca="1">IF('Liv 2010'!$A123="LM",INDIRECT("'Liv 2010'!"&amp;'Country Selector'!$B$3&amp;ROW($A123))*10^12,0)</f>
        <v>0</v>
      </c>
      <c r="C115">
        <f t="shared" ca="1" si="15"/>
        <v>12076382066.879936</v>
      </c>
      <c r="D115">
        <f t="shared" ca="1" si="20"/>
        <v>24152764133.759872</v>
      </c>
      <c r="E115">
        <f t="shared" ca="1" si="20"/>
        <v>36229146200.639809</v>
      </c>
      <c r="F115">
        <f t="shared" ca="1" si="20"/>
        <v>48305528267.519745</v>
      </c>
      <c r="G115">
        <f t="shared" ca="1" si="20"/>
        <v>60381910334.399681</v>
      </c>
      <c r="H115">
        <f t="shared" ca="1" si="20"/>
        <v>72458292401.279617</v>
      </c>
      <c r="I115">
        <f t="shared" ca="1" si="20"/>
        <v>84534674468.159561</v>
      </c>
      <c r="J115">
        <f t="shared" ca="1" si="20"/>
        <v>96611056535.03949</v>
      </c>
      <c r="K115">
        <f t="shared" ca="1" si="20"/>
        <v>108687438601.91942</v>
      </c>
      <c r="L115">
        <f ca="1">IF('Liv 2020'!$A123="LM",INDIRECT("'Liv 2020'!"&amp;'Country Selector'!$B$3&amp;ROW($A123))*10^12,0)*'Process Emissions Multipliers'!$B$43</f>
        <v>120763820668.79936</v>
      </c>
      <c r="M115">
        <f t="shared" ca="1" si="16"/>
        <v>108687438601.91942</v>
      </c>
      <c r="N115">
        <f t="shared" ca="1" si="21"/>
        <v>96611056535.03949</v>
      </c>
      <c r="O115">
        <f t="shared" ca="1" si="21"/>
        <v>84534674468.159561</v>
      </c>
      <c r="P115">
        <f t="shared" ca="1" si="21"/>
        <v>72458292401.279617</v>
      </c>
      <c r="Q115">
        <f t="shared" ca="1" si="21"/>
        <v>60381910334.399681</v>
      </c>
      <c r="R115">
        <f t="shared" ca="1" si="21"/>
        <v>48305528267.519745</v>
      </c>
      <c r="S115">
        <f t="shared" ca="1" si="21"/>
        <v>36229146200.639809</v>
      </c>
      <c r="T115">
        <f t="shared" ca="1" si="21"/>
        <v>24152764133.759872</v>
      </c>
      <c r="U115">
        <f t="shared" ca="1" si="21"/>
        <v>12076382066.879936</v>
      </c>
      <c r="V115">
        <f ca="1">IF('Liv 2030'!$A123="LM",INDIRECT("'Liv 2030'!"&amp;'Country Selector'!$B$3&amp;ROW($A123))*10^12,0)*'Process Emissions Multipliers'!$D$43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Multipliers'!$E$43</f>
        <v>0</v>
      </c>
    </row>
    <row r="116" spans="1:42">
      <c r="A116" s="74">
        <v>64</v>
      </c>
      <c r="B116">
        <f ca="1">IF('Liv 2010'!$A124="LM",INDIRECT("'Liv 2010'!"&amp;'Country Selector'!$B$3&amp;ROW($A124))*10^12,0)</f>
        <v>113202694295.98184</v>
      </c>
      <c r="C116">
        <f t="shared" ca="1" si="15"/>
        <v>101882424866.38365</v>
      </c>
      <c r="D116">
        <f t="shared" ca="1" si="20"/>
        <v>90562155436.785477</v>
      </c>
      <c r="E116">
        <f t="shared" ca="1" si="20"/>
        <v>79241886007.187286</v>
      </c>
      <c r="F116">
        <f t="shared" ca="1" si="20"/>
        <v>67921616577.589111</v>
      </c>
      <c r="G116">
        <f t="shared" ca="1" si="20"/>
        <v>56601347147.990921</v>
      </c>
      <c r="H116">
        <f t="shared" ca="1" si="20"/>
        <v>45281077718.392738</v>
      </c>
      <c r="I116">
        <f t="shared" ca="1" si="20"/>
        <v>33960808288.794556</v>
      </c>
      <c r="J116">
        <f t="shared" ca="1" si="20"/>
        <v>22640538859.196369</v>
      </c>
      <c r="K116">
        <f t="shared" ca="1" si="20"/>
        <v>11320269429.598185</v>
      </c>
      <c r="L116">
        <f ca="1">IF('Liv 2020'!$A124="LM",INDIRECT("'Liv 2020'!"&amp;'Country Selector'!$B$3&amp;ROW($A124))*10^12,0)*'Process Emissions Multipliers'!$B$43</f>
        <v>0</v>
      </c>
      <c r="M116">
        <f t="shared" ca="1" si="16"/>
        <v>0</v>
      </c>
      <c r="N116">
        <f t="shared" ca="1" si="21"/>
        <v>0</v>
      </c>
      <c r="O116">
        <f t="shared" ca="1" si="21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>
        <f ca="1">IF('Liv 2030'!$A124="LM",INDIRECT("'Liv 2030'!"&amp;'Country Selector'!$B$3&amp;ROW($A124))*10^12,0)*'Process Emissions Multipliers'!$D$43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Multipliers'!$E$43</f>
        <v>0</v>
      </c>
    </row>
    <row r="117" spans="1:42">
      <c r="A117" s="74">
        <v>65</v>
      </c>
      <c r="B117">
        <f ca="1">IF('Liv 2010'!$A125="LM",INDIRECT("'Liv 2010'!"&amp;'Country Selector'!$B$3&amp;ROW($A125))*10^12,0)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>
        <f ca="1">IF('Liv 2020'!$A125="LM",INDIRECT("'Liv 2020'!"&amp;'Country Selector'!$B$3&amp;ROW($A125))*10^12,0)*'Process Emissions Multipliers'!$B$43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>
        <f ca="1">IF('Liv 2030'!$A125="LM",INDIRECT("'Liv 2030'!"&amp;'Country Selector'!$B$3&amp;ROW($A125))*10^12,0)*'Process Emissions Multipliers'!$D$43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Multipliers'!$E$43</f>
        <v>0</v>
      </c>
    </row>
    <row r="118" spans="1:42">
      <c r="A118" s="74">
        <v>66</v>
      </c>
      <c r="B118">
        <f ca="1">IF('Liv 2010'!$A126="LM",INDIRECT("'Liv 2010'!"&amp;'Country Selector'!$B$3&amp;ROW($A126))*10^12,0)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>
        <f ca="1">IF('Liv 2020'!$A126="LM",INDIRECT("'Liv 2020'!"&amp;'Country Selector'!$B$3&amp;ROW($A126))*10^12,0)*'Process Emissions Multipliers'!$B$43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>
        <f ca="1">IF('Liv 2030'!$A126="LM",INDIRECT("'Liv 2030'!"&amp;'Country Selector'!$B$3&amp;ROW($A126))*10^12,0)*'Process Emissions Multipliers'!$D$43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Multipliers'!$E$43</f>
        <v>0</v>
      </c>
    </row>
    <row r="119" spans="1:42">
      <c r="A119" s="74">
        <v>67</v>
      </c>
      <c r="B119">
        <f ca="1">IF('Liv 2010'!$A127="LM",INDIRECT("'Liv 2010'!"&amp;'Country Selector'!$B$3&amp;ROW($A127))*10^12,0)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>
        <f ca="1">IF('Liv 2020'!$A127="LM",INDIRECT("'Liv 2020'!"&amp;'Country Selector'!$B$3&amp;ROW($A127))*10^12,0)*'Process Emissions Multipliers'!$B$43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>
        <f ca="1">IF('Liv 2030'!$A127="LM",INDIRECT("'Liv 2030'!"&amp;'Country Selector'!$B$3&amp;ROW($A127))*10^12,0)*'Process Emissions Multipliers'!$D$43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Multipliers'!$E$43</f>
        <v>0</v>
      </c>
    </row>
    <row r="120" spans="1:42">
      <c r="A120" s="74">
        <v>68</v>
      </c>
      <c r="B120">
        <f ca="1">IF('Liv 2010'!$A128="LM",INDIRECT("'Liv 2010'!"&amp;'Country Selector'!$B$3&amp;ROW($A128))*10^12,0)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>
        <f ca="1">IF('Liv 2020'!$A128="LM",INDIRECT("'Liv 2020'!"&amp;'Country Selector'!$B$3&amp;ROW($A128))*10^12,0)*'Process Emissions Multipliers'!$B$43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>
        <f ca="1">IF('Liv 2030'!$A128="LM",INDIRECT("'Liv 2030'!"&amp;'Country Selector'!$B$3&amp;ROW($A128))*10^12,0)*'Process Emissions Multipliers'!$D$43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Multipliers'!$E$43</f>
        <v>0</v>
      </c>
    </row>
    <row r="121" spans="1:42">
      <c r="A121" s="74">
        <v>69</v>
      </c>
      <c r="B121">
        <f ca="1">IF('Liv 2010'!$A129="LM",INDIRECT("'Liv 2010'!"&amp;'Country Selector'!$B$3&amp;ROW($A129))*10^12,0)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>
        <f ca="1">IF('Liv 2020'!$A129="LM",INDIRECT("'Liv 2020'!"&amp;'Country Selector'!$B$3&amp;ROW($A129))*10^12,0)*'Process Emissions Multipliers'!$B$43</f>
        <v>0</v>
      </c>
      <c r="M121">
        <f t="shared" ca="1" si="16"/>
        <v>16545608670.33429</v>
      </c>
      <c r="N121">
        <f t="shared" ca="1" si="21"/>
        <v>33091217340.668579</v>
      </c>
      <c r="O121">
        <f t="shared" ca="1" si="21"/>
        <v>49636826011.002869</v>
      </c>
      <c r="P121">
        <f t="shared" ca="1" si="21"/>
        <v>66182434681.337158</v>
      </c>
      <c r="Q121">
        <f t="shared" ca="1" si="21"/>
        <v>82728043351.671448</v>
      </c>
      <c r="R121">
        <f t="shared" ca="1" si="21"/>
        <v>99273652022.005737</v>
      </c>
      <c r="S121">
        <f t="shared" ca="1" si="21"/>
        <v>115819260692.34004</v>
      </c>
      <c r="T121">
        <f t="shared" ca="1" si="21"/>
        <v>132364869362.67432</v>
      </c>
      <c r="U121">
        <f t="shared" ca="1" si="21"/>
        <v>148910478033.00861</v>
      </c>
      <c r="V121">
        <f ca="1">IF('Liv 2030'!$A129="LM",INDIRECT("'Liv 2030'!"&amp;'Country Selector'!$B$3&amp;ROW($A129))*10^12,0)*'Process Emissions Multipliers'!$D$43</f>
        <v>165456086703.3429</v>
      </c>
      <c r="W121" s="90">
        <f t="shared" ca="1" si="24"/>
        <v>167920444227.1174</v>
      </c>
      <c r="X121" s="90">
        <f t="shared" ca="1" si="24"/>
        <v>170384801750.89191</v>
      </c>
      <c r="Y121" s="90">
        <f t="shared" ca="1" si="24"/>
        <v>172849159274.66641</v>
      </c>
      <c r="Z121" s="90">
        <f t="shared" ca="1" si="24"/>
        <v>175313516798.44092</v>
      </c>
      <c r="AA121" s="90">
        <f t="shared" ca="1" si="24"/>
        <v>177777874322.21545</v>
      </c>
      <c r="AB121" s="90">
        <f t="shared" ca="1" si="24"/>
        <v>180242231845.98996</v>
      </c>
      <c r="AC121" s="90">
        <f t="shared" ca="1" si="24"/>
        <v>182706589369.76447</v>
      </c>
      <c r="AD121" s="90">
        <f t="shared" ca="1" si="24"/>
        <v>185170946893.53897</v>
      </c>
      <c r="AE121" s="90">
        <f t="shared" ca="1" si="24"/>
        <v>187635304417.31348</v>
      </c>
      <c r="AF121" s="90">
        <f t="shared" ca="1" si="24"/>
        <v>190099661941.08798</v>
      </c>
      <c r="AG121" s="90">
        <f t="shared" ca="1" si="24"/>
        <v>192564019464.86249</v>
      </c>
      <c r="AH121" s="90">
        <f t="shared" ca="1" si="24"/>
        <v>195028376988.63702</v>
      </c>
      <c r="AI121" s="90">
        <f t="shared" ca="1" si="24"/>
        <v>197492734512.41153</v>
      </c>
      <c r="AJ121" s="90">
        <f t="shared" ca="1" si="24"/>
        <v>199957092036.18604</v>
      </c>
      <c r="AK121" s="90">
        <f t="shared" ca="1" si="24"/>
        <v>202421449559.96054</v>
      </c>
      <c r="AL121" s="90">
        <f t="shared" ca="1" si="24"/>
        <v>204885807083.73505</v>
      </c>
      <c r="AM121" s="90">
        <f t="shared" ca="1" si="23"/>
        <v>207350164607.50955</v>
      </c>
      <c r="AN121" s="90">
        <f t="shared" ca="1" si="23"/>
        <v>209814522131.28406</v>
      </c>
      <c r="AO121" s="90">
        <f t="shared" ca="1" si="23"/>
        <v>212278879655.05856</v>
      </c>
      <c r="AP121">
        <f ca="1">V121*'Process Emissions Multipliers'!$E$43</f>
        <v>214743237178.83307</v>
      </c>
    </row>
    <row r="122" spans="1:42">
      <c r="A122" s="74">
        <v>70</v>
      </c>
      <c r="B122">
        <f ca="1">IF('Liv 2010'!$A130="LM",INDIRECT("'Liv 2010'!"&amp;'Country Selector'!$B$3&amp;ROW($A130))*10^12,0)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>
        <f ca="1">IF('Liv 2020'!$A130="LM",INDIRECT("'Liv 2020'!"&amp;'Country Selector'!$B$3&amp;ROW($A130))*10^12,0)*'Process Emissions Multipliers'!$B$43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>
        <f ca="1">IF('Liv 2030'!$A130="LM",INDIRECT("'Liv 2030'!"&amp;'Country Selector'!$B$3&amp;ROW($A130))*10^12,0)*'Process Emissions Multipliers'!$D$43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Multipliers'!$E$43</f>
        <v>0</v>
      </c>
    </row>
    <row r="123" spans="1:42">
      <c r="A123" s="74">
        <v>71</v>
      </c>
      <c r="B123">
        <f ca="1">IF('Liv 2010'!$A131="LM",INDIRECT("'Liv 2010'!"&amp;'Country Selector'!$B$3&amp;ROW($A131))*10^12,0)</f>
        <v>0</v>
      </c>
      <c r="C123">
        <f t="shared" ca="1" si="15"/>
        <v>12076382066.879936</v>
      </c>
      <c r="D123">
        <f t="shared" ca="1" si="20"/>
        <v>24152764133.759872</v>
      </c>
      <c r="E123">
        <f t="shared" ca="1" si="20"/>
        <v>36229146200.639809</v>
      </c>
      <c r="F123">
        <f t="shared" ca="1" si="20"/>
        <v>48305528267.519745</v>
      </c>
      <c r="G123">
        <f t="shared" ca="1" si="20"/>
        <v>60381910334.399681</v>
      </c>
      <c r="H123">
        <f t="shared" ca="1" si="20"/>
        <v>72458292401.279617</v>
      </c>
      <c r="I123">
        <f t="shared" ca="1" si="20"/>
        <v>84534674468.159561</v>
      </c>
      <c r="J123">
        <f t="shared" ca="1" si="20"/>
        <v>96611056535.03949</v>
      </c>
      <c r="K123">
        <f t="shared" ca="1" si="20"/>
        <v>108687438601.91942</v>
      </c>
      <c r="L123">
        <f ca="1">IF('Liv 2020'!$A131="LM",INDIRECT("'Liv 2020'!"&amp;'Country Selector'!$B$3&amp;ROW($A131))*10^12,0)*'Process Emissions Multipliers'!$B$43</f>
        <v>120763820668.79936</v>
      </c>
      <c r="M123">
        <f t="shared" ca="1" si="16"/>
        <v>108687438601.91942</v>
      </c>
      <c r="N123">
        <f t="shared" ca="1" si="21"/>
        <v>96611056535.03949</v>
      </c>
      <c r="O123">
        <f t="shared" ca="1" si="21"/>
        <v>84534674468.159561</v>
      </c>
      <c r="P123">
        <f t="shared" ca="1" si="21"/>
        <v>72458292401.279617</v>
      </c>
      <c r="Q123">
        <f t="shared" ca="1" si="21"/>
        <v>60381910334.399681</v>
      </c>
      <c r="R123">
        <f t="shared" ca="1" si="21"/>
        <v>48305528267.519745</v>
      </c>
      <c r="S123">
        <f t="shared" ca="1" si="21"/>
        <v>36229146200.639809</v>
      </c>
      <c r="T123">
        <f t="shared" ca="1" si="21"/>
        <v>24152764133.759872</v>
      </c>
      <c r="U123">
        <f t="shared" ca="1" si="21"/>
        <v>12076382066.879936</v>
      </c>
      <c r="V123">
        <f ca="1">IF('Liv 2030'!$A131="LM",INDIRECT("'Liv 2030'!"&amp;'Country Selector'!$B$3&amp;ROW($A131))*10^12,0)*'Process Emissions Multipliers'!$D$43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Multipliers'!$E$43</f>
        <v>0</v>
      </c>
    </row>
    <row r="124" spans="1:42">
      <c r="A124" s="74">
        <v>72</v>
      </c>
      <c r="B124">
        <f ca="1">IF('Liv 2010'!$A132="LM",INDIRECT("'Liv 2010'!"&amp;'Country Selector'!$B$3&amp;ROW($A132))*10^12,0)</f>
        <v>113202694295.98184</v>
      </c>
      <c r="C124">
        <f t="shared" ca="1" si="15"/>
        <v>101882424866.38365</v>
      </c>
      <c r="D124">
        <f t="shared" ca="1" si="20"/>
        <v>90562155436.785477</v>
      </c>
      <c r="E124">
        <f t="shared" ca="1" si="20"/>
        <v>79241886007.187286</v>
      </c>
      <c r="F124">
        <f t="shared" ca="1" si="20"/>
        <v>67921616577.589111</v>
      </c>
      <c r="G124">
        <f t="shared" ca="1" si="20"/>
        <v>56601347147.990921</v>
      </c>
      <c r="H124">
        <f t="shared" ca="1" si="20"/>
        <v>45281077718.392738</v>
      </c>
      <c r="I124">
        <f t="shared" ca="1" si="20"/>
        <v>33960808288.794556</v>
      </c>
      <c r="J124">
        <f t="shared" ca="1" si="20"/>
        <v>22640538859.196369</v>
      </c>
      <c r="K124">
        <f t="shared" ca="1" si="20"/>
        <v>11320269429.598185</v>
      </c>
      <c r="L124">
        <f ca="1">IF('Liv 2020'!$A132="LM",INDIRECT("'Liv 2020'!"&amp;'Country Selector'!$B$3&amp;ROW($A132))*10^12,0)*'Process Emissions Multipliers'!$B$43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>
        <f ca="1">IF('Liv 2030'!$A132="LM",INDIRECT("'Liv 2030'!"&amp;'Country Selector'!$B$3&amp;ROW($A132))*10^12,0)*'Process Emissions Multipliers'!$D$43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Multipliers'!$E$43</f>
        <v>0</v>
      </c>
    </row>
    <row r="125" spans="1:42">
      <c r="A125" s="74">
        <v>73</v>
      </c>
      <c r="B125">
        <f ca="1">IF('Liv 2010'!$A133="LM",INDIRECT("'Liv 2010'!"&amp;'Country Selector'!$B$3&amp;ROW($A133))*10^12,0)</f>
        <v>0</v>
      </c>
      <c r="C125">
        <f t="shared" ca="1" si="15"/>
        <v>0</v>
      </c>
      <c r="D125">
        <f t="shared" ca="1" si="20"/>
        <v>0</v>
      </c>
      <c r="E125">
        <f t="shared" ca="1" si="20"/>
        <v>0</v>
      </c>
      <c r="F125">
        <f t="shared" ca="1" si="20"/>
        <v>0</v>
      </c>
      <c r="G125">
        <f t="shared" ca="1" si="20"/>
        <v>0</v>
      </c>
      <c r="H125">
        <f t="shared" ca="1" si="20"/>
        <v>0</v>
      </c>
      <c r="I125">
        <f t="shared" ca="1" si="20"/>
        <v>0</v>
      </c>
      <c r="J125">
        <f t="shared" ca="1" si="20"/>
        <v>0</v>
      </c>
      <c r="K125">
        <f t="shared" ca="1" si="20"/>
        <v>0</v>
      </c>
      <c r="L125">
        <f ca="1">IF('Liv 2020'!$A133="LM",INDIRECT("'Liv 2020'!"&amp;'Country Selector'!$B$3&amp;ROW($A133))*10^12,0)*'Process Emissions Multipliers'!$B$43</f>
        <v>0</v>
      </c>
      <c r="M125">
        <f t="shared" ca="1" si="16"/>
        <v>0</v>
      </c>
      <c r="N125">
        <f t="shared" ca="1" si="21"/>
        <v>0</v>
      </c>
      <c r="O125">
        <f t="shared" ca="1" si="21"/>
        <v>0</v>
      </c>
      <c r="P125">
        <f t="shared" ca="1" si="21"/>
        <v>0</v>
      </c>
      <c r="Q125">
        <f t="shared" ca="1" si="21"/>
        <v>0</v>
      </c>
      <c r="R125">
        <f t="shared" ca="1" si="21"/>
        <v>0</v>
      </c>
      <c r="S125">
        <f t="shared" ca="1" si="21"/>
        <v>0</v>
      </c>
      <c r="T125">
        <f t="shared" ca="1" si="21"/>
        <v>0</v>
      </c>
      <c r="U125">
        <f t="shared" ca="1" si="21"/>
        <v>0</v>
      </c>
      <c r="V125">
        <f ca="1">IF('Liv 2030'!$A133="LM",INDIRECT("'Liv 2030'!"&amp;'Country Selector'!$B$3&amp;ROW($A133))*10^12,0)*'Process Emissions Multipliers'!$D$43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Multipliers'!$E$43</f>
        <v>0</v>
      </c>
    </row>
    <row r="126" spans="1:42">
      <c r="A126" s="74">
        <v>74</v>
      </c>
      <c r="B126">
        <f ca="1">IF('Liv 2010'!$A134="LM",INDIRECT("'Liv 2010'!"&amp;'Country Selector'!$B$3&amp;ROW($A134))*10^12,0)</f>
        <v>0</v>
      </c>
      <c r="C126">
        <f t="shared" ca="1" si="15"/>
        <v>0</v>
      </c>
      <c r="D126">
        <f t="shared" ca="1" si="20"/>
        <v>0</v>
      </c>
      <c r="E126">
        <f t="shared" ca="1" si="20"/>
        <v>0</v>
      </c>
      <c r="F126">
        <f t="shared" ca="1" si="20"/>
        <v>0</v>
      </c>
      <c r="G126">
        <f t="shared" ca="1" si="20"/>
        <v>0</v>
      </c>
      <c r="H126">
        <f t="shared" ca="1" si="20"/>
        <v>0</v>
      </c>
      <c r="I126">
        <f t="shared" ca="1" si="20"/>
        <v>0</v>
      </c>
      <c r="J126">
        <f t="shared" ca="1" si="20"/>
        <v>0</v>
      </c>
      <c r="K126">
        <f t="shared" ca="1" si="20"/>
        <v>0</v>
      </c>
      <c r="L126">
        <f ca="1">IF('Liv 2020'!$A134="LM",INDIRECT("'Liv 2020'!"&amp;'Country Selector'!$B$3&amp;ROW($A134))*10^12,0)*'Process Emissions Multipliers'!$B$43</f>
        <v>0</v>
      </c>
      <c r="M126">
        <f t="shared" ca="1" si="16"/>
        <v>0</v>
      </c>
      <c r="N126">
        <f t="shared" ca="1" si="21"/>
        <v>0</v>
      </c>
      <c r="O126">
        <f t="shared" ca="1" si="21"/>
        <v>0</v>
      </c>
      <c r="P126">
        <f t="shared" ca="1" si="21"/>
        <v>0</v>
      </c>
      <c r="Q126">
        <f t="shared" ca="1" si="21"/>
        <v>0</v>
      </c>
      <c r="R126">
        <f t="shared" ca="1" si="21"/>
        <v>0</v>
      </c>
      <c r="S126">
        <f t="shared" ca="1" si="21"/>
        <v>0</v>
      </c>
      <c r="T126">
        <f t="shared" ca="1" si="21"/>
        <v>0</v>
      </c>
      <c r="U126">
        <f t="shared" ca="1" si="21"/>
        <v>0</v>
      </c>
      <c r="V126">
        <f ca="1">IF('Liv 2030'!$A134="LM",INDIRECT("'Liv 2030'!"&amp;'Country Selector'!$B$3&amp;ROW($A134))*10^12,0)*'Process Emissions Multipliers'!$D$43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Multipliers'!$E$43</f>
        <v>0</v>
      </c>
    </row>
    <row r="127" spans="1:42">
      <c r="A127" s="74">
        <v>75</v>
      </c>
      <c r="B127">
        <f ca="1">IF('Liv 2010'!$A135="LM",INDIRECT("'Liv 2010'!"&amp;'Country Selector'!$B$3&amp;ROW($A135))*10^12,0)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>
        <f ca="1">IF('Liv 2020'!$A135="LM",INDIRECT("'Liv 2020'!"&amp;'Country Selector'!$B$3&amp;ROW($A135))*10^12,0)*'Process Emissions Multipliers'!$B$43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>
        <f ca="1">IF('Liv 2030'!$A135="LM",INDIRECT("'Liv 2030'!"&amp;'Country Selector'!$B$3&amp;ROW($A135))*10^12,0)*'Process Emissions Multipliers'!$D$43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Multipliers'!$E$43</f>
        <v>0</v>
      </c>
    </row>
    <row r="128" spans="1:42">
      <c r="A128" s="74">
        <v>76</v>
      </c>
      <c r="B128">
        <f ca="1">IF('Liv 2010'!$A136="LM",INDIRECT("'Liv 2010'!"&amp;'Country Selector'!$B$3&amp;ROW($A136))*10^12,0)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>
        <f ca="1">IF('Liv 2020'!$A136="LM",INDIRECT("'Liv 2020'!"&amp;'Country Selector'!$B$3&amp;ROW($A136))*10^12,0)*'Process Emissions Multipliers'!$B$43</f>
        <v>0</v>
      </c>
      <c r="M128">
        <f t="shared" ref="M128:U156" ca="1" si="28">$L128*($V$1-M$1)/($V$1-$L$1)+$V128*(M$1-$L$1)/($V$1-$L$1)</f>
        <v>0</v>
      </c>
      <c r="N128">
        <f t="shared" ca="1" si="28"/>
        <v>0</v>
      </c>
      <c r="O128">
        <f t="shared" ca="1" si="28"/>
        <v>0</v>
      </c>
      <c r="P128">
        <f t="shared" ca="1" si="28"/>
        <v>0</v>
      </c>
      <c r="Q128">
        <f t="shared" ca="1" si="28"/>
        <v>0</v>
      </c>
      <c r="R128">
        <f t="shared" ca="1" si="28"/>
        <v>0</v>
      </c>
      <c r="S128">
        <f t="shared" ca="1" si="28"/>
        <v>0</v>
      </c>
      <c r="T128">
        <f t="shared" ca="1" si="28"/>
        <v>0</v>
      </c>
      <c r="U128">
        <f t="shared" ca="1" si="28"/>
        <v>0</v>
      </c>
      <c r="V128">
        <f ca="1">IF('Liv 2030'!$A136="LM",INDIRECT("'Liv 2030'!"&amp;'Country Selector'!$B$3&amp;ROW($A136))*10^12,0)*'Process Emissions Multipliers'!$D$43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Multipliers'!$E$43</f>
        <v>0</v>
      </c>
    </row>
    <row r="129" spans="1:42">
      <c r="A129" s="74">
        <v>77</v>
      </c>
      <c r="B129">
        <f ca="1">IF('Liv 2010'!$A137="LM",INDIRECT("'Liv 2010'!"&amp;'Country Selector'!$B$3&amp;ROW($A137))*10^12,0)</f>
        <v>0</v>
      </c>
      <c r="C129">
        <f t="shared" ca="1" si="27"/>
        <v>0</v>
      </c>
      <c r="D129">
        <f t="shared" ca="1" si="27"/>
        <v>0</v>
      </c>
      <c r="E129">
        <f t="shared" ca="1" si="27"/>
        <v>0</v>
      </c>
      <c r="F129">
        <f t="shared" ca="1" si="27"/>
        <v>0</v>
      </c>
      <c r="G129">
        <f t="shared" ca="1" si="27"/>
        <v>0</v>
      </c>
      <c r="H129">
        <f t="shared" ca="1" si="27"/>
        <v>0</v>
      </c>
      <c r="I129">
        <f t="shared" ca="1" si="27"/>
        <v>0</v>
      </c>
      <c r="J129">
        <f t="shared" ca="1" si="27"/>
        <v>0</v>
      </c>
      <c r="K129">
        <f t="shared" ca="1" si="27"/>
        <v>0</v>
      </c>
      <c r="L129">
        <f ca="1">IF('Liv 2020'!$A137="LM",INDIRECT("'Liv 2020'!"&amp;'Country Selector'!$B$3&amp;ROW($A137))*10^12,0)*'Process Emissions Multipliers'!$B$43</f>
        <v>0</v>
      </c>
      <c r="M129">
        <f t="shared" ca="1" si="28"/>
        <v>0</v>
      </c>
      <c r="N129">
        <f t="shared" ca="1" si="28"/>
        <v>0</v>
      </c>
      <c r="O129">
        <f t="shared" ca="1" si="28"/>
        <v>0</v>
      </c>
      <c r="P129">
        <f t="shared" ca="1" si="28"/>
        <v>0</v>
      </c>
      <c r="Q129">
        <f t="shared" ca="1" si="28"/>
        <v>0</v>
      </c>
      <c r="R129">
        <f t="shared" ca="1" si="28"/>
        <v>0</v>
      </c>
      <c r="S129">
        <f t="shared" ca="1" si="28"/>
        <v>0</v>
      </c>
      <c r="T129">
        <f t="shared" ca="1" si="28"/>
        <v>0</v>
      </c>
      <c r="U129">
        <f t="shared" ca="1" si="28"/>
        <v>0</v>
      </c>
      <c r="V129">
        <f ca="1">IF('Liv 2030'!$A137="LM",INDIRECT("'Liv 2030'!"&amp;'Country Selector'!$B$3&amp;ROW($A137))*10^12,0)*'Process Emissions Multipliers'!$D$43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Multipliers'!$E$43</f>
        <v>0</v>
      </c>
    </row>
    <row r="130" spans="1:42">
      <c r="A130" s="74">
        <v>78</v>
      </c>
      <c r="B130">
        <f ca="1">IF('Liv 2010'!$A138="LM",INDIRECT("'Liv 2010'!"&amp;'Country Selector'!$B$3&amp;ROW($A138))*10^12,0)</f>
        <v>0</v>
      </c>
      <c r="C130">
        <f t="shared" ca="1" si="27"/>
        <v>0</v>
      </c>
      <c r="D130">
        <f t="shared" ca="1" si="27"/>
        <v>0</v>
      </c>
      <c r="E130">
        <f t="shared" ca="1" si="27"/>
        <v>0</v>
      </c>
      <c r="F130">
        <f t="shared" ca="1" si="27"/>
        <v>0</v>
      </c>
      <c r="G130">
        <f t="shared" ca="1" si="27"/>
        <v>0</v>
      </c>
      <c r="H130">
        <f t="shared" ca="1" si="27"/>
        <v>0</v>
      </c>
      <c r="I130">
        <f t="shared" ca="1" si="27"/>
        <v>0</v>
      </c>
      <c r="J130">
        <f t="shared" ca="1" si="27"/>
        <v>0</v>
      </c>
      <c r="K130">
        <f t="shared" ca="1" si="27"/>
        <v>0</v>
      </c>
      <c r="L130">
        <f ca="1">IF('Liv 2020'!$A138="LM",INDIRECT("'Liv 2020'!"&amp;'Country Selector'!$B$3&amp;ROW($A138))*10^12,0)*'Process Emissions Multipliers'!$B$43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>
        <f ca="1">IF('Liv 2030'!$A138="LM",INDIRECT("'Liv 2030'!"&amp;'Country Selector'!$B$3&amp;ROW($A138))*10^12,0)*'Process Emissions Multipliers'!$D$43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Multipliers'!$E$43</f>
        <v>0</v>
      </c>
    </row>
    <row r="131" spans="1:42">
      <c r="A131" s="74">
        <v>79</v>
      </c>
      <c r="B131">
        <f ca="1">IF('Liv 2010'!$A139="LM",INDIRECT("'Liv 2010'!"&amp;'Country Selector'!$B$3&amp;ROW($A139))*10^12,0)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>
        <f ca="1">IF('Liv 2020'!$A139="LM",INDIRECT("'Liv 2020'!"&amp;'Country Selector'!$B$3&amp;ROW($A139))*10^12,0)*'Process Emissions Multipliers'!$B$43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>
        <f ca="1">IF('Liv 2030'!$A139="LM",INDIRECT("'Liv 2030'!"&amp;'Country Selector'!$B$3&amp;ROW($A139))*10^12,0)*'Process Emissions Multipliers'!$D$43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Multipliers'!$E$43</f>
        <v>0</v>
      </c>
    </row>
    <row r="132" spans="1:42">
      <c r="A132" s="74">
        <v>80</v>
      </c>
      <c r="B132">
        <f ca="1">IF('Liv 2010'!$A140="LM",INDIRECT("'Liv 2010'!"&amp;'Country Selector'!$B$3&amp;ROW($A140))*10^12,0)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>
        <f ca="1">IF('Liv 2020'!$A140="LM",INDIRECT("'Liv 2020'!"&amp;'Country Selector'!$B$3&amp;ROW($A140))*10^12,0)*'Process Emissions Multipliers'!$B$43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>
        <f ca="1">IF('Liv 2030'!$A140="LM",INDIRECT("'Liv 2030'!"&amp;'Country Selector'!$B$3&amp;ROW($A140))*10^12,0)*'Process Emissions Multipliers'!$D$43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Multipliers'!$E$43</f>
        <v>0</v>
      </c>
    </row>
    <row r="133" spans="1:42">
      <c r="A133" s="74">
        <v>81</v>
      </c>
      <c r="B133">
        <f ca="1">IF('Liv 2010'!$A141="LM",INDIRECT("'Liv 2010'!"&amp;'Country Selector'!$B$3&amp;ROW($A141))*10^12,0)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>
        <f ca="1">IF('Liv 2020'!$A141="LM",INDIRECT("'Liv 2020'!"&amp;'Country Selector'!$B$3&amp;ROW($A141))*10^12,0)*'Process Emissions Multipliers'!$B$43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>
        <f ca="1">IF('Liv 2030'!$A141="LM",INDIRECT("'Liv 2030'!"&amp;'Country Selector'!$B$3&amp;ROW($A141))*10^12,0)*'Process Emissions Multipliers'!$D$43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Multipliers'!$E$43</f>
        <v>0</v>
      </c>
    </row>
    <row r="134" spans="1:42">
      <c r="A134" s="74">
        <v>82</v>
      </c>
      <c r="B134">
        <f ca="1">IF('Liv 2010'!$A142="LM",INDIRECT("'Liv 2010'!"&amp;'Country Selector'!$B$3&amp;ROW($A142))*10^12,0)</f>
        <v>0</v>
      </c>
      <c r="C134">
        <f t="shared" ca="1" si="27"/>
        <v>0</v>
      </c>
      <c r="D134">
        <f t="shared" ca="1" si="27"/>
        <v>0</v>
      </c>
      <c r="E134">
        <f t="shared" ca="1" si="27"/>
        <v>0</v>
      </c>
      <c r="F134">
        <f t="shared" ca="1" si="27"/>
        <v>0</v>
      </c>
      <c r="G134">
        <f t="shared" ca="1" si="27"/>
        <v>0</v>
      </c>
      <c r="H134">
        <f t="shared" ca="1" si="27"/>
        <v>0</v>
      </c>
      <c r="I134">
        <f t="shared" ca="1" si="27"/>
        <v>0</v>
      </c>
      <c r="J134">
        <f t="shared" ca="1" si="27"/>
        <v>0</v>
      </c>
      <c r="K134">
        <f t="shared" ca="1" si="27"/>
        <v>0</v>
      </c>
      <c r="L134">
        <f ca="1">IF('Liv 2020'!$A142="LM",INDIRECT("'Liv 2020'!"&amp;'Country Selector'!$B$3&amp;ROW($A142))*10^12,0)*'Process Emissions Multipliers'!$B$43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>
        <f ca="1">IF('Liv 2030'!$A142="LM",INDIRECT("'Liv 2030'!"&amp;'Country Selector'!$B$3&amp;ROW($A142))*10^12,0)*'Process Emissions Multipliers'!$D$43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Multipliers'!$E$43</f>
        <v>0</v>
      </c>
    </row>
    <row r="135" spans="1:42">
      <c r="A135" s="74">
        <v>83</v>
      </c>
      <c r="B135">
        <f ca="1">IF('Liv 2010'!$A143="LM",INDIRECT("'Liv 2010'!"&amp;'Country Selector'!$B$3&amp;ROW($A143))*10^12,0)</f>
        <v>0</v>
      </c>
      <c r="C135">
        <f t="shared" ca="1" si="27"/>
        <v>0</v>
      </c>
      <c r="D135">
        <f t="shared" ca="1" si="27"/>
        <v>0</v>
      </c>
      <c r="E135">
        <f t="shared" ca="1" si="27"/>
        <v>0</v>
      </c>
      <c r="F135">
        <f t="shared" ca="1" si="27"/>
        <v>0</v>
      </c>
      <c r="G135">
        <f t="shared" ca="1" si="27"/>
        <v>0</v>
      </c>
      <c r="H135">
        <f t="shared" ca="1" si="27"/>
        <v>0</v>
      </c>
      <c r="I135">
        <f t="shared" ca="1" si="27"/>
        <v>0</v>
      </c>
      <c r="J135">
        <f t="shared" ca="1" si="27"/>
        <v>0</v>
      </c>
      <c r="K135">
        <f t="shared" ca="1" si="27"/>
        <v>0</v>
      </c>
      <c r="L135">
        <f ca="1">IF('Liv 2020'!$A143="LM",INDIRECT("'Liv 2020'!"&amp;'Country Selector'!$B$3&amp;ROW($A143))*10^12,0)*'Process Emissions Multipliers'!$B$43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>
        <f ca="1">IF('Liv 2030'!$A143="LM",INDIRECT("'Liv 2030'!"&amp;'Country Selector'!$B$3&amp;ROW($A143))*10^12,0)*'Process Emissions Multipliers'!$D$43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Multipliers'!$E$43</f>
        <v>0</v>
      </c>
    </row>
    <row r="136" spans="1:42">
      <c r="A136" s="74">
        <v>84</v>
      </c>
      <c r="B136">
        <f ca="1">IF('Liv 2010'!$A144="LM",INDIRECT("'Liv 2010'!"&amp;'Country Selector'!$B$3&amp;ROW($A144))*10^12,0)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>
        <f ca="1">IF('Liv 2020'!$A144="LM",INDIRECT("'Liv 2020'!"&amp;'Country Selector'!$B$3&amp;ROW($A144))*10^12,0)*'Process Emissions Multipliers'!$B$43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>
        <f ca="1">IF('Liv 2030'!$A144="LM",INDIRECT("'Liv 2030'!"&amp;'Country Selector'!$B$3&amp;ROW($A144))*10^12,0)*'Process Emissions Multipliers'!$D$43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Multipliers'!$E$43</f>
        <v>0</v>
      </c>
    </row>
    <row r="137" spans="1:42">
      <c r="A137" s="74">
        <v>85</v>
      </c>
      <c r="B137">
        <f ca="1">IF('Liv 2010'!$A145="LM",INDIRECT("'Liv 2010'!"&amp;'Country Selector'!$B$3&amp;ROW($A145))*10^12,0)</f>
        <v>0</v>
      </c>
      <c r="C137">
        <f t="shared" ca="1" si="27"/>
        <v>0</v>
      </c>
      <c r="D137">
        <f t="shared" ca="1" si="27"/>
        <v>0</v>
      </c>
      <c r="E137">
        <f t="shared" ca="1" si="27"/>
        <v>0</v>
      </c>
      <c r="F137">
        <f t="shared" ca="1" si="27"/>
        <v>0</v>
      </c>
      <c r="G137">
        <f t="shared" ca="1" si="27"/>
        <v>0</v>
      </c>
      <c r="H137">
        <f t="shared" ca="1" si="27"/>
        <v>0</v>
      </c>
      <c r="I137">
        <f t="shared" ca="1" si="27"/>
        <v>0</v>
      </c>
      <c r="J137">
        <f t="shared" ca="1" si="27"/>
        <v>0</v>
      </c>
      <c r="K137">
        <f t="shared" ca="1" si="27"/>
        <v>0</v>
      </c>
      <c r="L137">
        <f ca="1">IF('Liv 2020'!$A145="LM",INDIRECT("'Liv 2020'!"&amp;'Country Selector'!$B$3&amp;ROW($A145))*10^12,0)*'Process Emissions Multipliers'!$B$43</f>
        <v>0</v>
      </c>
      <c r="M137">
        <f t="shared" ca="1" si="28"/>
        <v>0</v>
      </c>
      <c r="N137">
        <f t="shared" ca="1" si="28"/>
        <v>0</v>
      </c>
      <c r="O137">
        <f t="shared" ca="1" si="28"/>
        <v>0</v>
      </c>
      <c r="P137">
        <f t="shared" ca="1" si="28"/>
        <v>0</v>
      </c>
      <c r="Q137">
        <f t="shared" ca="1" si="28"/>
        <v>0</v>
      </c>
      <c r="R137">
        <f t="shared" ca="1" si="28"/>
        <v>0</v>
      </c>
      <c r="S137">
        <f t="shared" ca="1" si="28"/>
        <v>0</v>
      </c>
      <c r="T137">
        <f t="shared" ca="1" si="28"/>
        <v>0</v>
      </c>
      <c r="U137">
        <f t="shared" ca="1" si="28"/>
        <v>0</v>
      </c>
      <c r="V137">
        <f ca="1">IF('Liv 2030'!$A145="LM",INDIRECT("'Liv 2030'!"&amp;'Country Selector'!$B$3&amp;ROW($A145))*10^12,0)*'Process Emissions Multipliers'!$D$43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Multipliers'!$E$43</f>
        <v>0</v>
      </c>
    </row>
    <row r="138" spans="1:42">
      <c r="A138" s="74">
        <v>86</v>
      </c>
      <c r="B138">
        <f ca="1">IF('Liv 2010'!$A146="LM",INDIRECT("'Liv 2010'!"&amp;'Country Selector'!$B$3&amp;ROW($A146))*10^12,0)</f>
        <v>0</v>
      </c>
      <c r="C138">
        <f t="shared" ca="1" si="27"/>
        <v>0</v>
      </c>
      <c r="D138">
        <f t="shared" ca="1" si="27"/>
        <v>0</v>
      </c>
      <c r="E138">
        <f t="shared" ca="1" si="27"/>
        <v>0</v>
      </c>
      <c r="F138">
        <f t="shared" ca="1" si="27"/>
        <v>0</v>
      </c>
      <c r="G138">
        <f t="shared" ca="1" si="27"/>
        <v>0</v>
      </c>
      <c r="H138">
        <f t="shared" ca="1" si="27"/>
        <v>0</v>
      </c>
      <c r="I138">
        <f t="shared" ca="1" si="27"/>
        <v>0</v>
      </c>
      <c r="J138">
        <f t="shared" ca="1" si="27"/>
        <v>0</v>
      </c>
      <c r="K138">
        <f t="shared" ca="1" si="27"/>
        <v>0</v>
      </c>
      <c r="L138">
        <f ca="1">IF('Liv 2020'!$A146="LM",INDIRECT("'Liv 2020'!"&amp;'Country Selector'!$B$3&amp;ROW($A146))*10^12,0)*'Process Emissions Multipliers'!$B$43</f>
        <v>0</v>
      </c>
      <c r="M138">
        <f t="shared" ca="1" si="28"/>
        <v>0</v>
      </c>
      <c r="N138">
        <f t="shared" ca="1" si="28"/>
        <v>0</v>
      </c>
      <c r="O138">
        <f t="shared" ca="1" si="28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>
        <f ca="1">IF('Liv 2030'!$A146="LM",INDIRECT("'Liv 2030'!"&amp;'Country Selector'!$B$3&amp;ROW($A146))*10^12,0)*'Process Emissions Multipliers'!$D$43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Multipliers'!$E$43</f>
        <v>0</v>
      </c>
    </row>
    <row r="139" spans="1:42">
      <c r="A139" s="74">
        <v>87</v>
      </c>
      <c r="B139">
        <f ca="1">IF('Liv 2010'!$A147="LM",INDIRECT("'Liv 2010'!"&amp;'Country Selector'!$B$3&amp;ROW($A147))*10^12,0)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>
        <f ca="1">IF('Liv 2020'!$A147="LM",INDIRECT("'Liv 2020'!"&amp;'Country Selector'!$B$3&amp;ROW($A147))*10^12,0)*'Process Emissions Multipliers'!$B$43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>
        <f ca="1">IF('Liv 2030'!$A147="LM",INDIRECT("'Liv 2030'!"&amp;'Country Selector'!$B$3&amp;ROW($A147))*10^12,0)*'Process Emissions Multipliers'!$D$43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Multipliers'!$E$43</f>
        <v>0</v>
      </c>
    </row>
    <row r="140" spans="1:42">
      <c r="A140" s="74">
        <v>88</v>
      </c>
      <c r="B140">
        <f ca="1">IF('Liv 2010'!$A148="LM",INDIRECT("'Liv 2010'!"&amp;'Country Selector'!$B$3&amp;ROW($A148))*10^12,0)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>
        <f ca="1">IF('Liv 2020'!$A148="LM",INDIRECT("'Liv 2020'!"&amp;'Country Selector'!$B$3&amp;ROW($A148))*10^12,0)*'Process Emissions Multipliers'!$B$43</f>
        <v>0</v>
      </c>
      <c r="M140">
        <f t="shared" ca="1" si="28"/>
        <v>0</v>
      </c>
      <c r="N140">
        <f t="shared" ca="1" si="28"/>
        <v>0</v>
      </c>
      <c r="O140">
        <f t="shared" ca="1" si="28"/>
        <v>0</v>
      </c>
      <c r="P140">
        <f t="shared" ca="1" si="28"/>
        <v>0</v>
      </c>
      <c r="Q140">
        <f t="shared" ca="1" si="28"/>
        <v>0</v>
      </c>
      <c r="R140">
        <f t="shared" ca="1" si="28"/>
        <v>0</v>
      </c>
      <c r="S140">
        <f t="shared" ca="1" si="28"/>
        <v>0</v>
      </c>
      <c r="T140">
        <f t="shared" ca="1" si="28"/>
        <v>0</v>
      </c>
      <c r="U140">
        <f t="shared" ca="1" si="28"/>
        <v>0</v>
      </c>
      <c r="V140">
        <f ca="1">IF('Liv 2030'!$A148="LM",INDIRECT("'Liv 2030'!"&amp;'Country Selector'!$B$3&amp;ROW($A148))*10^12,0)*'Process Emissions Multipliers'!$D$43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Multipliers'!$E$43</f>
        <v>0</v>
      </c>
    </row>
    <row r="141" spans="1:42">
      <c r="A141" s="74">
        <v>89</v>
      </c>
      <c r="B141">
        <f ca="1">IF('Liv 2010'!$A149="LM",INDIRECT("'Liv 2010'!"&amp;'Country Selector'!$B$3&amp;ROW($A149))*10^12,0)</f>
        <v>0</v>
      </c>
      <c r="C141">
        <f t="shared" ca="1" si="27"/>
        <v>0</v>
      </c>
      <c r="D141">
        <f t="shared" ca="1" si="27"/>
        <v>0</v>
      </c>
      <c r="E141">
        <f t="shared" ca="1" si="27"/>
        <v>0</v>
      </c>
      <c r="F141">
        <f t="shared" ca="1" si="27"/>
        <v>0</v>
      </c>
      <c r="G141">
        <f t="shared" ca="1" si="27"/>
        <v>0</v>
      </c>
      <c r="H141">
        <f t="shared" ca="1" si="27"/>
        <v>0</v>
      </c>
      <c r="I141">
        <f t="shared" ca="1" si="27"/>
        <v>0</v>
      </c>
      <c r="J141">
        <f t="shared" ca="1" si="27"/>
        <v>0</v>
      </c>
      <c r="K141">
        <f t="shared" ca="1" si="27"/>
        <v>0</v>
      </c>
      <c r="L141">
        <f ca="1">IF('Liv 2020'!$A149="LM",INDIRECT("'Liv 2020'!"&amp;'Country Selector'!$B$3&amp;ROW($A149))*10^12,0)*'Process Emissions Multipliers'!$B$43</f>
        <v>0</v>
      </c>
      <c r="M141">
        <f t="shared" ca="1" si="28"/>
        <v>0</v>
      </c>
      <c r="N141">
        <f t="shared" ca="1" si="28"/>
        <v>0</v>
      </c>
      <c r="O141">
        <f t="shared" ca="1" si="28"/>
        <v>0</v>
      </c>
      <c r="P141">
        <f t="shared" ca="1" si="28"/>
        <v>0</v>
      </c>
      <c r="Q141">
        <f t="shared" ca="1" si="28"/>
        <v>0</v>
      </c>
      <c r="R141">
        <f t="shared" ca="1" si="28"/>
        <v>0</v>
      </c>
      <c r="S141">
        <f t="shared" ca="1" si="28"/>
        <v>0</v>
      </c>
      <c r="T141">
        <f t="shared" ca="1" si="28"/>
        <v>0</v>
      </c>
      <c r="U141">
        <f t="shared" ca="1" si="28"/>
        <v>0</v>
      </c>
      <c r="V141">
        <f ca="1">IF('Liv 2030'!$A149="LM",INDIRECT("'Liv 2030'!"&amp;'Country Selector'!$B$3&amp;ROW($A149))*10^12,0)*'Process Emissions Multipliers'!$D$43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Multipliers'!$E$43</f>
        <v>0</v>
      </c>
    </row>
    <row r="142" spans="1:42">
      <c r="A142" s="74">
        <v>90</v>
      </c>
      <c r="B142">
        <f ca="1">IF('Liv 2010'!$A150="LM",INDIRECT("'Liv 2010'!"&amp;'Country Selector'!$B$3&amp;ROW($A150))*10^12,0)</f>
        <v>0</v>
      </c>
      <c r="C142">
        <f t="shared" ca="1" si="27"/>
        <v>0</v>
      </c>
      <c r="D142">
        <f t="shared" ca="1" si="27"/>
        <v>0</v>
      </c>
      <c r="E142">
        <f t="shared" ca="1" si="27"/>
        <v>0</v>
      </c>
      <c r="F142">
        <f t="shared" ca="1" si="27"/>
        <v>0</v>
      </c>
      <c r="G142">
        <f t="shared" ca="1" si="27"/>
        <v>0</v>
      </c>
      <c r="H142">
        <f t="shared" ca="1" si="27"/>
        <v>0</v>
      </c>
      <c r="I142">
        <f t="shared" ca="1" si="27"/>
        <v>0</v>
      </c>
      <c r="J142">
        <f t="shared" ca="1" si="27"/>
        <v>0</v>
      </c>
      <c r="K142">
        <f t="shared" ca="1" si="27"/>
        <v>0</v>
      </c>
      <c r="L142">
        <f ca="1">IF('Liv 2020'!$A150="LM",INDIRECT("'Liv 2020'!"&amp;'Country Selector'!$B$3&amp;ROW($A150))*10^12,0)*'Process Emissions Multipliers'!$B$43</f>
        <v>0</v>
      </c>
      <c r="M142">
        <f t="shared" ca="1" si="28"/>
        <v>0</v>
      </c>
      <c r="N142">
        <f t="shared" ca="1" si="28"/>
        <v>0</v>
      </c>
      <c r="O142">
        <f t="shared" ca="1" si="28"/>
        <v>0</v>
      </c>
      <c r="P142">
        <f t="shared" ca="1" si="28"/>
        <v>0</v>
      </c>
      <c r="Q142">
        <f t="shared" ca="1" si="28"/>
        <v>0</v>
      </c>
      <c r="R142">
        <f t="shared" ca="1" si="28"/>
        <v>0</v>
      </c>
      <c r="S142">
        <f t="shared" ca="1" si="28"/>
        <v>0</v>
      </c>
      <c r="T142">
        <f t="shared" ca="1" si="28"/>
        <v>0</v>
      </c>
      <c r="U142">
        <f t="shared" ca="1" si="28"/>
        <v>0</v>
      </c>
      <c r="V142">
        <f ca="1">IF('Liv 2030'!$A150="LM",INDIRECT("'Liv 2030'!"&amp;'Country Selector'!$B$3&amp;ROW($A150))*10^12,0)*'Process Emissions Multipliers'!$D$43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Multipliers'!$E$43</f>
        <v>0</v>
      </c>
    </row>
    <row r="143" spans="1:42">
      <c r="A143" s="74">
        <v>91</v>
      </c>
      <c r="B143">
        <f ca="1">IF('Liv 2010'!$A151="LM",INDIRECT("'Liv 2010'!"&amp;'Country Selector'!$B$3&amp;ROW($A151))*10^12,0)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>
        <f ca="1">IF('Liv 2020'!$A151="LM",INDIRECT("'Liv 2020'!"&amp;'Country Selector'!$B$3&amp;ROW($A151))*10^12,0)*'Process Emissions Multipliers'!$B$43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>
        <f ca="1">IF('Liv 2030'!$A151="LM",INDIRECT("'Liv 2030'!"&amp;'Country Selector'!$B$3&amp;ROW($A151))*10^12,0)*'Process Emissions Multipliers'!$D$43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Multipliers'!$E$43</f>
        <v>0</v>
      </c>
    </row>
    <row r="144" spans="1:42">
      <c r="A144" s="74">
        <v>92</v>
      </c>
      <c r="B144">
        <f ca="1">IF('Liv 2010'!$A152="LM",INDIRECT("'Liv 2010'!"&amp;'Country Selector'!$B$3&amp;ROW($A152))*10^12,0)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>
        <f ca="1">IF('Liv 2020'!$A152="LM",INDIRECT("'Liv 2020'!"&amp;'Country Selector'!$B$3&amp;ROW($A152))*10^12,0)*'Process Emissions Multipliers'!$B$43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>
        <f ca="1">IF('Liv 2030'!$A152="LM",INDIRECT("'Liv 2030'!"&amp;'Country Selector'!$B$3&amp;ROW($A152))*10^12,0)*'Process Emissions Multipliers'!$D$43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Multipliers'!$E$43</f>
        <v>0</v>
      </c>
    </row>
    <row r="145" spans="1:42">
      <c r="A145" s="74">
        <v>93</v>
      </c>
      <c r="B145">
        <f ca="1">IF('Liv 2010'!$A153="LM",INDIRECT("'Liv 2010'!"&amp;'Country Selector'!$B$3&amp;ROW($A153))*10^12,0)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>
        <f ca="1">IF('Liv 2020'!$A153="LM",INDIRECT("'Liv 2020'!"&amp;'Country Selector'!$B$3&amp;ROW($A153))*10^12,0)*'Process Emissions Multipliers'!$B$43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>
        <f ca="1">IF('Liv 2030'!$A153="LM",INDIRECT("'Liv 2030'!"&amp;'Country Selector'!$B$3&amp;ROW($A153))*10^12,0)*'Process Emissions Multipliers'!$D$43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Multipliers'!$E$43</f>
        <v>0</v>
      </c>
    </row>
    <row r="146" spans="1:42">
      <c r="A146" s="74">
        <v>94</v>
      </c>
      <c r="B146">
        <f ca="1">IF('Liv 2010'!$A154="LM",INDIRECT("'Liv 2010'!"&amp;'Country Selector'!$B$3&amp;ROW($A154))*10^12,0)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>
        <f ca="1">IF('Liv 2020'!$A154="LM",INDIRECT("'Liv 2020'!"&amp;'Country Selector'!$B$3&amp;ROW($A154))*10^12,0)*'Process Emissions Multipliers'!$B$43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>
        <f ca="1">IF('Liv 2030'!$A154="LM",INDIRECT("'Liv 2030'!"&amp;'Country Selector'!$B$3&amp;ROW($A154))*10^12,0)*'Process Emissions Multipliers'!$D$43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Multipliers'!$E$43</f>
        <v>0</v>
      </c>
    </row>
    <row r="147" spans="1:42">
      <c r="A147" s="74">
        <v>95</v>
      </c>
      <c r="B147">
        <f ca="1">IF('Liv 2010'!$A155="LM",INDIRECT("'Liv 2010'!"&amp;'Country Selector'!$B$3&amp;ROW($A155))*10^12,0)</f>
        <v>0</v>
      </c>
      <c r="C147">
        <f t="shared" ca="1" si="27"/>
        <v>0</v>
      </c>
      <c r="D147">
        <f t="shared" ca="1" si="27"/>
        <v>0</v>
      </c>
      <c r="E147">
        <f t="shared" ca="1" si="27"/>
        <v>0</v>
      </c>
      <c r="F147">
        <f t="shared" ca="1" si="27"/>
        <v>0</v>
      </c>
      <c r="G147">
        <f t="shared" ca="1" si="27"/>
        <v>0</v>
      </c>
      <c r="H147">
        <f t="shared" ca="1" si="27"/>
        <v>0</v>
      </c>
      <c r="I147">
        <f t="shared" ca="1" si="27"/>
        <v>0</v>
      </c>
      <c r="J147">
        <f t="shared" ca="1" si="27"/>
        <v>0</v>
      </c>
      <c r="K147">
        <f t="shared" ca="1" si="27"/>
        <v>0</v>
      </c>
      <c r="L147">
        <f ca="1">IF('Liv 2020'!$A155="LM",INDIRECT("'Liv 2020'!"&amp;'Country Selector'!$B$3&amp;ROW($A155))*10^12,0)*'Process Emissions Multipliers'!$B$43</f>
        <v>0</v>
      </c>
      <c r="M147">
        <f t="shared" ca="1" si="28"/>
        <v>0</v>
      </c>
      <c r="N147">
        <f t="shared" ca="1" si="28"/>
        <v>0</v>
      </c>
      <c r="O147">
        <f t="shared" ca="1" si="28"/>
        <v>0</v>
      </c>
      <c r="P147">
        <f t="shared" ca="1" si="28"/>
        <v>0</v>
      </c>
      <c r="Q147">
        <f t="shared" ca="1" si="28"/>
        <v>0</v>
      </c>
      <c r="R147">
        <f t="shared" ca="1" si="28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>
        <f ca="1">IF('Liv 2030'!$A155="LM",INDIRECT("'Liv 2030'!"&amp;'Country Selector'!$B$3&amp;ROW($A155))*10^12,0)*'Process Emissions Multipliers'!$D$43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Multipliers'!$E$43</f>
        <v>0</v>
      </c>
    </row>
    <row r="148" spans="1:42">
      <c r="A148" s="74">
        <v>96</v>
      </c>
      <c r="B148">
        <f ca="1">IF('Liv 2010'!$A156="LM",INDIRECT("'Liv 2010'!"&amp;'Country Selector'!$B$3&amp;ROW($A156))*10^12,0)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>
        <f ca="1">IF('Liv 2020'!$A156="LM",INDIRECT("'Liv 2020'!"&amp;'Country Selector'!$B$3&amp;ROW($A156))*10^12,0)*'Process Emissions Multipliers'!$B$43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>
        <f ca="1">IF('Liv 2030'!$A156="LM",INDIRECT("'Liv 2030'!"&amp;'Country Selector'!$B$3&amp;ROW($A156))*10^12,0)*'Process Emissions Multipliers'!$D$43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Multipliers'!$E$43</f>
        <v>0</v>
      </c>
    </row>
    <row r="149" spans="1:42">
      <c r="A149" s="74">
        <v>97</v>
      </c>
      <c r="B149">
        <f ca="1">IF('Liv 2010'!$A157="LM",INDIRECT("'Liv 2010'!"&amp;'Country Selector'!$B$3&amp;ROW($A157))*10^12,0)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>
        <f ca="1">IF('Liv 2020'!$A157="LM",INDIRECT("'Liv 2020'!"&amp;'Country Selector'!$B$3&amp;ROW($A157))*10^12,0)*'Process Emissions Multipliers'!$B$43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>
        <f ca="1">IF('Liv 2030'!$A157="LM",INDIRECT("'Liv 2030'!"&amp;'Country Selector'!$B$3&amp;ROW($A157))*10^12,0)*'Process Emissions Multipliers'!$D$43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Multipliers'!$E$43</f>
        <v>0</v>
      </c>
    </row>
    <row r="150" spans="1:42">
      <c r="A150" s="74">
        <v>98</v>
      </c>
      <c r="B150">
        <f ca="1">IF('Liv 2010'!$A158="LM",INDIRECT("'Liv 2010'!"&amp;'Country Selector'!$B$3&amp;ROW($A158))*10^12,0)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>
        <f ca="1">IF('Liv 2020'!$A158="LM",INDIRECT("'Liv 2020'!"&amp;'Country Selector'!$B$3&amp;ROW($A158))*10^12,0)*'Process Emissions Multipliers'!$B$43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>
        <f ca="1">IF('Liv 2030'!$A158="LM",INDIRECT("'Liv 2030'!"&amp;'Country Selector'!$B$3&amp;ROW($A158))*10^12,0)*'Process Emissions Multipliers'!$D$43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Multipliers'!$E$43</f>
        <v>0</v>
      </c>
    </row>
    <row r="151" spans="1:42">
      <c r="A151" s="74">
        <v>99</v>
      </c>
      <c r="B151">
        <f ca="1">IF('Liv 2010'!$A159="LM",INDIRECT("'Liv 2010'!"&amp;'Country Selector'!$B$3&amp;ROW($A159))*10^12,0)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>
        <f ca="1">IF('Liv 2020'!$A159="LM",INDIRECT("'Liv 2020'!"&amp;'Country Selector'!$B$3&amp;ROW($A159))*10^12,0)*'Process Emissions Multipliers'!$B$43</f>
        <v>0</v>
      </c>
      <c r="M151">
        <f t="shared" ca="1" si="28"/>
        <v>0</v>
      </c>
      <c r="N151">
        <f t="shared" ca="1" si="28"/>
        <v>0</v>
      </c>
      <c r="O151">
        <f t="shared" ca="1" si="28"/>
        <v>0</v>
      </c>
      <c r="P151">
        <f t="shared" ca="1" si="28"/>
        <v>0</v>
      </c>
      <c r="Q151">
        <f t="shared" ca="1" si="28"/>
        <v>0</v>
      </c>
      <c r="R151">
        <f t="shared" ca="1" si="28"/>
        <v>0</v>
      </c>
      <c r="S151">
        <f t="shared" ca="1" si="28"/>
        <v>0</v>
      </c>
      <c r="T151">
        <f t="shared" ca="1" si="28"/>
        <v>0</v>
      </c>
      <c r="U151">
        <f t="shared" ca="1" si="28"/>
        <v>0</v>
      </c>
      <c r="V151">
        <f ca="1">IF('Liv 2030'!$A159="LM",INDIRECT("'Liv 2030'!"&amp;'Country Selector'!$B$3&amp;ROW($A159))*10^12,0)*'Process Emissions Multipliers'!$D$43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Multipliers'!$E$43</f>
        <v>0</v>
      </c>
    </row>
    <row r="152" spans="1:42">
      <c r="A152" s="74">
        <v>100</v>
      </c>
      <c r="B152">
        <f ca="1">IF('Liv 2010'!$A160="LM",INDIRECT("'Liv 2010'!"&amp;'Country Selector'!$B$3&amp;ROW($A160))*10^12,0)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>
        <f ca="1">IF('Liv 2020'!$A160="LM",INDIRECT("'Liv 2020'!"&amp;'Country Selector'!$B$3&amp;ROW($A160))*10^12,0)*'Process Emissions Multipliers'!$B$43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>
        <f ca="1">IF('Liv 2030'!$A160="LM",INDIRECT("'Liv 2030'!"&amp;'Country Selector'!$B$3&amp;ROW($A160))*10^12,0)*'Process Emissions Multipliers'!$D$43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Multipliers'!$E$43</f>
        <v>0</v>
      </c>
    </row>
    <row r="153" spans="1:42">
      <c r="A153" s="74">
        <v>150</v>
      </c>
      <c r="B153">
        <f ca="1">IF('Liv 2010'!$A161="LM",INDIRECT("'Liv 2010'!"&amp;'Country Selector'!$B$3&amp;ROW($A161))*10^12,0)</f>
        <v>0</v>
      </c>
      <c r="C153">
        <f t="shared" ca="1" si="27"/>
        <v>0</v>
      </c>
      <c r="D153">
        <f t="shared" ca="1" si="27"/>
        <v>0</v>
      </c>
      <c r="E153">
        <f t="shared" ca="1" si="27"/>
        <v>0</v>
      </c>
      <c r="F153">
        <f t="shared" ca="1" si="27"/>
        <v>0</v>
      </c>
      <c r="G153">
        <f t="shared" ca="1" si="27"/>
        <v>0</v>
      </c>
      <c r="H153">
        <f t="shared" ca="1" si="27"/>
        <v>0</v>
      </c>
      <c r="I153">
        <f t="shared" ca="1" si="27"/>
        <v>0</v>
      </c>
      <c r="J153">
        <f t="shared" ca="1" si="27"/>
        <v>0</v>
      </c>
      <c r="K153">
        <f t="shared" ca="1" si="27"/>
        <v>0</v>
      </c>
      <c r="L153">
        <f ca="1">IF('Liv 2020'!$A161="LM",INDIRECT("'Liv 2020'!"&amp;'Country Selector'!$B$3&amp;ROW($A161))*10^12,0)*'Process Emissions Multipliers'!$B$43</f>
        <v>0</v>
      </c>
      <c r="M153">
        <f t="shared" ca="1" si="28"/>
        <v>0</v>
      </c>
      <c r="N153">
        <f t="shared" ca="1" si="28"/>
        <v>0</v>
      </c>
      <c r="O153">
        <f t="shared" ca="1" si="28"/>
        <v>0</v>
      </c>
      <c r="P153">
        <f t="shared" ca="1" si="28"/>
        <v>0</v>
      </c>
      <c r="Q153">
        <f t="shared" ca="1" si="28"/>
        <v>0</v>
      </c>
      <c r="R153">
        <f t="shared" ca="1" si="28"/>
        <v>0</v>
      </c>
      <c r="S153">
        <f t="shared" ca="1" si="28"/>
        <v>0</v>
      </c>
      <c r="T153">
        <f t="shared" ca="1" si="28"/>
        <v>0</v>
      </c>
      <c r="U153">
        <f t="shared" ca="1" si="28"/>
        <v>0</v>
      </c>
      <c r="V153">
        <f ca="1">IF('Liv 2030'!$A161="LM",INDIRECT("'Liv 2030'!"&amp;'Country Selector'!$B$3&amp;ROW($A161))*10^12,0)*'Process Emissions Multipliers'!$D$43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Multipliers'!$E$43</f>
        <v>0</v>
      </c>
    </row>
    <row r="154" spans="1:42">
      <c r="A154" s="74">
        <v>200</v>
      </c>
      <c r="B154">
        <f ca="1">IF('Liv 2010'!$A162="LM",INDIRECT("'Liv 2010'!"&amp;'Country Selector'!$B$3&amp;ROW($A162))*10^12,0)</f>
        <v>0</v>
      </c>
      <c r="C154">
        <f t="shared" ca="1" si="27"/>
        <v>0</v>
      </c>
      <c r="D154">
        <f t="shared" ca="1" si="27"/>
        <v>0</v>
      </c>
      <c r="E154">
        <f t="shared" ca="1" si="27"/>
        <v>0</v>
      </c>
      <c r="F154">
        <f t="shared" ca="1" si="27"/>
        <v>0</v>
      </c>
      <c r="G154">
        <f t="shared" ca="1" si="27"/>
        <v>0</v>
      </c>
      <c r="H154">
        <f t="shared" ca="1" si="27"/>
        <v>0</v>
      </c>
      <c r="I154">
        <f t="shared" ca="1" si="27"/>
        <v>0</v>
      </c>
      <c r="J154">
        <f t="shared" ca="1" si="27"/>
        <v>0</v>
      </c>
      <c r="K154">
        <f t="shared" ca="1" si="27"/>
        <v>0</v>
      </c>
      <c r="L154">
        <f ca="1">IF('Liv 2020'!$A162="LM",INDIRECT("'Liv 2020'!"&amp;'Country Selector'!$B$3&amp;ROW($A162))*10^12,0)*'Process Emissions Multipliers'!$B$43</f>
        <v>0</v>
      </c>
      <c r="M154">
        <f t="shared" ca="1" si="28"/>
        <v>0</v>
      </c>
      <c r="N154">
        <f t="shared" ca="1" si="28"/>
        <v>0</v>
      </c>
      <c r="O154">
        <f t="shared" ca="1" si="28"/>
        <v>0</v>
      </c>
      <c r="P154">
        <f t="shared" ca="1" si="28"/>
        <v>0</v>
      </c>
      <c r="Q154">
        <f t="shared" ca="1" si="28"/>
        <v>0</v>
      </c>
      <c r="R154">
        <f t="shared" ca="1" si="28"/>
        <v>0</v>
      </c>
      <c r="S154">
        <f t="shared" ca="1" si="28"/>
        <v>0</v>
      </c>
      <c r="T154">
        <f t="shared" ca="1" si="28"/>
        <v>0</v>
      </c>
      <c r="U154">
        <f t="shared" ca="1" si="28"/>
        <v>0</v>
      </c>
      <c r="V154">
        <f ca="1">IF('Liv 2030'!$A162="LM",INDIRECT("'Liv 2030'!"&amp;'Country Selector'!$B$3&amp;ROW($A162))*10^12,0)*'Process Emissions Multipliers'!$D$43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Multipliers'!$E$43</f>
        <v>0</v>
      </c>
    </row>
    <row r="155" spans="1:42">
      <c r="A155" s="74">
        <v>250</v>
      </c>
      <c r="B155">
        <f ca="1">IF('Liv 2010'!$A163="LM",INDIRECT("'Liv 2010'!"&amp;'Country Selector'!$B$3&amp;ROW($A163))*10^12,0)</f>
        <v>412377733732.86755</v>
      </c>
      <c r="C155">
        <f t="shared" ca="1" si="27"/>
        <v>408842600615.25391</v>
      </c>
      <c r="D155">
        <f t="shared" ca="1" si="27"/>
        <v>405307467497.64026</v>
      </c>
      <c r="E155">
        <f t="shared" ca="1" si="27"/>
        <v>401772334380.02649</v>
      </c>
      <c r="F155">
        <f t="shared" ca="1" si="27"/>
        <v>398237201262.41284</v>
      </c>
      <c r="G155">
        <f t="shared" ca="1" si="27"/>
        <v>394702068144.79919</v>
      </c>
      <c r="H155">
        <f t="shared" ca="1" si="27"/>
        <v>391166935027.18555</v>
      </c>
      <c r="I155">
        <f t="shared" ca="1" si="27"/>
        <v>387631801909.57178</v>
      </c>
      <c r="J155">
        <f t="shared" ca="1" si="27"/>
        <v>384096668791.95813</v>
      </c>
      <c r="K155">
        <f t="shared" ca="1" si="27"/>
        <v>380561535674.34448</v>
      </c>
      <c r="L155">
        <f ca="1">IF('Liv 2020'!$A163="LM",INDIRECT("'Liv 2020'!"&amp;'Country Selector'!$B$3&amp;ROW($A163))*10^12,0)*'Process Emissions Multipliers'!$B$43</f>
        <v>377026402556.73077</v>
      </c>
      <c r="M155">
        <f t="shared" ca="1" si="28"/>
        <v>383831482000.52173</v>
      </c>
      <c r="N155">
        <f t="shared" ca="1" si="28"/>
        <v>390636561444.31262</v>
      </c>
      <c r="O155">
        <f t="shared" ca="1" si="28"/>
        <v>397441640888.10352</v>
      </c>
      <c r="P155">
        <f t="shared" ca="1" si="28"/>
        <v>404246720331.89447</v>
      </c>
      <c r="Q155">
        <f t="shared" ca="1" si="28"/>
        <v>411051799775.68536</v>
      </c>
      <c r="R155">
        <f t="shared" ca="1" si="28"/>
        <v>417856879219.47632</v>
      </c>
      <c r="S155">
        <f t="shared" ca="1" si="28"/>
        <v>424661958663.26715</v>
      </c>
      <c r="T155">
        <f t="shared" ca="1" si="28"/>
        <v>431467038107.05811</v>
      </c>
      <c r="U155">
        <f t="shared" ca="1" si="28"/>
        <v>438272117550.84906</v>
      </c>
      <c r="V155">
        <f ca="1">IF('Liv 2030'!$A163="LM",INDIRECT("'Liv 2030'!"&amp;'Country Selector'!$B$3&amp;ROW($A163))*10^12,0)*'Process Emissions Multipliers'!$D$43</f>
        <v>445077196994.63995</v>
      </c>
      <c r="W155" s="90">
        <f t="shared" ca="1" si="30"/>
        <v>451706323555.82104</v>
      </c>
      <c r="X155" s="90">
        <f t="shared" ca="1" si="30"/>
        <v>458335450117.00214</v>
      </c>
      <c r="Y155" s="90">
        <f t="shared" ca="1" si="30"/>
        <v>464964576678.18323</v>
      </c>
      <c r="Z155" s="90">
        <f t="shared" ca="1" si="30"/>
        <v>471593703239.36426</v>
      </c>
      <c r="AA155" s="90">
        <f t="shared" ca="1" si="30"/>
        <v>478222829800.54541</v>
      </c>
      <c r="AB155" s="90">
        <f t="shared" ca="1" si="30"/>
        <v>484851956361.72638</v>
      </c>
      <c r="AC155" s="90">
        <f t="shared" ca="1" si="30"/>
        <v>491481082922.90753</v>
      </c>
      <c r="AD155" s="90">
        <f t="shared" ca="1" si="30"/>
        <v>498110209484.08862</v>
      </c>
      <c r="AE155" s="90">
        <f t="shared" ca="1" si="30"/>
        <v>504739336045.26965</v>
      </c>
      <c r="AF155" s="90">
        <f t="shared" ca="1" si="30"/>
        <v>511368462606.45081</v>
      </c>
      <c r="AG155" s="90">
        <f t="shared" ca="1" si="30"/>
        <v>517997589167.63184</v>
      </c>
      <c r="AH155" s="90">
        <f t="shared" ca="1" si="30"/>
        <v>524626715728.81287</v>
      </c>
      <c r="AI155" s="90">
        <f t="shared" ca="1" si="30"/>
        <v>531255842289.99396</v>
      </c>
      <c r="AJ155" s="90">
        <f t="shared" ca="1" si="30"/>
        <v>537884968851.17505</v>
      </c>
      <c r="AK155" s="90">
        <f t="shared" ca="1" si="30"/>
        <v>544514095412.35614</v>
      </c>
      <c r="AL155" s="90">
        <f t="shared" ca="1" si="30"/>
        <v>551143221973.53723</v>
      </c>
      <c r="AM155" s="90">
        <f t="shared" ca="1" si="29"/>
        <v>557772348534.71838</v>
      </c>
      <c r="AN155" s="90">
        <f t="shared" ca="1" si="29"/>
        <v>564401475095.89941</v>
      </c>
      <c r="AO155" s="90">
        <f t="shared" ca="1" si="29"/>
        <v>571030601657.08057</v>
      </c>
      <c r="AP155">
        <f ca="1">V155*'Process Emissions Multipliers'!$E$43</f>
        <v>577659728218.2616</v>
      </c>
    </row>
    <row r="156" spans="1:42">
      <c r="A156" s="74">
        <v>300</v>
      </c>
      <c r="B156">
        <f ca="1">IF('Liv 2010'!$A164="LM",INDIRECT("'Liv 2010'!"&amp;'Country Selector'!$B$3&amp;ROW($A164))*10^12,0)</f>
        <v>0</v>
      </c>
      <c r="C156">
        <f t="shared" ca="1" si="27"/>
        <v>0</v>
      </c>
      <c r="D156">
        <f t="shared" ca="1" si="27"/>
        <v>0</v>
      </c>
      <c r="E156">
        <f t="shared" ca="1" si="27"/>
        <v>0</v>
      </c>
      <c r="F156">
        <f t="shared" ref="D156:K177" ca="1" si="31">$B156*($L$1-F$1)/($L$1-$B$1)+$L156*(F$1-$B$1)/($L$1-$B$1)</f>
        <v>0</v>
      </c>
      <c r="G156">
        <f t="shared" ca="1" si="31"/>
        <v>0</v>
      </c>
      <c r="H156">
        <f t="shared" ca="1" si="31"/>
        <v>0</v>
      </c>
      <c r="I156">
        <f t="shared" ca="1" si="31"/>
        <v>0</v>
      </c>
      <c r="J156">
        <f t="shared" ca="1" si="31"/>
        <v>0</v>
      </c>
      <c r="K156">
        <f t="shared" ca="1" si="31"/>
        <v>0</v>
      </c>
      <c r="L156">
        <f ca="1">IF('Liv 2020'!$A164="LM",INDIRECT("'Liv 2020'!"&amp;'Country Selector'!$B$3&amp;ROW($A164))*10^12,0)*'Process Emissions Multipliers'!$B$43</f>
        <v>0</v>
      </c>
      <c r="M156">
        <f t="shared" ca="1" si="28"/>
        <v>0</v>
      </c>
      <c r="N156">
        <f t="shared" ca="1" si="28"/>
        <v>0</v>
      </c>
      <c r="O156">
        <f t="shared" ca="1" si="28"/>
        <v>0</v>
      </c>
      <c r="P156">
        <f t="shared" ref="N156:U177" ca="1" si="32">$L156*($V$1-P$1)/($V$1-$L$1)+$V156*(P$1-$L$1)/($V$1-$L$1)</f>
        <v>0</v>
      </c>
      <c r="Q156">
        <f t="shared" ca="1" si="32"/>
        <v>0</v>
      </c>
      <c r="R156">
        <f t="shared" ca="1" si="32"/>
        <v>0</v>
      </c>
      <c r="S156">
        <f t="shared" ca="1" si="32"/>
        <v>0</v>
      </c>
      <c r="T156">
        <f t="shared" ca="1" si="32"/>
        <v>0</v>
      </c>
      <c r="U156">
        <f t="shared" ca="1" si="32"/>
        <v>0</v>
      </c>
      <c r="V156">
        <f ca="1">IF('Liv 2030'!$A164="LM",INDIRECT("'Liv 2030'!"&amp;'Country Selector'!$B$3&amp;ROW($A164))*10^12,0)*'Process Emissions Multipliers'!$D$43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Multipliers'!$E$43</f>
        <v>0</v>
      </c>
    </row>
    <row r="157" spans="1:42">
      <c r="A157" s="74">
        <v>350</v>
      </c>
      <c r="B157">
        <f ca="1">IF('Liv 2010'!$A165="LM",INDIRECT("'Liv 2010'!"&amp;'Country Selector'!$B$3&amp;ROW($A165))*10^12,0)</f>
        <v>691575827117.50366</v>
      </c>
      <c r="C157">
        <f t="shared" ref="C157:C177" ca="1" si="33">$B157*($L$1-C$1)/($L$1-$B$1)+$L157*(C$1-$B$1)/($L$1-$B$1)</f>
        <v>683616016603.12292</v>
      </c>
      <c r="D157">
        <f t="shared" ca="1" si="31"/>
        <v>675656206088.74231</v>
      </c>
      <c r="E157">
        <f t="shared" ca="1" si="31"/>
        <v>667696395574.36157</v>
      </c>
      <c r="F157">
        <f t="shared" ca="1" si="31"/>
        <v>659736585059.98096</v>
      </c>
      <c r="G157">
        <f t="shared" ca="1" si="31"/>
        <v>651776774545.60022</v>
      </c>
      <c r="H157">
        <f t="shared" ca="1" si="31"/>
        <v>643816964031.21948</v>
      </c>
      <c r="I157">
        <f t="shared" ca="1" si="31"/>
        <v>635857153516.83887</v>
      </c>
      <c r="J157">
        <f t="shared" ca="1" si="31"/>
        <v>627897343002.45813</v>
      </c>
      <c r="K157">
        <f t="shared" ca="1" si="31"/>
        <v>619937532488.07751</v>
      </c>
      <c r="L157">
        <f ca="1">IF('Liv 2020'!$A165="LM",INDIRECT("'Liv 2020'!"&amp;'Country Selector'!$B$3&amp;ROW($A165))*10^12,0)*'Process Emissions Multipliers'!$B$43</f>
        <v>611977721973.69678</v>
      </c>
      <c r="M157">
        <f t="shared" ref="M157:M177" ca="1" si="34">$L157*($V$1-M$1)/($V$1-$L$1)+$V157*(M$1-$L$1)/($V$1-$L$1)</f>
        <v>620329967210.15723</v>
      </c>
      <c r="N157">
        <f t="shared" ca="1" si="32"/>
        <v>628682212446.61755</v>
      </c>
      <c r="O157">
        <f t="shared" ca="1" si="32"/>
        <v>637034457683.07788</v>
      </c>
      <c r="P157">
        <f t="shared" ca="1" si="32"/>
        <v>645386702919.53833</v>
      </c>
      <c r="Q157">
        <f t="shared" ca="1" si="32"/>
        <v>653738948155.99878</v>
      </c>
      <c r="R157">
        <f t="shared" ca="1" si="32"/>
        <v>662091193392.45898</v>
      </c>
      <c r="S157">
        <f t="shared" ca="1" si="32"/>
        <v>670443438628.91943</v>
      </c>
      <c r="T157">
        <f t="shared" ca="1" si="32"/>
        <v>678795683865.37988</v>
      </c>
      <c r="U157">
        <f t="shared" ca="1" si="32"/>
        <v>687147929101.84021</v>
      </c>
      <c r="V157">
        <f ca="1">IF('Liv 2030'!$A165="LM",INDIRECT("'Liv 2030'!"&amp;'Country Selector'!$B$3&amp;ROW($A165))*10^12,0)*'Process Emissions Multipliers'!$D$43</f>
        <v>695500174338.30066</v>
      </c>
      <c r="W157" s="90">
        <f t="shared" ca="1" si="30"/>
        <v>705859183315.0459</v>
      </c>
      <c r="X157" s="90">
        <f t="shared" ca="1" si="30"/>
        <v>716218192291.79126</v>
      </c>
      <c r="Y157" s="90">
        <f t="shared" ca="1" si="30"/>
        <v>726577201268.5365</v>
      </c>
      <c r="Z157" s="90">
        <f t="shared" ca="1" si="30"/>
        <v>736936210245.28174</v>
      </c>
      <c r="AA157" s="90">
        <f t="shared" ca="1" si="30"/>
        <v>747295219222.0271</v>
      </c>
      <c r="AB157" s="90">
        <f t="shared" ca="1" si="30"/>
        <v>757654228198.77222</v>
      </c>
      <c r="AC157" s="90">
        <f t="shared" ca="1" si="30"/>
        <v>768013237175.51758</v>
      </c>
      <c r="AD157" s="90">
        <f t="shared" ca="1" si="30"/>
        <v>778372246152.26282</v>
      </c>
      <c r="AE157" s="90">
        <f t="shared" ca="1" si="30"/>
        <v>788731255129.00806</v>
      </c>
      <c r="AF157" s="90">
        <f t="shared" ca="1" si="30"/>
        <v>799090264105.75342</v>
      </c>
      <c r="AG157" s="90">
        <f t="shared" ca="1" si="30"/>
        <v>809449273082.49866</v>
      </c>
      <c r="AH157" s="90">
        <f t="shared" ca="1" si="30"/>
        <v>819808282059.2439</v>
      </c>
      <c r="AI157" s="90">
        <f t="shared" ca="1" si="30"/>
        <v>830167291035.98926</v>
      </c>
      <c r="AJ157" s="90">
        <f t="shared" ca="1" si="30"/>
        <v>840526300012.73462</v>
      </c>
      <c r="AK157" s="90">
        <f t="shared" ca="1" si="30"/>
        <v>850885308989.47974</v>
      </c>
      <c r="AL157" s="90">
        <f t="shared" ca="1" si="30"/>
        <v>861244317966.2251</v>
      </c>
      <c r="AM157" s="90">
        <f t="shared" ca="1" si="29"/>
        <v>871603326942.97046</v>
      </c>
      <c r="AN157" s="90">
        <f t="shared" ca="1" si="29"/>
        <v>881962335919.71558</v>
      </c>
      <c r="AO157" s="90">
        <f t="shared" ca="1" si="29"/>
        <v>892321344896.46094</v>
      </c>
      <c r="AP157">
        <f ca="1">V157*'Process Emissions Multipliers'!$E$43</f>
        <v>902680353873.20618</v>
      </c>
    </row>
    <row r="158" spans="1:42">
      <c r="A158" s="74">
        <v>400</v>
      </c>
      <c r="B158">
        <f ca="1">IF('Liv 2010'!$A166="LM",INDIRECT("'Liv 2010'!"&amp;'Country Selector'!$B$3&amp;ROW($A166))*10^12,0)</f>
        <v>0</v>
      </c>
      <c r="C158">
        <f t="shared" ca="1" si="33"/>
        <v>0</v>
      </c>
      <c r="D158">
        <f t="shared" ca="1" si="31"/>
        <v>0</v>
      </c>
      <c r="E158">
        <f t="shared" ca="1" si="31"/>
        <v>0</v>
      </c>
      <c r="F158">
        <f t="shared" ca="1" si="31"/>
        <v>0</v>
      </c>
      <c r="G158">
        <f t="shared" ca="1" si="31"/>
        <v>0</v>
      </c>
      <c r="H158">
        <f t="shared" ca="1" si="31"/>
        <v>0</v>
      </c>
      <c r="I158">
        <f t="shared" ca="1" si="31"/>
        <v>0</v>
      </c>
      <c r="J158">
        <f t="shared" ca="1" si="31"/>
        <v>0</v>
      </c>
      <c r="K158">
        <f t="shared" ca="1" si="31"/>
        <v>0</v>
      </c>
      <c r="L158">
        <f ca="1">IF('Liv 2020'!$A166="LM",INDIRECT("'Liv 2020'!"&amp;'Country Selector'!$B$3&amp;ROW($A166))*10^12,0)*'Process Emissions Multipliers'!$B$43</f>
        <v>0</v>
      </c>
      <c r="M158">
        <f t="shared" ca="1" si="34"/>
        <v>0</v>
      </c>
      <c r="N158">
        <f t="shared" ca="1" si="32"/>
        <v>0</v>
      </c>
      <c r="O158">
        <f t="shared" ca="1" si="32"/>
        <v>0</v>
      </c>
      <c r="P158">
        <f t="shared" ca="1" si="32"/>
        <v>0</v>
      </c>
      <c r="Q158">
        <f t="shared" ca="1" si="32"/>
        <v>0</v>
      </c>
      <c r="R158">
        <f t="shared" ca="1" si="32"/>
        <v>0</v>
      </c>
      <c r="S158">
        <f t="shared" ca="1" si="32"/>
        <v>0</v>
      </c>
      <c r="T158">
        <f t="shared" ca="1" si="32"/>
        <v>0</v>
      </c>
      <c r="U158">
        <f t="shared" ca="1" si="32"/>
        <v>0</v>
      </c>
      <c r="V158">
        <f ca="1">IF('Liv 2030'!$A166="LM",INDIRECT("'Liv 2030'!"&amp;'Country Selector'!$B$3&amp;ROW($A166))*10^12,0)*'Process Emissions Multipliers'!$D$43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Multipliers'!$E$43</f>
        <v>0</v>
      </c>
    </row>
    <row r="159" spans="1:42">
      <c r="A159" s="74">
        <v>450</v>
      </c>
      <c r="B159">
        <f ca="1">IF('Liv 2010'!$A167="LM",INDIRECT("'Liv 2010'!"&amp;'Country Selector'!$B$3&amp;ROW($A167))*10^12,0)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>
        <f ca="1">IF('Liv 2020'!$A167="LM",INDIRECT("'Liv 2020'!"&amp;'Country Selector'!$B$3&amp;ROW($A167))*10^12,0)*'Process Emissions Multipliers'!$B$43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>
        <f ca="1">IF('Liv 2030'!$A167="LM",INDIRECT("'Liv 2030'!"&amp;'Country Selector'!$B$3&amp;ROW($A167))*10^12,0)*'Process Emissions Multipliers'!$D$43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Multipliers'!$E$43</f>
        <v>0</v>
      </c>
    </row>
    <row r="160" spans="1:42">
      <c r="A160" s="74">
        <v>500</v>
      </c>
      <c r="B160">
        <f ca="1">IF('Liv 2010'!$A168="LM",INDIRECT("'Liv 2010'!"&amp;'Country Selector'!$B$3&amp;ROW($A168))*10^12,0)</f>
        <v>0</v>
      </c>
      <c r="C160">
        <f t="shared" ca="1" si="33"/>
        <v>0</v>
      </c>
      <c r="D160">
        <f t="shared" ca="1" si="31"/>
        <v>0</v>
      </c>
      <c r="E160">
        <f t="shared" ca="1" si="31"/>
        <v>0</v>
      </c>
      <c r="F160">
        <f t="shared" ca="1" si="31"/>
        <v>0</v>
      </c>
      <c r="G160">
        <f t="shared" ca="1" si="31"/>
        <v>0</v>
      </c>
      <c r="H160">
        <f t="shared" ca="1" si="31"/>
        <v>0</v>
      </c>
      <c r="I160">
        <f t="shared" ca="1" si="31"/>
        <v>0</v>
      </c>
      <c r="J160">
        <f t="shared" ca="1" si="31"/>
        <v>0</v>
      </c>
      <c r="K160">
        <f t="shared" ca="1" si="31"/>
        <v>0</v>
      </c>
      <c r="L160">
        <f ca="1">IF('Liv 2020'!$A168="LM",INDIRECT("'Liv 2020'!"&amp;'Country Selector'!$B$3&amp;ROW($A168))*10^12,0)*'Process Emissions Multipliers'!$B$43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>
        <f ca="1">IF('Liv 2030'!$A168="LM",INDIRECT("'Liv 2030'!"&amp;'Country Selector'!$B$3&amp;ROW($A168))*10^12,0)*'Process Emissions Multipliers'!$D$43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Multipliers'!$E$43</f>
        <v>0</v>
      </c>
    </row>
    <row r="161" spans="1:42">
      <c r="A161" s="74">
        <v>550</v>
      </c>
      <c r="B161">
        <f ca="1">IF('Liv 2010'!$A169="LM",INDIRECT("'Liv 2010'!"&amp;'Country Selector'!$B$3&amp;ROW($A169))*10^12,0)</f>
        <v>345787913558.75183</v>
      </c>
      <c r="C161">
        <f t="shared" ca="1" si="33"/>
        <v>341808008301.56146</v>
      </c>
      <c r="D161">
        <f t="shared" ca="1" si="31"/>
        <v>337828103044.37115</v>
      </c>
      <c r="E161">
        <f t="shared" ca="1" si="31"/>
        <v>333848197787.18079</v>
      </c>
      <c r="F161">
        <f t="shared" ca="1" si="31"/>
        <v>329868292529.99048</v>
      </c>
      <c r="G161">
        <f t="shared" ca="1" si="31"/>
        <v>325888387272.80011</v>
      </c>
      <c r="H161">
        <f t="shared" ca="1" si="31"/>
        <v>321908482015.60974</v>
      </c>
      <c r="I161">
        <f t="shared" ca="1" si="31"/>
        <v>317928576758.41943</v>
      </c>
      <c r="J161">
        <f t="shared" ca="1" si="31"/>
        <v>313948671501.22906</v>
      </c>
      <c r="K161">
        <f t="shared" ca="1" si="31"/>
        <v>309968766244.03876</v>
      </c>
      <c r="L161">
        <f ca="1">IF('Liv 2020'!$A169="LM",INDIRECT("'Liv 2020'!"&amp;'Country Selector'!$B$3&amp;ROW($A169))*10^12,0)*'Process Emissions Multipliers'!$B$43</f>
        <v>305988860986.84839</v>
      </c>
      <c r="M161">
        <f t="shared" ca="1" si="34"/>
        <v>310164983605.07861</v>
      </c>
      <c r="N161">
        <f t="shared" ca="1" si="32"/>
        <v>314341106223.30878</v>
      </c>
      <c r="O161">
        <f t="shared" ca="1" si="32"/>
        <v>318517228841.53894</v>
      </c>
      <c r="P161">
        <f t="shared" ca="1" si="32"/>
        <v>322693351459.76917</v>
      </c>
      <c r="Q161">
        <f t="shared" ca="1" si="32"/>
        <v>326869474077.99939</v>
      </c>
      <c r="R161">
        <f t="shared" ca="1" si="32"/>
        <v>331045596696.22949</v>
      </c>
      <c r="S161">
        <f t="shared" ca="1" si="32"/>
        <v>335221719314.45972</v>
      </c>
      <c r="T161">
        <f t="shared" ca="1" si="32"/>
        <v>339397841932.68994</v>
      </c>
      <c r="U161">
        <f t="shared" ca="1" si="32"/>
        <v>343573964550.9201</v>
      </c>
      <c r="V161">
        <f ca="1">IF('Liv 2030'!$A169="LM",INDIRECT("'Liv 2030'!"&amp;'Country Selector'!$B$3&amp;ROW($A169))*10^12,0)*'Process Emissions Multipliers'!$D$43</f>
        <v>347750087169.15033</v>
      </c>
      <c r="W161" s="90">
        <f t="shared" ca="1" si="36"/>
        <v>352929591657.52295</v>
      </c>
      <c r="X161" s="90">
        <f t="shared" ca="1" si="36"/>
        <v>358109096145.89563</v>
      </c>
      <c r="Y161" s="90">
        <f t="shared" ca="1" si="36"/>
        <v>363288600634.26825</v>
      </c>
      <c r="Z161" s="90">
        <f t="shared" ca="1" si="36"/>
        <v>368468105122.64087</v>
      </c>
      <c r="AA161" s="90">
        <f t="shared" ca="1" si="36"/>
        <v>373647609611.01355</v>
      </c>
      <c r="AB161" s="90">
        <f t="shared" ca="1" si="36"/>
        <v>378827114099.38611</v>
      </c>
      <c r="AC161" s="90">
        <f t="shared" ca="1" si="36"/>
        <v>384006618587.75879</v>
      </c>
      <c r="AD161" s="90">
        <f t="shared" ca="1" si="36"/>
        <v>389186123076.13141</v>
      </c>
      <c r="AE161" s="90">
        <f t="shared" ca="1" si="36"/>
        <v>394365627564.50403</v>
      </c>
      <c r="AF161" s="90">
        <f t="shared" ca="1" si="36"/>
        <v>399545132052.87671</v>
      </c>
      <c r="AG161" s="90">
        <f t="shared" ca="1" si="36"/>
        <v>404724636541.24933</v>
      </c>
      <c r="AH161" s="90">
        <f t="shared" ca="1" si="36"/>
        <v>409904141029.62195</v>
      </c>
      <c r="AI161" s="90">
        <f t="shared" ca="1" si="36"/>
        <v>415083645517.99463</v>
      </c>
      <c r="AJ161" s="90">
        <f t="shared" ca="1" si="36"/>
        <v>420263150006.36731</v>
      </c>
      <c r="AK161" s="90">
        <f t="shared" ca="1" si="36"/>
        <v>425442654494.73987</v>
      </c>
      <c r="AL161" s="90">
        <f t="shared" ca="1" si="36"/>
        <v>430622158983.11255</v>
      </c>
      <c r="AM161" s="90">
        <f t="shared" ca="1" si="35"/>
        <v>435801663471.48523</v>
      </c>
      <c r="AN161" s="90">
        <f t="shared" ca="1" si="35"/>
        <v>440981167959.85779</v>
      </c>
      <c r="AO161" s="90">
        <f t="shared" ca="1" si="35"/>
        <v>446160672448.23047</v>
      </c>
      <c r="AP161">
        <f ca="1">V161*'Process Emissions Multipliers'!$E$43</f>
        <v>451340176936.60309</v>
      </c>
    </row>
    <row r="162" spans="1:42">
      <c r="A162" s="74">
        <v>600</v>
      </c>
      <c r="B162">
        <f ca="1">IF('Liv 2010'!$A170="LM",INDIRECT("'Liv 2010'!"&amp;'Country Selector'!$B$3&amp;ROW($A170))*10^12,0)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>
        <f ca="1">IF('Liv 2020'!$A170="LM",INDIRECT("'Liv 2020'!"&amp;'Country Selector'!$B$3&amp;ROW($A170))*10^12,0)*'Process Emissions Multipliers'!$B$43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>
        <f ca="1">IF('Liv 2030'!$A170="LM",INDIRECT("'Liv 2030'!"&amp;'Country Selector'!$B$3&amp;ROW($A170))*10^12,0)*'Process Emissions Multipliers'!$D$43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Multipliers'!$E$43</f>
        <v>0</v>
      </c>
    </row>
    <row r="163" spans="1:42">
      <c r="A163" s="74">
        <v>650</v>
      </c>
      <c r="B163">
        <f ca="1">IF('Liv 2010'!$A171="LM",INDIRECT("'Liv 2010'!"&amp;'Country Selector'!$B$3&amp;ROW($A171))*10^12,0)</f>
        <v>345787913558.75183</v>
      </c>
      <c r="C163">
        <f t="shared" ca="1" si="33"/>
        <v>341808008301.56146</v>
      </c>
      <c r="D163">
        <f t="shared" ca="1" si="31"/>
        <v>337828103044.37115</v>
      </c>
      <c r="E163">
        <f t="shared" ca="1" si="31"/>
        <v>333848197787.18079</v>
      </c>
      <c r="F163">
        <f t="shared" ca="1" si="31"/>
        <v>329868292529.99048</v>
      </c>
      <c r="G163">
        <f t="shared" ca="1" si="31"/>
        <v>325888387272.80011</v>
      </c>
      <c r="H163">
        <f t="shared" ca="1" si="31"/>
        <v>321908482015.60974</v>
      </c>
      <c r="I163">
        <f t="shared" ca="1" si="31"/>
        <v>317928576758.41943</v>
      </c>
      <c r="J163">
        <f t="shared" ca="1" si="31"/>
        <v>313948671501.22906</v>
      </c>
      <c r="K163">
        <f t="shared" ca="1" si="31"/>
        <v>309968766244.03876</v>
      </c>
      <c r="L163">
        <f ca="1">IF('Liv 2020'!$A171="LM",INDIRECT("'Liv 2020'!"&amp;'Country Selector'!$B$3&amp;ROW($A171))*10^12,0)*'Process Emissions Multipliers'!$B$43</f>
        <v>305988860986.84839</v>
      </c>
      <c r="M163">
        <f t="shared" ca="1" si="34"/>
        <v>310164983605.07861</v>
      </c>
      <c r="N163">
        <f t="shared" ca="1" si="32"/>
        <v>314341106223.30878</v>
      </c>
      <c r="O163">
        <f t="shared" ca="1" si="32"/>
        <v>318517228841.53894</v>
      </c>
      <c r="P163">
        <f t="shared" ca="1" si="32"/>
        <v>322693351459.76917</v>
      </c>
      <c r="Q163">
        <f t="shared" ca="1" si="32"/>
        <v>326869474077.99939</v>
      </c>
      <c r="R163">
        <f t="shared" ca="1" si="32"/>
        <v>331045596696.22949</v>
      </c>
      <c r="S163">
        <f t="shared" ca="1" si="32"/>
        <v>335221719314.45972</v>
      </c>
      <c r="T163">
        <f t="shared" ca="1" si="32"/>
        <v>339397841932.68994</v>
      </c>
      <c r="U163">
        <f t="shared" ca="1" si="32"/>
        <v>343573964550.9201</v>
      </c>
      <c r="V163">
        <f ca="1">IF('Liv 2030'!$A171="LM",INDIRECT("'Liv 2030'!"&amp;'Country Selector'!$B$3&amp;ROW($A171))*10^12,0)*'Process Emissions Multipliers'!$D$43</f>
        <v>347750087169.15033</v>
      </c>
      <c r="W163" s="90">
        <f t="shared" ca="1" si="36"/>
        <v>352929591657.52295</v>
      </c>
      <c r="X163" s="90">
        <f t="shared" ca="1" si="36"/>
        <v>358109096145.89563</v>
      </c>
      <c r="Y163" s="90">
        <f t="shared" ca="1" si="36"/>
        <v>363288600634.26825</v>
      </c>
      <c r="Z163" s="90">
        <f t="shared" ca="1" si="36"/>
        <v>368468105122.64087</v>
      </c>
      <c r="AA163" s="90">
        <f t="shared" ca="1" si="36"/>
        <v>373647609611.01355</v>
      </c>
      <c r="AB163" s="90">
        <f t="shared" ca="1" si="36"/>
        <v>378827114099.38611</v>
      </c>
      <c r="AC163" s="90">
        <f t="shared" ca="1" si="36"/>
        <v>384006618587.75879</v>
      </c>
      <c r="AD163" s="90">
        <f t="shared" ca="1" si="36"/>
        <v>389186123076.13141</v>
      </c>
      <c r="AE163" s="90">
        <f t="shared" ca="1" si="36"/>
        <v>394365627564.50403</v>
      </c>
      <c r="AF163" s="90">
        <f t="shared" ca="1" si="36"/>
        <v>399545132052.87671</v>
      </c>
      <c r="AG163" s="90">
        <f t="shared" ca="1" si="36"/>
        <v>404724636541.24933</v>
      </c>
      <c r="AH163" s="90">
        <f t="shared" ca="1" si="36"/>
        <v>409904141029.62195</v>
      </c>
      <c r="AI163" s="90">
        <f t="shared" ca="1" si="36"/>
        <v>415083645517.99463</v>
      </c>
      <c r="AJ163" s="90">
        <f t="shared" ca="1" si="36"/>
        <v>420263150006.36731</v>
      </c>
      <c r="AK163" s="90">
        <f t="shared" ca="1" si="36"/>
        <v>425442654494.73987</v>
      </c>
      <c r="AL163" s="90">
        <f t="shared" ca="1" si="36"/>
        <v>430622158983.11255</v>
      </c>
      <c r="AM163" s="90">
        <f t="shared" ca="1" si="35"/>
        <v>435801663471.48523</v>
      </c>
      <c r="AN163" s="90">
        <f t="shared" ca="1" si="35"/>
        <v>440981167959.85779</v>
      </c>
      <c r="AO163" s="90">
        <f t="shared" ca="1" si="35"/>
        <v>446160672448.23047</v>
      </c>
      <c r="AP163">
        <f ca="1">V163*'Process Emissions Multipliers'!$E$43</f>
        <v>451340176936.60309</v>
      </c>
    </row>
    <row r="164" spans="1:42">
      <c r="A164" s="74">
        <v>700</v>
      </c>
      <c r="B164">
        <f ca="1">IF('Liv 2010'!$A172="LM",INDIRECT("'Liv 2010'!"&amp;'Country Selector'!$B$3&amp;ROW($A172))*10^12,0)</f>
        <v>345787913558.75183</v>
      </c>
      <c r="C164">
        <f t="shared" ca="1" si="33"/>
        <v>341808008301.56146</v>
      </c>
      <c r="D164">
        <f t="shared" ca="1" si="31"/>
        <v>337828103044.37115</v>
      </c>
      <c r="E164">
        <f t="shared" ca="1" si="31"/>
        <v>333848197787.18079</v>
      </c>
      <c r="F164">
        <f t="shared" ca="1" si="31"/>
        <v>329868292529.99048</v>
      </c>
      <c r="G164">
        <f t="shared" ca="1" si="31"/>
        <v>325888387272.80011</v>
      </c>
      <c r="H164">
        <f t="shared" ca="1" si="31"/>
        <v>321908482015.60974</v>
      </c>
      <c r="I164">
        <f t="shared" ca="1" si="31"/>
        <v>317928576758.41943</v>
      </c>
      <c r="J164">
        <f t="shared" ca="1" si="31"/>
        <v>313948671501.22906</v>
      </c>
      <c r="K164">
        <f t="shared" ca="1" si="31"/>
        <v>309968766244.03876</v>
      </c>
      <c r="L164">
        <f ca="1">IF('Liv 2020'!$A172="LM",INDIRECT("'Liv 2020'!"&amp;'Country Selector'!$B$3&amp;ROW($A172))*10^12,0)*'Process Emissions Multipliers'!$B$43</f>
        <v>305988860986.84839</v>
      </c>
      <c r="M164">
        <f t="shared" ca="1" si="34"/>
        <v>310164983605.07861</v>
      </c>
      <c r="N164">
        <f t="shared" ca="1" si="32"/>
        <v>314341106223.30878</v>
      </c>
      <c r="O164">
        <f t="shared" ca="1" si="32"/>
        <v>318517228841.53894</v>
      </c>
      <c r="P164">
        <f t="shared" ca="1" si="32"/>
        <v>322693351459.76917</v>
      </c>
      <c r="Q164">
        <f t="shared" ca="1" si="32"/>
        <v>326869474077.99939</v>
      </c>
      <c r="R164">
        <f t="shared" ca="1" si="32"/>
        <v>331045596696.22949</v>
      </c>
      <c r="S164">
        <f t="shared" ca="1" si="32"/>
        <v>335221719314.45972</v>
      </c>
      <c r="T164">
        <f t="shared" ca="1" si="32"/>
        <v>339397841932.68994</v>
      </c>
      <c r="U164">
        <f t="shared" ca="1" si="32"/>
        <v>343573964550.9201</v>
      </c>
      <c r="V164">
        <f ca="1">IF('Liv 2030'!$A172="LM",INDIRECT("'Liv 2030'!"&amp;'Country Selector'!$B$3&amp;ROW($A172))*10^12,0)*'Process Emissions Multipliers'!$D$43</f>
        <v>347750087169.15033</v>
      </c>
      <c r="W164" s="90">
        <f t="shared" ca="1" si="36"/>
        <v>352929591657.52295</v>
      </c>
      <c r="X164" s="90">
        <f t="shared" ca="1" si="36"/>
        <v>358109096145.89563</v>
      </c>
      <c r="Y164" s="90">
        <f t="shared" ca="1" si="36"/>
        <v>363288600634.26825</v>
      </c>
      <c r="Z164" s="90">
        <f t="shared" ca="1" si="36"/>
        <v>368468105122.64087</v>
      </c>
      <c r="AA164" s="90">
        <f t="shared" ca="1" si="36"/>
        <v>373647609611.01355</v>
      </c>
      <c r="AB164" s="90">
        <f t="shared" ca="1" si="36"/>
        <v>378827114099.38611</v>
      </c>
      <c r="AC164" s="90">
        <f t="shared" ca="1" si="36"/>
        <v>384006618587.75879</v>
      </c>
      <c r="AD164" s="90">
        <f t="shared" ca="1" si="36"/>
        <v>389186123076.13141</v>
      </c>
      <c r="AE164" s="90">
        <f t="shared" ca="1" si="36"/>
        <v>394365627564.50403</v>
      </c>
      <c r="AF164" s="90">
        <f t="shared" ca="1" si="36"/>
        <v>399545132052.87671</v>
      </c>
      <c r="AG164" s="90">
        <f t="shared" ca="1" si="36"/>
        <v>404724636541.24933</v>
      </c>
      <c r="AH164" s="90">
        <f t="shared" ca="1" si="36"/>
        <v>409904141029.62195</v>
      </c>
      <c r="AI164" s="90">
        <f t="shared" ca="1" si="36"/>
        <v>415083645517.99463</v>
      </c>
      <c r="AJ164" s="90">
        <f t="shared" ca="1" si="36"/>
        <v>420263150006.36731</v>
      </c>
      <c r="AK164" s="90">
        <f t="shared" ca="1" si="36"/>
        <v>425442654494.73987</v>
      </c>
      <c r="AL164" s="90">
        <f t="shared" ca="1" si="36"/>
        <v>430622158983.11255</v>
      </c>
      <c r="AM164" s="90">
        <f t="shared" ca="1" si="35"/>
        <v>435801663471.48523</v>
      </c>
      <c r="AN164" s="90">
        <f t="shared" ca="1" si="35"/>
        <v>440981167959.85779</v>
      </c>
      <c r="AO164" s="90">
        <f t="shared" ca="1" si="35"/>
        <v>446160672448.23047</v>
      </c>
      <c r="AP164">
        <f ca="1">V164*'Process Emissions Multipliers'!$E$43</f>
        <v>451340176936.60309</v>
      </c>
    </row>
    <row r="165" spans="1:42">
      <c r="A165" s="74">
        <v>750</v>
      </c>
      <c r="B165">
        <f ca="1">IF('Liv 2010'!$A173="LM",INDIRECT("'Liv 2010'!"&amp;'Country Selector'!$B$3&amp;ROW($A173))*10^12,0)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>
        <f ca="1">IF('Liv 2020'!$A173="LM",INDIRECT("'Liv 2020'!"&amp;'Country Selector'!$B$3&amp;ROW($A173))*10^12,0)*'Process Emissions Multipliers'!$B$43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>
        <f ca="1">IF('Liv 2030'!$A173="LM",INDIRECT("'Liv 2030'!"&amp;'Country Selector'!$B$3&amp;ROW($A173))*10^12,0)*'Process Emissions Multipliers'!$D$43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Multipliers'!$E$43</f>
        <v>0</v>
      </c>
    </row>
    <row r="166" spans="1:42">
      <c r="A166" s="74">
        <v>800</v>
      </c>
      <c r="B166">
        <f ca="1">IF('Liv 2010'!$A174="LM",INDIRECT("'Liv 2010'!"&amp;'Country Selector'!$B$3&amp;ROW($A174))*10^12,0)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>
        <f ca="1">IF('Liv 2020'!$A174="LM",INDIRECT("'Liv 2020'!"&amp;'Country Selector'!$B$3&amp;ROW($A174))*10^12,0)*'Process Emissions Multipliers'!$B$43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>
        <f ca="1">IF('Liv 2030'!$A174="LM",INDIRECT("'Liv 2030'!"&amp;'Country Selector'!$B$3&amp;ROW($A174))*10^12,0)*'Process Emissions Multipliers'!$D$43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Multipliers'!$E$43</f>
        <v>0</v>
      </c>
    </row>
    <row r="167" spans="1:42">
      <c r="A167" s="74">
        <v>850</v>
      </c>
      <c r="B167">
        <f ca="1">IF('Liv 2010'!$A175="LM",INDIRECT("'Liv 2010'!"&amp;'Country Selector'!$B$3&amp;ROW($A175))*10^12,0)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>
        <f ca="1">IF('Liv 2020'!$A175="LM",INDIRECT("'Liv 2020'!"&amp;'Country Selector'!$B$3&amp;ROW($A175))*10^12,0)*'Process Emissions Multipliers'!$B$43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>
        <f ca="1">IF('Liv 2030'!$A175="LM",INDIRECT("'Liv 2030'!"&amp;'Country Selector'!$B$3&amp;ROW($A175))*10^12,0)*'Process Emissions Multipliers'!$D$43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Multipliers'!$E$43</f>
        <v>0</v>
      </c>
    </row>
    <row r="168" spans="1:42">
      <c r="A168" s="74">
        <v>900</v>
      </c>
      <c r="B168">
        <f ca="1">IF('Liv 2010'!$A176="LM",INDIRECT("'Liv 2010'!"&amp;'Country Selector'!$B$3&amp;ROW($A176))*10^12,0)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>
        <f ca="1">IF('Liv 2020'!$A176="LM",INDIRECT("'Liv 2020'!"&amp;'Country Selector'!$B$3&amp;ROW($A176))*10^12,0)*'Process Emissions Multipliers'!$B$43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>
        <f ca="1">IF('Liv 2030'!$A176="LM",INDIRECT("'Liv 2030'!"&amp;'Country Selector'!$B$3&amp;ROW($A176))*10^12,0)*'Process Emissions Multipliers'!$D$43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Multipliers'!$E$43</f>
        <v>0</v>
      </c>
    </row>
    <row r="169" spans="1:42">
      <c r="A169" s="74">
        <v>950</v>
      </c>
      <c r="B169">
        <f ca="1">IF('Liv 2010'!$A177="LM",INDIRECT("'Liv 2010'!"&amp;'Country Selector'!$B$3&amp;ROW($A177))*10^12,0)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>
        <f ca="1">IF('Liv 2020'!$A177="LM",INDIRECT("'Liv 2020'!"&amp;'Country Selector'!$B$3&amp;ROW($A177))*10^12,0)*'Process Emissions Multipliers'!$B$43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>
        <f ca="1">IF('Liv 2030'!$A177="LM",INDIRECT("'Liv 2030'!"&amp;'Country Selector'!$B$3&amp;ROW($A177))*10^12,0)*'Process Emissions Multipliers'!$D$43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Multipliers'!$E$43</f>
        <v>0</v>
      </c>
    </row>
    <row r="170" spans="1:42">
      <c r="A170" s="74">
        <v>1000</v>
      </c>
      <c r="B170">
        <f ca="1">IF('Liv 2010'!$A178="LM",INDIRECT("'Liv 2010'!"&amp;'Country Selector'!$B$3&amp;ROW($A178))*10^12,0)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>
        <f ca="1">IF('Liv 2020'!$A178="LM",INDIRECT("'Liv 2020'!"&amp;'Country Selector'!$B$3&amp;ROW($A178))*10^12,0)*'Process Emissions Multipliers'!$B$43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>
        <f ca="1">IF('Liv 2030'!$A178="LM",INDIRECT("'Liv 2030'!"&amp;'Country Selector'!$B$3&amp;ROW($A178))*10^12,0)*'Process Emissions Multipliers'!$D$43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Multipliers'!$E$43</f>
        <v>0</v>
      </c>
    </row>
    <row r="171" spans="1:42">
      <c r="A171" s="74">
        <v>1500</v>
      </c>
      <c r="B171">
        <f ca="1">IF('Liv 2010'!$A179="LM",INDIRECT("'Liv 2010'!"&amp;'Country Selector'!$B$3&amp;ROW($A179))*10^12,0)</f>
        <v>203404655034.56073</v>
      </c>
      <c r="C171">
        <f t="shared" ca="1" si="33"/>
        <v>201063534295.03644</v>
      </c>
      <c r="D171">
        <f t="shared" ca="1" si="31"/>
        <v>198722413555.51215</v>
      </c>
      <c r="E171">
        <f t="shared" ca="1" si="31"/>
        <v>196381292815.98782</v>
      </c>
      <c r="F171">
        <f t="shared" ca="1" si="31"/>
        <v>194040172076.4635</v>
      </c>
      <c r="G171">
        <f t="shared" ca="1" si="31"/>
        <v>191699051336.93924</v>
      </c>
      <c r="H171">
        <f t="shared" ca="1" si="31"/>
        <v>189357930597.41495</v>
      </c>
      <c r="I171">
        <f t="shared" ca="1" si="31"/>
        <v>187016809857.89063</v>
      </c>
      <c r="J171">
        <f t="shared" ca="1" si="31"/>
        <v>184675689118.36633</v>
      </c>
      <c r="K171">
        <f t="shared" ca="1" si="31"/>
        <v>182334568378.84207</v>
      </c>
      <c r="L171">
        <f ca="1">IF('Liv 2020'!$A179="LM",INDIRECT("'Liv 2020'!"&amp;'Country Selector'!$B$3&amp;ROW($A179))*10^12,0)*'Process Emissions Multipliers'!$B$43</f>
        <v>179993447639.31775</v>
      </c>
      <c r="M171">
        <f t="shared" ca="1" si="34"/>
        <v>182449990355.9238</v>
      </c>
      <c r="N171">
        <f t="shared" ca="1" si="32"/>
        <v>184906533072.52979</v>
      </c>
      <c r="O171">
        <f t="shared" ca="1" si="32"/>
        <v>187363075789.13583</v>
      </c>
      <c r="P171">
        <f t="shared" ca="1" si="32"/>
        <v>189819618505.74188</v>
      </c>
      <c r="Q171">
        <f t="shared" ca="1" si="32"/>
        <v>192276161222.3479</v>
      </c>
      <c r="R171">
        <f t="shared" ca="1" si="32"/>
        <v>194732703938.95392</v>
      </c>
      <c r="S171">
        <f t="shared" ca="1" si="32"/>
        <v>197189246655.55997</v>
      </c>
      <c r="T171">
        <f t="shared" ca="1" si="32"/>
        <v>199645789372.16599</v>
      </c>
      <c r="U171">
        <f t="shared" ca="1" si="32"/>
        <v>202102332088.772</v>
      </c>
      <c r="V171">
        <f ca="1">IF('Liv 2030'!$A179="LM",INDIRECT("'Liv 2030'!"&amp;'Country Selector'!$B$3&amp;ROW($A179))*10^12,0)*'Process Emissions Multipliers'!$D$43</f>
        <v>204558874805.37805</v>
      </c>
      <c r="W171" s="90">
        <f t="shared" ca="1" si="36"/>
        <v>207605642151.47955</v>
      </c>
      <c r="X171" s="90">
        <f t="shared" ca="1" si="36"/>
        <v>210652409497.58102</v>
      </c>
      <c r="Y171" s="90">
        <f t="shared" ca="1" si="36"/>
        <v>213699176843.6825</v>
      </c>
      <c r="Z171" s="90">
        <f t="shared" ca="1" si="36"/>
        <v>216745944189.784</v>
      </c>
      <c r="AA171" s="90">
        <f t="shared" ca="1" si="36"/>
        <v>219792711535.8855</v>
      </c>
      <c r="AB171" s="90">
        <f t="shared" ca="1" si="36"/>
        <v>222839478881.98697</v>
      </c>
      <c r="AC171" s="90">
        <f t="shared" ca="1" si="36"/>
        <v>225886246228.08844</v>
      </c>
      <c r="AD171" s="90">
        <f t="shared" ca="1" si="36"/>
        <v>228933013574.18994</v>
      </c>
      <c r="AE171" s="90">
        <f t="shared" ca="1" si="36"/>
        <v>231979780920.29144</v>
      </c>
      <c r="AF171" s="90">
        <f t="shared" ca="1" si="36"/>
        <v>235026548266.39291</v>
      </c>
      <c r="AG171" s="90">
        <f t="shared" ca="1" si="36"/>
        <v>238073315612.49438</v>
      </c>
      <c r="AH171" s="90">
        <f t="shared" ca="1" si="36"/>
        <v>241120082958.59586</v>
      </c>
      <c r="AI171" s="90">
        <f t="shared" ca="1" si="36"/>
        <v>244166850304.69736</v>
      </c>
      <c r="AJ171" s="90">
        <f t="shared" ca="1" si="36"/>
        <v>247213617650.79883</v>
      </c>
      <c r="AK171" s="90">
        <f t="shared" ca="1" si="36"/>
        <v>250260384996.90033</v>
      </c>
      <c r="AL171" s="90">
        <f t="shared" ca="1" si="36"/>
        <v>253307152343.00183</v>
      </c>
      <c r="AM171" s="90">
        <f t="shared" ca="1" si="35"/>
        <v>256353919689.10327</v>
      </c>
      <c r="AN171" s="90">
        <f t="shared" ca="1" si="35"/>
        <v>259400687035.2048</v>
      </c>
      <c r="AO171" s="90">
        <f t="shared" ca="1" si="35"/>
        <v>262447454381.30624</v>
      </c>
      <c r="AP171">
        <f ca="1">V171*'Process Emissions Multipliers'!$E$43</f>
        <v>265494221727.40775</v>
      </c>
    </row>
    <row r="172" spans="1:42">
      <c r="A172" s="74">
        <v>2000</v>
      </c>
      <c r="B172">
        <f ca="1">IF('Liv 2010'!$A180="LM",INDIRECT("'Liv 2010'!"&amp;'Country Selector'!$B$3&amp;ROW($A180))*10^12,0)</f>
        <v>0</v>
      </c>
      <c r="C172">
        <f t="shared" ca="1" si="33"/>
        <v>0</v>
      </c>
      <c r="D172">
        <f t="shared" ca="1" si="31"/>
        <v>0</v>
      </c>
      <c r="E172">
        <f t="shared" ca="1" si="31"/>
        <v>0</v>
      </c>
      <c r="F172">
        <f t="shared" ca="1" si="31"/>
        <v>0</v>
      </c>
      <c r="G172">
        <f t="shared" ca="1" si="31"/>
        <v>0</v>
      </c>
      <c r="H172">
        <f t="shared" ca="1" si="31"/>
        <v>0</v>
      </c>
      <c r="I172">
        <f t="shared" ca="1" si="31"/>
        <v>0</v>
      </c>
      <c r="J172">
        <f t="shared" ca="1" si="31"/>
        <v>0</v>
      </c>
      <c r="K172">
        <f t="shared" ca="1" si="31"/>
        <v>0</v>
      </c>
      <c r="L172">
        <f ca="1">IF('Liv 2020'!$A180="LM",INDIRECT("'Liv 2020'!"&amp;'Country Selector'!$B$3&amp;ROW($A180))*10^12,0)*'Process Emissions Multipliers'!$B$43</f>
        <v>0</v>
      </c>
      <c r="M172">
        <f t="shared" ca="1" si="34"/>
        <v>0</v>
      </c>
      <c r="N172">
        <f t="shared" ca="1" si="32"/>
        <v>0</v>
      </c>
      <c r="O172">
        <f t="shared" ca="1" si="32"/>
        <v>0</v>
      </c>
      <c r="P172">
        <f t="shared" ca="1" si="32"/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>
        <f ca="1">IF('Liv 2030'!$A180="LM",INDIRECT("'Liv 2030'!"&amp;'Country Selector'!$B$3&amp;ROW($A180))*10^12,0)*'Process Emissions Multipliers'!$D$43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Multipliers'!$E$43</f>
        <v>0</v>
      </c>
    </row>
    <row r="173" spans="1:42">
      <c r="A173" s="74">
        <v>3000</v>
      </c>
      <c r="B173">
        <f ca="1">IF('Liv 2010'!$A181="LM",INDIRECT("'Liv 2010'!"&amp;'Country Selector'!$B$3&amp;ROW($A181))*10^12,0)</f>
        <v>0</v>
      </c>
      <c r="C173">
        <f t="shared" ca="1" si="33"/>
        <v>0</v>
      </c>
      <c r="D173">
        <f t="shared" ca="1" si="31"/>
        <v>0</v>
      </c>
      <c r="E173">
        <f t="shared" ca="1" si="31"/>
        <v>0</v>
      </c>
      <c r="F173">
        <f t="shared" ca="1" si="31"/>
        <v>0</v>
      </c>
      <c r="G173">
        <f t="shared" ca="1" si="31"/>
        <v>0</v>
      </c>
      <c r="H173">
        <f t="shared" ca="1" si="31"/>
        <v>0</v>
      </c>
      <c r="I173">
        <f t="shared" ca="1" si="31"/>
        <v>0</v>
      </c>
      <c r="J173">
        <f t="shared" ca="1" si="31"/>
        <v>0</v>
      </c>
      <c r="K173">
        <f t="shared" ca="1" si="31"/>
        <v>0</v>
      </c>
      <c r="L173">
        <f ca="1">IF('Liv 2020'!$A181="LM",INDIRECT("'Liv 2020'!"&amp;'Country Selector'!$B$3&amp;ROW($A181))*10^12,0)*'Process Emissions Multipliers'!$B$43</f>
        <v>0</v>
      </c>
      <c r="M173">
        <f t="shared" ca="1" si="34"/>
        <v>0</v>
      </c>
      <c r="N173">
        <f t="shared" ca="1" si="32"/>
        <v>0</v>
      </c>
      <c r="O173">
        <f t="shared" ca="1" si="32"/>
        <v>0</v>
      </c>
      <c r="P173">
        <f t="shared" ca="1" si="32"/>
        <v>0</v>
      </c>
      <c r="Q173">
        <f t="shared" ca="1" si="32"/>
        <v>0</v>
      </c>
      <c r="R173">
        <f t="shared" ca="1" si="32"/>
        <v>0</v>
      </c>
      <c r="S173">
        <f t="shared" ca="1" si="32"/>
        <v>0</v>
      </c>
      <c r="T173">
        <f t="shared" ca="1" si="32"/>
        <v>0</v>
      </c>
      <c r="U173">
        <f t="shared" ca="1" si="32"/>
        <v>0</v>
      </c>
      <c r="V173">
        <f ca="1">IF('Liv 2030'!$A181="LM",INDIRECT("'Liv 2030'!"&amp;'Country Selector'!$B$3&amp;ROW($A181))*10^12,0)*'Process Emissions Multipliers'!$D$43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Multipliers'!$E$43</f>
        <v>0</v>
      </c>
    </row>
    <row r="174" spans="1:42">
      <c r="A174" s="74">
        <v>5000</v>
      </c>
      <c r="B174">
        <f ca="1">IF('Liv 2010'!$A182="LM",INDIRECT("'Liv 2010'!"&amp;'Country Selector'!$B$3&amp;ROW($A182))*10^12,0)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>
        <f ca="1">IF('Liv 2020'!$A182="LM",INDIRECT("'Liv 2020'!"&amp;'Country Selector'!$B$3&amp;ROW($A182))*10^12,0)*'Process Emissions Multipliers'!$B$43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>
        <f ca="1">IF('Liv 2030'!$A182="LM",INDIRECT("'Liv 2030'!"&amp;'Country Selector'!$B$3&amp;ROW($A182))*10^12,0)*'Process Emissions Multipliers'!$D$43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Multipliers'!$E$43</f>
        <v>0</v>
      </c>
    </row>
    <row r="175" spans="1:42">
      <c r="A175" s="74">
        <v>10000</v>
      </c>
      <c r="B175">
        <f ca="1">IF('Liv 2010'!$A183="LM",INDIRECT("'Liv 2010'!"&amp;'Country Selector'!$B$3&amp;ROW($A183))*10^12,0)</f>
        <v>0</v>
      </c>
      <c r="C175">
        <f t="shared" ca="1" si="33"/>
        <v>0</v>
      </c>
      <c r="D175">
        <f t="shared" ca="1" si="31"/>
        <v>0</v>
      </c>
      <c r="E175">
        <f t="shared" ca="1" si="31"/>
        <v>0</v>
      </c>
      <c r="F175">
        <f t="shared" ca="1" si="31"/>
        <v>0</v>
      </c>
      <c r="G175">
        <f t="shared" ca="1" si="31"/>
        <v>0</v>
      </c>
      <c r="H175">
        <f t="shared" ca="1" si="31"/>
        <v>0</v>
      </c>
      <c r="I175">
        <f t="shared" ca="1" si="31"/>
        <v>0</v>
      </c>
      <c r="J175">
        <f t="shared" ca="1" si="31"/>
        <v>0</v>
      </c>
      <c r="K175">
        <f t="shared" ca="1" si="31"/>
        <v>0</v>
      </c>
      <c r="L175">
        <f ca="1">IF('Liv 2020'!$A183="LM",INDIRECT("'Liv 2020'!"&amp;'Country Selector'!$B$3&amp;ROW($A183))*10^12,0)*'Process Emissions Multipliers'!$B$43</f>
        <v>0</v>
      </c>
      <c r="M175">
        <f t="shared" ca="1" si="34"/>
        <v>0</v>
      </c>
      <c r="N175">
        <f t="shared" ca="1" si="32"/>
        <v>0</v>
      </c>
      <c r="O175">
        <f t="shared" ca="1" si="32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>
        <f ca="1">IF('Liv 2030'!$A183="LM",INDIRECT("'Liv 2030'!"&amp;'Country Selector'!$B$3&amp;ROW($A183))*10^12,0)*'Process Emissions Multipliers'!$D$43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Multipliers'!$E$43</f>
        <v>0</v>
      </c>
    </row>
    <row r="176" spans="1:42">
      <c r="A176" s="74">
        <v>100000</v>
      </c>
      <c r="B176">
        <f ca="1">IF('Liv 2010'!$A184="LM",INDIRECT("'Liv 2010'!"&amp;'Country Selector'!$B$3&amp;ROW($A184))*10^12,0)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>
        <f ca="1">IF('Liv 2020'!$A184="LM",INDIRECT("'Liv 2020'!"&amp;'Country Selector'!$B$3&amp;ROW($A184))*10^12,0)*'Process Emissions Multipliers'!$B$43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>
        <f ca="1">IF('Liv 2030'!$A184="LM",INDIRECT("'Liv 2030'!"&amp;'Country Selector'!$B$3&amp;ROW($A184))*10^12,0)*'Process Emissions Multipliers'!$D$43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Multipliers'!$E$43</f>
        <v>0</v>
      </c>
    </row>
    <row r="177" spans="1:42">
      <c r="A177" s="74">
        <v>1000000</v>
      </c>
      <c r="B177">
        <f ca="1">IF('Liv 2010'!$A185="LM",INDIRECT("'Liv 2010'!"&amp;'Country Selector'!$B$3&amp;ROW($A185))*10^12,0)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>
        <f ca="1">IF('Liv 2020'!$A185="LM",INDIRECT("'Liv 2020'!"&amp;'Country Selector'!$B$3&amp;ROW($A185))*10^12,0)*'Process Emissions Multipliers'!$B$43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>
        <f ca="1">IF('Liv 2030'!$A185="LM",INDIRECT("'Liv 2030'!"&amp;'Country Selector'!$B$3&amp;ROW($A185))*10^12,0)*'Process Emissions Multipliers'!$D$43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Multipliers'!$E$43</f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opLeftCell="N135" workbookViewId="0">
      <selection activeCell="B2" sqref="B2:AP177"/>
    </sheetView>
  </sheetViews>
  <sheetFormatPr defaultRowHeight="15"/>
  <cols>
    <col min="1" max="1" width="28.85546875" customWidth="1"/>
    <col min="12" max="12" width="9.140625" customWidth="1"/>
    <col min="22" max="2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 s="215">
        <v>0</v>
      </c>
      <c r="C2" s="215">
        <v>0</v>
      </c>
      <c r="D2" s="215">
        <v>0</v>
      </c>
      <c r="E2" s="215">
        <v>0</v>
      </c>
      <c r="F2" s="215">
        <v>0</v>
      </c>
      <c r="G2" s="215">
        <v>0</v>
      </c>
      <c r="H2" s="215">
        <v>0</v>
      </c>
      <c r="I2" s="215">
        <v>0</v>
      </c>
      <c r="J2" s="215">
        <v>0</v>
      </c>
      <c r="K2" s="215">
        <v>0</v>
      </c>
      <c r="L2" s="215">
        <v>0</v>
      </c>
      <c r="M2" s="215">
        <v>0</v>
      </c>
      <c r="N2" s="215">
        <v>0</v>
      </c>
      <c r="O2" s="215">
        <v>0</v>
      </c>
      <c r="P2" s="215">
        <v>0</v>
      </c>
      <c r="Q2" s="215">
        <v>0</v>
      </c>
      <c r="R2" s="215">
        <v>0</v>
      </c>
      <c r="S2" s="215">
        <v>0</v>
      </c>
      <c r="T2" s="215">
        <v>0</v>
      </c>
      <c r="U2" s="215">
        <v>0</v>
      </c>
      <c r="V2" s="215">
        <v>0</v>
      </c>
      <c r="W2" s="215">
        <v>0</v>
      </c>
      <c r="X2" s="215">
        <v>0</v>
      </c>
      <c r="Y2" s="215">
        <v>0</v>
      </c>
      <c r="Z2" s="215">
        <v>0</v>
      </c>
      <c r="AA2" s="215">
        <v>0</v>
      </c>
      <c r="AB2" s="215">
        <v>0</v>
      </c>
      <c r="AC2" s="215">
        <v>0</v>
      </c>
      <c r="AD2" s="215">
        <v>0</v>
      </c>
      <c r="AE2" s="215">
        <v>0</v>
      </c>
      <c r="AF2" s="215">
        <v>0</v>
      </c>
      <c r="AG2" s="215">
        <v>0</v>
      </c>
      <c r="AH2" s="215">
        <v>0</v>
      </c>
      <c r="AI2" s="215">
        <v>0</v>
      </c>
      <c r="AJ2" s="215">
        <v>0</v>
      </c>
      <c r="AK2" s="215">
        <v>0</v>
      </c>
      <c r="AL2" s="215">
        <v>0</v>
      </c>
      <c r="AM2" s="215">
        <v>0</v>
      </c>
      <c r="AN2" s="215">
        <v>0</v>
      </c>
      <c r="AO2" s="215">
        <v>0</v>
      </c>
      <c r="AP2" s="215">
        <v>0</v>
      </c>
    </row>
    <row r="3" spans="1:42">
      <c r="A3" s="74">
        <v>-49</v>
      </c>
      <c r="B3" s="215">
        <v>0</v>
      </c>
      <c r="C3" s="215">
        <v>0</v>
      </c>
      <c r="D3" s="215">
        <v>0</v>
      </c>
      <c r="E3" s="215">
        <v>0</v>
      </c>
      <c r="F3" s="215">
        <v>0</v>
      </c>
      <c r="G3" s="215">
        <v>0</v>
      </c>
      <c r="H3" s="215">
        <v>0</v>
      </c>
      <c r="I3" s="215">
        <v>0</v>
      </c>
      <c r="J3" s="215">
        <v>0</v>
      </c>
      <c r="K3" s="215">
        <v>0</v>
      </c>
      <c r="L3" s="215">
        <v>0</v>
      </c>
      <c r="M3" s="215">
        <v>0</v>
      </c>
      <c r="N3" s="215">
        <v>0</v>
      </c>
      <c r="O3" s="215">
        <v>0</v>
      </c>
      <c r="P3" s="215">
        <v>0</v>
      </c>
      <c r="Q3" s="215">
        <v>0</v>
      </c>
      <c r="R3" s="215">
        <v>0</v>
      </c>
      <c r="S3" s="215">
        <v>0</v>
      </c>
      <c r="T3" s="215">
        <v>0</v>
      </c>
      <c r="U3" s="215">
        <v>0</v>
      </c>
      <c r="V3" s="215">
        <v>0</v>
      </c>
      <c r="W3" s="215">
        <v>0</v>
      </c>
      <c r="X3" s="215">
        <v>0</v>
      </c>
      <c r="Y3" s="215">
        <v>0</v>
      </c>
      <c r="Z3" s="215">
        <v>0</v>
      </c>
      <c r="AA3" s="215">
        <v>0</v>
      </c>
      <c r="AB3" s="215">
        <v>0</v>
      </c>
      <c r="AC3" s="215">
        <v>0</v>
      </c>
      <c r="AD3" s="215">
        <v>0</v>
      </c>
      <c r="AE3" s="215">
        <v>0</v>
      </c>
      <c r="AF3" s="215">
        <v>0</v>
      </c>
      <c r="AG3" s="215">
        <v>0</v>
      </c>
      <c r="AH3" s="215">
        <v>0</v>
      </c>
      <c r="AI3" s="215">
        <v>0</v>
      </c>
      <c r="AJ3" s="215">
        <v>0</v>
      </c>
      <c r="AK3" s="215">
        <v>0</v>
      </c>
      <c r="AL3" s="215">
        <v>0</v>
      </c>
      <c r="AM3" s="215">
        <v>0</v>
      </c>
      <c r="AN3" s="215">
        <v>0</v>
      </c>
      <c r="AO3" s="215">
        <v>0</v>
      </c>
      <c r="AP3" s="215">
        <v>0</v>
      </c>
    </row>
    <row r="4" spans="1:42">
      <c r="A4" s="74">
        <v>-48</v>
      </c>
      <c r="B4" s="215">
        <v>0</v>
      </c>
      <c r="C4" s="215">
        <v>0</v>
      </c>
      <c r="D4" s="215">
        <v>0</v>
      </c>
      <c r="E4" s="215">
        <v>0</v>
      </c>
      <c r="F4" s="215">
        <v>0</v>
      </c>
      <c r="G4" s="215">
        <v>0</v>
      </c>
      <c r="H4" s="215">
        <v>0</v>
      </c>
      <c r="I4" s="215">
        <v>0</v>
      </c>
      <c r="J4" s="215">
        <v>0</v>
      </c>
      <c r="K4" s="215">
        <v>0</v>
      </c>
      <c r="L4" s="215">
        <v>0</v>
      </c>
      <c r="M4" s="215">
        <v>0</v>
      </c>
      <c r="N4" s="215">
        <v>0</v>
      </c>
      <c r="O4" s="215">
        <v>0</v>
      </c>
      <c r="P4" s="215">
        <v>0</v>
      </c>
      <c r="Q4" s="215">
        <v>0</v>
      </c>
      <c r="R4" s="215">
        <v>0</v>
      </c>
      <c r="S4" s="215">
        <v>0</v>
      </c>
      <c r="T4" s="215">
        <v>0</v>
      </c>
      <c r="U4" s="215">
        <v>0</v>
      </c>
      <c r="V4" s="215">
        <v>0</v>
      </c>
      <c r="W4" s="215">
        <v>0</v>
      </c>
      <c r="X4" s="215">
        <v>0</v>
      </c>
      <c r="Y4" s="215">
        <v>0</v>
      </c>
      <c r="Z4" s="215">
        <v>0</v>
      </c>
      <c r="AA4" s="215">
        <v>0</v>
      </c>
      <c r="AB4" s="215">
        <v>0</v>
      </c>
      <c r="AC4" s="215">
        <v>0</v>
      </c>
      <c r="AD4" s="215">
        <v>0</v>
      </c>
      <c r="AE4" s="215">
        <v>0</v>
      </c>
      <c r="AF4" s="215">
        <v>0</v>
      </c>
      <c r="AG4" s="215">
        <v>0</v>
      </c>
      <c r="AH4" s="215">
        <v>0</v>
      </c>
      <c r="AI4" s="215">
        <v>0</v>
      </c>
      <c r="AJ4" s="215">
        <v>0</v>
      </c>
      <c r="AK4" s="215">
        <v>0</v>
      </c>
      <c r="AL4" s="215">
        <v>0</v>
      </c>
      <c r="AM4" s="215">
        <v>0</v>
      </c>
      <c r="AN4" s="215">
        <v>0</v>
      </c>
      <c r="AO4" s="215">
        <v>0</v>
      </c>
      <c r="AP4" s="215">
        <v>0</v>
      </c>
    </row>
    <row r="5" spans="1:42">
      <c r="A5" s="74">
        <v>-47</v>
      </c>
      <c r="B5" s="215">
        <v>0</v>
      </c>
      <c r="C5" s="215">
        <v>0</v>
      </c>
      <c r="D5" s="215">
        <v>0</v>
      </c>
      <c r="E5" s="215">
        <v>0</v>
      </c>
      <c r="F5" s="215">
        <v>0</v>
      </c>
      <c r="G5" s="215">
        <v>0</v>
      </c>
      <c r="H5" s="215">
        <v>0</v>
      </c>
      <c r="I5" s="215">
        <v>0</v>
      </c>
      <c r="J5" s="215">
        <v>0</v>
      </c>
      <c r="K5" s="215">
        <v>0</v>
      </c>
      <c r="L5" s="215">
        <v>0</v>
      </c>
      <c r="M5" s="215">
        <v>0</v>
      </c>
      <c r="N5" s="215">
        <v>0</v>
      </c>
      <c r="O5" s="215">
        <v>0</v>
      </c>
      <c r="P5" s="215">
        <v>0</v>
      </c>
      <c r="Q5" s="215">
        <v>0</v>
      </c>
      <c r="R5" s="215">
        <v>0</v>
      </c>
      <c r="S5" s="215">
        <v>0</v>
      </c>
      <c r="T5" s="215">
        <v>0</v>
      </c>
      <c r="U5" s="215">
        <v>0</v>
      </c>
      <c r="V5" s="215">
        <v>0</v>
      </c>
      <c r="W5" s="215">
        <v>0</v>
      </c>
      <c r="X5" s="215">
        <v>0</v>
      </c>
      <c r="Y5" s="215">
        <v>0</v>
      </c>
      <c r="Z5" s="215">
        <v>0</v>
      </c>
      <c r="AA5" s="215">
        <v>0</v>
      </c>
      <c r="AB5" s="215">
        <v>0</v>
      </c>
      <c r="AC5" s="215">
        <v>0</v>
      </c>
      <c r="AD5" s="215">
        <v>0</v>
      </c>
      <c r="AE5" s="215">
        <v>0</v>
      </c>
      <c r="AF5" s="215">
        <v>0</v>
      </c>
      <c r="AG5" s="215">
        <v>0</v>
      </c>
      <c r="AH5" s="215">
        <v>0</v>
      </c>
      <c r="AI5" s="215">
        <v>0</v>
      </c>
      <c r="AJ5" s="215">
        <v>0</v>
      </c>
      <c r="AK5" s="215">
        <v>0</v>
      </c>
      <c r="AL5" s="215">
        <v>0</v>
      </c>
      <c r="AM5" s="215">
        <v>0</v>
      </c>
      <c r="AN5" s="215">
        <v>0</v>
      </c>
      <c r="AO5" s="215">
        <v>0</v>
      </c>
      <c r="AP5" s="215">
        <v>0</v>
      </c>
    </row>
    <row r="6" spans="1:42">
      <c r="A6" s="74">
        <v>-46</v>
      </c>
      <c r="B6" s="215">
        <v>0</v>
      </c>
      <c r="C6" s="215">
        <v>0</v>
      </c>
      <c r="D6" s="215">
        <v>0</v>
      </c>
      <c r="E6" s="215">
        <v>0</v>
      </c>
      <c r="F6" s="215">
        <v>0</v>
      </c>
      <c r="G6" s="215">
        <v>0</v>
      </c>
      <c r="H6" s="215">
        <v>0</v>
      </c>
      <c r="I6" s="215">
        <v>0</v>
      </c>
      <c r="J6" s="215">
        <v>0</v>
      </c>
      <c r="K6" s="215">
        <v>0</v>
      </c>
      <c r="L6" s="215">
        <v>0</v>
      </c>
      <c r="M6" s="215">
        <v>0</v>
      </c>
      <c r="N6" s="215">
        <v>0</v>
      </c>
      <c r="O6" s="215">
        <v>0</v>
      </c>
      <c r="P6" s="215">
        <v>0</v>
      </c>
      <c r="Q6" s="215">
        <v>0</v>
      </c>
      <c r="R6" s="215">
        <v>0</v>
      </c>
      <c r="S6" s="215">
        <v>0</v>
      </c>
      <c r="T6" s="215">
        <v>0</v>
      </c>
      <c r="U6" s="215">
        <v>0</v>
      </c>
      <c r="V6" s="215">
        <v>0</v>
      </c>
      <c r="W6" s="215">
        <v>0</v>
      </c>
      <c r="X6" s="215">
        <v>0</v>
      </c>
      <c r="Y6" s="215">
        <v>0</v>
      </c>
      <c r="Z6" s="215">
        <v>0</v>
      </c>
      <c r="AA6" s="215">
        <v>0</v>
      </c>
      <c r="AB6" s="215">
        <v>0</v>
      </c>
      <c r="AC6" s="215">
        <v>0</v>
      </c>
      <c r="AD6" s="215">
        <v>0</v>
      </c>
      <c r="AE6" s="215">
        <v>0</v>
      </c>
      <c r="AF6" s="215">
        <v>0</v>
      </c>
      <c r="AG6" s="215">
        <v>0</v>
      </c>
      <c r="AH6" s="215">
        <v>0</v>
      </c>
      <c r="AI6" s="215">
        <v>0</v>
      </c>
      <c r="AJ6" s="215">
        <v>0</v>
      </c>
      <c r="AK6" s="215">
        <v>0</v>
      </c>
      <c r="AL6" s="215">
        <v>0</v>
      </c>
      <c r="AM6" s="215">
        <v>0</v>
      </c>
      <c r="AN6" s="215">
        <v>0</v>
      </c>
      <c r="AO6" s="215">
        <v>0</v>
      </c>
      <c r="AP6" s="215">
        <v>0</v>
      </c>
    </row>
    <row r="7" spans="1:42">
      <c r="A7" s="74">
        <v>-45</v>
      </c>
      <c r="B7" s="215">
        <v>0</v>
      </c>
      <c r="C7" s="215">
        <v>0</v>
      </c>
      <c r="D7" s="215">
        <v>0</v>
      </c>
      <c r="E7" s="215">
        <v>0</v>
      </c>
      <c r="F7" s="215">
        <v>0</v>
      </c>
      <c r="G7" s="215">
        <v>0</v>
      </c>
      <c r="H7" s="215">
        <v>0</v>
      </c>
      <c r="I7" s="215">
        <v>0</v>
      </c>
      <c r="J7" s="215">
        <v>0</v>
      </c>
      <c r="K7" s="215">
        <v>0</v>
      </c>
      <c r="L7" s="215">
        <v>0</v>
      </c>
      <c r="M7" s="215">
        <v>0</v>
      </c>
      <c r="N7" s="215">
        <v>0</v>
      </c>
      <c r="O7" s="215">
        <v>0</v>
      </c>
      <c r="P7" s="215">
        <v>0</v>
      </c>
      <c r="Q7" s="215">
        <v>0</v>
      </c>
      <c r="R7" s="215">
        <v>0</v>
      </c>
      <c r="S7" s="215">
        <v>0</v>
      </c>
      <c r="T7" s="215">
        <v>0</v>
      </c>
      <c r="U7" s="215">
        <v>0</v>
      </c>
      <c r="V7" s="215">
        <v>0</v>
      </c>
      <c r="W7" s="215">
        <v>0</v>
      </c>
      <c r="X7" s="215">
        <v>0</v>
      </c>
      <c r="Y7" s="215">
        <v>0</v>
      </c>
      <c r="Z7" s="215">
        <v>0</v>
      </c>
      <c r="AA7" s="215">
        <v>0</v>
      </c>
      <c r="AB7" s="215">
        <v>0</v>
      </c>
      <c r="AC7" s="215">
        <v>0</v>
      </c>
      <c r="AD7" s="215">
        <v>0</v>
      </c>
      <c r="AE7" s="215">
        <v>0</v>
      </c>
      <c r="AF7" s="215">
        <v>0</v>
      </c>
      <c r="AG7" s="215">
        <v>0</v>
      </c>
      <c r="AH7" s="215">
        <v>0</v>
      </c>
      <c r="AI7" s="215">
        <v>0</v>
      </c>
      <c r="AJ7" s="215">
        <v>0</v>
      </c>
      <c r="AK7" s="215">
        <v>0</v>
      </c>
      <c r="AL7" s="215">
        <v>0</v>
      </c>
      <c r="AM7" s="215">
        <v>0</v>
      </c>
      <c r="AN7" s="215">
        <v>0</v>
      </c>
      <c r="AO7" s="215">
        <v>0</v>
      </c>
      <c r="AP7" s="215">
        <v>0</v>
      </c>
    </row>
    <row r="8" spans="1:42">
      <c r="A8" s="74">
        <v>-44</v>
      </c>
      <c r="B8" s="215">
        <v>0</v>
      </c>
      <c r="C8" s="215">
        <v>0</v>
      </c>
      <c r="D8" s="215">
        <v>0</v>
      </c>
      <c r="E8" s="215">
        <v>0</v>
      </c>
      <c r="F8" s="215">
        <v>0</v>
      </c>
      <c r="G8" s="215">
        <v>0</v>
      </c>
      <c r="H8" s="215">
        <v>0</v>
      </c>
      <c r="I8" s="215">
        <v>0</v>
      </c>
      <c r="J8" s="215">
        <v>0</v>
      </c>
      <c r="K8" s="215">
        <v>0</v>
      </c>
      <c r="L8" s="215">
        <v>0</v>
      </c>
      <c r="M8" s="215">
        <v>0</v>
      </c>
      <c r="N8" s="215">
        <v>0</v>
      </c>
      <c r="O8" s="215">
        <v>0</v>
      </c>
      <c r="P8" s="215">
        <v>0</v>
      </c>
      <c r="Q8" s="215">
        <v>0</v>
      </c>
      <c r="R8" s="215">
        <v>0</v>
      </c>
      <c r="S8" s="215">
        <v>0</v>
      </c>
      <c r="T8" s="215">
        <v>0</v>
      </c>
      <c r="U8" s="215">
        <v>0</v>
      </c>
      <c r="V8" s="215">
        <v>0</v>
      </c>
      <c r="W8" s="215">
        <v>0</v>
      </c>
      <c r="X8" s="215">
        <v>0</v>
      </c>
      <c r="Y8" s="215">
        <v>0</v>
      </c>
      <c r="Z8" s="215">
        <v>0</v>
      </c>
      <c r="AA8" s="215">
        <v>0</v>
      </c>
      <c r="AB8" s="215">
        <v>0</v>
      </c>
      <c r="AC8" s="215">
        <v>0</v>
      </c>
      <c r="AD8" s="215">
        <v>0</v>
      </c>
      <c r="AE8" s="215">
        <v>0</v>
      </c>
      <c r="AF8" s="215">
        <v>0</v>
      </c>
      <c r="AG8" s="215">
        <v>0</v>
      </c>
      <c r="AH8" s="215">
        <v>0</v>
      </c>
      <c r="AI8" s="215">
        <v>0</v>
      </c>
      <c r="AJ8" s="215">
        <v>0</v>
      </c>
      <c r="AK8" s="215">
        <v>0</v>
      </c>
      <c r="AL8" s="215">
        <v>0</v>
      </c>
      <c r="AM8" s="215">
        <v>0</v>
      </c>
      <c r="AN8" s="215">
        <v>0</v>
      </c>
      <c r="AO8" s="215">
        <v>0</v>
      </c>
      <c r="AP8" s="215">
        <v>0</v>
      </c>
    </row>
    <row r="9" spans="1:42">
      <c r="A9" s="74">
        <v>-43</v>
      </c>
      <c r="B9" s="215">
        <v>0</v>
      </c>
      <c r="C9" s="215">
        <v>0</v>
      </c>
      <c r="D9" s="215">
        <v>0</v>
      </c>
      <c r="E9" s="215">
        <v>0</v>
      </c>
      <c r="F9" s="215">
        <v>0</v>
      </c>
      <c r="G9" s="215">
        <v>0</v>
      </c>
      <c r="H9" s="215">
        <v>0</v>
      </c>
      <c r="I9" s="215">
        <v>0</v>
      </c>
      <c r="J9" s="215">
        <v>0</v>
      </c>
      <c r="K9" s="215">
        <v>0</v>
      </c>
      <c r="L9" s="215">
        <v>0</v>
      </c>
      <c r="M9" s="215">
        <v>0</v>
      </c>
      <c r="N9" s="215">
        <v>0</v>
      </c>
      <c r="O9" s="215">
        <v>0</v>
      </c>
      <c r="P9" s="215">
        <v>0</v>
      </c>
      <c r="Q9" s="215">
        <v>0</v>
      </c>
      <c r="R9" s="215">
        <v>0</v>
      </c>
      <c r="S9" s="215">
        <v>0</v>
      </c>
      <c r="T9" s="215">
        <v>0</v>
      </c>
      <c r="U9" s="215">
        <v>0</v>
      </c>
      <c r="V9" s="215">
        <v>0</v>
      </c>
      <c r="W9" s="215">
        <v>0</v>
      </c>
      <c r="X9" s="215">
        <v>0</v>
      </c>
      <c r="Y9" s="215">
        <v>0</v>
      </c>
      <c r="Z9" s="215">
        <v>0</v>
      </c>
      <c r="AA9" s="215">
        <v>0</v>
      </c>
      <c r="AB9" s="215">
        <v>0</v>
      </c>
      <c r="AC9" s="215">
        <v>0</v>
      </c>
      <c r="AD9" s="215">
        <v>0</v>
      </c>
      <c r="AE9" s="215">
        <v>0</v>
      </c>
      <c r="AF9" s="215">
        <v>0</v>
      </c>
      <c r="AG9" s="215">
        <v>0</v>
      </c>
      <c r="AH9" s="215">
        <v>0</v>
      </c>
      <c r="AI9" s="215">
        <v>0</v>
      </c>
      <c r="AJ9" s="215">
        <v>0</v>
      </c>
      <c r="AK9" s="215">
        <v>0</v>
      </c>
      <c r="AL9" s="215">
        <v>0</v>
      </c>
      <c r="AM9" s="215">
        <v>0</v>
      </c>
      <c r="AN9" s="215">
        <v>0</v>
      </c>
      <c r="AO9" s="215">
        <v>0</v>
      </c>
      <c r="AP9" s="215">
        <v>0</v>
      </c>
    </row>
    <row r="10" spans="1:42">
      <c r="A10" s="74">
        <v>-42</v>
      </c>
      <c r="B10" s="215">
        <v>0</v>
      </c>
      <c r="C10" s="215">
        <v>0</v>
      </c>
      <c r="D10" s="215">
        <v>0</v>
      </c>
      <c r="E10" s="215">
        <v>0</v>
      </c>
      <c r="F10" s="215">
        <v>0</v>
      </c>
      <c r="G10" s="215">
        <v>0</v>
      </c>
      <c r="H10" s="215">
        <v>0</v>
      </c>
      <c r="I10" s="215">
        <v>0</v>
      </c>
      <c r="J10" s="215">
        <v>0</v>
      </c>
      <c r="K10" s="215">
        <v>0</v>
      </c>
      <c r="L10" s="215">
        <v>0</v>
      </c>
      <c r="M10" s="215">
        <v>0</v>
      </c>
      <c r="N10" s="215">
        <v>0</v>
      </c>
      <c r="O10" s="215">
        <v>0</v>
      </c>
      <c r="P10" s="215">
        <v>0</v>
      </c>
      <c r="Q10" s="215">
        <v>0</v>
      </c>
      <c r="R10" s="215">
        <v>0</v>
      </c>
      <c r="S10" s="215">
        <v>0</v>
      </c>
      <c r="T10" s="215">
        <v>0</v>
      </c>
      <c r="U10" s="215">
        <v>0</v>
      </c>
      <c r="V10" s="215">
        <v>0</v>
      </c>
      <c r="W10" s="215">
        <v>0</v>
      </c>
      <c r="X10" s="215">
        <v>0</v>
      </c>
      <c r="Y10" s="215">
        <v>0</v>
      </c>
      <c r="Z10" s="215">
        <v>0</v>
      </c>
      <c r="AA10" s="215">
        <v>0</v>
      </c>
      <c r="AB10" s="215">
        <v>0</v>
      </c>
      <c r="AC10" s="215">
        <v>0</v>
      </c>
      <c r="AD10" s="215">
        <v>0</v>
      </c>
      <c r="AE10" s="215">
        <v>0</v>
      </c>
      <c r="AF10" s="215">
        <v>0</v>
      </c>
      <c r="AG10" s="215">
        <v>0</v>
      </c>
      <c r="AH10" s="215">
        <v>0</v>
      </c>
      <c r="AI10" s="215">
        <v>0</v>
      </c>
      <c r="AJ10" s="215">
        <v>0</v>
      </c>
      <c r="AK10" s="215">
        <v>0</v>
      </c>
      <c r="AL10" s="215">
        <v>0</v>
      </c>
      <c r="AM10" s="215">
        <v>0</v>
      </c>
      <c r="AN10" s="215">
        <v>0</v>
      </c>
      <c r="AO10" s="215">
        <v>0</v>
      </c>
      <c r="AP10" s="215">
        <v>0</v>
      </c>
    </row>
    <row r="11" spans="1:42">
      <c r="A11" s="74">
        <v>-41</v>
      </c>
      <c r="B11" s="215">
        <v>0</v>
      </c>
      <c r="C11" s="215">
        <v>0</v>
      </c>
      <c r="D11" s="215">
        <v>0</v>
      </c>
      <c r="E11" s="215">
        <v>0</v>
      </c>
      <c r="F11" s="215">
        <v>0</v>
      </c>
      <c r="G11" s="215">
        <v>0</v>
      </c>
      <c r="H11" s="215">
        <v>0</v>
      </c>
      <c r="I11" s="215">
        <v>0</v>
      </c>
      <c r="J11" s="215">
        <v>0</v>
      </c>
      <c r="K11" s="215">
        <v>0</v>
      </c>
      <c r="L11" s="215">
        <v>0</v>
      </c>
      <c r="M11" s="215">
        <v>0</v>
      </c>
      <c r="N11" s="215">
        <v>0</v>
      </c>
      <c r="O11" s="215">
        <v>0</v>
      </c>
      <c r="P11" s="215">
        <v>0</v>
      </c>
      <c r="Q11" s="215">
        <v>0</v>
      </c>
      <c r="R11" s="215">
        <v>0</v>
      </c>
      <c r="S11" s="215">
        <v>0</v>
      </c>
      <c r="T11" s="215">
        <v>0</v>
      </c>
      <c r="U11" s="215">
        <v>0</v>
      </c>
      <c r="V11" s="215">
        <v>0</v>
      </c>
      <c r="W11" s="215">
        <v>0</v>
      </c>
      <c r="X11" s="215">
        <v>0</v>
      </c>
      <c r="Y11" s="215">
        <v>0</v>
      </c>
      <c r="Z11" s="215">
        <v>0</v>
      </c>
      <c r="AA11" s="215">
        <v>0</v>
      </c>
      <c r="AB11" s="215">
        <v>0</v>
      </c>
      <c r="AC11" s="215">
        <v>0</v>
      </c>
      <c r="AD11" s="215">
        <v>0</v>
      </c>
      <c r="AE11" s="215">
        <v>0</v>
      </c>
      <c r="AF11" s="215">
        <v>0</v>
      </c>
      <c r="AG11" s="215">
        <v>0</v>
      </c>
      <c r="AH11" s="215">
        <v>0</v>
      </c>
      <c r="AI11" s="215">
        <v>0</v>
      </c>
      <c r="AJ11" s="215">
        <v>0</v>
      </c>
      <c r="AK11" s="215">
        <v>0</v>
      </c>
      <c r="AL11" s="215">
        <v>0</v>
      </c>
      <c r="AM11" s="215">
        <v>0</v>
      </c>
      <c r="AN11" s="215">
        <v>0</v>
      </c>
      <c r="AO11" s="215">
        <v>0</v>
      </c>
      <c r="AP11" s="215">
        <v>0</v>
      </c>
    </row>
    <row r="12" spans="1:42">
      <c r="A12" s="74">
        <v>-40</v>
      </c>
      <c r="B12" s="215">
        <v>0</v>
      </c>
      <c r="C12" s="215">
        <v>0</v>
      </c>
      <c r="D12" s="215">
        <v>0</v>
      </c>
      <c r="E12" s="215">
        <v>0</v>
      </c>
      <c r="F12" s="215">
        <v>0</v>
      </c>
      <c r="G12" s="215">
        <v>0</v>
      </c>
      <c r="H12" s="215">
        <v>0</v>
      </c>
      <c r="I12" s="215">
        <v>0</v>
      </c>
      <c r="J12" s="215">
        <v>0</v>
      </c>
      <c r="K12" s="215">
        <v>0</v>
      </c>
      <c r="L12" s="215">
        <v>0</v>
      </c>
      <c r="M12" s="215">
        <v>0</v>
      </c>
      <c r="N12" s="215">
        <v>0</v>
      </c>
      <c r="O12" s="215">
        <v>0</v>
      </c>
      <c r="P12" s="215">
        <v>0</v>
      </c>
      <c r="Q12" s="215">
        <v>0</v>
      </c>
      <c r="R12" s="215">
        <v>0</v>
      </c>
      <c r="S12" s="215">
        <v>0</v>
      </c>
      <c r="T12" s="215">
        <v>0</v>
      </c>
      <c r="U12" s="215">
        <v>0</v>
      </c>
      <c r="V12" s="215">
        <v>0</v>
      </c>
      <c r="W12" s="215">
        <v>0</v>
      </c>
      <c r="X12" s="215">
        <v>0</v>
      </c>
      <c r="Y12" s="215">
        <v>0</v>
      </c>
      <c r="Z12" s="215">
        <v>0</v>
      </c>
      <c r="AA12" s="215">
        <v>0</v>
      </c>
      <c r="AB12" s="215">
        <v>0</v>
      </c>
      <c r="AC12" s="215">
        <v>0</v>
      </c>
      <c r="AD12" s="215">
        <v>0</v>
      </c>
      <c r="AE12" s="215">
        <v>0</v>
      </c>
      <c r="AF12" s="215">
        <v>0</v>
      </c>
      <c r="AG12" s="215">
        <v>0</v>
      </c>
      <c r="AH12" s="215">
        <v>0</v>
      </c>
      <c r="AI12" s="215">
        <v>0</v>
      </c>
      <c r="AJ12" s="215">
        <v>0</v>
      </c>
      <c r="AK12" s="215">
        <v>0</v>
      </c>
      <c r="AL12" s="215">
        <v>0</v>
      </c>
      <c r="AM12" s="215">
        <v>0</v>
      </c>
      <c r="AN12" s="215">
        <v>0</v>
      </c>
      <c r="AO12" s="215">
        <v>0</v>
      </c>
      <c r="AP12" s="215">
        <v>0</v>
      </c>
    </row>
    <row r="13" spans="1:42">
      <c r="A13" s="74">
        <v>-39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X13" s="215">
        <v>0</v>
      </c>
      <c r="Y13" s="215">
        <v>0</v>
      </c>
      <c r="Z13" s="215">
        <v>0</v>
      </c>
      <c r="AA13" s="215">
        <v>0</v>
      </c>
      <c r="AB13" s="215">
        <v>0</v>
      </c>
      <c r="AC13" s="215">
        <v>0</v>
      </c>
      <c r="AD13" s="215">
        <v>0</v>
      </c>
      <c r="AE13" s="215">
        <v>0</v>
      </c>
      <c r="AF13" s="215">
        <v>0</v>
      </c>
      <c r="AG13" s="215">
        <v>0</v>
      </c>
      <c r="AH13" s="215">
        <v>0</v>
      </c>
      <c r="AI13" s="215">
        <v>0</v>
      </c>
      <c r="AJ13" s="215">
        <v>0</v>
      </c>
      <c r="AK13" s="215">
        <v>0</v>
      </c>
      <c r="AL13" s="215">
        <v>0</v>
      </c>
      <c r="AM13" s="215">
        <v>0</v>
      </c>
      <c r="AN13" s="215">
        <v>0</v>
      </c>
      <c r="AO13" s="215">
        <v>0</v>
      </c>
      <c r="AP13" s="215">
        <v>0</v>
      </c>
    </row>
    <row r="14" spans="1:42">
      <c r="A14" s="74">
        <v>-38</v>
      </c>
      <c r="B14" s="215">
        <v>0</v>
      </c>
      <c r="C14" s="215">
        <v>0</v>
      </c>
      <c r="D14" s="215">
        <v>0</v>
      </c>
      <c r="E14" s="215">
        <v>0</v>
      </c>
      <c r="F14" s="215">
        <v>0</v>
      </c>
      <c r="G14" s="215">
        <v>0</v>
      </c>
      <c r="H14" s="215">
        <v>0</v>
      </c>
      <c r="I14" s="215">
        <v>0</v>
      </c>
      <c r="J14" s="215">
        <v>0</v>
      </c>
      <c r="K14" s="215">
        <v>0</v>
      </c>
      <c r="L14" s="215">
        <v>0</v>
      </c>
      <c r="M14" s="215">
        <v>0</v>
      </c>
      <c r="N14" s="215">
        <v>0</v>
      </c>
      <c r="O14" s="215">
        <v>0</v>
      </c>
      <c r="P14" s="215">
        <v>0</v>
      </c>
      <c r="Q14" s="215">
        <v>0</v>
      </c>
      <c r="R14" s="215">
        <v>0</v>
      </c>
      <c r="S14" s="215">
        <v>0</v>
      </c>
      <c r="T14" s="215">
        <v>0</v>
      </c>
      <c r="U14" s="215">
        <v>0</v>
      </c>
      <c r="V14" s="215">
        <v>0</v>
      </c>
      <c r="W14" s="215">
        <v>0</v>
      </c>
      <c r="X14" s="215">
        <v>0</v>
      </c>
      <c r="Y14" s="215">
        <v>0</v>
      </c>
      <c r="Z14" s="215">
        <v>0</v>
      </c>
      <c r="AA14" s="215">
        <v>0</v>
      </c>
      <c r="AB14" s="215">
        <v>0</v>
      </c>
      <c r="AC14" s="215">
        <v>0</v>
      </c>
      <c r="AD14" s="215">
        <v>0</v>
      </c>
      <c r="AE14" s="215">
        <v>0</v>
      </c>
      <c r="AF14" s="215">
        <v>0</v>
      </c>
      <c r="AG14" s="215">
        <v>0</v>
      </c>
      <c r="AH14" s="215">
        <v>0</v>
      </c>
      <c r="AI14" s="215">
        <v>0</v>
      </c>
      <c r="AJ14" s="215">
        <v>0</v>
      </c>
      <c r="AK14" s="215">
        <v>0</v>
      </c>
      <c r="AL14" s="215">
        <v>0</v>
      </c>
      <c r="AM14" s="215">
        <v>0</v>
      </c>
      <c r="AN14" s="215">
        <v>0</v>
      </c>
      <c r="AO14" s="215">
        <v>0</v>
      </c>
      <c r="AP14" s="215">
        <v>0</v>
      </c>
    </row>
    <row r="15" spans="1:42">
      <c r="A15" s="74">
        <v>-37</v>
      </c>
      <c r="B15" s="215">
        <v>0</v>
      </c>
      <c r="C15" s="215">
        <v>0</v>
      </c>
      <c r="D15" s="215">
        <v>0</v>
      </c>
      <c r="E15" s="215">
        <v>0</v>
      </c>
      <c r="F15" s="215">
        <v>0</v>
      </c>
      <c r="G15" s="215">
        <v>0</v>
      </c>
      <c r="H15" s="215">
        <v>0</v>
      </c>
      <c r="I15" s="215">
        <v>0</v>
      </c>
      <c r="J15" s="215">
        <v>0</v>
      </c>
      <c r="K15" s="215">
        <v>0</v>
      </c>
      <c r="L15" s="215">
        <v>0</v>
      </c>
      <c r="M15" s="215">
        <v>0</v>
      </c>
      <c r="N15" s="215">
        <v>0</v>
      </c>
      <c r="O15" s="215">
        <v>0</v>
      </c>
      <c r="P15" s="215">
        <v>0</v>
      </c>
      <c r="Q15" s="215">
        <v>0</v>
      </c>
      <c r="R15" s="215">
        <v>0</v>
      </c>
      <c r="S15" s="215">
        <v>0</v>
      </c>
      <c r="T15" s="215">
        <v>0</v>
      </c>
      <c r="U15" s="215">
        <v>0</v>
      </c>
      <c r="V15" s="215">
        <v>0</v>
      </c>
      <c r="W15" s="215">
        <v>0</v>
      </c>
      <c r="X15" s="215">
        <v>0</v>
      </c>
      <c r="Y15" s="215">
        <v>0</v>
      </c>
      <c r="Z15" s="215">
        <v>0</v>
      </c>
      <c r="AA15" s="215">
        <v>0</v>
      </c>
      <c r="AB15" s="215">
        <v>0</v>
      </c>
      <c r="AC15" s="215">
        <v>0</v>
      </c>
      <c r="AD15" s="215">
        <v>0</v>
      </c>
      <c r="AE15" s="215">
        <v>0</v>
      </c>
      <c r="AF15" s="215">
        <v>0</v>
      </c>
      <c r="AG15" s="215">
        <v>0</v>
      </c>
      <c r="AH15" s="215">
        <v>0</v>
      </c>
      <c r="AI15" s="215">
        <v>0</v>
      </c>
      <c r="AJ15" s="215">
        <v>0</v>
      </c>
      <c r="AK15" s="215">
        <v>0</v>
      </c>
      <c r="AL15" s="215">
        <v>0</v>
      </c>
      <c r="AM15" s="215">
        <v>0</v>
      </c>
      <c r="AN15" s="215">
        <v>0</v>
      </c>
      <c r="AO15" s="215">
        <v>0</v>
      </c>
      <c r="AP15" s="215">
        <v>0</v>
      </c>
    </row>
    <row r="16" spans="1:42">
      <c r="A16" s="74">
        <v>-36</v>
      </c>
      <c r="B16" s="215">
        <v>0</v>
      </c>
      <c r="C16" s="215">
        <v>0</v>
      </c>
      <c r="D16" s="215">
        <v>0</v>
      </c>
      <c r="E16" s="215">
        <v>0</v>
      </c>
      <c r="F16" s="215">
        <v>0</v>
      </c>
      <c r="G16" s="215">
        <v>0</v>
      </c>
      <c r="H16" s="215">
        <v>0</v>
      </c>
      <c r="I16" s="215">
        <v>0</v>
      </c>
      <c r="J16" s="215">
        <v>0</v>
      </c>
      <c r="K16" s="215">
        <v>0</v>
      </c>
      <c r="L16" s="215">
        <v>0</v>
      </c>
      <c r="M16" s="215">
        <v>0</v>
      </c>
      <c r="N16" s="215">
        <v>0</v>
      </c>
      <c r="O16" s="215">
        <v>0</v>
      </c>
      <c r="P16" s="215">
        <v>0</v>
      </c>
      <c r="Q16" s="215">
        <v>0</v>
      </c>
      <c r="R16" s="215">
        <v>0</v>
      </c>
      <c r="S16" s="215">
        <v>0</v>
      </c>
      <c r="T16" s="215">
        <v>0</v>
      </c>
      <c r="U16" s="215">
        <v>0</v>
      </c>
      <c r="V16" s="215">
        <v>0</v>
      </c>
      <c r="W16" s="215">
        <v>0</v>
      </c>
      <c r="X16" s="215">
        <v>0</v>
      </c>
      <c r="Y16" s="215">
        <v>0</v>
      </c>
      <c r="Z16" s="215">
        <v>0</v>
      </c>
      <c r="AA16" s="215">
        <v>0</v>
      </c>
      <c r="AB16" s="215">
        <v>0</v>
      </c>
      <c r="AC16" s="215">
        <v>0</v>
      </c>
      <c r="AD16" s="215">
        <v>0</v>
      </c>
      <c r="AE16" s="215">
        <v>0</v>
      </c>
      <c r="AF16" s="215">
        <v>0</v>
      </c>
      <c r="AG16" s="215">
        <v>0</v>
      </c>
      <c r="AH16" s="215">
        <v>0</v>
      </c>
      <c r="AI16" s="215">
        <v>0</v>
      </c>
      <c r="AJ16" s="215">
        <v>0</v>
      </c>
      <c r="AK16" s="215">
        <v>0</v>
      </c>
      <c r="AL16" s="215">
        <v>0</v>
      </c>
      <c r="AM16" s="215">
        <v>0</v>
      </c>
      <c r="AN16" s="215">
        <v>0</v>
      </c>
      <c r="AO16" s="215">
        <v>0</v>
      </c>
      <c r="AP16" s="215">
        <v>0</v>
      </c>
    </row>
    <row r="17" spans="1:42">
      <c r="A17" s="74">
        <v>-35</v>
      </c>
      <c r="B17" s="215">
        <v>0</v>
      </c>
      <c r="C17" s="215">
        <v>0</v>
      </c>
      <c r="D17" s="215">
        <v>0</v>
      </c>
      <c r="E17" s="215">
        <v>0</v>
      </c>
      <c r="F17" s="215">
        <v>0</v>
      </c>
      <c r="G17" s="215">
        <v>0</v>
      </c>
      <c r="H17" s="215">
        <v>0</v>
      </c>
      <c r="I17" s="215">
        <v>0</v>
      </c>
      <c r="J17" s="215">
        <v>0</v>
      </c>
      <c r="K17" s="215">
        <v>0</v>
      </c>
      <c r="L17" s="215">
        <v>0</v>
      </c>
      <c r="M17" s="215">
        <v>0</v>
      </c>
      <c r="N17" s="215">
        <v>0</v>
      </c>
      <c r="O17" s="215">
        <v>0</v>
      </c>
      <c r="P17" s="215">
        <v>0</v>
      </c>
      <c r="Q17" s="215">
        <v>0</v>
      </c>
      <c r="R17" s="215">
        <v>0</v>
      </c>
      <c r="S17" s="215">
        <v>0</v>
      </c>
      <c r="T17" s="215">
        <v>0</v>
      </c>
      <c r="U17" s="215">
        <v>0</v>
      </c>
      <c r="V17" s="215">
        <v>0</v>
      </c>
      <c r="W17" s="215">
        <v>0</v>
      </c>
      <c r="X17" s="215">
        <v>0</v>
      </c>
      <c r="Y17" s="215">
        <v>0</v>
      </c>
      <c r="Z17" s="215">
        <v>0</v>
      </c>
      <c r="AA17" s="215">
        <v>0</v>
      </c>
      <c r="AB17" s="215">
        <v>0</v>
      </c>
      <c r="AC17" s="215">
        <v>0</v>
      </c>
      <c r="AD17" s="215">
        <v>0</v>
      </c>
      <c r="AE17" s="215">
        <v>0</v>
      </c>
      <c r="AF17" s="215">
        <v>0</v>
      </c>
      <c r="AG17" s="215">
        <v>0</v>
      </c>
      <c r="AH17" s="215">
        <v>0</v>
      </c>
      <c r="AI17" s="215">
        <v>0</v>
      </c>
      <c r="AJ17" s="215">
        <v>0</v>
      </c>
      <c r="AK17" s="215">
        <v>0</v>
      </c>
      <c r="AL17" s="215">
        <v>0</v>
      </c>
      <c r="AM17" s="215">
        <v>0</v>
      </c>
      <c r="AN17" s="215">
        <v>0</v>
      </c>
      <c r="AO17" s="215">
        <v>0</v>
      </c>
      <c r="AP17" s="215">
        <v>0</v>
      </c>
    </row>
    <row r="18" spans="1:42">
      <c r="A18" s="74">
        <v>-34</v>
      </c>
      <c r="B18" s="215">
        <v>0</v>
      </c>
      <c r="C18" s="215">
        <v>0</v>
      </c>
      <c r="D18" s="215">
        <v>0</v>
      </c>
      <c r="E18" s="215">
        <v>0</v>
      </c>
      <c r="F18" s="215">
        <v>0</v>
      </c>
      <c r="G18" s="215">
        <v>0</v>
      </c>
      <c r="H18" s="215">
        <v>0</v>
      </c>
      <c r="I18" s="215">
        <v>0</v>
      </c>
      <c r="J18" s="215">
        <v>0</v>
      </c>
      <c r="K18" s="215">
        <v>0</v>
      </c>
      <c r="L18" s="215">
        <v>0</v>
      </c>
      <c r="M18" s="215">
        <v>0</v>
      </c>
      <c r="N18" s="215">
        <v>0</v>
      </c>
      <c r="O18" s="215">
        <v>0</v>
      </c>
      <c r="P18" s="215">
        <v>0</v>
      </c>
      <c r="Q18" s="215">
        <v>0</v>
      </c>
      <c r="R18" s="215">
        <v>0</v>
      </c>
      <c r="S18" s="215">
        <v>0</v>
      </c>
      <c r="T18" s="215">
        <v>0</v>
      </c>
      <c r="U18" s="215">
        <v>0</v>
      </c>
      <c r="V18" s="215">
        <v>0</v>
      </c>
      <c r="W18" s="215">
        <v>0</v>
      </c>
      <c r="X18" s="215">
        <v>0</v>
      </c>
      <c r="Y18" s="215">
        <v>0</v>
      </c>
      <c r="Z18" s="215">
        <v>0</v>
      </c>
      <c r="AA18" s="215">
        <v>0</v>
      </c>
      <c r="AB18" s="215">
        <v>0</v>
      </c>
      <c r="AC18" s="215">
        <v>0</v>
      </c>
      <c r="AD18" s="215">
        <v>0</v>
      </c>
      <c r="AE18" s="215">
        <v>0</v>
      </c>
      <c r="AF18" s="215">
        <v>0</v>
      </c>
      <c r="AG18" s="215">
        <v>0</v>
      </c>
      <c r="AH18" s="215">
        <v>0</v>
      </c>
      <c r="AI18" s="215">
        <v>0</v>
      </c>
      <c r="AJ18" s="215">
        <v>0</v>
      </c>
      <c r="AK18" s="215">
        <v>0</v>
      </c>
      <c r="AL18" s="215">
        <v>0</v>
      </c>
      <c r="AM18" s="215">
        <v>0</v>
      </c>
      <c r="AN18" s="215">
        <v>0</v>
      </c>
      <c r="AO18" s="215">
        <v>0</v>
      </c>
      <c r="AP18" s="215">
        <v>0</v>
      </c>
    </row>
    <row r="19" spans="1:42">
      <c r="A19" s="74">
        <v>-33</v>
      </c>
      <c r="B19" s="215">
        <v>0</v>
      </c>
      <c r="C19" s="215">
        <v>0</v>
      </c>
      <c r="D19" s="215">
        <v>0</v>
      </c>
      <c r="E19" s="215">
        <v>0</v>
      </c>
      <c r="F19" s="215">
        <v>0</v>
      </c>
      <c r="G19" s="215">
        <v>0</v>
      </c>
      <c r="H19" s="215">
        <v>0</v>
      </c>
      <c r="I19" s="215">
        <v>0</v>
      </c>
      <c r="J19" s="215">
        <v>0</v>
      </c>
      <c r="K19" s="215">
        <v>0</v>
      </c>
      <c r="L19" s="215">
        <v>0</v>
      </c>
      <c r="M19" s="215">
        <v>0</v>
      </c>
      <c r="N19" s="215">
        <v>0</v>
      </c>
      <c r="O19" s="215">
        <v>0</v>
      </c>
      <c r="P19" s="215">
        <v>0</v>
      </c>
      <c r="Q19" s="215">
        <v>0</v>
      </c>
      <c r="R19" s="215">
        <v>0</v>
      </c>
      <c r="S19" s="215">
        <v>0</v>
      </c>
      <c r="T19" s="215">
        <v>0</v>
      </c>
      <c r="U19" s="215">
        <v>0</v>
      </c>
      <c r="V19" s="215">
        <v>0</v>
      </c>
      <c r="W19" s="215">
        <v>0</v>
      </c>
      <c r="X19" s="215">
        <v>0</v>
      </c>
      <c r="Y19" s="215">
        <v>0</v>
      </c>
      <c r="Z19" s="215">
        <v>0</v>
      </c>
      <c r="AA19" s="215">
        <v>0</v>
      </c>
      <c r="AB19" s="215">
        <v>0</v>
      </c>
      <c r="AC19" s="215">
        <v>0</v>
      </c>
      <c r="AD19" s="215">
        <v>0</v>
      </c>
      <c r="AE19" s="215">
        <v>0</v>
      </c>
      <c r="AF19" s="215">
        <v>0</v>
      </c>
      <c r="AG19" s="215">
        <v>0</v>
      </c>
      <c r="AH19" s="215">
        <v>0</v>
      </c>
      <c r="AI19" s="215">
        <v>0</v>
      </c>
      <c r="AJ19" s="215">
        <v>0</v>
      </c>
      <c r="AK19" s="215">
        <v>0</v>
      </c>
      <c r="AL19" s="215">
        <v>0</v>
      </c>
      <c r="AM19" s="215">
        <v>0</v>
      </c>
      <c r="AN19" s="215">
        <v>0</v>
      </c>
      <c r="AO19" s="215">
        <v>0</v>
      </c>
      <c r="AP19" s="215">
        <v>0</v>
      </c>
    </row>
    <row r="20" spans="1:42">
      <c r="A20" s="74">
        <v>-32</v>
      </c>
      <c r="B20" s="215">
        <v>0</v>
      </c>
      <c r="C20" s="215">
        <v>0</v>
      </c>
      <c r="D20" s="215">
        <v>0</v>
      </c>
      <c r="E20" s="215">
        <v>0</v>
      </c>
      <c r="F20" s="215">
        <v>0</v>
      </c>
      <c r="G20" s="215">
        <v>0</v>
      </c>
      <c r="H20" s="215">
        <v>0</v>
      </c>
      <c r="I20" s="215">
        <v>0</v>
      </c>
      <c r="J20" s="215">
        <v>0</v>
      </c>
      <c r="K20" s="215">
        <v>0</v>
      </c>
      <c r="L20" s="215">
        <v>0</v>
      </c>
      <c r="M20" s="215">
        <v>0</v>
      </c>
      <c r="N20" s="215">
        <v>0</v>
      </c>
      <c r="O20" s="215">
        <v>0</v>
      </c>
      <c r="P20" s="215">
        <v>0</v>
      </c>
      <c r="Q20" s="215">
        <v>0</v>
      </c>
      <c r="R20" s="215">
        <v>0</v>
      </c>
      <c r="S20" s="215">
        <v>0</v>
      </c>
      <c r="T20" s="215">
        <v>0</v>
      </c>
      <c r="U20" s="215">
        <v>0</v>
      </c>
      <c r="V20" s="215">
        <v>0</v>
      </c>
      <c r="W20" s="215">
        <v>0</v>
      </c>
      <c r="X20" s="215">
        <v>0</v>
      </c>
      <c r="Y20" s="215">
        <v>0</v>
      </c>
      <c r="Z20" s="215">
        <v>0</v>
      </c>
      <c r="AA20" s="215">
        <v>0</v>
      </c>
      <c r="AB20" s="215">
        <v>0</v>
      </c>
      <c r="AC20" s="215">
        <v>0</v>
      </c>
      <c r="AD20" s="215">
        <v>0</v>
      </c>
      <c r="AE20" s="215">
        <v>0</v>
      </c>
      <c r="AF20" s="215">
        <v>0</v>
      </c>
      <c r="AG20" s="215">
        <v>0</v>
      </c>
      <c r="AH20" s="215">
        <v>0</v>
      </c>
      <c r="AI20" s="215">
        <v>0</v>
      </c>
      <c r="AJ20" s="215">
        <v>0</v>
      </c>
      <c r="AK20" s="215">
        <v>0</v>
      </c>
      <c r="AL20" s="215">
        <v>0</v>
      </c>
      <c r="AM20" s="215">
        <v>0</v>
      </c>
      <c r="AN20" s="215">
        <v>0</v>
      </c>
      <c r="AO20" s="215">
        <v>0</v>
      </c>
      <c r="AP20" s="215">
        <v>0</v>
      </c>
    </row>
    <row r="21" spans="1:42">
      <c r="A21" s="74">
        <v>-31</v>
      </c>
      <c r="B21" s="215">
        <v>0</v>
      </c>
      <c r="C21" s="215">
        <v>0</v>
      </c>
      <c r="D21" s="215">
        <v>0</v>
      </c>
      <c r="E21" s="215">
        <v>0</v>
      </c>
      <c r="F21" s="215">
        <v>0</v>
      </c>
      <c r="G21" s="215">
        <v>0</v>
      </c>
      <c r="H21" s="215">
        <v>0</v>
      </c>
      <c r="I21" s="215">
        <v>0</v>
      </c>
      <c r="J21" s="215">
        <v>0</v>
      </c>
      <c r="K21" s="215">
        <v>0</v>
      </c>
      <c r="L21" s="215">
        <v>0</v>
      </c>
      <c r="M21" s="215">
        <v>0</v>
      </c>
      <c r="N21" s="215">
        <v>0</v>
      </c>
      <c r="O21" s="215">
        <v>0</v>
      </c>
      <c r="P21" s="215">
        <v>0</v>
      </c>
      <c r="Q21" s="215">
        <v>0</v>
      </c>
      <c r="R21" s="215">
        <v>0</v>
      </c>
      <c r="S21" s="215">
        <v>0</v>
      </c>
      <c r="T21" s="215">
        <v>0</v>
      </c>
      <c r="U21" s="215">
        <v>0</v>
      </c>
      <c r="V21" s="215">
        <v>0</v>
      </c>
      <c r="W21" s="215">
        <v>0</v>
      </c>
      <c r="X21" s="215">
        <v>0</v>
      </c>
      <c r="Y21" s="215">
        <v>0</v>
      </c>
      <c r="Z21" s="215">
        <v>0</v>
      </c>
      <c r="AA21" s="215">
        <v>0</v>
      </c>
      <c r="AB21" s="215">
        <v>0</v>
      </c>
      <c r="AC21" s="215">
        <v>0</v>
      </c>
      <c r="AD21" s="215">
        <v>0</v>
      </c>
      <c r="AE21" s="215">
        <v>0</v>
      </c>
      <c r="AF21" s="215">
        <v>0</v>
      </c>
      <c r="AG21" s="215">
        <v>0</v>
      </c>
      <c r="AH21" s="215">
        <v>0</v>
      </c>
      <c r="AI21" s="215">
        <v>0</v>
      </c>
      <c r="AJ21" s="215">
        <v>0</v>
      </c>
      <c r="AK21" s="215">
        <v>0</v>
      </c>
      <c r="AL21" s="215">
        <v>0</v>
      </c>
      <c r="AM21" s="215">
        <v>0</v>
      </c>
      <c r="AN21" s="215">
        <v>0</v>
      </c>
      <c r="AO21" s="215">
        <v>0</v>
      </c>
      <c r="AP21" s="215">
        <v>0</v>
      </c>
    </row>
    <row r="22" spans="1:42">
      <c r="A22" s="74">
        <v>-30</v>
      </c>
      <c r="B22" s="215">
        <v>0</v>
      </c>
      <c r="C22" s="215">
        <v>0</v>
      </c>
      <c r="D22" s="215">
        <v>0</v>
      </c>
      <c r="E22" s="215">
        <v>0</v>
      </c>
      <c r="F22" s="215">
        <v>0</v>
      </c>
      <c r="G22" s="215">
        <v>0</v>
      </c>
      <c r="H22" s="215">
        <v>0</v>
      </c>
      <c r="I22" s="215">
        <v>0</v>
      </c>
      <c r="J22" s="215">
        <v>0</v>
      </c>
      <c r="K22" s="215">
        <v>0</v>
      </c>
      <c r="L22" s="215">
        <v>0</v>
      </c>
      <c r="M22" s="215">
        <v>0</v>
      </c>
      <c r="N22" s="215">
        <v>0</v>
      </c>
      <c r="O22" s="215">
        <v>0</v>
      </c>
      <c r="P22" s="215">
        <v>0</v>
      </c>
      <c r="Q22" s="215">
        <v>0</v>
      </c>
      <c r="R22" s="215">
        <v>0</v>
      </c>
      <c r="S22" s="215">
        <v>0</v>
      </c>
      <c r="T22" s="215">
        <v>0</v>
      </c>
      <c r="U22" s="215">
        <v>0</v>
      </c>
      <c r="V22" s="215">
        <v>0</v>
      </c>
      <c r="W22" s="215">
        <v>0</v>
      </c>
      <c r="X22" s="215">
        <v>0</v>
      </c>
      <c r="Y22" s="215">
        <v>0</v>
      </c>
      <c r="Z22" s="215">
        <v>0</v>
      </c>
      <c r="AA22" s="215">
        <v>0</v>
      </c>
      <c r="AB22" s="215">
        <v>0</v>
      </c>
      <c r="AC22" s="215">
        <v>0</v>
      </c>
      <c r="AD22" s="215">
        <v>0</v>
      </c>
      <c r="AE22" s="215">
        <v>0</v>
      </c>
      <c r="AF22" s="215">
        <v>0</v>
      </c>
      <c r="AG22" s="215">
        <v>0</v>
      </c>
      <c r="AH22" s="215">
        <v>0</v>
      </c>
      <c r="AI22" s="215">
        <v>0</v>
      </c>
      <c r="AJ22" s="215">
        <v>0</v>
      </c>
      <c r="AK22" s="215">
        <v>0</v>
      </c>
      <c r="AL22" s="215">
        <v>0</v>
      </c>
      <c r="AM22" s="215">
        <v>0</v>
      </c>
      <c r="AN22" s="215">
        <v>0</v>
      </c>
      <c r="AO22" s="215">
        <v>0</v>
      </c>
      <c r="AP22" s="215">
        <v>0</v>
      </c>
    </row>
    <row r="23" spans="1:42">
      <c r="A23" s="74">
        <v>-29</v>
      </c>
      <c r="B23" s="215">
        <v>0</v>
      </c>
      <c r="C23" s="215">
        <v>0</v>
      </c>
      <c r="D23" s="215">
        <v>0</v>
      </c>
      <c r="E23" s="215">
        <v>0</v>
      </c>
      <c r="F23" s="215">
        <v>0</v>
      </c>
      <c r="G23" s="215">
        <v>0</v>
      </c>
      <c r="H23" s="215">
        <v>0</v>
      </c>
      <c r="I23" s="215">
        <v>0</v>
      </c>
      <c r="J23" s="215">
        <v>0</v>
      </c>
      <c r="K23" s="215">
        <v>0</v>
      </c>
      <c r="L23" s="215">
        <v>0</v>
      </c>
      <c r="M23" s="215">
        <v>0</v>
      </c>
      <c r="N23" s="215">
        <v>0</v>
      </c>
      <c r="O23" s="215">
        <v>0</v>
      </c>
      <c r="P23" s="215">
        <v>0</v>
      </c>
      <c r="Q23" s="215">
        <v>0</v>
      </c>
      <c r="R23" s="215">
        <v>0</v>
      </c>
      <c r="S23" s="215">
        <v>0</v>
      </c>
      <c r="T23" s="215">
        <v>0</v>
      </c>
      <c r="U23" s="215">
        <v>0</v>
      </c>
      <c r="V23" s="215">
        <v>0</v>
      </c>
      <c r="W23" s="215">
        <v>0</v>
      </c>
      <c r="X23" s="215">
        <v>0</v>
      </c>
      <c r="Y23" s="215">
        <v>0</v>
      </c>
      <c r="Z23" s="215">
        <v>0</v>
      </c>
      <c r="AA23" s="215">
        <v>0</v>
      </c>
      <c r="AB23" s="215">
        <v>0</v>
      </c>
      <c r="AC23" s="215">
        <v>0</v>
      </c>
      <c r="AD23" s="215">
        <v>0</v>
      </c>
      <c r="AE23" s="215">
        <v>0</v>
      </c>
      <c r="AF23" s="215">
        <v>0</v>
      </c>
      <c r="AG23" s="215">
        <v>0</v>
      </c>
      <c r="AH23" s="215">
        <v>0</v>
      </c>
      <c r="AI23" s="215">
        <v>0</v>
      </c>
      <c r="AJ23" s="215">
        <v>0</v>
      </c>
      <c r="AK23" s="215">
        <v>0</v>
      </c>
      <c r="AL23" s="215">
        <v>0</v>
      </c>
      <c r="AM23" s="215">
        <v>0</v>
      </c>
      <c r="AN23" s="215">
        <v>0</v>
      </c>
      <c r="AO23" s="215">
        <v>0</v>
      </c>
      <c r="AP23" s="215">
        <v>0</v>
      </c>
    </row>
    <row r="24" spans="1:42">
      <c r="A24" s="74">
        <v>-28</v>
      </c>
      <c r="B24" s="215">
        <v>0</v>
      </c>
      <c r="C24" s="215">
        <v>0</v>
      </c>
      <c r="D24" s="215">
        <v>0</v>
      </c>
      <c r="E24" s="215">
        <v>0</v>
      </c>
      <c r="F24" s="215">
        <v>0</v>
      </c>
      <c r="G24" s="215">
        <v>0</v>
      </c>
      <c r="H24" s="215">
        <v>0</v>
      </c>
      <c r="I24" s="215">
        <v>0</v>
      </c>
      <c r="J24" s="215">
        <v>0</v>
      </c>
      <c r="K24" s="215">
        <v>0</v>
      </c>
      <c r="L24" s="215">
        <v>0</v>
      </c>
      <c r="M24" s="215">
        <v>0</v>
      </c>
      <c r="N24" s="215">
        <v>0</v>
      </c>
      <c r="O24" s="215">
        <v>0</v>
      </c>
      <c r="P24" s="215">
        <v>0</v>
      </c>
      <c r="Q24" s="215">
        <v>0</v>
      </c>
      <c r="R24" s="215">
        <v>0</v>
      </c>
      <c r="S24" s="215">
        <v>0</v>
      </c>
      <c r="T24" s="215">
        <v>0</v>
      </c>
      <c r="U24" s="215">
        <v>0</v>
      </c>
      <c r="V24" s="215">
        <v>0</v>
      </c>
      <c r="W24" s="215">
        <v>0</v>
      </c>
      <c r="X24" s="215">
        <v>0</v>
      </c>
      <c r="Y24" s="215">
        <v>0</v>
      </c>
      <c r="Z24" s="215">
        <v>0</v>
      </c>
      <c r="AA24" s="215">
        <v>0</v>
      </c>
      <c r="AB24" s="215">
        <v>0</v>
      </c>
      <c r="AC24" s="215">
        <v>0</v>
      </c>
      <c r="AD24" s="215">
        <v>0</v>
      </c>
      <c r="AE24" s="215">
        <v>0</v>
      </c>
      <c r="AF24" s="215">
        <v>0</v>
      </c>
      <c r="AG24" s="215">
        <v>0</v>
      </c>
      <c r="AH24" s="215">
        <v>0</v>
      </c>
      <c r="AI24" s="215">
        <v>0</v>
      </c>
      <c r="AJ24" s="215">
        <v>0</v>
      </c>
      <c r="AK24" s="215">
        <v>0</v>
      </c>
      <c r="AL24" s="215">
        <v>0</v>
      </c>
      <c r="AM24" s="215">
        <v>0</v>
      </c>
      <c r="AN24" s="215">
        <v>0</v>
      </c>
      <c r="AO24" s="215">
        <v>0</v>
      </c>
      <c r="AP24" s="215">
        <v>0</v>
      </c>
    </row>
    <row r="25" spans="1:42">
      <c r="A25" s="74">
        <v>-27</v>
      </c>
      <c r="B25" s="215">
        <v>0</v>
      </c>
      <c r="C25" s="215">
        <v>0</v>
      </c>
      <c r="D25" s="215">
        <v>0</v>
      </c>
      <c r="E25" s="215">
        <v>0</v>
      </c>
      <c r="F25" s="215">
        <v>0</v>
      </c>
      <c r="G25" s="215">
        <v>0</v>
      </c>
      <c r="H25" s="215">
        <v>0</v>
      </c>
      <c r="I25" s="215">
        <v>0</v>
      </c>
      <c r="J25" s="215">
        <v>0</v>
      </c>
      <c r="K25" s="215">
        <v>0</v>
      </c>
      <c r="L25" s="215">
        <v>0</v>
      </c>
      <c r="M25" s="215">
        <v>0</v>
      </c>
      <c r="N25" s="215">
        <v>0</v>
      </c>
      <c r="O25" s="215">
        <v>0</v>
      </c>
      <c r="P25" s="215">
        <v>0</v>
      </c>
      <c r="Q25" s="215">
        <v>0</v>
      </c>
      <c r="R25" s="215">
        <v>0</v>
      </c>
      <c r="S25" s="215">
        <v>0</v>
      </c>
      <c r="T25" s="215">
        <v>0</v>
      </c>
      <c r="U25" s="215">
        <v>0</v>
      </c>
      <c r="V25" s="215">
        <v>0</v>
      </c>
      <c r="W25" s="215">
        <v>0</v>
      </c>
      <c r="X25" s="215">
        <v>0</v>
      </c>
      <c r="Y25" s="215">
        <v>0</v>
      </c>
      <c r="Z25" s="215">
        <v>0</v>
      </c>
      <c r="AA25" s="215">
        <v>0</v>
      </c>
      <c r="AB25" s="215">
        <v>0</v>
      </c>
      <c r="AC25" s="215">
        <v>0</v>
      </c>
      <c r="AD25" s="215">
        <v>0</v>
      </c>
      <c r="AE25" s="215">
        <v>0</v>
      </c>
      <c r="AF25" s="215">
        <v>0</v>
      </c>
      <c r="AG25" s="215">
        <v>0</v>
      </c>
      <c r="AH25" s="215">
        <v>0</v>
      </c>
      <c r="AI25" s="215">
        <v>0</v>
      </c>
      <c r="AJ25" s="215">
        <v>0</v>
      </c>
      <c r="AK25" s="215">
        <v>0</v>
      </c>
      <c r="AL25" s="215">
        <v>0</v>
      </c>
      <c r="AM25" s="215">
        <v>0</v>
      </c>
      <c r="AN25" s="215">
        <v>0</v>
      </c>
      <c r="AO25" s="215">
        <v>0</v>
      </c>
      <c r="AP25" s="215">
        <v>0</v>
      </c>
    </row>
    <row r="26" spans="1:42">
      <c r="A26" s="74">
        <v>-26</v>
      </c>
      <c r="B26" s="215">
        <v>0</v>
      </c>
      <c r="C26" s="215">
        <v>0</v>
      </c>
      <c r="D26" s="215">
        <v>0</v>
      </c>
      <c r="E26" s="215">
        <v>0</v>
      </c>
      <c r="F26" s="215">
        <v>0</v>
      </c>
      <c r="G26" s="215">
        <v>0</v>
      </c>
      <c r="H26" s="215">
        <v>0</v>
      </c>
      <c r="I26" s="215">
        <v>0</v>
      </c>
      <c r="J26" s="215">
        <v>0</v>
      </c>
      <c r="K26" s="215">
        <v>0</v>
      </c>
      <c r="L26" s="215">
        <v>0</v>
      </c>
      <c r="M26" s="215">
        <v>0</v>
      </c>
      <c r="N26" s="215">
        <v>0</v>
      </c>
      <c r="O26" s="215">
        <v>0</v>
      </c>
      <c r="P26" s="215">
        <v>0</v>
      </c>
      <c r="Q26" s="215">
        <v>0</v>
      </c>
      <c r="R26" s="215">
        <v>0</v>
      </c>
      <c r="S26" s="215">
        <v>0</v>
      </c>
      <c r="T26" s="215">
        <v>0</v>
      </c>
      <c r="U26" s="215">
        <v>0</v>
      </c>
      <c r="V26" s="215">
        <v>0</v>
      </c>
      <c r="W26" s="215">
        <v>0</v>
      </c>
      <c r="X26" s="215">
        <v>0</v>
      </c>
      <c r="Y26" s="215">
        <v>0</v>
      </c>
      <c r="Z26" s="215">
        <v>0</v>
      </c>
      <c r="AA26" s="215">
        <v>0</v>
      </c>
      <c r="AB26" s="215">
        <v>0</v>
      </c>
      <c r="AC26" s="215">
        <v>0</v>
      </c>
      <c r="AD26" s="215">
        <v>0</v>
      </c>
      <c r="AE26" s="215">
        <v>0</v>
      </c>
      <c r="AF26" s="215">
        <v>0</v>
      </c>
      <c r="AG26" s="215">
        <v>0</v>
      </c>
      <c r="AH26" s="215">
        <v>0</v>
      </c>
      <c r="AI26" s="215">
        <v>0</v>
      </c>
      <c r="AJ26" s="215">
        <v>0</v>
      </c>
      <c r="AK26" s="215">
        <v>0</v>
      </c>
      <c r="AL26" s="215">
        <v>0</v>
      </c>
      <c r="AM26" s="215">
        <v>0</v>
      </c>
      <c r="AN26" s="215">
        <v>0</v>
      </c>
      <c r="AO26" s="215">
        <v>0</v>
      </c>
      <c r="AP26" s="215">
        <v>0</v>
      </c>
    </row>
    <row r="27" spans="1:42">
      <c r="A27" s="74">
        <v>-25</v>
      </c>
      <c r="B27" s="215">
        <v>0</v>
      </c>
      <c r="C27" s="215">
        <v>0</v>
      </c>
      <c r="D27" s="215">
        <v>0</v>
      </c>
      <c r="E27" s="215">
        <v>0</v>
      </c>
      <c r="F27" s="215">
        <v>0</v>
      </c>
      <c r="G27" s="215">
        <v>0</v>
      </c>
      <c r="H27" s="215">
        <v>0</v>
      </c>
      <c r="I27" s="215">
        <v>0</v>
      </c>
      <c r="J27" s="215">
        <v>0</v>
      </c>
      <c r="K27" s="215">
        <v>0</v>
      </c>
      <c r="L27" s="215">
        <v>0</v>
      </c>
      <c r="M27" s="215">
        <v>0</v>
      </c>
      <c r="N27" s="215">
        <v>0</v>
      </c>
      <c r="O27" s="215">
        <v>0</v>
      </c>
      <c r="P27" s="215">
        <v>0</v>
      </c>
      <c r="Q27" s="215">
        <v>0</v>
      </c>
      <c r="R27" s="215">
        <v>0</v>
      </c>
      <c r="S27" s="215">
        <v>0</v>
      </c>
      <c r="T27" s="215">
        <v>0</v>
      </c>
      <c r="U27" s="215">
        <v>0</v>
      </c>
      <c r="V27" s="215">
        <v>0</v>
      </c>
      <c r="W27" s="215">
        <v>0</v>
      </c>
      <c r="X27" s="215">
        <v>0</v>
      </c>
      <c r="Y27" s="215">
        <v>0</v>
      </c>
      <c r="Z27" s="215">
        <v>0</v>
      </c>
      <c r="AA27" s="215">
        <v>0</v>
      </c>
      <c r="AB27" s="215">
        <v>0</v>
      </c>
      <c r="AC27" s="215">
        <v>0</v>
      </c>
      <c r="AD27" s="215">
        <v>0</v>
      </c>
      <c r="AE27" s="215">
        <v>0</v>
      </c>
      <c r="AF27" s="215">
        <v>0</v>
      </c>
      <c r="AG27" s="215">
        <v>0</v>
      </c>
      <c r="AH27" s="215">
        <v>0</v>
      </c>
      <c r="AI27" s="215">
        <v>0</v>
      </c>
      <c r="AJ27" s="215">
        <v>0</v>
      </c>
      <c r="AK27" s="215">
        <v>0</v>
      </c>
      <c r="AL27" s="215">
        <v>0</v>
      </c>
      <c r="AM27" s="215">
        <v>0</v>
      </c>
      <c r="AN27" s="215">
        <v>0</v>
      </c>
      <c r="AO27" s="215">
        <v>0</v>
      </c>
      <c r="AP27" s="215">
        <v>0</v>
      </c>
    </row>
    <row r="28" spans="1:42">
      <c r="A28" s="74">
        <v>-24</v>
      </c>
      <c r="B28" s="215">
        <v>0</v>
      </c>
      <c r="C28" s="215">
        <v>0</v>
      </c>
      <c r="D28" s="215">
        <v>0</v>
      </c>
      <c r="E28" s="215">
        <v>0</v>
      </c>
      <c r="F28" s="215">
        <v>0</v>
      </c>
      <c r="G28" s="215">
        <v>0</v>
      </c>
      <c r="H28" s="215">
        <v>0</v>
      </c>
      <c r="I28" s="215">
        <v>0</v>
      </c>
      <c r="J28" s="215">
        <v>0</v>
      </c>
      <c r="K28" s="215">
        <v>0</v>
      </c>
      <c r="L28" s="215">
        <v>0</v>
      </c>
      <c r="M28" s="215">
        <v>0</v>
      </c>
      <c r="N28" s="215">
        <v>0</v>
      </c>
      <c r="O28" s="215">
        <v>0</v>
      </c>
      <c r="P28" s="215">
        <v>0</v>
      </c>
      <c r="Q28" s="215">
        <v>0</v>
      </c>
      <c r="R28" s="215">
        <v>0</v>
      </c>
      <c r="S28" s="215">
        <v>0</v>
      </c>
      <c r="T28" s="215">
        <v>0</v>
      </c>
      <c r="U28" s="215">
        <v>0</v>
      </c>
      <c r="V28" s="215">
        <v>0</v>
      </c>
      <c r="W28" s="215">
        <v>0</v>
      </c>
      <c r="X28" s="215">
        <v>0</v>
      </c>
      <c r="Y28" s="215">
        <v>0</v>
      </c>
      <c r="Z28" s="215">
        <v>0</v>
      </c>
      <c r="AA28" s="215">
        <v>0</v>
      </c>
      <c r="AB28" s="215">
        <v>0</v>
      </c>
      <c r="AC28" s="215">
        <v>0</v>
      </c>
      <c r="AD28" s="215">
        <v>0</v>
      </c>
      <c r="AE28" s="215">
        <v>0</v>
      </c>
      <c r="AF28" s="215">
        <v>0</v>
      </c>
      <c r="AG28" s="215">
        <v>0</v>
      </c>
      <c r="AH28" s="215">
        <v>0</v>
      </c>
      <c r="AI28" s="215">
        <v>0</v>
      </c>
      <c r="AJ28" s="215">
        <v>0</v>
      </c>
      <c r="AK28" s="215">
        <v>0</v>
      </c>
      <c r="AL28" s="215">
        <v>0</v>
      </c>
      <c r="AM28" s="215">
        <v>0</v>
      </c>
      <c r="AN28" s="215">
        <v>0</v>
      </c>
      <c r="AO28" s="215">
        <v>0</v>
      </c>
      <c r="AP28" s="215">
        <v>0</v>
      </c>
    </row>
    <row r="29" spans="1:42">
      <c r="A29" s="74">
        <v>-23</v>
      </c>
      <c r="B29" s="215">
        <v>0</v>
      </c>
      <c r="C29" s="215">
        <v>0</v>
      </c>
      <c r="D29" s="215">
        <v>0</v>
      </c>
      <c r="E29" s="215">
        <v>0</v>
      </c>
      <c r="F29" s="215">
        <v>0</v>
      </c>
      <c r="G29" s="215">
        <v>0</v>
      </c>
      <c r="H29" s="215">
        <v>0</v>
      </c>
      <c r="I29" s="215">
        <v>0</v>
      </c>
      <c r="J29" s="215">
        <v>0</v>
      </c>
      <c r="K29" s="215">
        <v>0</v>
      </c>
      <c r="L29" s="215">
        <v>0</v>
      </c>
      <c r="M29" s="215">
        <v>0</v>
      </c>
      <c r="N29" s="215">
        <v>0</v>
      </c>
      <c r="O29" s="215">
        <v>0</v>
      </c>
      <c r="P29" s="215">
        <v>0</v>
      </c>
      <c r="Q29" s="215">
        <v>0</v>
      </c>
      <c r="R29" s="215">
        <v>0</v>
      </c>
      <c r="S29" s="215">
        <v>0</v>
      </c>
      <c r="T29" s="215">
        <v>0</v>
      </c>
      <c r="U29" s="215">
        <v>0</v>
      </c>
      <c r="V29" s="215">
        <v>0</v>
      </c>
      <c r="W29" s="215">
        <v>0</v>
      </c>
      <c r="X29" s="215">
        <v>0</v>
      </c>
      <c r="Y29" s="215">
        <v>0</v>
      </c>
      <c r="Z29" s="215">
        <v>0</v>
      </c>
      <c r="AA29" s="215">
        <v>0</v>
      </c>
      <c r="AB29" s="215">
        <v>0</v>
      </c>
      <c r="AC29" s="215">
        <v>0</v>
      </c>
      <c r="AD29" s="215">
        <v>0</v>
      </c>
      <c r="AE29" s="215">
        <v>0</v>
      </c>
      <c r="AF29" s="215">
        <v>0</v>
      </c>
      <c r="AG29" s="215">
        <v>0</v>
      </c>
      <c r="AH29" s="215">
        <v>0</v>
      </c>
      <c r="AI29" s="215">
        <v>0</v>
      </c>
      <c r="AJ29" s="215">
        <v>0</v>
      </c>
      <c r="AK29" s="215">
        <v>0</v>
      </c>
      <c r="AL29" s="215">
        <v>0</v>
      </c>
      <c r="AM29" s="215">
        <v>0</v>
      </c>
      <c r="AN29" s="215">
        <v>0</v>
      </c>
      <c r="AO29" s="215">
        <v>0</v>
      </c>
      <c r="AP29" s="215">
        <v>0</v>
      </c>
    </row>
    <row r="30" spans="1:42">
      <c r="A30" s="74">
        <v>-22</v>
      </c>
      <c r="B30" s="215">
        <v>0</v>
      </c>
      <c r="C30" s="215">
        <v>0</v>
      </c>
      <c r="D30" s="215">
        <v>0</v>
      </c>
      <c r="E30" s="215">
        <v>0</v>
      </c>
      <c r="F30" s="215">
        <v>0</v>
      </c>
      <c r="G30" s="215">
        <v>0</v>
      </c>
      <c r="H30" s="215">
        <v>0</v>
      </c>
      <c r="I30" s="215">
        <v>0</v>
      </c>
      <c r="J30" s="215">
        <v>0</v>
      </c>
      <c r="K30" s="215">
        <v>0</v>
      </c>
      <c r="L30" s="215">
        <v>0</v>
      </c>
      <c r="M30" s="215">
        <v>0</v>
      </c>
      <c r="N30" s="215">
        <v>0</v>
      </c>
      <c r="O30" s="215">
        <v>0</v>
      </c>
      <c r="P30" s="215">
        <v>0</v>
      </c>
      <c r="Q30" s="215">
        <v>0</v>
      </c>
      <c r="R30" s="215">
        <v>0</v>
      </c>
      <c r="S30" s="215">
        <v>0</v>
      </c>
      <c r="T30" s="215">
        <v>0</v>
      </c>
      <c r="U30" s="215">
        <v>0</v>
      </c>
      <c r="V30" s="215">
        <v>0</v>
      </c>
      <c r="W30" s="215">
        <v>0</v>
      </c>
      <c r="X30" s="215">
        <v>0</v>
      </c>
      <c r="Y30" s="215">
        <v>0</v>
      </c>
      <c r="Z30" s="215">
        <v>0</v>
      </c>
      <c r="AA30" s="215">
        <v>0</v>
      </c>
      <c r="AB30" s="215">
        <v>0</v>
      </c>
      <c r="AC30" s="215">
        <v>0</v>
      </c>
      <c r="AD30" s="215">
        <v>0</v>
      </c>
      <c r="AE30" s="215">
        <v>0</v>
      </c>
      <c r="AF30" s="215">
        <v>0</v>
      </c>
      <c r="AG30" s="215">
        <v>0</v>
      </c>
      <c r="AH30" s="215">
        <v>0</v>
      </c>
      <c r="AI30" s="215">
        <v>0</v>
      </c>
      <c r="AJ30" s="215">
        <v>0</v>
      </c>
      <c r="AK30" s="215">
        <v>0</v>
      </c>
      <c r="AL30" s="215">
        <v>0</v>
      </c>
      <c r="AM30" s="215">
        <v>0</v>
      </c>
      <c r="AN30" s="215">
        <v>0</v>
      </c>
      <c r="AO30" s="215">
        <v>0</v>
      </c>
      <c r="AP30" s="215">
        <v>0</v>
      </c>
    </row>
    <row r="31" spans="1:42">
      <c r="A31" s="74">
        <v>-21</v>
      </c>
      <c r="B31" s="215">
        <v>0</v>
      </c>
      <c r="C31" s="215">
        <v>0</v>
      </c>
      <c r="D31" s="215">
        <v>0</v>
      </c>
      <c r="E31" s="215">
        <v>0</v>
      </c>
      <c r="F31" s="215">
        <v>0</v>
      </c>
      <c r="G31" s="215">
        <v>0</v>
      </c>
      <c r="H31" s="215">
        <v>0</v>
      </c>
      <c r="I31" s="215">
        <v>0</v>
      </c>
      <c r="J31" s="215">
        <v>0</v>
      </c>
      <c r="K31" s="215">
        <v>0</v>
      </c>
      <c r="L31" s="215">
        <v>0</v>
      </c>
      <c r="M31" s="215">
        <v>0</v>
      </c>
      <c r="N31" s="215">
        <v>0</v>
      </c>
      <c r="O31" s="215">
        <v>0</v>
      </c>
      <c r="P31" s="215">
        <v>0</v>
      </c>
      <c r="Q31" s="215">
        <v>0</v>
      </c>
      <c r="R31" s="215">
        <v>0</v>
      </c>
      <c r="S31" s="215">
        <v>0</v>
      </c>
      <c r="T31" s="215">
        <v>0</v>
      </c>
      <c r="U31" s="215">
        <v>0</v>
      </c>
      <c r="V31" s="215">
        <v>0</v>
      </c>
      <c r="W31" s="215">
        <v>0</v>
      </c>
      <c r="X31" s="215">
        <v>0</v>
      </c>
      <c r="Y31" s="215">
        <v>0</v>
      </c>
      <c r="Z31" s="215">
        <v>0</v>
      </c>
      <c r="AA31" s="215">
        <v>0</v>
      </c>
      <c r="AB31" s="215">
        <v>0</v>
      </c>
      <c r="AC31" s="215">
        <v>0</v>
      </c>
      <c r="AD31" s="215">
        <v>0</v>
      </c>
      <c r="AE31" s="215">
        <v>0</v>
      </c>
      <c r="AF31" s="215">
        <v>0</v>
      </c>
      <c r="AG31" s="215">
        <v>0</v>
      </c>
      <c r="AH31" s="215">
        <v>0</v>
      </c>
      <c r="AI31" s="215">
        <v>0</v>
      </c>
      <c r="AJ31" s="215">
        <v>0</v>
      </c>
      <c r="AK31" s="215">
        <v>0</v>
      </c>
      <c r="AL31" s="215">
        <v>0</v>
      </c>
      <c r="AM31" s="215">
        <v>0</v>
      </c>
      <c r="AN31" s="215">
        <v>0</v>
      </c>
      <c r="AO31" s="215">
        <v>0</v>
      </c>
      <c r="AP31" s="215">
        <v>0</v>
      </c>
    </row>
    <row r="32" spans="1:42">
      <c r="A32" s="74">
        <v>-20</v>
      </c>
      <c r="B32" s="215">
        <v>0</v>
      </c>
      <c r="C32" s="215">
        <v>0</v>
      </c>
      <c r="D32" s="215">
        <v>0</v>
      </c>
      <c r="E32" s="215">
        <v>0</v>
      </c>
      <c r="F32" s="215">
        <v>0</v>
      </c>
      <c r="G32" s="215">
        <v>0</v>
      </c>
      <c r="H32" s="215">
        <v>0</v>
      </c>
      <c r="I32" s="215">
        <v>0</v>
      </c>
      <c r="J32" s="215">
        <v>0</v>
      </c>
      <c r="K32" s="215">
        <v>0</v>
      </c>
      <c r="L32" s="215">
        <v>0</v>
      </c>
      <c r="M32" s="215">
        <v>0</v>
      </c>
      <c r="N32" s="215">
        <v>0</v>
      </c>
      <c r="O32" s="215">
        <v>0</v>
      </c>
      <c r="P32" s="215">
        <v>0</v>
      </c>
      <c r="Q32" s="215">
        <v>0</v>
      </c>
      <c r="R32" s="215">
        <v>0</v>
      </c>
      <c r="S32" s="215">
        <v>0</v>
      </c>
      <c r="T32" s="215">
        <v>0</v>
      </c>
      <c r="U32" s="215">
        <v>0</v>
      </c>
      <c r="V32" s="215">
        <v>0</v>
      </c>
      <c r="W32" s="215">
        <v>0</v>
      </c>
      <c r="X32" s="215">
        <v>0</v>
      </c>
      <c r="Y32" s="215">
        <v>0</v>
      </c>
      <c r="Z32" s="215">
        <v>0</v>
      </c>
      <c r="AA32" s="215">
        <v>0</v>
      </c>
      <c r="AB32" s="215">
        <v>0</v>
      </c>
      <c r="AC32" s="215">
        <v>0</v>
      </c>
      <c r="AD32" s="215">
        <v>0</v>
      </c>
      <c r="AE32" s="215">
        <v>0</v>
      </c>
      <c r="AF32" s="215">
        <v>0</v>
      </c>
      <c r="AG32" s="215">
        <v>0</v>
      </c>
      <c r="AH32" s="215">
        <v>0</v>
      </c>
      <c r="AI32" s="215">
        <v>0</v>
      </c>
      <c r="AJ32" s="215">
        <v>0</v>
      </c>
      <c r="AK32" s="215">
        <v>0</v>
      </c>
      <c r="AL32" s="215">
        <v>0</v>
      </c>
      <c r="AM32" s="215">
        <v>0</v>
      </c>
      <c r="AN32" s="215">
        <v>0</v>
      </c>
      <c r="AO32" s="215">
        <v>0</v>
      </c>
      <c r="AP32" s="215">
        <v>0</v>
      </c>
    </row>
    <row r="33" spans="1:42">
      <c r="A33" s="74">
        <v>-19</v>
      </c>
      <c r="B33" s="215">
        <v>0</v>
      </c>
      <c r="C33" s="215">
        <v>0</v>
      </c>
      <c r="D33" s="215">
        <v>0</v>
      </c>
      <c r="E33" s="215">
        <v>0</v>
      </c>
      <c r="F33" s="215">
        <v>0</v>
      </c>
      <c r="G33" s="215">
        <v>0</v>
      </c>
      <c r="H33" s="215">
        <v>0</v>
      </c>
      <c r="I33" s="215">
        <v>0</v>
      </c>
      <c r="J33" s="215">
        <v>0</v>
      </c>
      <c r="K33" s="215">
        <v>0</v>
      </c>
      <c r="L33" s="215">
        <v>0</v>
      </c>
      <c r="M33" s="215">
        <v>0</v>
      </c>
      <c r="N33" s="215">
        <v>0</v>
      </c>
      <c r="O33" s="215">
        <v>0</v>
      </c>
      <c r="P33" s="215">
        <v>0</v>
      </c>
      <c r="Q33" s="215">
        <v>0</v>
      </c>
      <c r="R33" s="215">
        <v>0</v>
      </c>
      <c r="S33" s="215">
        <v>0</v>
      </c>
      <c r="T33" s="215">
        <v>0</v>
      </c>
      <c r="U33" s="215">
        <v>0</v>
      </c>
      <c r="V33" s="215">
        <v>0</v>
      </c>
      <c r="W33" s="215">
        <v>0</v>
      </c>
      <c r="X33" s="215">
        <v>0</v>
      </c>
      <c r="Y33" s="215">
        <v>0</v>
      </c>
      <c r="Z33" s="215">
        <v>0</v>
      </c>
      <c r="AA33" s="215">
        <v>0</v>
      </c>
      <c r="AB33" s="215">
        <v>0</v>
      </c>
      <c r="AC33" s="215">
        <v>0</v>
      </c>
      <c r="AD33" s="215">
        <v>0</v>
      </c>
      <c r="AE33" s="215">
        <v>0</v>
      </c>
      <c r="AF33" s="215">
        <v>0</v>
      </c>
      <c r="AG33" s="215">
        <v>0</v>
      </c>
      <c r="AH33" s="215">
        <v>0</v>
      </c>
      <c r="AI33" s="215">
        <v>0</v>
      </c>
      <c r="AJ33" s="215">
        <v>0</v>
      </c>
      <c r="AK33" s="215">
        <v>0</v>
      </c>
      <c r="AL33" s="215">
        <v>0</v>
      </c>
      <c r="AM33" s="215">
        <v>0</v>
      </c>
      <c r="AN33" s="215">
        <v>0</v>
      </c>
      <c r="AO33" s="215">
        <v>0</v>
      </c>
      <c r="AP33" s="215">
        <v>0</v>
      </c>
    </row>
    <row r="34" spans="1:42">
      <c r="A34" s="74">
        <v>-18</v>
      </c>
      <c r="B34" s="215">
        <v>0</v>
      </c>
      <c r="C34" s="215">
        <v>0</v>
      </c>
      <c r="D34" s="215">
        <v>0</v>
      </c>
      <c r="E34" s="215">
        <v>0</v>
      </c>
      <c r="F34" s="215">
        <v>0</v>
      </c>
      <c r="G34" s="215">
        <v>0</v>
      </c>
      <c r="H34" s="215">
        <v>0</v>
      </c>
      <c r="I34" s="215">
        <v>0</v>
      </c>
      <c r="J34" s="215">
        <v>0</v>
      </c>
      <c r="K34" s="215">
        <v>0</v>
      </c>
      <c r="L34" s="215">
        <v>0</v>
      </c>
      <c r="M34" s="215">
        <v>0</v>
      </c>
      <c r="N34" s="215">
        <v>0</v>
      </c>
      <c r="O34" s="215">
        <v>0</v>
      </c>
      <c r="P34" s="215">
        <v>0</v>
      </c>
      <c r="Q34" s="215">
        <v>0</v>
      </c>
      <c r="R34" s="215">
        <v>0</v>
      </c>
      <c r="S34" s="215">
        <v>0</v>
      </c>
      <c r="T34" s="215">
        <v>0</v>
      </c>
      <c r="U34" s="215">
        <v>0</v>
      </c>
      <c r="V34" s="215">
        <v>0</v>
      </c>
      <c r="W34" s="215">
        <v>0</v>
      </c>
      <c r="X34" s="215">
        <v>0</v>
      </c>
      <c r="Y34" s="215">
        <v>0</v>
      </c>
      <c r="Z34" s="215">
        <v>0</v>
      </c>
      <c r="AA34" s="215">
        <v>0</v>
      </c>
      <c r="AB34" s="215">
        <v>0</v>
      </c>
      <c r="AC34" s="215">
        <v>0</v>
      </c>
      <c r="AD34" s="215">
        <v>0</v>
      </c>
      <c r="AE34" s="215">
        <v>0</v>
      </c>
      <c r="AF34" s="215">
        <v>0</v>
      </c>
      <c r="AG34" s="215">
        <v>0</v>
      </c>
      <c r="AH34" s="215">
        <v>0</v>
      </c>
      <c r="AI34" s="215">
        <v>0</v>
      </c>
      <c r="AJ34" s="215">
        <v>0</v>
      </c>
      <c r="AK34" s="215">
        <v>0</v>
      </c>
      <c r="AL34" s="215">
        <v>0</v>
      </c>
      <c r="AM34" s="215">
        <v>0</v>
      </c>
      <c r="AN34" s="215">
        <v>0</v>
      </c>
      <c r="AO34" s="215">
        <v>0</v>
      </c>
      <c r="AP34" s="215">
        <v>0</v>
      </c>
    </row>
    <row r="35" spans="1:42">
      <c r="A35" s="74">
        <v>-17</v>
      </c>
      <c r="B35" s="215">
        <v>0</v>
      </c>
      <c r="C35" s="215">
        <v>0</v>
      </c>
      <c r="D35" s="215">
        <v>0</v>
      </c>
      <c r="E35" s="215">
        <v>0</v>
      </c>
      <c r="F35" s="215">
        <v>0</v>
      </c>
      <c r="G35" s="215">
        <v>0</v>
      </c>
      <c r="H35" s="215">
        <v>0</v>
      </c>
      <c r="I35" s="215">
        <v>0</v>
      </c>
      <c r="J35" s="215">
        <v>0</v>
      </c>
      <c r="K35" s="215">
        <v>0</v>
      </c>
      <c r="L35" s="215">
        <v>0</v>
      </c>
      <c r="M35" s="215">
        <v>0</v>
      </c>
      <c r="N35" s="215">
        <v>0</v>
      </c>
      <c r="O35" s="215">
        <v>0</v>
      </c>
      <c r="P35" s="215">
        <v>0</v>
      </c>
      <c r="Q35" s="215">
        <v>0</v>
      </c>
      <c r="R35" s="215">
        <v>0</v>
      </c>
      <c r="S35" s="215">
        <v>0</v>
      </c>
      <c r="T35" s="215">
        <v>0</v>
      </c>
      <c r="U35" s="215">
        <v>0</v>
      </c>
      <c r="V35" s="215">
        <v>0</v>
      </c>
      <c r="W35" s="215">
        <v>0</v>
      </c>
      <c r="X35" s="215">
        <v>0</v>
      </c>
      <c r="Y35" s="215">
        <v>0</v>
      </c>
      <c r="Z35" s="215">
        <v>0</v>
      </c>
      <c r="AA35" s="215">
        <v>0</v>
      </c>
      <c r="AB35" s="215">
        <v>0</v>
      </c>
      <c r="AC35" s="215">
        <v>0</v>
      </c>
      <c r="AD35" s="215">
        <v>0</v>
      </c>
      <c r="AE35" s="215">
        <v>0</v>
      </c>
      <c r="AF35" s="215">
        <v>0</v>
      </c>
      <c r="AG35" s="215">
        <v>0</v>
      </c>
      <c r="AH35" s="215">
        <v>0</v>
      </c>
      <c r="AI35" s="215">
        <v>0</v>
      </c>
      <c r="AJ35" s="215">
        <v>0</v>
      </c>
      <c r="AK35" s="215">
        <v>0</v>
      </c>
      <c r="AL35" s="215">
        <v>0</v>
      </c>
      <c r="AM35" s="215">
        <v>0</v>
      </c>
      <c r="AN35" s="215">
        <v>0</v>
      </c>
      <c r="AO35" s="215">
        <v>0</v>
      </c>
      <c r="AP35" s="215">
        <v>0</v>
      </c>
    </row>
    <row r="36" spans="1:42">
      <c r="A36" s="74">
        <v>-16</v>
      </c>
      <c r="B36" s="215">
        <v>0</v>
      </c>
      <c r="C36" s="215">
        <v>0</v>
      </c>
      <c r="D36" s="215">
        <v>0</v>
      </c>
      <c r="E36" s="215">
        <v>0</v>
      </c>
      <c r="F36" s="215">
        <v>0</v>
      </c>
      <c r="G36" s="215">
        <v>0</v>
      </c>
      <c r="H36" s="215">
        <v>0</v>
      </c>
      <c r="I36" s="215">
        <v>0</v>
      </c>
      <c r="J36" s="215">
        <v>0</v>
      </c>
      <c r="K36" s="215">
        <v>0</v>
      </c>
      <c r="L36" s="215">
        <v>0</v>
      </c>
      <c r="M36" s="215">
        <v>0</v>
      </c>
      <c r="N36" s="215">
        <v>0</v>
      </c>
      <c r="O36" s="215">
        <v>0</v>
      </c>
      <c r="P36" s="215">
        <v>0</v>
      </c>
      <c r="Q36" s="215">
        <v>0</v>
      </c>
      <c r="R36" s="215">
        <v>0</v>
      </c>
      <c r="S36" s="215">
        <v>0</v>
      </c>
      <c r="T36" s="215">
        <v>0</v>
      </c>
      <c r="U36" s="215">
        <v>0</v>
      </c>
      <c r="V36" s="215">
        <v>0</v>
      </c>
      <c r="W36" s="215">
        <v>0</v>
      </c>
      <c r="X36" s="215">
        <v>0</v>
      </c>
      <c r="Y36" s="215">
        <v>0</v>
      </c>
      <c r="Z36" s="215">
        <v>0</v>
      </c>
      <c r="AA36" s="215">
        <v>0</v>
      </c>
      <c r="AB36" s="215">
        <v>0</v>
      </c>
      <c r="AC36" s="215">
        <v>0</v>
      </c>
      <c r="AD36" s="215">
        <v>0</v>
      </c>
      <c r="AE36" s="215">
        <v>0</v>
      </c>
      <c r="AF36" s="215">
        <v>0</v>
      </c>
      <c r="AG36" s="215">
        <v>0</v>
      </c>
      <c r="AH36" s="215">
        <v>0</v>
      </c>
      <c r="AI36" s="215">
        <v>0</v>
      </c>
      <c r="AJ36" s="215">
        <v>0</v>
      </c>
      <c r="AK36" s="215">
        <v>0</v>
      </c>
      <c r="AL36" s="215">
        <v>0</v>
      </c>
      <c r="AM36" s="215">
        <v>0</v>
      </c>
      <c r="AN36" s="215">
        <v>0</v>
      </c>
      <c r="AO36" s="215">
        <v>0</v>
      </c>
      <c r="AP36" s="215">
        <v>0</v>
      </c>
    </row>
    <row r="37" spans="1:42">
      <c r="A37" s="74">
        <v>-15</v>
      </c>
      <c r="B37" s="215">
        <v>0</v>
      </c>
      <c r="C37" s="215">
        <v>0</v>
      </c>
      <c r="D37" s="215">
        <v>0</v>
      </c>
      <c r="E37" s="215">
        <v>0</v>
      </c>
      <c r="F37" s="215">
        <v>0</v>
      </c>
      <c r="G37" s="215">
        <v>0</v>
      </c>
      <c r="H37" s="215">
        <v>0</v>
      </c>
      <c r="I37" s="215">
        <v>0</v>
      </c>
      <c r="J37" s="215">
        <v>0</v>
      </c>
      <c r="K37" s="215">
        <v>0</v>
      </c>
      <c r="L37" s="215">
        <v>0</v>
      </c>
      <c r="M37" s="215">
        <v>0</v>
      </c>
      <c r="N37" s="215">
        <v>0</v>
      </c>
      <c r="O37" s="215">
        <v>0</v>
      </c>
      <c r="P37" s="215">
        <v>0</v>
      </c>
      <c r="Q37" s="215">
        <v>0</v>
      </c>
      <c r="R37" s="215">
        <v>0</v>
      </c>
      <c r="S37" s="215">
        <v>0</v>
      </c>
      <c r="T37" s="215">
        <v>0</v>
      </c>
      <c r="U37" s="215">
        <v>0</v>
      </c>
      <c r="V37" s="215">
        <v>0</v>
      </c>
      <c r="W37" s="215">
        <v>0</v>
      </c>
      <c r="X37" s="215">
        <v>0</v>
      </c>
      <c r="Y37" s="215">
        <v>0</v>
      </c>
      <c r="Z37" s="215">
        <v>0</v>
      </c>
      <c r="AA37" s="215">
        <v>0</v>
      </c>
      <c r="AB37" s="215">
        <v>0</v>
      </c>
      <c r="AC37" s="215">
        <v>0</v>
      </c>
      <c r="AD37" s="215">
        <v>0</v>
      </c>
      <c r="AE37" s="215">
        <v>0</v>
      </c>
      <c r="AF37" s="215">
        <v>0</v>
      </c>
      <c r="AG37" s="215">
        <v>0</v>
      </c>
      <c r="AH37" s="215">
        <v>0</v>
      </c>
      <c r="AI37" s="215">
        <v>0</v>
      </c>
      <c r="AJ37" s="215">
        <v>0</v>
      </c>
      <c r="AK37" s="215">
        <v>0</v>
      </c>
      <c r="AL37" s="215">
        <v>0</v>
      </c>
      <c r="AM37" s="215">
        <v>0</v>
      </c>
      <c r="AN37" s="215">
        <v>0</v>
      </c>
      <c r="AO37" s="215">
        <v>0</v>
      </c>
      <c r="AP37" s="215">
        <v>0</v>
      </c>
    </row>
    <row r="38" spans="1:42">
      <c r="A38" s="74">
        <v>-14</v>
      </c>
      <c r="B38" s="215">
        <v>0</v>
      </c>
      <c r="C38" s="215">
        <v>0</v>
      </c>
      <c r="D38" s="215">
        <v>0</v>
      </c>
      <c r="E38" s="215">
        <v>0</v>
      </c>
      <c r="F38" s="215">
        <v>0</v>
      </c>
      <c r="G38" s="215">
        <v>0</v>
      </c>
      <c r="H38" s="215">
        <v>0</v>
      </c>
      <c r="I38" s="215">
        <v>0</v>
      </c>
      <c r="J38" s="215">
        <v>0</v>
      </c>
      <c r="K38" s="215">
        <v>0</v>
      </c>
      <c r="L38" s="215">
        <v>0</v>
      </c>
      <c r="M38" s="215">
        <v>0</v>
      </c>
      <c r="N38" s="215">
        <v>0</v>
      </c>
      <c r="O38" s="215">
        <v>0</v>
      </c>
      <c r="P38" s="215">
        <v>0</v>
      </c>
      <c r="Q38" s="215">
        <v>0</v>
      </c>
      <c r="R38" s="215">
        <v>0</v>
      </c>
      <c r="S38" s="215">
        <v>0</v>
      </c>
      <c r="T38" s="215">
        <v>0</v>
      </c>
      <c r="U38" s="215">
        <v>0</v>
      </c>
      <c r="V38" s="215">
        <v>0</v>
      </c>
      <c r="W38" s="215">
        <v>0</v>
      </c>
      <c r="X38" s="215">
        <v>0</v>
      </c>
      <c r="Y38" s="215">
        <v>0</v>
      </c>
      <c r="Z38" s="215">
        <v>0</v>
      </c>
      <c r="AA38" s="215">
        <v>0</v>
      </c>
      <c r="AB38" s="215">
        <v>0</v>
      </c>
      <c r="AC38" s="215">
        <v>0</v>
      </c>
      <c r="AD38" s="215">
        <v>0</v>
      </c>
      <c r="AE38" s="215">
        <v>0</v>
      </c>
      <c r="AF38" s="215">
        <v>0</v>
      </c>
      <c r="AG38" s="215">
        <v>0</v>
      </c>
      <c r="AH38" s="215">
        <v>0</v>
      </c>
      <c r="AI38" s="215">
        <v>0</v>
      </c>
      <c r="AJ38" s="215">
        <v>0</v>
      </c>
      <c r="AK38" s="215">
        <v>0</v>
      </c>
      <c r="AL38" s="215">
        <v>0</v>
      </c>
      <c r="AM38" s="215">
        <v>0</v>
      </c>
      <c r="AN38" s="215">
        <v>0</v>
      </c>
      <c r="AO38" s="215">
        <v>0</v>
      </c>
      <c r="AP38" s="215">
        <v>0</v>
      </c>
    </row>
    <row r="39" spans="1:42">
      <c r="A39" s="74">
        <v>-13</v>
      </c>
      <c r="B39" s="215">
        <v>0</v>
      </c>
      <c r="C39" s="215">
        <v>0</v>
      </c>
      <c r="D39" s="215">
        <v>0</v>
      </c>
      <c r="E39" s="215">
        <v>0</v>
      </c>
      <c r="F39" s="215">
        <v>0</v>
      </c>
      <c r="G39" s="215">
        <v>0</v>
      </c>
      <c r="H39" s="215">
        <v>0</v>
      </c>
      <c r="I39" s="215">
        <v>0</v>
      </c>
      <c r="J39" s="215">
        <v>0</v>
      </c>
      <c r="K39" s="215">
        <v>0</v>
      </c>
      <c r="L39" s="215">
        <v>0</v>
      </c>
      <c r="M39" s="215">
        <v>0</v>
      </c>
      <c r="N39" s="215">
        <v>0</v>
      </c>
      <c r="O39" s="215">
        <v>0</v>
      </c>
      <c r="P39" s="215">
        <v>0</v>
      </c>
      <c r="Q39" s="215">
        <v>0</v>
      </c>
      <c r="R39" s="215">
        <v>0</v>
      </c>
      <c r="S39" s="215">
        <v>0</v>
      </c>
      <c r="T39" s="215">
        <v>0</v>
      </c>
      <c r="U39" s="215">
        <v>0</v>
      </c>
      <c r="V39" s="215">
        <v>0</v>
      </c>
      <c r="W39" s="215">
        <v>0</v>
      </c>
      <c r="X39" s="215">
        <v>0</v>
      </c>
      <c r="Y39" s="215">
        <v>0</v>
      </c>
      <c r="Z39" s="215">
        <v>0</v>
      </c>
      <c r="AA39" s="215">
        <v>0</v>
      </c>
      <c r="AB39" s="215">
        <v>0</v>
      </c>
      <c r="AC39" s="215">
        <v>0</v>
      </c>
      <c r="AD39" s="215">
        <v>0</v>
      </c>
      <c r="AE39" s="215">
        <v>0</v>
      </c>
      <c r="AF39" s="215">
        <v>0</v>
      </c>
      <c r="AG39" s="215">
        <v>0</v>
      </c>
      <c r="AH39" s="215">
        <v>0</v>
      </c>
      <c r="AI39" s="215">
        <v>0</v>
      </c>
      <c r="AJ39" s="215">
        <v>0</v>
      </c>
      <c r="AK39" s="215">
        <v>0</v>
      </c>
      <c r="AL39" s="215">
        <v>0</v>
      </c>
      <c r="AM39" s="215">
        <v>0</v>
      </c>
      <c r="AN39" s="215">
        <v>0</v>
      </c>
      <c r="AO39" s="215">
        <v>0</v>
      </c>
      <c r="AP39" s="215">
        <v>0</v>
      </c>
    </row>
    <row r="40" spans="1:42">
      <c r="A40" s="74">
        <v>-12</v>
      </c>
      <c r="B40" s="215">
        <v>0</v>
      </c>
      <c r="C40" s="215">
        <v>0</v>
      </c>
      <c r="D40" s="215">
        <v>0</v>
      </c>
      <c r="E40" s="215">
        <v>0</v>
      </c>
      <c r="F40" s="215">
        <v>0</v>
      </c>
      <c r="G40" s="215">
        <v>0</v>
      </c>
      <c r="H40" s="215">
        <v>0</v>
      </c>
      <c r="I40" s="215">
        <v>0</v>
      </c>
      <c r="J40" s="215">
        <v>0</v>
      </c>
      <c r="K40" s="215">
        <v>0</v>
      </c>
      <c r="L40" s="215">
        <v>0</v>
      </c>
      <c r="M40" s="215">
        <v>0</v>
      </c>
      <c r="N40" s="215">
        <v>0</v>
      </c>
      <c r="O40" s="215">
        <v>0</v>
      </c>
      <c r="P40" s="215">
        <v>0</v>
      </c>
      <c r="Q40" s="215">
        <v>0</v>
      </c>
      <c r="R40" s="215">
        <v>0</v>
      </c>
      <c r="S40" s="215">
        <v>0</v>
      </c>
      <c r="T40" s="215">
        <v>0</v>
      </c>
      <c r="U40" s="215">
        <v>0</v>
      </c>
      <c r="V40" s="215">
        <v>0</v>
      </c>
      <c r="W40" s="215">
        <v>0</v>
      </c>
      <c r="X40" s="215">
        <v>0</v>
      </c>
      <c r="Y40" s="215">
        <v>0</v>
      </c>
      <c r="Z40" s="215">
        <v>0</v>
      </c>
      <c r="AA40" s="215">
        <v>0</v>
      </c>
      <c r="AB40" s="215">
        <v>0</v>
      </c>
      <c r="AC40" s="215">
        <v>0</v>
      </c>
      <c r="AD40" s="215">
        <v>0</v>
      </c>
      <c r="AE40" s="215">
        <v>0</v>
      </c>
      <c r="AF40" s="215">
        <v>0</v>
      </c>
      <c r="AG40" s="215">
        <v>0</v>
      </c>
      <c r="AH40" s="215">
        <v>0</v>
      </c>
      <c r="AI40" s="215">
        <v>0</v>
      </c>
      <c r="AJ40" s="215">
        <v>0</v>
      </c>
      <c r="AK40" s="215">
        <v>0</v>
      </c>
      <c r="AL40" s="215">
        <v>0</v>
      </c>
      <c r="AM40" s="215">
        <v>0</v>
      </c>
      <c r="AN40" s="215">
        <v>0</v>
      </c>
      <c r="AO40" s="215">
        <v>0</v>
      </c>
      <c r="AP40" s="215">
        <v>0</v>
      </c>
    </row>
    <row r="41" spans="1:42">
      <c r="A41" s="74">
        <v>-11</v>
      </c>
      <c r="B41" s="215">
        <v>0</v>
      </c>
      <c r="C41" s="215">
        <v>0</v>
      </c>
      <c r="D41" s="215">
        <v>0</v>
      </c>
      <c r="E41" s="215">
        <v>0</v>
      </c>
      <c r="F41" s="215">
        <v>0</v>
      </c>
      <c r="G41" s="215">
        <v>0</v>
      </c>
      <c r="H41" s="215">
        <v>0</v>
      </c>
      <c r="I41" s="215">
        <v>0</v>
      </c>
      <c r="J41" s="215">
        <v>0</v>
      </c>
      <c r="K41" s="215">
        <v>0</v>
      </c>
      <c r="L41" s="215">
        <v>0</v>
      </c>
      <c r="M41" s="215">
        <v>0</v>
      </c>
      <c r="N41" s="215">
        <v>0</v>
      </c>
      <c r="O41" s="215">
        <v>0</v>
      </c>
      <c r="P41" s="215">
        <v>0</v>
      </c>
      <c r="Q41" s="215">
        <v>0</v>
      </c>
      <c r="R41" s="215">
        <v>0</v>
      </c>
      <c r="S41" s="215">
        <v>0</v>
      </c>
      <c r="T41" s="215">
        <v>0</v>
      </c>
      <c r="U41" s="215">
        <v>0</v>
      </c>
      <c r="V41" s="215">
        <v>0</v>
      </c>
      <c r="W41" s="215">
        <v>0</v>
      </c>
      <c r="X41" s="215">
        <v>0</v>
      </c>
      <c r="Y41" s="215">
        <v>0</v>
      </c>
      <c r="Z41" s="215">
        <v>0</v>
      </c>
      <c r="AA41" s="215">
        <v>0</v>
      </c>
      <c r="AB41" s="215">
        <v>0</v>
      </c>
      <c r="AC41" s="215">
        <v>0</v>
      </c>
      <c r="AD41" s="215">
        <v>0</v>
      </c>
      <c r="AE41" s="215">
        <v>0</v>
      </c>
      <c r="AF41" s="215">
        <v>0</v>
      </c>
      <c r="AG41" s="215">
        <v>0</v>
      </c>
      <c r="AH41" s="215">
        <v>0</v>
      </c>
      <c r="AI41" s="215">
        <v>0</v>
      </c>
      <c r="AJ41" s="215">
        <v>0</v>
      </c>
      <c r="AK41" s="215">
        <v>0</v>
      </c>
      <c r="AL41" s="215">
        <v>0</v>
      </c>
      <c r="AM41" s="215">
        <v>0</v>
      </c>
      <c r="AN41" s="215">
        <v>0</v>
      </c>
      <c r="AO41" s="215">
        <v>0</v>
      </c>
      <c r="AP41" s="215">
        <v>0</v>
      </c>
    </row>
    <row r="42" spans="1:42">
      <c r="A42" s="74">
        <v>-10</v>
      </c>
      <c r="B42" s="215">
        <v>0</v>
      </c>
      <c r="C42" s="215">
        <v>0</v>
      </c>
      <c r="D42" s="215">
        <v>0</v>
      </c>
      <c r="E42" s="215">
        <v>0</v>
      </c>
      <c r="F42" s="215">
        <v>0</v>
      </c>
      <c r="G42" s="215">
        <v>0</v>
      </c>
      <c r="H42" s="215">
        <v>0</v>
      </c>
      <c r="I42" s="215">
        <v>0</v>
      </c>
      <c r="J42" s="215">
        <v>0</v>
      </c>
      <c r="K42" s="215">
        <v>0</v>
      </c>
      <c r="L42" s="215">
        <v>0</v>
      </c>
      <c r="M42" s="215">
        <v>0</v>
      </c>
      <c r="N42" s="215">
        <v>0</v>
      </c>
      <c r="O42" s="215">
        <v>0</v>
      </c>
      <c r="P42" s="215">
        <v>0</v>
      </c>
      <c r="Q42" s="215">
        <v>0</v>
      </c>
      <c r="R42" s="215">
        <v>0</v>
      </c>
      <c r="S42" s="215">
        <v>0</v>
      </c>
      <c r="T42" s="215">
        <v>0</v>
      </c>
      <c r="U42" s="215">
        <v>0</v>
      </c>
      <c r="V42" s="215">
        <v>0</v>
      </c>
      <c r="W42" s="215">
        <v>0</v>
      </c>
      <c r="X42" s="215">
        <v>0</v>
      </c>
      <c r="Y42" s="215">
        <v>0</v>
      </c>
      <c r="Z42" s="215">
        <v>0</v>
      </c>
      <c r="AA42" s="215">
        <v>0</v>
      </c>
      <c r="AB42" s="215">
        <v>0</v>
      </c>
      <c r="AC42" s="215">
        <v>0</v>
      </c>
      <c r="AD42" s="215">
        <v>0</v>
      </c>
      <c r="AE42" s="215">
        <v>0</v>
      </c>
      <c r="AF42" s="215">
        <v>0</v>
      </c>
      <c r="AG42" s="215">
        <v>0</v>
      </c>
      <c r="AH42" s="215">
        <v>0</v>
      </c>
      <c r="AI42" s="215">
        <v>0</v>
      </c>
      <c r="AJ42" s="215">
        <v>0</v>
      </c>
      <c r="AK42" s="215">
        <v>0</v>
      </c>
      <c r="AL42" s="215">
        <v>0</v>
      </c>
      <c r="AM42" s="215">
        <v>0</v>
      </c>
      <c r="AN42" s="215">
        <v>0</v>
      </c>
      <c r="AO42" s="215">
        <v>0</v>
      </c>
      <c r="AP42" s="215">
        <v>0</v>
      </c>
    </row>
    <row r="43" spans="1:42">
      <c r="A43" s="74">
        <v>-9</v>
      </c>
      <c r="B43" s="215">
        <v>0</v>
      </c>
      <c r="C43" s="215">
        <v>0</v>
      </c>
      <c r="D43" s="215">
        <v>0</v>
      </c>
      <c r="E43" s="215">
        <v>0</v>
      </c>
      <c r="F43" s="215">
        <v>0</v>
      </c>
      <c r="G43" s="215">
        <v>0</v>
      </c>
      <c r="H43" s="215">
        <v>0</v>
      </c>
      <c r="I43" s="215">
        <v>0</v>
      </c>
      <c r="J43" s="215">
        <v>0</v>
      </c>
      <c r="K43" s="215">
        <v>0</v>
      </c>
      <c r="L43" s="215">
        <v>0</v>
      </c>
      <c r="M43" s="215">
        <v>0</v>
      </c>
      <c r="N43" s="215">
        <v>0</v>
      </c>
      <c r="O43" s="215">
        <v>0</v>
      </c>
      <c r="P43" s="215">
        <v>0</v>
      </c>
      <c r="Q43" s="215">
        <v>0</v>
      </c>
      <c r="R43" s="215">
        <v>0</v>
      </c>
      <c r="S43" s="215">
        <v>0</v>
      </c>
      <c r="T43" s="215">
        <v>0</v>
      </c>
      <c r="U43" s="215">
        <v>0</v>
      </c>
      <c r="V43" s="215">
        <v>0</v>
      </c>
      <c r="W43" s="215">
        <v>0</v>
      </c>
      <c r="X43" s="215">
        <v>0</v>
      </c>
      <c r="Y43" s="215">
        <v>0</v>
      </c>
      <c r="Z43" s="215">
        <v>0</v>
      </c>
      <c r="AA43" s="215">
        <v>0</v>
      </c>
      <c r="AB43" s="215">
        <v>0</v>
      </c>
      <c r="AC43" s="215">
        <v>0</v>
      </c>
      <c r="AD43" s="215">
        <v>0</v>
      </c>
      <c r="AE43" s="215">
        <v>0</v>
      </c>
      <c r="AF43" s="215">
        <v>0</v>
      </c>
      <c r="AG43" s="215">
        <v>0</v>
      </c>
      <c r="AH43" s="215">
        <v>0</v>
      </c>
      <c r="AI43" s="215">
        <v>0</v>
      </c>
      <c r="AJ43" s="215">
        <v>0</v>
      </c>
      <c r="AK43" s="215">
        <v>0</v>
      </c>
      <c r="AL43" s="215">
        <v>0</v>
      </c>
      <c r="AM43" s="215">
        <v>0</v>
      </c>
      <c r="AN43" s="215">
        <v>0</v>
      </c>
      <c r="AO43" s="215">
        <v>0</v>
      </c>
      <c r="AP43" s="215">
        <v>0</v>
      </c>
    </row>
    <row r="44" spans="1:42">
      <c r="A44" s="74">
        <v>-8</v>
      </c>
      <c r="B44" s="215">
        <v>0</v>
      </c>
      <c r="C44" s="215">
        <v>0</v>
      </c>
      <c r="D44" s="215">
        <v>0</v>
      </c>
      <c r="E44" s="215">
        <v>0</v>
      </c>
      <c r="F44" s="215">
        <v>0</v>
      </c>
      <c r="G44" s="215">
        <v>0</v>
      </c>
      <c r="H44" s="215">
        <v>0</v>
      </c>
      <c r="I44" s="215">
        <v>0</v>
      </c>
      <c r="J44" s="215">
        <v>0</v>
      </c>
      <c r="K44" s="215">
        <v>0</v>
      </c>
      <c r="L44" s="215">
        <v>0</v>
      </c>
      <c r="M44" s="215">
        <v>0</v>
      </c>
      <c r="N44" s="215">
        <v>0</v>
      </c>
      <c r="O44" s="215">
        <v>0</v>
      </c>
      <c r="P44" s="215">
        <v>0</v>
      </c>
      <c r="Q44" s="215">
        <v>0</v>
      </c>
      <c r="R44" s="215">
        <v>0</v>
      </c>
      <c r="S44" s="215">
        <v>0</v>
      </c>
      <c r="T44" s="215">
        <v>0</v>
      </c>
      <c r="U44" s="215">
        <v>0</v>
      </c>
      <c r="V44" s="215">
        <v>0</v>
      </c>
      <c r="W44" s="215">
        <v>0</v>
      </c>
      <c r="X44" s="215">
        <v>0</v>
      </c>
      <c r="Y44" s="215">
        <v>0</v>
      </c>
      <c r="Z44" s="215">
        <v>0</v>
      </c>
      <c r="AA44" s="215">
        <v>0</v>
      </c>
      <c r="AB44" s="215">
        <v>0</v>
      </c>
      <c r="AC44" s="215">
        <v>0</v>
      </c>
      <c r="AD44" s="215">
        <v>0</v>
      </c>
      <c r="AE44" s="215">
        <v>0</v>
      </c>
      <c r="AF44" s="215">
        <v>0</v>
      </c>
      <c r="AG44" s="215">
        <v>0</v>
      </c>
      <c r="AH44" s="215">
        <v>0</v>
      </c>
      <c r="AI44" s="215">
        <v>0</v>
      </c>
      <c r="AJ44" s="215">
        <v>0</v>
      </c>
      <c r="AK44" s="215">
        <v>0</v>
      </c>
      <c r="AL44" s="215">
        <v>0</v>
      </c>
      <c r="AM44" s="215">
        <v>0</v>
      </c>
      <c r="AN44" s="215">
        <v>0</v>
      </c>
      <c r="AO44" s="215">
        <v>0</v>
      </c>
      <c r="AP44" s="215">
        <v>0</v>
      </c>
    </row>
    <row r="45" spans="1:42">
      <c r="A45" s="74">
        <v>-7</v>
      </c>
      <c r="B45" s="215">
        <v>0</v>
      </c>
      <c r="C45" s="215">
        <v>0</v>
      </c>
      <c r="D45" s="215">
        <v>0</v>
      </c>
      <c r="E45" s="215">
        <v>0</v>
      </c>
      <c r="F45" s="215">
        <v>0</v>
      </c>
      <c r="G45" s="215">
        <v>0</v>
      </c>
      <c r="H45" s="215">
        <v>0</v>
      </c>
      <c r="I45" s="215">
        <v>0</v>
      </c>
      <c r="J45" s="215">
        <v>0</v>
      </c>
      <c r="K45" s="215">
        <v>0</v>
      </c>
      <c r="L45" s="215">
        <v>0</v>
      </c>
      <c r="M45" s="215">
        <v>0</v>
      </c>
      <c r="N45" s="215">
        <v>0</v>
      </c>
      <c r="O45" s="215">
        <v>0</v>
      </c>
      <c r="P45" s="215">
        <v>0</v>
      </c>
      <c r="Q45" s="215">
        <v>0</v>
      </c>
      <c r="R45" s="215">
        <v>0</v>
      </c>
      <c r="S45" s="215">
        <v>0</v>
      </c>
      <c r="T45" s="215">
        <v>0</v>
      </c>
      <c r="U45" s="215">
        <v>0</v>
      </c>
      <c r="V45" s="215">
        <v>0</v>
      </c>
      <c r="W45" s="215">
        <v>0</v>
      </c>
      <c r="X45" s="215">
        <v>0</v>
      </c>
      <c r="Y45" s="215">
        <v>0</v>
      </c>
      <c r="Z45" s="215">
        <v>0</v>
      </c>
      <c r="AA45" s="215">
        <v>0</v>
      </c>
      <c r="AB45" s="215">
        <v>0</v>
      </c>
      <c r="AC45" s="215">
        <v>0</v>
      </c>
      <c r="AD45" s="215">
        <v>0</v>
      </c>
      <c r="AE45" s="215">
        <v>0</v>
      </c>
      <c r="AF45" s="215">
        <v>0</v>
      </c>
      <c r="AG45" s="215">
        <v>0</v>
      </c>
      <c r="AH45" s="215">
        <v>0</v>
      </c>
      <c r="AI45" s="215">
        <v>0</v>
      </c>
      <c r="AJ45" s="215">
        <v>0</v>
      </c>
      <c r="AK45" s="215">
        <v>0</v>
      </c>
      <c r="AL45" s="215">
        <v>0</v>
      </c>
      <c r="AM45" s="215">
        <v>0</v>
      </c>
      <c r="AN45" s="215">
        <v>0</v>
      </c>
      <c r="AO45" s="215">
        <v>0</v>
      </c>
      <c r="AP45" s="215">
        <v>0</v>
      </c>
    </row>
    <row r="46" spans="1:42">
      <c r="A46" s="74">
        <v>-6</v>
      </c>
      <c r="B46" s="215">
        <v>0</v>
      </c>
      <c r="C46" s="215">
        <v>0</v>
      </c>
      <c r="D46" s="215">
        <v>0</v>
      </c>
      <c r="E46" s="215">
        <v>0</v>
      </c>
      <c r="F46" s="215">
        <v>0</v>
      </c>
      <c r="G46" s="215">
        <v>0</v>
      </c>
      <c r="H46" s="215">
        <v>0</v>
      </c>
      <c r="I46" s="215">
        <v>0</v>
      </c>
      <c r="J46" s="215">
        <v>0</v>
      </c>
      <c r="K46" s="215">
        <v>0</v>
      </c>
      <c r="L46" s="215">
        <v>0</v>
      </c>
      <c r="M46" s="215">
        <v>0</v>
      </c>
      <c r="N46" s="215">
        <v>0</v>
      </c>
      <c r="O46" s="215">
        <v>0</v>
      </c>
      <c r="P46" s="215">
        <v>0</v>
      </c>
      <c r="Q46" s="215">
        <v>0</v>
      </c>
      <c r="R46" s="215">
        <v>0</v>
      </c>
      <c r="S46" s="215">
        <v>0</v>
      </c>
      <c r="T46" s="215">
        <v>0</v>
      </c>
      <c r="U46" s="215">
        <v>0</v>
      </c>
      <c r="V46" s="215">
        <v>0</v>
      </c>
      <c r="W46" s="215">
        <v>0</v>
      </c>
      <c r="X46" s="215">
        <v>0</v>
      </c>
      <c r="Y46" s="215">
        <v>0</v>
      </c>
      <c r="Z46" s="215">
        <v>0</v>
      </c>
      <c r="AA46" s="215">
        <v>0</v>
      </c>
      <c r="AB46" s="215">
        <v>0</v>
      </c>
      <c r="AC46" s="215">
        <v>0</v>
      </c>
      <c r="AD46" s="215">
        <v>0</v>
      </c>
      <c r="AE46" s="215">
        <v>0</v>
      </c>
      <c r="AF46" s="215">
        <v>0</v>
      </c>
      <c r="AG46" s="215">
        <v>0</v>
      </c>
      <c r="AH46" s="215">
        <v>0</v>
      </c>
      <c r="AI46" s="215">
        <v>0</v>
      </c>
      <c r="AJ46" s="215">
        <v>0</v>
      </c>
      <c r="AK46" s="215">
        <v>0</v>
      </c>
      <c r="AL46" s="215">
        <v>0</v>
      </c>
      <c r="AM46" s="215">
        <v>0</v>
      </c>
      <c r="AN46" s="215">
        <v>0</v>
      </c>
      <c r="AO46" s="215">
        <v>0</v>
      </c>
      <c r="AP46" s="215">
        <v>0</v>
      </c>
    </row>
    <row r="47" spans="1:42">
      <c r="A47" s="74">
        <v>-5</v>
      </c>
      <c r="B47" s="215">
        <v>0</v>
      </c>
      <c r="C47" s="215">
        <v>0</v>
      </c>
      <c r="D47" s="215">
        <v>0</v>
      </c>
      <c r="E47" s="215">
        <v>0</v>
      </c>
      <c r="F47" s="215">
        <v>0</v>
      </c>
      <c r="G47" s="215">
        <v>0</v>
      </c>
      <c r="H47" s="215">
        <v>0</v>
      </c>
      <c r="I47" s="215">
        <v>0</v>
      </c>
      <c r="J47" s="215">
        <v>0</v>
      </c>
      <c r="K47" s="215">
        <v>0</v>
      </c>
      <c r="L47" s="215">
        <v>0</v>
      </c>
      <c r="M47" s="215">
        <v>0</v>
      </c>
      <c r="N47" s="215">
        <v>0</v>
      </c>
      <c r="O47" s="215">
        <v>0</v>
      </c>
      <c r="P47" s="215">
        <v>0</v>
      </c>
      <c r="Q47" s="215">
        <v>0</v>
      </c>
      <c r="R47" s="215">
        <v>0</v>
      </c>
      <c r="S47" s="215">
        <v>0</v>
      </c>
      <c r="T47" s="215">
        <v>0</v>
      </c>
      <c r="U47" s="215">
        <v>0</v>
      </c>
      <c r="V47" s="215">
        <v>0</v>
      </c>
      <c r="W47" s="215">
        <v>0</v>
      </c>
      <c r="X47" s="215">
        <v>0</v>
      </c>
      <c r="Y47" s="215">
        <v>0</v>
      </c>
      <c r="Z47" s="215">
        <v>0</v>
      </c>
      <c r="AA47" s="215">
        <v>0</v>
      </c>
      <c r="AB47" s="215">
        <v>0</v>
      </c>
      <c r="AC47" s="215">
        <v>0</v>
      </c>
      <c r="AD47" s="215">
        <v>0</v>
      </c>
      <c r="AE47" s="215">
        <v>0</v>
      </c>
      <c r="AF47" s="215">
        <v>0</v>
      </c>
      <c r="AG47" s="215">
        <v>0</v>
      </c>
      <c r="AH47" s="215">
        <v>0</v>
      </c>
      <c r="AI47" s="215">
        <v>0</v>
      </c>
      <c r="AJ47" s="215">
        <v>0</v>
      </c>
      <c r="AK47" s="215">
        <v>0</v>
      </c>
      <c r="AL47" s="215">
        <v>0</v>
      </c>
      <c r="AM47" s="215">
        <v>0</v>
      </c>
      <c r="AN47" s="215">
        <v>0</v>
      </c>
      <c r="AO47" s="215">
        <v>0</v>
      </c>
      <c r="AP47" s="215">
        <v>0</v>
      </c>
    </row>
    <row r="48" spans="1:42">
      <c r="A48" s="74">
        <v>-4</v>
      </c>
      <c r="B48" s="215">
        <v>0</v>
      </c>
      <c r="C48" s="215">
        <v>0</v>
      </c>
      <c r="D48" s="215">
        <v>0</v>
      </c>
      <c r="E48" s="215">
        <v>0</v>
      </c>
      <c r="F48" s="215">
        <v>0</v>
      </c>
      <c r="G48" s="215">
        <v>0</v>
      </c>
      <c r="H48" s="215">
        <v>0</v>
      </c>
      <c r="I48" s="215">
        <v>0</v>
      </c>
      <c r="J48" s="215">
        <v>0</v>
      </c>
      <c r="K48" s="215">
        <v>0</v>
      </c>
      <c r="L48" s="215">
        <v>0</v>
      </c>
      <c r="M48" s="215">
        <v>0</v>
      </c>
      <c r="N48" s="215">
        <v>0</v>
      </c>
      <c r="O48" s="215">
        <v>0</v>
      </c>
      <c r="P48" s="215">
        <v>0</v>
      </c>
      <c r="Q48" s="215">
        <v>0</v>
      </c>
      <c r="R48" s="215">
        <v>0</v>
      </c>
      <c r="S48" s="215">
        <v>0</v>
      </c>
      <c r="T48" s="215">
        <v>0</v>
      </c>
      <c r="U48" s="215">
        <v>0</v>
      </c>
      <c r="V48" s="215">
        <v>0</v>
      </c>
      <c r="W48" s="215">
        <v>0</v>
      </c>
      <c r="X48" s="215">
        <v>0</v>
      </c>
      <c r="Y48" s="215">
        <v>0</v>
      </c>
      <c r="Z48" s="215">
        <v>0</v>
      </c>
      <c r="AA48" s="215">
        <v>0</v>
      </c>
      <c r="AB48" s="215">
        <v>0</v>
      </c>
      <c r="AC48" s="215">
        <v>0</v>
      </c>
      <c r="AD48" s="215">
        <v>0</v>
      </c>
      <c r="AE48" s="215">
        <v>0</v>
      </c>
      <c r="AF48" s="215">
        <v>0</v>
      </c>
      <c r="AG48" s="215">
        <v>0</v>
      </c>
      <c r="AH48" s="215">
        <v>0</v>
      </c>
      <c r="AI48" s="215">
        <v>0</v>
      </c>
      <c r="AJ48" s="215">
        <v>0</v>
      </c>
      <c r="AK48" s="215">
        <v>0</v>
      </c>
      <c r="AL48" s="215">
        <v>0</v>
      </c>
      <c r="AM48" s="215">
        <v>0</v>
      </c>
      <c r="AN48" s="215">
        <v>0</v>
      </c>
      <c r="AO48" s="215">
        <v>0</v>
      </c>
      <c r="AP48" s="215">
        <v>0</v>
      </c>
    </row>
    <row r="49" spans="1:42">
      <c r="A49" s="74">
        <v>-3</v>
      </c>
      <c r="B49" s="215">
        <v>0</v>
      </c>
      <c r="C49" s="215">
        <v>0</v>
      </c>
      <c r="D49" s="215">
        <v>0</v>
      </c>
      <c r="E49" s="215">
        <v>0</v>
      </c>
      <c r="F49" s="215">
        <v>0</v>
      </c>
      <c r="G49" s="215">
        <v>0</v>
      </c>
      <c r="H49" s="215">
        <v>0</v>
      </c>
      <c r="I49" s="215">
        <v>0</v>
      </c>
      <c r="J49" s="215">
        <v>0</v>
      </c>
      <c r="K49" s="215">
        <v>0</v>
      </c>
      <c r="L49" s="215">
        <v>0</v>
      </c>
      <c r="M49" s="215">
        <v>0</v>
      </c>
      <c r="N49" s="215">
        <v>0</v>
      </c>
      <c r="O49" s="215">
        <v>0</v>
      </c>
      <c r="P49" s="215">
        <v>0</v>
      </c>
      <c r="Q49" s="215">
        <v>0</v>
      </c>
      <c r="R49" s="215">
        <v>0</v>
      </c>
      <c r="S49" s="215">
        <v>0</v>
      </c>
      <c r="T49" s="215">
        <v>0</v>
      </c>
      <c r="U49" s="215">
        <v>0</v>
      </c>
      <c r="V49" s="215">
        <v>0</v>
      </c>
      <c r="W49" s="215">
        <v>0</v>
      </c>
      <c r="X49" s="215">
        <v>0</v>
      </c>
      <c r="Y49" s="215">
        <v>0</v>
      </c>
      <c r="Z49" s="215">
        <v>0</v>
      </c>
      <c r="AA49" s="215">
        <v>0</v>
      </c>
      <c r="AB49" s="215">
        <v>0</v>
      </c>
      <c r="AC49" s="215">
        <v>0</v>
      </c>
      <c r="AD49" s="215">
        <v>0</v>
      </c>
      <c r="AE49" s="215">
        <v>0</v>
      </c>
      <c r="AF49" s="215">
        <v>0</v>
      </c>
      <c r="AG49" s="215">
        <v>0</v>
      </c>
      <c r="AH49" s="215">
        <v>0</v>
      </c>
      <c r="AI49" s="215">
        <v>0</v>
      </c>
      <c r="AJ49" s="215">
        <v>0</v>
      </c>
      <c r="AK49" s="215">
        <v>0</v>
      </c>
      <c r="AL49" s="215">
        <v>0</v>
      </c>
      <c r="AM49" s="215">
        <v>0</v>
      </c>
      <c r="AN49" s="215">
        <v>0</v>
      </c>
      <c r="AO49" s="215">
        <v>0</v>
      </c>
      <c r="AP49" s="215">
        <v>0</v>
      </c>
    </row>
    <row r="50" spans="1:42">
      <c r="A50" s="74">
        <v>-2</v>
      </c>
      <c r="B50" s="215">
        <v>0</v>
      </c>
      <c r="C50" s="215">
        <v>0</v>
      </c>
      <c r="D50" s="215">
        <v>0</v>
      </c>
      <c r="E50" s="215">
        <v>0</v>
      </c>
      <c r="F50" s="215">
        <v>0</v>
      </c>
      <c r="G50" s="215">
        <v>0</v>
      </c>
      <c r="H50" s="215">
        <v>0</v>
      </c>
      <c r="I50" s="215">
        <v>0</v>
      </c>
      <c r="J50" s="215">
        <v>0</v>
      </c>
      <c r="K50" s="215">
        <v>0</v>
      </c>
      <c r="L50" s="215">
        <v>0</v>
      </c>
      <c r="M50" s="215">
        <v>0</v>
      </c>
      <c r="N50" s="215">
        <v>0</v>
      </c>
      <c r="O50" s="215">
        <v>0</v>
      </c>
      <c r="P50" s="215">
        <v>0</v>
      </c>
      <c r="Q50" s="215">
        <v>0</v>
      </c>
      <c r="R50" s="215">
        <v>0</v>
      </c>
      <c r="S50" s="215">
        <v>0</v>
      </c>
      <c r="T50" s="215">
        <v>0</v>
      </c>
      <c r="U50" s="215">
        <v>0</v>
      </c>
      <c r="V50" s="215">
        <v>0</v>
      </c>
      <c r="W50" s="215">
        <v>0</v>
      </c>
      <c r="X50" s="215">
        <v>0</v>
      </c>
      <c r="Y50" s="215">
        <v>0</v>
      </c>
      <c r="Z50" s="215">
        <v>0</v>
      </c>
      <c r="AA50" s="215">
        <v>0</v>
      </c>
      <c r="AB50" s="215">
        <v>0</v>
      </c>
      <c r="AC50" s="215">
        <v>0</v>
      </c>
      <c r="AD50" s="215">
        <v>0</v>
      </c>
      <c r="AE50" s="215">
        <v>0</v>
      </c>
      <c r="AF50" s="215">
        <v>0</v>
      </c>
      <c r="AG50" s="215">
        <v>0</v>
      </c>
      <c r="AH50" s="215">
        <v>0</v>
      </c>
      <c r="AI50" s="215">
        <v>0</v>
      </c>
      <c r="AJ50" s="215">
        <v>0</v>
      </c>
      <c r="AK50" s="215">
        <v>0</v>
      </c>
      <c r="AL50" s="215">
        <v>0</v>
      </c>
      <c r="AM50" s="215">
        <v>0</v>
      </c>
      <c r="AN50" s="215">
        <v>0</v>
      </c>
      <c r="AO50" s="215">
        <v>0</v>
      </c>
      <c r="AP50" s="215">
        <v>0</v>
      </c>
    </row>
    <row r="51" spans="1:42">
      <c r="A51" s="74">
        <v>-1</v>
      </c>
      <c r="B51" s="215">
        <v>0</v>
      </c>
      <c r="C51" s="215">
        <v>0</v>
      </c>
      <c r="D51" s="215">
        <v>0</v>
      </c>
      <c r="E51" s="215">
        <v>0</v>
      </c>
      <c r="F51" s="215">
        <v>0</v>
      </c>
      <c r="G51" s="215">
        <v>0</v>
      </c>
      <c r="H51" s="215">
        <v>0</v>
      </c>
      <c r="I51" s="215">
        <v>0</v>
      </c>
      <c r="J51" s="215">
        <v>0</v>
      </c>
      <c r="K51" s="215">
        <v>0</v>
      </c>
      <c r="L51" s="215">
        <v>0</v>
      </c>
      <c r="M51" s="215">
        <v>0</v>
      </c>
      <c r="N51" s="215">
        <v>0</v>
      </c>
      <c r="O51" s="215">
        <v>0</v>
      </c>
      <c r="P51" s="215">
        <v>0</v>
      </c>
      <c r="Q51" s="215">
        <v>0</v>
      </c>
      <c r="R51" s="215">
        <v>0</v>
      </c>
      <c r="S51" s="215">
        <v>0</v>
      </c>
      <c r="T51" s="215">
        <v>0</v>
      </c>
      <c r="U51" s="215">
        <v>0</v>
      </c>
      <c r="V51" s="215">
        <v>0</v>
      </c>
      <c r="W51" s="215">
        <v>0</v>
      </c>
      <c r="X51" s="215">
        <v>0</v>
      </c>
      <c r="Y51" s="215">
        <v>0</v>
      </c>
      <c r="Z51" s="215">
        <v>0</v>
      </c>
      <c r="AA51" s="215">
        <v>0</v>
      </c>
      <c r="AB51" s="215">
        <v>0</v>
      </c>
      <c r="AC51" s="215">
        <v>0</v>
      </c>
      <c r="AD51" s="215">
        <v>0</v>
      </c>
      <c r="AE51" s="215">
        <v>0</v>
      </c>
      <c r="AF51" s="215">
        <v>0</v>
      </c>
      <c r="AG51" s="215">
        <v>0</v>
      </c>
      <c r="AH51" s="215">
        <v>0</v>
      </c>
      <c r="AI51" s="215">
        <v>0</v>
      </c>
      <c r="AJ51" s="215">
        <v>0</v>
      </c>
      <c r="AK51" s="215">
        <v>0</v>
      </c>
      <c r="AL51" s="215">
        <v>0</v>
      </c>
      <c r="AM51" s="215">
        <v>0</v>
      </c>
      <c r="AN51" s="215">
        <v>0</v>
      </c>
      <c r="AO51" s="215">
        <v>0</v>
      </c>
      <c r="AP51" s="215">
        <v>0</v>
      </c>
    </row>
    <row r="52" spans="1:42">
      <c r="A52" s="74">
        <v>0</v>
      </c>
      <c r="B52" s="215">
        <v>0</v>
      </c>
      <c r="C52" s="215">
        <v>0</v>
      </c>
      <c r="D52" s="215">
        <v>0</v>
      </c>
      <c r="E52" s="215">
        <v>0</v>
      </c>
      <c r="F52" s="215">
        <v>0</v>
      </c>
      <c r="G52" s="215">
        <v>0</v>
      </c>
      <c r="H52" s="215">
        <v>0</v>
      </c>
      <c r="I52" s="215">
        <v>0</v>
      </c>
      <c r="J52" s="215">
        <v>0</v>
      </c>
      <c r="K52" s="215">
        <v>0</v>
      </c>
      <c r="L52" s="215">
        <v>0</v>
      </c>
      <c r="M52" s="215">
        <v>0</v>
      </c>
      <c r="N52" s="215">
        <v>0</v>
      </c>
      <c r="O52" s="215">
        <v>0</v>
      </c>
      <c r="P52" s="215">
        <v>0</v>
      </c>
      <c r="Q52" s="215">
        <v>0</v>
      </c>
      <c r="R52" s="215">
        <v>0</v>
      </c>
      <c r="S52" s="215">
        <v>0</v>
      </c>
      <c r="T52" s="215">
        <v>0</v>
      </c>
      <c r="U52" s="215">
        <v>0</v>
      </c>
      <c r="V52" s="215">
        <v>0</v>
      </c>
      <c r="W52" s="215">
        <v>0</v>
      </c>
      <c r="X52" s="215">
        <v>0</v>
      </c>
      <c r="Y52" s="215">
        <v>0</v>
      </c>
      <c r="Z52" s="215">
        <v>0</v>
      </c>
      <c r="AA52" s="215">
        <v>0</v>
      </c>
      <c r="AB52" s="215">
        <v>0</v>
      </c>
      <c r="AC52" s="215">
        <v>0</v>
      </c>
      <c r="AD52" s="215">
        <v>0</v>
      </c>
      <c r="AE52" s="215">
        <v>0</v>
      </c>
      <c r="AF52" s="215">
        <v>0</v>
      </c>
      <c r="AG52" s="215">
        <v>0</v>
      </c>
      <c r="AH52" s="215">
        <v>0</v>
      </c>
      <c r="AI52" s="215">
        <v>0</v>
      </c>
      <c r="AJ52" s="215">
        <v>0</v>
      </c>
      <c r="AK52" s="215">
        <v>0</v>
      </c>
      <c r="AL52" s="215">
        <v>0</v>
      </c>
      <c r="AM52" s="215">
        <v>0</v>
      </c>
      <c r="AN52" s="215">
        <v>0</v>
      </c>
      <c r="AO52" s="215">
        <v>0</v>
      </c>
      <c r="AP52" s="215">
        <v>0</v>
      </c>
    </row>
    <row r="53" spans="1:42">
      <c r="A53" s="74">
        <v>1</v>
      </c>
      <c r="B53" s="215">
        <v>0</v>
      </c>
      <c r="C53" s="215">
        <v>0</v>
      </c>
      <c r="D53" s="215">
        <v>0</v>
      </c>
      <c r="E53" s="215">
        <v>0</v>
      </c>
      <c r="F53" s="215">
        <v>0</v>
      </c>
      <c r="G53" s="215">
        <v>0</v>
      </c>
      <c r="H53" s="215">
        <v>0</v>
      </c>
      <c r="I53" s="215">
        <v>0</v>
      </c>
      <c r="J53" s="215">
        <v>0</v>
      </c>
      <c r="K53" s="215">
        <v>0</v>
      </c>
      <c r="L53" s="215">
        <v>0</v>
      </c>
      <c r="M53" s="215">
        <v>0</v>
      </c>
      <c r="N53" s="215">
        <v>0</v>
      </c>
      <c r="O53" s="215">
        <v>0</v>
      </c>
      <c r="P53" s="215">
        <v>0</v>
      </c>
      <c r="Q53" s="215">
        <v>0</v>
      </c>
      <c r="R53" s="215">
        <v>0</v>
      </c>
      <c r="S53" s="215">
        <v>0</v>
      </c>
      <c r="T53" s="215">
        <v>0</v>
      </c>
      <c r="U53" s="215">
        <v>0</v>
      </c>
      <c r="V53" s="215">
        <v>0</v>
      </c>
      <c r="W53" s="215">
        <v>0</v>
      </c>
      <c r="X53" s="215">
        <v>0</v>
      </c>
      <c r="Y53" s="215">
        <v>0</v>
      </c>
      <c r="Z53" s="215">
        <v>0</v>
      </c>
      <c r="AA53" s="215">
        <v>0</v>
      </c>
      <c r="AB53" s="215">
        <v>0</v>
      </c>
      <c r="AC53" s="215">
        <v>0</v>
      </c>
      <c r="AD53" s="215">
        <v>0</v>
      </c>
      <c r="AE53" s="215">
        <v>0</v>
      </c>
      <c r="AF53" s="215">
        <v>0</v>
      </c>
      <c r="AG53" s="215">
        <v>0</v>
      </c>
      <c r="AH53" s="215">
        <v>0</v>
      </c>
      <c r="AI53" s="215">
        <v>0</v>
      </c>
      <c r="AJ53" s="215">
        <v>0</v>
      </c>
      <c r="AK53" s="215">
        <v>0</v>
      </c>
      <c r="AL53" s="215">
        <v>0</v>
      </c>
      <c r="AM53" s="215">
        <v>0</v>
      </c>
      <c r="AN53" s="215">
        <v>0</v>
      </c>
      <c r="AO53" s="215">
        <v>0</v>
      </c>
      <c r="AP53" s="215">
        <v>0</v>
      </c>
    </row>
    <row r="54" spans="1:42">
      <c r="A54" s="74">
        <v>2</v>
      </c>
      <c r="B54" s="215">
        <v>0</v>
      </c>
      <c r="C54" s="215">
        <v>0</v>
      </c>
      <c r="D54" s="215">
        <v>0</v>
      </c>
      <c r="E54" s="215">
        <v>0</v>
      </c>
      <c r="F54" s="215">
        <v>0</v>
      </c>
      <c r="G54" s="215">
        <v>0</v>
      </c>
      <c r="H54" s="215">
        <v>0</v>
      </c>
      <c r="I54" s="215">
        <v>0</v>
      </c>
      <c r="J54" s="215">
        <v>0</v>
      </c>
      <c r="K54" s="215">
        <v>0</v>
      </c>
      <c r="L54" s="215">
        <v>0</v>
      </c>
      <c r="M54" s="215">
        <v>0</v>
      </c>
      <c r="N54" s="215">
        <v>0</v>
      </c>
      <c r="O54" s="215">
        <v>0</v>
      </c>
      <c r="P54" s="215">
        <v>0</v>
      </c>
      <c r="Q54" s="215">
        <v>0</v>
      </c>
      <c r="R54" s="215">
        <v>0</v>
      </c>
      <c r="S54" s="215">
        <v>0</v>
      </c>
      <c r="T54" s="215">
        <v>0</v>
      </c>
      <c r="U54" s="215">
        <v>0</v>
      </c>
      <c r="V54" s="215">
        <v>0</v>
      </c>
      <c r="W54" s="215">
        <v>0</v>
      </c>
      <c r="X54" s="215">
        <v>0</v>
      </c>
      <c r="Y54" s="215">
        <v>0</v>
      </c>
      <c r="Z54" s="215">
        <v>0</v>
      </c>
      <c r="AA54" s="215">
        <v>0</v>
      </c>
      <c r="AB54" s="215">
        <v>0</v>
      </c>
      <c r="AC54" s="215">
        <v>0</v>
      </c>
      <c r="AD54" s="215">
        <v>0</v>
      </c>
      <c r="AE54" s="215">
        <v>0</v>
      </c>
      <c r="AF54" s="215">
        <v>0</v>
      </c>
      <c r="AG54" s="215">
        <v>0</v>
      </c>
      <c r="AH54" s="215">
        <v>0</v>
      </c>
      <c r="AI54" s="215">
        <v>0</v>
      </c>
      <c r="AJ54" s="215">
        <v>0</v>
      </c>
      <c r="AK54" s="215">
        <v>0</v>
      </c>
      <c r="AL54" s="215">
        <v>0</v>
      </c>
      <c r="AM54" s="215">
        <v>0</v>
      </c>
      <c r="AN54" s="215">
        <v>0</v>
      </c>
      <c r="AO54" s="215">
        <v>0</v>
      </c>
      <c r="AP54" s="215">
        <v>0</v>
      </c>
    </row>
    <row r="55" spans="1:42">
      <c r="A55" s="74">
        <v>3</v>
      </c>
      <c r="B55" s="215">
        <v>0</v>
      </c>
      <c r="C55" s="215">
        <v>0</v>
      </c>
      <c r="D55" s="215">
        <v>0</v>
      </c>
      <c r="E55" s="215">
        <v>0</v>
      </c>
      <c r="F55" s="215">
        <v>0</v>
      </c>
      <c r="G55" s="215">
        <v>0</v>
      </c>
      <c r="H55" s="215">
        <v>0</v>
      </c>
      <c r="I55" s="215">
        <v>0</v>
      </c>
      <c r="J55" s="215">
        <v>0</v>
      </c>
      <c r="K55" s="215">
        <v>0</v>
      </c>
      <c r="L55" s="215">
        <v>0</v>
      </c>
      <c r="M55" s="215">
        <v>0</v>
      </c>
      <c r="N55" s="215">
        <v>0</v>
      </c>
      <c r="O55" s="215">
        <v>0</v>
      </c>
      <c r="P55" s="215">
        <v>0</v>
      </c>
      <c r="Q55" s="215">
        <v>0</v>
      </c>
      <c r="R55" s="215">
        <v>0</v>
      </c>
      <c r="S55" s="215">
        <v>0</v>
      </c>
      <c r="T55" s="215">
        <v>0</v>
      </c>
      <c r="U55" s="215">
        <v>0</v>
      </c>
      <c r="V55" s="215">
        <v>0</v>
      </c>
      <c r="W55" s="215">
        <v>0</v>
      </c>
      <c r="X55" s="215">
        <v>0</v>
      </c>
      <c r="Y55" s="215">
        <v>0</v>
      </c>
      <c r="Z55" s="215">
        <v>0</v>
      </c>
      <c r="AA55" s="215">
        <v>0</v>
      </c>
      <c r="AB55" s="215">
        <v>0</v>
      </c>
      <c r="AC55" s="215">
        <v>0</v>
      </c>
      <c r="AD55" s="215">
        <v>0</v>
      </c>
      <c r="AE55" s="215">
        <v>0</v>
      </c>
      <c r="AF55" s="215">
        <v>0</v>
      </c>
      <c r="AG55" s="215">
        <v>0</v>
      </c>
      <c r="AH55" s="215">
        <v>0</v>
      </c>
      <c r="AI55" s="215">
        <v>0</v>
      </c>
      <c r="AJ55" s="215">
        <v>0</v>
      </c>
      <c r="AK55" s="215">
        <v>0</v>
      </c>
      <c r="AL55" s="215">
        <v>0</v>
      </c>
      <c r="AM55" s="215">
        <v>0</v>
      </c>
      <c r="AN55" s="215">
        <v>0</v>
      </c>
      <c r="AO55" s="215">
        <v>0</v>
      </c>
      <c r="AP55" s="215">
        <v>0</v>
      </c>
    </row>
    <row r="56" spans="1:42">
      <c r="A56" s="74">
        <v>4</v>
      </c>
      <c r="B56" s="215">
        <v>0</v>
      </c>
      <c r="C56" s="215">
        <v>0</v>
      </c>
      <c r="D56" s="215">
        <v>0</v>
      </c>
      <c r="E56" s="215">
        <v>0</v>
      </c>
      <c r="F56" s="215">
        <v>0</v>
      </c>
      <c r="G56" s="215">
        <v>0</v>
      </c>
      <c r="H56" s="215">
        <v>0</v>
      </c>
      <c r="I56" s="215">
        <v>0</v>
      </c>
      <c r="J56" s="215">
        <v>0</v>
      </c>
      <c r="K56" s="215">
        <v>0</v>
      </c>
      <c r="L56" s="215">
        <v>0</v>
      </c>
      <c r="M56" s="215">
        <v>0</v>
      </c>
      <c r="N56" s="215">
        <v>0</v>
      </c>
      <c r="O56" s="215">
        <v>0</v>
      </c>
      <c r="P56" s="215">
        <v>0</v>
      </c>
      <c r="Q56" s="215">
        <v>0</v>
      </c>
      <c r="R56" s="215">
        <v>0</v>
      </c>
      <c r="S56" s="215">
        <v>0</v>
      </c>
      <c r="T56" s="215">
        <v>0</v>
      </c>
      <c r="U56" s="215">
        <v>0</v>
      </c>
      <c r="V56" s="215">
        <v>0</v>
      </c>
      <c r="W56" s="215">
        <v>0</v>
      </c>
      <c r="X56" s="215">
        <v>0</v>
      </c>
      <c r="Y56" s="215">
        <v>0</v>
      </c>
      <c r="Z56" s="215">
        <v>0</v>
      </c>
      <c r="AA56" s="215">
        <v>0</v>
      </c>
      <c r="AB56" s="215">
        <v>0</v>
      </c>
      <c r="AC56" s="215">
        <v>0</v>
      </c>
      <c r="AD56" s="215">
        <v>0</v>
      </c>
      <c r="AE56" s="215">
        <v>0</v>
      </c>
      <c r="AF56" s="215">
        <v>0</v>
      </c>
      <c r="AG56" s="215">
        <v>0</v>
      </c>
      <c r="AH56" s="215">
        <v>0</v>
      </c>
      <c r="AI56" s="215">
        <v>0</v>
      </c>
      <c r="AJ56" s="215">
        <v>0</v>
      </c>
      <c r="AK56" s="215">
        <v>0</v>
      </c>
      <c r="AL56" s="215">
        <v>0</v>
      </c>
      <c r="AM56" s="215">
        <v>0</v>
      </c>
      <c r="AN56" s="215">
        <v>0</v>
      </c>
      <c r="AO56" s="215">
        <v>0</v>
      </c>
      <c r="AP56" s="215">
        <v>0</v>
      </c>
    </row>
    <row r="57" spans="1:42">
      <c r="A57" s="74">
        <v>5</v>
      </c>
      <c r="B57" s="215">
        <v>0</v>
      </c>
      <c r="C57" s="215">
        <v>0</v>
      </c>
      <c r="D57" s="215">
        <v>0</v>
      </c>
      <c r="E57" s="215">
        <v>0</v>
      </c>
      <c r="F57" s="215">
        <v>0</v>
      </c>
      <c r="G57" s="215">
        <v>0</v>
      </c>
      <c r="H57" s="215">
        <v>0</v>
      </c>
      <c r="I57" s="215">
        <v>0</v>
      </c>
      <c r="J57" s="215">
        <v>0</v>
      </c>
      <c r="K57" s="215">
        <v>0</v>
      </c>
      <c r="L57" s="215">
        <v>0</v>
      </c>
      <c r="M57" s="215">
        <v>0</v>
      </c>
      <c r="N57" s="215">
        <v>0</v>
      </c>
      <c r="O57" s="215">
        <v>0</v>
      </c>
      <c r="P57" s="215">
        <v>0</v>
      </c>
      <c r="Q57" s="215">
        <v>0</v>
      </c>
      <c r="R57" s="215">
        <v>0</v>
      </c>
      <c r="S57" s="215">
        <v>0</v>
      </c>
      <c r="T57" s="215">
        <v>0</v>
      </c>
      <c r="U57" s="215">
        <v>0</v>
      </c>
      <c r="V57" s="215">
        <v>0</v>
      </c>
      <c r="W57" s="215">
        <v>0</v>
      </c>
      <c r="X57" s="215">
        <v>0</v>
      </c>
      <c r="Y57" s="215">
        <v>0</v>
      </c>
      <c r="Z57" s="215">
        <v>0</v>
      </c>
      <c r="AA57" s="215">
        <v>0</v>
      </c>
      <c r="AB57" s="215">
        <v>0</v>
      </c>
      <c r="AC57" s="215">
        <v>0</v>
      </c>
      <c r="AD57" s="215">
        <v>0</v>
      </c>
      <c r="AE57" s="215">
        <v>0</v>
      </c>
      <c r="AF57" s="215">
        <v>0</v>
      </c>
      <c r="AG57" s="215">
        <v>0</v>
      </c>
      <c r="AH57" s="215">
        <v>0</v>
      </c>
      <c r="AI57" s="215">
        <v>0</v>
      </c>
      <c r="AJ57" s="215">
        <v>0</v>
      </c>
      <c r="AK57" s="215">
        <v>0</v>
      </c>
      <c r="AL57" s="215">
        <v>0</v>
      </c>
      <c r="AM57" s="215">
        <v>0</v>
      </c>
      <c r="AN57" s="215">
        <v>0</v>
      </c>
      <c r="AO57" s="215">
        <v>0</v>
      </c>
      <c r="AP57" s="215">
        <v>0</v>
      </c>
    </row>
    <row r="58" spans="1:42">
      <c r="A58" s="74">
        <v>6</v>
      </c>
      <c r="B58" s="215">
        <v>0</v>
      </c>
      <c r="C58" s="215">
        <v>0</v>
      </c>
      <c r="D58" s="215">
        <v>0</v>
      </c>
      <c r="E58" s="215">
        <v>0</v>
      </c>
      <c r="F58" s="215">
        <v>0</v>
      </c>
      <c r="G58" s="215">
        <v>0</v>
      </c>
      <c r="H58" s="215">
        <v>0</v>
      </c>
      <c r="I58" s="215">
        <v>0</v>
      </c>
      <c r="J58" s="215">
        <v>0</v>
      </c>
      <c r="K58" s="215">
        <v>0</v>
      </c>
      <c r="L58" s="215">
        <v>0</v>
      </c>
      <c r="M58" s="215">
        <v>0</v>
      </c>
      <c r="N58" s="215">
        <v>0</v>
      </c>
      <c r="O58" s="215">
        <v>0</v>
      </c>
      <c r="P58" s="215">
        <v>0</v>
      </c>
      <c r="Q58" s="215">
        <v>0</v>
      </c>
      <c r="R58" s="215">
        <v>0</v>
      </c>
      <c r="S58" s="215">
        <v>0</v>
      </c>
      <c r="T58" s="215">
        <v>0</v>
      </c>
      <c r="U58" s="215">
        <v>0</v>
      </c>
      <c r="V58" s="215">
        <v>0</v>
      </c>
      <c r="W58" s="215">
        <v>0</v>
      </c>
      <c r="X58" s="215">
        <v>0</v>
      </c>
      <c r="Y58" s="215">
        <v>0</v>
      </c>
      <c r="Z58" s="215">
        <v>0</v>
      </c>
      <c r="AA58" s="215">
        <v>0</v>
      </c>
      <c r="AB58" s="215">
        <v>0</v>
      </c>
      <c r="AC58" s="215">
        <v>0</v>
      </c>
      <c r="AD58" s="215">
        <v>0</v>
      </c>
      <c r="AE58" s="215">
        <v>0</v>
      </c>
      <c r="AF58" s="215">
        <v>0</v>
      </c>
      <c r="AG58" s="215">
        <v>0</v>
      </c>
      <c r="AH58" s="215">
        <v>0</v>
      </c>
      <c r="AI58" s="215">
        <v>0</v>
      </c>
      <c r="AJ58" s="215">
        <v>0</v>
      </c>
      <c r="AK58" s="215">
        <v>0</v>
      </c>
      <c r="AL58" s="215">
        <v>0</v>
      </c>
      <c r="AM58" s="215">
        <v>0</v>
      </c>
      <c r="AN58" s="215">
        <v>0</v>
      </c>
      <c r="AO58" s="215">
        <v>0</v>
      </c>
      <c r="AP58" s="215">
        <v>0</v>
      </c>
    </row>
    <row r="59" spans="1:42">
      <c r="A59" s="74">
        <v>7</v>
      </c>
      <c r="B59" s="215">
        <v>0</v>
      </c>
      <c r="C59" s="215">
        <v>0</v>
      </c>
      <c r="D59" s="215">
        <v>0</v>
      </c>
      <c r="E59" s="215">
        <v>0</v>
      </c>
      <c r="F59" s="215">
        <v>0</v>
      </c>
      <c r="G59" s="215">
        <v>0</v>
      </c>
      <c r="H59" s="215">
        <v>0</v>
      </c>
      <c r="I59" s="215">
        <v>0</v>
      </c>
      <c r="J59" s="215">
        <v>0</v>
      </c>
      <c r="K59" s="215">
        <v>0</v>
      </c>
      <c r="L59" s="215">
        <v>0</v>
      </c>
      <c r="M59" s="215">
        <v>0</v>
      </c>
      <c r="N59" s="215">
        <v>0</v>
      </c>
      <c r="O59" s="215">
        <v>0</v>
      </c>
      <c r="P59" s="215">
        <v>0</v>
      </c>
      <c r="Q59" s="215">
        <v>0</v>
      </c>
      <c r="R59" s="215">
        <v>0</v>
      </c>
      <c r="S59" s="215">
        <v>0</v>
      </c>
      <c r="T59" s="215">
        <v>0</v>
      </c>
      <c r="U59" s="215">
        <v>0</v>
      </c>
      <c r="V59" s="215">
        <v>0</v>
      </c>
      <c r="W59" s="215">
        <v>0</v>
      </c>
      <c r="X59" s="215">
        <v>0</v>
      </c>
      <c r="Y59" s="215">
        <v>0</v>
      </c>
      <c r="Z59" s="215">
        <v>0</v>
      </c>
      <c r="AA59" s="215">
        <v>0</v>
      </c>
      <c r="AB59" s="215">
        <v>0</v>
      </c>
      <c r="AC59" s="215">
        <v>0</v>
      </c>
      <c r="AD59" s="215">
        <v>0</v>
      </c>
      <c r="AE59" s="215">
        <v>0</v>
      </c>
      <c r="AF59" s="215">
        <v>0</v>
      </c>
      <c r="AG59" s="215">
        <v>0</v>
      </c>
      <c r="AH59" s="215">
        <v>0</v>
      </c>
      <c r="AI59" s="215">
        <v>0</v>
      </c>
      <c r="AJ59" s="215">
        <v>0</v>
      </c>
      <c r="AK59" s="215">
        <v>0</v>
      </c>
      <c r="AL59" s="215">
        <v>0</v>
      </c>
      <c r="AM59" s="215">
        <v>0</v>
      </c>
      <c r="AN59" s="215">
        <v>0</v>
      </c>
      <c r="AO59" s="215">
        <v>0</v>
      </c>
      <c r="AP59" s="215">
        <v>0</v>
      </c>
    </row>
    <row r="60" spans="1:42">
      <c r="A60" s="74">
        <v>8</v>
      </c>
      <c r="B60" s="215">
        <v>0</v>
      </c>
      <c r="C60" s="215">
        <v>0</v>
      </c>
      <c r="D60" s="215">
        <v>0</v>
      </c>
      <c r="E60" s="215">
        <v>0</v>
      </c>
      <c r="F60" s="215">
        <v>0</v>
      </c>
      <c r="G60" s="215">
        <v>0</v>
      </c>
      <c r="H60" s="215">
        <v>0</v>
      </c>
      <c r="I60" s="215">
        <v>0</v>
      </c>
      <c r="J60" s="215">
        <v>0</v>
      </c>
      <c r="K60" s="215">
        <v>0</v>
      </c>
      <c r="L60" s="215">
        <v>0</v>
      </c>
      <c r="M60" s="215">
        <v>0</v>
      </c>
      <c r="N60" s="215">
        <v>0</v>
      </c>
      <c r="O60" s="215">
        <v>0</v>
      </c>
      <c r="P60" s="215">
        <v>0</v>
      </c>
      <c r="Q60" s="215">
        <v>0</v>
      </c>
      <c r="R60" s="215">
        <v>0</v>
      </c>
      <c r="S60" s="215">
        <v>0</v>
      </c>
      <c r="T60" s="215">
        <v>0</v>
      </c>
      <c r="U60" s="215">
        <v>0</v>
      </c>
      <c r="V60" s="215">
        <v>0</v>
      </c>
      <c r="W60" s="215">
        <v>0</v>
      </c>
      <c r="X60" s="215">
        <v>0</v>
      </c>
      <c r="Y60" s="215">
        <v>0</v>
      </c>
      <c r="Z60" s="215">
        <v>0</v>
      </c>
      <c r="AA60" s="215">
        <v>0</v>
      </c>
      <c r="AB60" s="215">
        <v>0</v>
      </c>
      <c r="AC60" s="215">
        <v>0</v>
      </c>
      <c r="AD60" s="215">
        <v>0</v>
      </c>
      <c r="AE60" s="215">
        <v>0</v>
      </c>
      <c r="AF60" s="215">
        <v>0</v>
      </c>
      <c r="AG60" s="215">
        <v>0</v>
      </c>
      <c r="AH60" s="215">
        <v>0</v>
      </c>
      <c r="AI60" s="215">
        <v>0</v>
      </c>
      <c r="AJ60" s="215">
        <v>0</v>
      </c>
      <c r="AK60" s="215">
        <v>0</v>
      </c>
      <c r="AL60" s="215">
        <v>0</v>
      </c>
      <c r="AM60" s="215">
        <v>0</v>
      </c>
      <c r="AN60" s="215">
        <v>0</v>
      </c>
      <c r="AO60" s="215">
        <v>0</v>
      </c>
      <c r="AP60" s="215">
        <v>0</v>
      </c>
    </row>
    <row r="61" spans="1:42">
      <c r="A61" s="74">
        <v>9</v>
      </c>
      <c r="B61" s="215">
        <v>0</v>
      </c>
      <c r="C61" s="215">
        <v>0</v>
      </c>
      <c r="D61" s="215">
        <v>0</v>
      </c>
      <c r="E61" s="215">
        <v>0</v>
      </c>
      <c r="F61" s="215">
        <v>0</v>
      </c>
      <c r="G61" s="215">
        <v>0</v>
      </c>
      <c r="H61" s="215">
        <v>0</v>
      </c>
      <c r="I61" s="215">
        <v>0</v>
      </c>
      <c r="J61" s="215">
        <v>0</v>
      </c>
      <c r="K61" s="215">
        <v>0</v>
      </c>
      <c r="L61" s="215">
        <v>0</v>
      </c>
      <c r="M61" s="215">
        <v>0</v>
      </c>
      <c r="N61" s="215">
        <v>0</v>
      </c>
      <c r="O61" s="215">
        <v>0</v>
      </c>
      <c r="P61" s="215">
        <v>0</v>
      </c>
      <c r="Q61" s="215">
        <v>0</v>
      </c>
      <c r="R61" s="215">
        <v>0</v>
      </c>
      <c r="S61" s="215">
        <v>0</v>
      </c>
      <c r="T61" s="215">
        <v>0</v>
      </c>
      <c r="U61" s="215">
        <v>0</v>
      </c>
      <c r="V61" s="215">
        <v>0</v>
      </c>
      <c r="W61" s="215">
        <v>0</v>
      </c>
      <c r="X61" s="215">
        <v>0</v>
      </c>
      <c r="Y61" s="215">
        <v>0</v>
      </c>
      <c r="Z61" s="215">
        <v>0</v>
      </c>
      <c r="AA61" s="215">
        <v>0</v>
      </c>
      <c r="AB61" s="215">
        <v>0</v>
      </c>
      <c r="AC61" s="215">
        <v>0</v>
      </c>
      <c r="AD61" s="215">
        <v>0</v>
      </c>
      <c r="AE61" s="215">
        <v>0</v>
      </c>
      <c r="AF61" s="215">
        <v>0</v>
      </c>
      <c r="AG61" s="215">
        <v>0</v>
      </c>
      <c r="AH61" s="215">
        <v>0</v>
      </c>
      <c r="AI61" s="215">
        <v>0</v>
      </c>
      <c r="AJ61" s="215">
        <v>0</v>
      </c>
      <c r="AK61" s="215">
        <v>0</v>
      </c>
      <c r="AL61" s="215">
        <v>0</v>
      </c>
      <c r="AM61" s="215">
        <v>0</v>
      </c>
      <c r="AN61" s="215">
        <v>0</v>
      </c>
      <c r="AO61" s="215">
        <v>0</v>
      </c>
      <c r="AP61" s="215">
        <v>0</v>
      </c>
    </row>
    <row r="62" spans="1:42">
      <c r="A62" s="74">
        <v>10</v>
      </c>
      <c r="B62" s="215">
        <v>0</v>
      </c>
      <c r="C62" s="215">
        <v>0</v>
      </c>
      <c r="D62" s="215">
        <v>0</v>
      </c>
      <c r="E62" s="215">
        <v>0</v>
      </c>
      <c r="F62" s="215">
        <v>0</v>
      </c>
      <c r="G62" s="215">
        <v>0</v>
      </c>
      <c r="H62" s="215">
        <v>0</v>
      </c>
      <c r="I62" s="215">
        <v>0</v>
      </c>
      <c r="J62" s="215">
        <v>0</v>
      </c>
      <c r="K62" s="215">
        <v>0</v>
      </c>
      <c r="L62" s="215">
        <v>0</v>
      </c>
      <c r="M62" s="215">
        <v>0</v>
      </c>
      <c r="N62" s="215">
        <v>0</v>
      </c>
      <c r="O62" s="215">
        <v>0</v>
      </c>
      <c r="P62" s="215">
        <v>0</v>
      </c>
      <c r="Q62" s="215">
        <v>0</v>
      </c>
      <c r="R62" s="215">
        <v>0</v>
      </c>
      <c r="S62" s="215">
        <v>0</v>
      </c>
      <c r="T62" s="215">
        <v>0</v>
      </c>
      <c r="U62" s="215">
        <v>0</v>
      </c>
      <c r="V62" s="215">
        <v>0</v>
      </c>
      <c r="W62" s="215">
        <v>0</v>
      </c>
      <c r="X62" s="215">
        <v>0</v>
      </c>
      <c r="Y62" s="215">
        <v>0</v>
      </c>
      <c r="Z62" s="215">
        <v>0</v>
      </c>
      <c r="AA62" s="215">
        <v>0</v>
      </c>
      <c r="AB62" s="215">
        <v>0</v>
      </c>
      <c r="AC62" s="215">
        <v>0</v>
      </c>
      <c r="AD62" s="215">
        <v>0</v>
      </c>
      <c r="AE62" s="215">
        <v>0</v>
      </c>
      <c r="AF62" s="215">
        <v>0</v>
      </c>
      <c r="AG62" s="215">
        <v>0</v>
      </c>
      <c r="AH62" s="215">
        <v>0</v>
      </c>
      <c r="AI62" s="215">
        <v>0</v>
      </c>
      <c r="AJ62" s="215">
        <v>0</v>
      </c>
      <c r="AK62" s="215">
        <v>0</v>
      </c>
      <c r="AL62" s="215">
        <v>0</v>
      </c>
      <c r="AM62" s="215">
        <v>0</v>
      </c>
      <c r="AN62" s="215">
        <v>0</v>
      </c>
      <c r="AO62" s="215">
        <v>0</v>
      </c>
      <c r="AP62" s="215">
        <v>0</v>
      </c>
    </row>
    <row r="63" spans="1:42">
      <c r="A63" s="74">
        <v>11</v>
      </c>
      <c r="B63" s="215">
        <v>0</v>
      </c>
      <c r="C63" s="215">
        <v>0</v>
      </c>
      <c r="D63" s="215">
        <v>0</v>
      </c>
      <c r="E63" s="215">
        <v>0</v>
      </c>
      <c r="F63" s="215">
        <v>0</v>
      </c>
      <c r="G63" s="215">
        <v>0</v>
      </c>
      <c r="H63" s="215">
        <v>0</v>
      </c>
      <c r="I63" s="215">
        <v>0</v>
      </c>
      <c r="J63" s="215">
        <v>0</v>
      </c>
      <c r="K63" s="215">
        <v>0</v>
      </c>
      <c r="L63" s="215">
        <v>0</v>
      </c>
      <c r="M63" s="215">
        <v>0</v>
      </c>
      <c r="N63" s="215">
        <v>0</v>
      </c>
      <c r="O63" s="215">
        <v>0</v>
      </c>
      <c r="P63" s="215">
        <v>0</v>
      </c>
      <c r="Q63" s="215">
        <v>0</v>
      </c>
      <c r="R63" s="215">
        <v>0</v>
      </c>
      <c r="S63" s="215">
        <v>0</v>
      </c>
      <c r="T63" s="215">
        <v>0</v>
      </c>
      <c r="U63" s="215">
        <v>0</v>
      </c>
      <c r="V63" s="215">
        <v>0</v>
      </c>
      <c r="W63" s="215">
        <v>0</v>
      </c>
      <c r="X63" s="215">
        <v>0</v>
      </c>
      <c r="Y63" s="215">
        <v>0</v>
      </c>
      <c r="Z63" s="215">
        <v>0</v>
      </c>
      <c r="AA63" s="215">
        <v>0</v>
      </c>
      <c r="AB63" s="215">
        <v>0</v>
      </c>
      <c r="AC63" s="215">
        <v>0</v>
      </c>
      <c r="AD63" s="215">
        <v>0</v>
      </c>
      <c r="AE63" s="215">
        <v>0</v>
      </c>
      <c r="AF63" s="215">
        <v>0</v>
      </c>
      <c r="AG63" s="215">
        <v>0</v>
      </c>
      <c r="AH63" s="215">
        <v>0</v>
      </c>
      <c r="AI63" s="215">
        <v>0</v>
      </c>
      <c r="AJ63" s="215">
        <v>0</v>
      </c>
      <c r="AK63" s="215">
        <v>0</v>
      </c>
      <c r="AL63" s="215">
        <v>0</v>
      </c>
      <c r="AM63" s="215">
        <v>0</v>
      </c>
      <c r="AN63" s="215">
        <v>0</v>
      </c>
      <c r="AO63" s="215">
        <v>0</v>
      </c>
      <c r="AP63" s="215">
        <v>0</v>
      </c>
    </row>
    <row r="64" spans="1:42">
      <c r="A64" s="74">
        <v>12</v>
      </c>
      <c r="B64" s="215">
        <v>0</v>
      </c>
      <c r="C64" s="215">
        <v>0</v>
      </c>
      <c r="D64" s="215">
        <v>0</v>
      </c>
      <c r="E64" s="215">
        <v>0</v>
      </c>
      <c r="F64" s="215">
        <v>0</v>
      </c>
      <c r="G64" s="215">
        <v>0</v>
      </c>
      <c r="H64" s="215">
        <v>0</v>
      </c>
      <c r="I64" s="215">
        <v>0</v>
      </c>
      <c r="J64" s="215">
        <v>0</v>
      </c>
      <c r="K64" s="215">
        <v>0</v>
      </c>
      <c r="L64" s="215">
        <v>0</v>
      </c>
      <c r="M64" s="215">
        <v>0</v>
      </c>
      <c r="N64" s="215">
        <v>0</v>
      </c>
      <c r="O64" s="215">
        <v>0</v>
      </c>
      <c r="P64" s="215">
        <v>0</v>
      </c>
      <c r="Q64" s="215">
        <v>0</v>
      </c>
      <c r="R64" s="215">
        <v>0</v>
      </c>
      <c r="S64" s="215">
        <v>0</v>
      </c>
      <c r="T64" s="215">
        <v>0</v>
      </c>
      <c r="U64" s="215">
        <v>0</v>
      </c>
      <c r="V64" s="215">
        <v>0</v>
      </c>
      <c r="W64" s="215">
        <v>0</v>
      </c>
      <c r="X64" s="215">
        <v>0</v>
      </c>
      <c r="Y64" s="215">
        <v>0</v>
      </c>
      <c r="Z64" s="215">
        <v>0</v>
      </c>
      <c r="AA64" s="215">
        <v>0</v>
      </c>
      <c r="AB64" s="215">
        <v>0</v>
      </c>
      <c r="AC64" s="215">
        <v>0</v>
      </c>
      <c r="AD64" s="215">
        <v>0</v>
      </c>
      <c r="AE64" s="215">
        <v>0</v>
      </c>
      <c r="AF64" s="215">
        <v>0</v>
      </c>
      <c r="AG64" s="215">
        <v>0</v>
      </c>
      <c r="AH64" s="215">
        <v>0</v>
      </c>
      <c r="AI64" s="215">
        <v>0</v>
      </c>
      <c r="AJ64" s="215">
        <v>0</v>
      </c>
      <c r="AK64" s="215">
        <v>0</v>
      </c>
      <c r="AL64" s="215">
        <v>0</v>
      </c>
      <c r="AM64" s="215">
        <v>0</v>
      </c>
      <c r="AN64" s="215">
        <v>0</v>
      </c>
      <c r="AO64" s="215">
        <v>0</v>
      </c>
      <c r="AP64" s="215">
        <v>0</v>
      </c>
    </row>
    <row r="65" spans="1:42">
      <c r="A65" s="74">
        <v>13</v>
      </c>
      <c r="B65" s="215">
        <v>0</v>
      </c>
      <c r="C65" s="215">
        <v>0</v>
      </c>
      <c r="D65" s="215">
        <v>0</v>
      </c>
      <c r="E65" s="215">
        <v>0</v>
      </c>
      <c r="F65" s="215">
        <v>0</v>
      </c>
      <c r="G65" s="215">
        <v>0</v>
      </c>
      <c r="H65" s="215">
        <v>0</v>
      </c>
      <c r="I65" s="215">
        <v>0</v>
      </c>
      <c r="J65" s="215">
        <v>0</v>
      </c>
      <c r="K65" s="215">
        <v>0</v>
      </c>
      <c r="L65" s="215">
        <v>0</v>
      </c>
      <c r="M65" s="215">
        <v>0</v>
      </c>
      <c r="N65" s="215">
        <v>0</v>
      </c>
      <c r="O65" s="215">
        <v>0</v>
      </c>
      <c r="P65" s="215">
        <v>0</v>
      </c>
      <c r="Q65" s="215">
        <v>0</v>
      </c>
      <c r="R65" s="215">
        <v>0</v>
      </c>
      <c r="S65" s="215">
        <v>0</v>
      </c>
      <c r="T65" s="215">
        <v>0</v>
      </c>
      <c r="U65" s="215">
        <v>0</v>
      </c>
      <c r="V65" s="215">
        <v>0</v>
      </c>
      <c r="W65" s="215">
        <v>0</v>
      </c>
      <c r="X65" s="215">
        <v>0</v>
      </c>
      <c r="Y65" s="215">
        <v>0</v>
      </c>
      <c r="Z65" s="215">
        <v>0</v>
      </c>
      <c r="AA65" s="215">
        <v>0</v>
      </c>
      <c r="AB65" s="215">
        <v>0</v>
      </c>
      <c r="AC65" s="215">
        <v>0</v>
      </c>
      <c r="AD65" s="215">
        <v>0</v>
      </c>
      <c r="AE65" s="215">
        <v>0</v>
      </c>
      <c r="AF65" s="215">
        <v>0</v>
      </c>
      <c r="AG65" s="215">
        <v>0</v>
      </c>
      <c r="AH65" s="215">
        <v>0</v>
      </c>
      <c r="AI65" s="215">
        <v>0</v>
      </c>
      <c r="AJ65" s="215">
        <v>0</v>
      </c>
      <c r="AK65" s="215">
        <v>0</v>
      </c>
      <c r="AL65" s="215">
        <v>0</v>
      </c>
      <c r="AM65" s="215">
        <v>0</v>
      </c>
      <c r="AN65" s="215">
        <v>0</v>
      </c>
      <c r="AO65" s="215">
        <v>0</v>
      </c>
      <c r="AP65" s="215">
        <v>0</v>
      </c>
    </row>
    <row r="66" spans="1:42">
      <c r="A66" s="74">
        <v>14</v>
      </c>
      <c r="B66" s="215">
        <v>0</v>
      </c>
      <c r="C66" s="215">
        <v>0</v>
      </c>
      <c r="D66" s="215">
        <v>0</v>
      </c>
      <c r="E66" s="215">
        <v>0</v>
      </c>
      <c r="F66" s="215">
        <v>0</v>
      </c>
      <c r="G66" s="215">
        <v>0</v>
      </c>
      <c r="H66" s="215">
        <v>0</v>
      </c>
      <c r="I66" s="215">
        <v>0</v>
      </c>
      <c r="J66" s="215">
        <v>0</v>
      </c>
      <c r="K66" s="215">
        <v>0</v>
      </c>
      <c r="L66" s="215">
        <v>0</v>
      </c>
      <c r="M66" s="215">
        <v>0</v>
      </c>
      <c r="N66" s="215">
        <v>0</v>
      </c>
      <c r="O66" s="215">
        <v>0</v>
      </c>
      <c r="P66" s="215">
        <v>0</v>
      </c>
      <c r="Q66" s="215">
        <v>0</v>
      </c>
      <c r="R66" s="215">
        <v>0</v>
      </c>
      <c r="S66" s="215">
        <v>0</v>
      </c>
      <c r="T66" s="215">
        <v>0</v>
      </c>
      <c r="U66" s="215">
        <v>0</v>
      </c>
      <c r="V66" s="215">
        <v>0</v>
      </c>
      <c r="W66" s="215">
        <v>0</v>
      </c>
      <c r="X66" s="215">
        <v>0</v>
      </c>
      <c r="Y66" s="215">
        <v>0</v>
      </c>
      <c r="Z66" s="215">
        <v>0</v>
      </c>
      <c r="AA66" s="215">
        <v>0</v>
      </c>
      <c r="AB66" s="215">
        <v>0</v>
      </c>
      <c r="AC66" s="215">
        <v>0</v>
      </c>
      <c r="AD66" s="215">
        <v>0</v>
      </c>
      <c r="AE66" s="215">
        <v>0</v>
      </c>
      <c r="AF66" s="215">
        <v>0</v>
      </c>
      <c r="AG66" s="215">
        <v>0</v>
      </c>
      <c r="AH66" s="215">
        <v>0</v>
      </c>
      <c r="AI66" s="215">
        <v>0</v>
      </c>
      <c r="AJ66" s="215">
        <v>0</v>
      </c>
      <c r="AK66" s="215">
        <v>0</v>
      </c>
      <c r="AL66" s="215">
        <v>0</v>
      </c>
      <c r="AM66" s="215">
        <v>0</v>
      </c>
      <c r="AN66" s="215">
        <v>0</v>
      </c>
      <c r="AO66" s="215">
        <v>0</v>
      </c>
      <c r="AP66" s="215">
        <v>0</v>
      </c>
    </row>
    <row r="67" spans="1:42">
      <c r="A67" s="74">
        <v>15</v>
      </c>
      <c r="B67" s="215">
        <v>0</v>
      </c>
      <c r="C67" s="215">
        <v>0</v>
      </c>
      <c r="D67" s="215">
        <v>0</v>
      </c>
      <c r="E67" s="215">
        <v>0</v>
      </c>
      <c r="F67" s="215">
        <v>0</v>
      </c>
      <c r="G67" s="215">
        <v>0</v>
      </c>
      <c r="H67" s="215">
        <v>0</v>
      </c>
      <c r="I67" s="215">
        <v>0</v>
      </c>
      <c r="J67" s="215">
        <v>0</v>
      </c>
      <c r="K67" s="215">
        <v>0</v>
      </c>
      <c r="L67" s="215">
        <v>0</v>
      </c>
      <c r="M67" s="215">
        <v>0</v>
      </c>
      <c r="N67" s="215">
        <v>0</v>
      </c>
      <c r="O67" s="215">
        <v>0</v>
      </c>
      <c r="P67" s="215">
        <v>0</v>
      </c>
      <c r="Q67" s="215">
        <v>0</v>
      </c>
      <c r="R67" s="215">
        <v>0</v>
      </c>
      <c r="S67" s="215">
        <v>0</v>
      </c>
      <c r="T67" s="215">
        <v>0</v>
      </c>
      <c r="U67" s="215">
        <v>0</v>
      </c>
      <c r="V67" s="215">
        <v>0</v>
      </c>
      <c r="W67" s="215">
        <v>0</v>
      </c>
      <c r="X67" s="215">
        <v>0</v>
      </c>
      <c r="Y67" s="215">
        <v>0</v>
      </c>
      <c r="Z67" s="215">
        <v>0</v>
      </c>
      <c r="AA67" s="215">
        <v>0</v>
      </c>
      <c r="AB67" s="215">
        <v>0</v>
      </c>
      <c r="AC67" s="215">
        <v>0</v>
      </c>
      <c r="AD67" s="215">
        <v>0</v>
      </c>
      <c r="AE67" s="215">
        <v>0</v>
      </c>
      <c r="AF67" s="215">
        <v>0</v>
      </c>
      <c r="AG67" s="215">
        <v>0</v>
      </c>
      <c r="AH67" s="215">
        <v>0</v>
      </c>
      <c r="AI67" s="215">
        <v>0</v>
      </c>
      <c r="AJ67" s="215">
        <v>0</v>
      </c>
      <c r="AK67" s="215">
        <v>0</v>
      </c>
      <c r="AL67" s="215">
        <v>0</v>
      </c>
      <c r="AM67" s="215">
        <v>0</v>
      </c>
      <c r="AN67" s="215">
        <v>0</v>
      </c>
      <c r="AO67" s="215">
        <v>0</v>
      </c>
      <c r="AP67" s="215">
        <v>0</v>
      </c>
    </row>
    <row r="68" spans="1:42">
      <c r="A68" s="74">
        <v>16</v>
      </c>
      <c r="B68" s="215">
        <v>0</v>
      </c>
      <c r="C68" s="215">
        <v>0</v>
      </c>
      <c r="D68" s="215">
        <v>0</v>
      </c>
      <c r="E68" s="215">
        <v>0</v>
      </c>
      <c r="F68" s="215">
        <v>0</v>
      </c>
      <c r="G68" s="215">
        <v>0</v>
      </c>
      <c r="H68" s="215">
        <v>0</v>
      </c>
      <c r="I68" s="215">
        <v>0</v>
      </c>
      <c r="J68" s="215">
        <v>0</v>
      </c>
      <c r="K68" s="215">
        <v>0</v>
      </c>
      <c r="L68" s="215">
        <v>0</v>
      </c>
      <c r="M68" s="215">
        <v>0</v>
      </c>
      <c r="N68" s="215">
        <v>0</v>
      </c>
      <c r="O68" s="215">
        <v>0</v>
      </c>
      <c r="P68" s="215">
        <v>0</v>
      </c>
      <c r="Q68" s="215">
        <v>0</v>
      </c>
      <c r="R68" s="215">
        <v>0</v>
      </c>
      <c r="S68" s="215">
        <v>0</v>
      </c>
      <c r="T68" s="215">
        <v>0</v>
      </c>
      <c r="U68" s="215">
        <v>0</v>
      </c>
      <c r="V68" s="215">
        <v>0</v>
      </c>
      <c r="W68" s="215">
        <v>0</v>
      </c>
      <c r="X68" s="215">
        <v>0</v>
      </c>
      <c r="Y68" s="215">
        <v>0</v>
      </c>
      <c r="Z68" s="215">
        <v>0</v>
      </c>
      <c r="AA68" s="215">
        <v>0</v>
      </c>
      <c r="AB68" s="215">
        <v>0</v>
      </c>
      <c r="AC68" s="215">
        <v>0</v>
      </c>
      <c r="AD68" s="215">
        <v>0</v>
      </c>
      <c r="AE68" s="215">
        <v>0</v>
      </c>
      <c r="AF68" s="215">
        <v>0</v>
      </c>
      <c r="AG68" s="215">
        <v>0</v>
      </c>
      <c r="AH68" s="215">
        <v>0</v>
      </c>
      <c r="AI68" s="215">
        <v>0</v>
      </c>
      <c r="AJ68" s="215">
        <v>0</v>
      </c>
      <c r="AK68" s="215">
        <v>0</v>
      </c>
      <c r="AL68" s="215">
        <v>0</v>
      </c>
      <c r="AM68" s="215">
        <v>0</v>
      </c>
      <c r="AN68" s="215">
        <v>0</v>
      </c>
      <c r="AO68" s="215">
        <v>0</v>
      </c>
      <c r="AP68" s="215">
        <v>0</v>
      </c>
    </row>
    <row r="69" spans="1:42">
      <c r="A69" s="74">
        <v>17</v>
      </c>
      <c r="B69" s="215">
        <v>0</v>
      </c>
      <c r="C69" s="215">
        <v>0</v>
      </c>
      <c r="D69" s="215">
        <v>0</v>
      </c>
      <c r="E69" s="215">
        <v>0</v>
      </c>
      <c r="F69" s="215">
        <v>0</v>
      </c>
      <c r="G69" s="215">
        <v>0</v>
      </c>
      <c r="H69" s="215">
        <v>0</v>
      </c>
      <c r="I69" s="215">
        <v>0</v>
      </c>
      <c r="J69" s="215">
        <v>0</v>
      </c>
      <c r="K69" s="215">
        <v>0</v>
      </c>
      <c r="L69" s="215">
        <v>0</v>
      </c>
      <c r="M69" s="215">
        <v>0</v>
      </c>
      <c r="N69" s="215">
        <v>0</v>
      </c>
      <c r="O69" s="215">
        <v>0</v>
      </c>
      <c r="P69" s="215">
        <v>0</v>
      </c>
      <c r="Q69" s="215">
        <v>0</v>
      </c>
      <c r="R69" s="215">
        <v>0</v>
      </c>
      <c r="S69" s="215">
        <v>0</v>
      </c>
      <c r="T69" s="215">
        <v>0</v>
      </c>
      <c r="U69" s="215">
        <v>0</v>
      </c>
      <c r="V69" s="215">
        <v>0</v>
      </c>
      <c r="W69" s="215">
        <v>0</v>
      </c>
      <c r="X69" s="215">
        <v>0</v>
      </c>
      <c r="Y69" s="215">
        <v>0</v>
      </c>
      <c r="Z69" s="215">
        <v>0</v>
      </c>
      <c r="AA69" s="215">
        <v>0</v>
      </c>
      <c r="AB69" s="215">
        <v>0</v>
      </c>
      <c r="AC69" s="215">
        <v>0</v>
      </c>
      <c r="AD69" s="215">
        <v>0</v>
      </c>
      <c r="AE69" s="215">
        <v>0</v>
      </c>
      <c r="AF69" s="215">
        <v>0</v>
      </c>
      <c r="AG69" s="215">
        <v>0</v>
      </c>
      <c r="AH69" s="215">
        <v>0</v>
      </c>
      <c r="AI69" s="215">
        <v>0</v>
      </c>
      <c r="AJ69" s="215">
        <v>0</v>
      </c>
      <c r="AK69" s="215">
        <v>0</v>
      </c>
      <c r="AL69" s="215">
        <v>0</v>
      </c>
      <c r="AM69" s="215">
        <v>0</v>
      </c>
      <c r="AN69" s="215">
        <v>0</v>
      </c>
      <c r="AO69" s="215">
        <v>0</v>
      </c>
      <c r="AP69" s="215">
        <v>0</v>
      </c>
    </row>
    <row r="70" spans="1:42">
      <c r="A70" s="74">
        <v>18</v>
      </c>
      <c r="B70" s="215">
        <v>0</v>
      </c>
      <c r="C70" s="215">
        <v>0</v>
      </c>
      <c r="D70" s="215">
        <v>0</v>
      </c>
      <c r="E70" s="215">
        <v>0</v>
      </c>
      <c r="F70" s="215">
        <v>0</v>
      </c>
      <c r="G70" s="215">
        <v>0</v>
      </c>
      <c r="H70" s="215">
        <v>0</v>
      </c>
      <c r="I70" s="215">
        <v>0</v>
      </c>
      <c r="J70" s="215">
        <v>0</v>
      </c>
      <c r="K70" s="215">
        <v>0</v>
      </c>
      <c r="L70" s="215">
        <v>0</v>
      </c>
      <c r="M70" s="215">
        <v>0</v>
      </c>
      <c r="N70" s="215">
        <v>0</v>
      </c>
      <c r="O70" s="215">
        <v>0</v>
      </c>
      <c r="P70" s="215">
        <v>0</v>
      </c>
      <c r="Q70" s="215">
        <v>0</v>
      </c>
      <c r="R70" s="215">
        <v>0</v>
      </c>
      <c r="S70" s="215">
        <v>0</v>
      </c>
      <c r="T70" s="215">
        <v>0</v>
      </c>
      <c r="U70" s="215">
        <v>0</v>
      </c>
      <c r="V70" s="215">
        <v>0</v>
      </c>
      <c r="W70" s="215">
        <v>0</v>
      </c>
      <c r="X70" s="215">
        <v>0</v>
      </c>
      <c r="Y70" s="215">
        <v>0</v>
      </c>
      <c r="Z70" s="215">
        <v>0</v>
      </c>
      <c r="AA70" s="215">
        <v>0</v>
      </c>
      <c r="AB70" s="215">
        <v>0</v>
      </c>
      <c r="AC70" s="215">
        <v>0</v>
      </c>
      <c r="AD70" s="215">
        <v>0</v>
      </c>
      <c r="AE70" s="215">
        <v>0</v>
      </c>
      <c r="AF70" s="215">
        <v>0</v>
      </c>
      <c r="AG70" s="215">
        <v>0</v>
      </c>
      <c r="AH70" s="215">
        <v>0</v>
      </c>
      <c r="AI70" s="215">
        <v>0</v>
      </c>
      <c r="AJ70" s="215">
        <v>0</v>
      </c>
      <c r="AK70" s="215">
        <v>0</v>
      </c>
      <c r="AL70" s="215">
        <v>0</v>
      </c>
      <c r="AM70" s="215">
        <v>0</v>
      </c>
      <c r="AN70" s="215">
        <v>0</v>
      </c>
      <c r="AO70" s="215">
        <v>0</v>
      </c>
      <c r="AP70" s="215">
        <v>0</v>
      </c>
    </row>
    <row r="71" spans="1:42">
      <c r="A71" s="74">
        <v>19</v>
      </c>
      <c r="B71" s="215">
        <v>0</v>
      </c>
      <c r="C71" s="215">
        <v>0</v>
      </c>
      <c r="D71" s="215">
        <v>0</v>
      </c>
      <c r="E71" s="215">
        <v>0</v>
      </c>
      <c r="F71" s="215">
        <v>0</v>
      </c>
      <c r="G71" s="215">
        <v>0</v>
      </c>
      <c r="H71" s="215">
        <v>0</v>
      </c>
      <c r="I71" s="215">
        <v>0</v>
      </c>
      <c r="J71" s="215">
        <v>0</v>
      </c>
      <c r="K71" s="215">
        <v>0</v>
      </c>
      <c r="L71" s="215">
        <v>0</v>
      </c>
      <c r="M71" s="215">
        <v>0</v>
      </c>
      <c r="N71" s="215">
        <v>0</v>
      </c>
      <c r="O71" s="215">
        <v>0</v>
      </c>
      <c r="P71" s="215">
        <v>0</v>
      </c>
      <c r="Q71" s="215">
        <v>0</v>
      </c>
      <c r="R71" s="215">
        <v>0</v>
      </c>
      <c r="S71" s="215">
        <v>0</v>
      </c>
      <c r="T71" s="215">
        <v>0</v>
      </c>
      <c r="U71" s="215">
        <v>0</v>
      </c>
      <c r="V71" s="215">
        <v>0</v>
      </c>
      <c r="W71" s="215">
        <v>0</v>
      </c>
      <c r="X71" s="215">
        <v>0</v>
      </c>
      <c r="Y71" s="215">
        <v>0</v>
      </c>
      <c r="Z71" s="215">
        <v>0</v>
      </c>
      <c r="AA71" s="215">
        <v>0</v>
      </c>
      <c r="AB71" s="215">
        <v>0</v>
      </c>
      <c r="AC71" s="215">
        <v>0</v>
      </c>
      <c r="AD71" s="215">
        <v>0</v>
      </c>
      <c r="AE71" s="215">
        <v>0</v>
      </c>
      <c r="AF71" s="215">
        <v>0</v>
      </c>
      <c r="AG71" s="215">
        <v>0</v>
      </c>
      <c r="AH71" s="215">
        <v>0</v>
      </c>
      <c r="AI71" s="215">
        <v>0</v>
      </c>
      <c r="AJ71" s="215">
        <v>0</v>
      </c>
      <c r="AK71" s="215">
        <v>0</v>
      </c>
      <c r="AL71" s="215">
        <v>0</v>
      </c>
      <c r="AM71" s="215">
        <v>0</v>
      </c>
      <c r="AN71" s="215">
        <v>0</v>
      </c>
      <c r="AO71" s="215">
        <v>0</v>
      </c>
      <c r="AP71" s="215">
        <v>0</v>
      </c>
    </row>
    <row r="72" spans="1:42">
      <c r="A72" s="74">
        <v>20</v>
      </c>
      <c r="B72" s="215">
        <v>0</v>
      </c>
      <c r="C72" s="215">
        <v>0</v>
      </c>
      <c r="D72" s="215">
        <v>0</v>
      </c>
      <c r="E72" s="215">
        <v>0</v>
      </c>
      <c r="F72" s="215">
        <v>0</v>
      </c>
      <c r="G72" s="215">
        <v>0</v>
      </c>
      <c r="H72" s="215">
        <v>0</v>
      </c>
      <c r="I72" s="215">
        <v>0</v>
      </c>
      <c r="J72" s="215">
        <v>0</v>
      </c>
      <c r="K72" s="215">
        <v>0</v>
      </c>
      <c r="L72" s="215">
        <v>0</v>
      </c>
      <c r="M72" s="215">
        <v>0</v>
      </c>
      <c r="N72" s="215">
        <v>0</v>
      </c>
      <c r="O72" s="215">
        <v>0</v>
      </c>
      <c r="P72" s="215">
        <v>0</v>
      </c>
      <c r="Q72" s="215">
        <v>0</v>
      </c>
      <c r="R72" s="215">
        <v>0</v>
      </c>
      <c r="S72" s="215">
        <v>0</v>
      </c>
      <c r="T72" s="215">
        <v>0</v>
      </c>
      <c r="U72" s="215">
        <v>0</v>
      </c>
      <c r="V72" s="215">
        <v>0</v>
      </c>
      <c r="W72" s="215">
        <v>0</v>
      </c>
      <c r="X72" s="215">
        <v>0</v>
      </c>
      <c r="Y72" s="215">
        <v>0</v>
      </c>
      <c r="Z72" s="215">
        <v>0</v>
      </c>
      <c r="AA72" s="215">
        <v>0</v>
      </c>
      <c r="AB72" s="215">
        <v>0</v>
      </c>
      <c r="AC72" s="215">
        <v>0</v>
      </c>
      <c r="AD72" s="215">
        <v>0</v>
      </c>
      <c r="AE72" s="215">
        <v>0</v>
      </c>
      <c r="AF72" s="215">
        <v>0</v>
      </c>
      <c r="AG72" s="215">
        <v>0</v>
      </c>
      <c r="AH72" s="215">
        <v>0</v>
      </c>
      <c r="AI72" s="215">
        <v>0</v>
      </c>
      <c r="AJ72" s="215">
        <v>0</v>
      </c>
      <c r="AK72" s="215">
        <v>0</v>
      </c>
      <c r="AL72" s="215">
        <v>0</v>
      </c>
      <c r="AM72" s="215">
        <v>0</v>
      </c>
      <c r="AN72" s="215">
        <v>0</v>
      </c>
      <c r="AO72" s="215">
        <v>0</v>
      </c>
      <c r="AP72" s="215">
        <v>0</v>
      </c>
    </row>
    <row r="73" spans="1:42">
      <c r="A73" s="74">
        <v>21</v>
      </c>
      <c r="B73" s="215">
        <v>0</v>
      </c>
      <c r="C73" s="215">
        <v>0</v>
      </c>
      <c r="D73" s="215">
        <v>0</v>
      </c>
      <c r="E73" s="215">
        <v>0</v>
      </c>
      <c r="F73" s="215">
        <v>0</v>
      </c>
      <c r="G73" s="215">
        <v>0</v>
      </c>
      <c r="H73" s="215">
        <v>0</v>
      </c>
      <c r="I73" s="215">
        <v>0</v>
      </c>
      <c r="J73" s="215">
        <v>0</v>
      </c>
      <c r="K73" s="215">
        <v>0</v>
      </c>
      <c r="L73" s="215">
        <v>0</v>
      </c>
      <c r="M73" s="215">
        <v>0</v>
      </c>
      <c r="N73" s="215">
        <v>0</v>
      </c>
      <c r="O73" s="215">
        <v>0</v>
      </c>
      <c r="P73" s="215">
        <v>0</v>
      </c>
      <c r="Q73" s="215">
        <v>0</v>
      </c>
      <c r="R73" s="215">
        <v>0</v>
      </c>
      <c r="S73" s="215">
        <v>0</v>
      </c>
      <c r="T73" s="215">
        <v>0</v>
      </c>
      <c r="U73" s="215">
        <v>0</v>
      </c>
      <c r="V73" s="215">
        <v>0</v>
      </c>
      <c r="W73" s="215">
        <v>0</v>
      </c>
      <c r="X73" s="215">
        <v>0</v>
      </c>
      <c r="Y73" s="215">
        <v>0</v>
      </c>
      <c r="Z73" s="215">
        <v>0</v>
      </c>
      <c r="AA73" s="215">
        <v>0</v>
      </c>
      <c r="AB73" s="215">
        <v>0</v>
      </c>
      <c r="AC73" s="215">
        <v>0</v>
      </c>
      <c r="AD73" s="215">
        <v>0</v>
      </c>
      <c r="AE73" s="215">
        <v>0</v>
      </c>
      <c r="AF73" s="215">
        <v>0</v>
      </c>
      <c r="AG73" s="215">
        <v>0</v>
      </c>
      <c r="AH73" s="215">
        <v>0</v>
      </c>
      <c r="AI73" s="215">
        <v>0</v>
      </c>
      <c r="AJ73" s="215">
        <v>0</v>
      </c>
      <c r="AK73" s="215">
        <v>0</v>
      </c>
      <c r="AL73" s="215">
        <v>0</v>
      </c>
      <c r="AM73" s="215">
        <v>0</v>
      </c>
      <c r="AN73" s="215">
        <v>0</v>
      </c>
      <c r="AO73" s="215">
        <v>0</v>
      </c>
      <c r="AP73" s="215">
        <v>0</v>
      </c>
    </row>
    <row r="74" spans="1:42">
      <c r="A74" s="74">
        <v>22</v>
      </c>
      <c r="B74" s="215">
        <v>0</v>
      </c>
      <c r="C74" s="215">
        <v>0</v>
      </c>
      <c r="D74" s="215">
        <v>0</v>
      </c>
      <c r="E74" s="215">
        <v>0</v>
      </c>
      <c r="F74" s="215">
        <v>0</v>
      </c>
      <c r="G74" s="215">
        <v>0</v>
      </c>
      <c r="H74" s="215">
        <v>0</v>
      </c>
      <c r="I74" s="215">
        <v>0</v>
      </c>
      <c r="J74" s="215">
        <v>0</v>
      </c>
      <c r="K74" s="215">
        <v>0</v>
      </c>
      <c r="L74" s="215">
        <v>0</v>
      </c>
      <c r="M74" s="215">
        <v>0</v>
      </c>
      <c r="N74" s="215">
        <v>0</v>
      </c>
      <c r="O74" s="215">
        <v>0</v>
      </c>
      <c r="P74" s="215">
        <v>0</v>
      </c>
      <c r="Q74" s="215">
        <v>0</v>
      </c>
      <c r="R74" s="215">
        <v>0</v>
      </c>
      <c r="S74" s="215">
        <v>0</v>
      </c>
      <c r="T74" s="215">
        <v>0</v>
      </c>
      <c r="U74" s="215">
        <v>0</v>
      </c>
      <c r="V74" s="215">
        <v>0</v>
      </c>
      <c r="W74" s="215">
        <v>0</v>
      </c>
      <c r="X74" s="215">
        <v>0</v>
      </c>
      <c r="Y74" s="215">
        <v>0</v>
      </c>
      <c r="Z74" s="215">
        <v>0</v>
      </c>
      <c r="AA74" s="215">
        <v>0</v>
      </c>
      <c r="AB74" s="215">
        <v>0</v>
      </c>
      <c r="AC74" s="215">
        <v>0</v>
      </c>
      <c r="AD74" s="215">
        <v>0</v>
      </c>
      <c r="AE74" s="215">
        <v>0</v>
      </c>
      <c r="AF74" s="215">
        <v>0</v>
      </c>
      <c r="AG74" s="215">
        <v>0</v>
      </c>
      <c r="AH74" s="215">
        <v>0</v>
      </c>
      <c r="AI74" s="215">
        <v>0</v>
      </c>
      <c r="AJ74" s="215">
        <v>0</v>
      </c>
      <c r="AK74" s="215">
        <v>0</v>
      </c>
      <c r="AL74" s="215">
        <v>0</v>
      </c>
      <c r="AM74" s="215">
        <v>0</v>
      </c>
      <c r="AN74" s="215">
        <v>0</v>
      </c>
      <c r="AO74" s="215">
        <v>0</v>
      </c>
      <c r="AP74" s="215">
        <v>0</v>
      </c>
    </row>
    <row r="75" spans="1:42">
      <c r="A75" s="74">
        <v>23</v>
      </c>
      <c r="B75" s="215">
        <v>0</v>
      </c>
      <c r="C75" s="215">
        <v>0</v>
      </c>
      <c r="D75" s="215">
        <v>0</v>
      </c>
      <c r="E75" s="215">
        <v>0</v>
      </c>
      <c r="F75" s="215">
        <v>0</v>
      </c>
      <c r="G75" s="215">
        <v>0</v>
      </c>
      <c r="H75" s="215">
        <v>0</v>
      </c>
      <c r="I75" s="215">
        <v>0</v>
      </c>
      <c r="J75" s="215">
        <v>0</v>
      </c>
      <c r="K75" s="215">
        <v>0</v>
      </c>
      <c r="L75" s="215">
        <v>0</v>
      </c>
      <c r="M75" s="215">
        <v>0</v>
      </c>
      <c r="N75" s="215">
        <v>0</v>
      </c>
      <c r="O75" s="215">
        <v>0</v>
      </c>
      <c r="P75" s="215">
        <v>0</v>
      </c>
      <c r="Q75" s="215">
        <v>0</v>
      </c>
      <c r="R75" s="215">
        <v>0</v>
      </c>
      <c r="S75" s="215">
        <v>0</v>
      </c>
      <c r="T75" s="215">
        <v>0</v>
      </c>
      <c r="U75" s="215">
        <v>0</v>
      </c>
      <c r="V75" s="215">
        <v>0</v>
      </c>
      <c r="W75" s="215">
        <v>0</v>
      </c>
      <c r="X75" s="215">
        <v>0</v>
      </c>
      <c r="Y75" s="215">
        <v>0</v>
      </c>
      <c r="Z75" s="215">
        <v>0</v>
      </c>
      <c r="AA75" s="215">
        <v>0</v>
      </c>
      <c r="AB75" s="215">
        <v>0</v>
      </c>
      <c r="AC75" s="215">
        <v>0</v>
      </c>
      <c r="AD75" s="215">
        <v>0</v>
      </c>
      <c r="AE75" s="215">
        <v>0</v>
      </c>
      <c r="AF75" s="215">
        <v>0</v>
      </c>
      <c r="AG75" s="215">
        <v>0</v>
      </c>
      <c r="AH75" s="215">
        <v>0</v>
      </c>
      <c r="AI75" s="215">
        <v>0</v>
      </c>
      <c r="AJ75" s="215">
        <v>0</v>
      </c>
      <c r="AK75" s="215">
        <v>0</v>
      </c>
      <c r="AL75" s="215">
        <v>0</v>
      </c>
      <c r="AM75" s="215">
        <v>0</v>
      </c>
      <c r="AN75" s="215">
        <v>0</v>
      </c>
      <c r="AO75" s="215">
        <v>0</v>
      </c>
      <c r="AP75" s="215">
        <v>0</v>
      </c>
    </row>
    <row r="76" spans="1:42">
      <c r="A76" s="74">
        <v>24</v>
      </c>
      <c r="B76" s="215">
        <v>0</v>
      </c>
      <c r="C76" s="215">
        <v>0</v>
      </c>
      <c r="D76" s="215">
        <v>0</v>
      </c>
      <c r="E76" s="215">
        <v>0</v>
      </c>
      <c r="F76" s="215">
        <v>0</v>
      </c>
      <c r="G76" s="215">
        <v>0</v>
      </c>
      <c r="H76" s="215">
        <v>0</v>
      </c>
      <c r="I76" s="215">
        <v>0</v>
      </c>
      <c r="J76" s="215">
        <v>0</v>
      </c>
      <c r="K76" s="215">
        <v>0</v>
      </c>
      <c r="L76" s="215">
        <v>0</v>
      </c>
      <c r="M76" s="215">
        <v>0</v>
      </c>
      <c r="N76" s="215">
        <v>0</v>
      </c>
      <c r="O76" s="215">
        <v>0</v>
      </c>
      <c r="P76" s="215">
        <v>0</v>
      </c>
      <c r="Q76" s="215">
        <v>0</v>
      </c>
      <c r="R76" s="215">
        <v>0</v>
      </c>
      <c r="S76" s="215">
        <v>0</v>
      </c>
      <c r="T76" s="215">
        <v>0</v>
      </c>
      <c r="U76" s="215">
        <v>0</v>
      </c>
      <c r="V76" s="215">
        <v>0</v>
      </c>
      <c r="W76" s="215">
        <v>0</v>
      </c>
      <c r="X76" s="215">
        <v>0</v>
      </c>
      <c r="Y76" s="215">
        <v>0</v>
      </c>
      <c r="Z76" s="215">
        <v>0</v>
      </c>
      <c r="AA76" s="215">
        <v>0</v>
      </c>
      <c r="AB76" s="215">
        <v>0</v>
      </c>
      <c r="AC76" s="215">
        <v>0</v>
      </c>
      <c r="AD76" s="215">
        <v>0</v>
      </c>
      <c r="AE76" s="215">
        <v>0</v>
      </c>
      <c r="AF76" s="215">
        <v>0</v>
      </c>
      <c r="AG76" s="215">
        <v>0</v>
      </c>
      <c r="AH76" s="215">
        <v>0</v>
      </c>
      <c r="AI76" s="215">
        <v>0</v>
      </c>
      <c r="AJ76" s="215">
        <v>0</v>
      </c>
      <c r="AK76" s="215">
        <v>0</v>
      </c>
      <c r="AL76" s="215">
        <v>0</v>
      </c>
      <c r="AM76" s="215">
        <v>0</v>
      </c>
      <c r="AN76" s="215">
        <v>0</v>
      </c>
      <c r="AO76" s="215">
        <v>0</v>
      </c>
      <c r="AP76" s="215">
        <v>0</v>
      </c>
    </row>
    <row r="77" spans="1:42">
      <c r="A77" s="74">
        <v>25</v>
      </c>
      <c r="B77" s="215">
        <v>0</v>
      </c>
      <c r="C77" s="215">
        <v>0</v>
      </c>
      <c r="D77" s="215">
        <v>0</v>
      </c>
      <c r="E77" s="215">
        <v>0</v>
      </c>
      <c r="F77" s="215">
        <v>0</v>
      </c>
      <c r="G77" s="215">
        <v>0</v>
      </c>
      <c r="H77" s="215">
        <v>0</v>
      </c>
      <c r="I77" s="215">
        <v>0</v>
      </c>
      <c r="J77" s="215">
        <v>0</v>
      </c>
      <c r="K77" s="215">
        <v>0</v>
      </c>
      <c r="L77" s="215">
        <v>0</v>
      </c>
      <c r="M77" s="215">
        <v>0</v>
      </c>
      <c r="N77" s="215">
        <v>0</v>
      </c>
      <c r="O77" s="215">
        <v>0</v>
      </c>
      <c r="P77" s="215">
        <v>0</v>
      </c>
      <c r="Q77" s="215">
        <v>0</v>
      </c>
      <c r="R77" s="215">
        <v>0</v>
      </c>
      <c r="S77" s="215">
        <v>0</v>
      </c>
      <c r="T77" s="215">
        <v>0</v>
      </c>
      <c r="U77" s="215">
        <v>0</v>
      </c>
      <c r="V77" s="215">
        <v>0</v>
      </c>
      <c r="W77" s="215">
        <v>0</v>
      </c>
      <c r="X77" s="215">
        <v>0</v>
      </c>
      <c r="Y77" s="215">
        <v>0</v>
      </c>
      <c r="Z77" s="215">
        <v>0</v>
      </c>
      <c r="AA77" s="215">
        <v>0</v>
      </c>
      <c r="AB77" s="215">
        <v>0</v>
      </c>
      <c r="AC77" s="215">
        <v>0</v>
      </c>
      <c r="AD77" s="215">
        <v>0</v>
      </c>
      <c r="AE77" s="215">
        <v>0</v>
      </c>
      <c r="AF77" s="215">
        <v>0</v>
      </c>
      <c r="AG77" s="215">
        <v>0</v>
      </c>
      <c r="AH77" s="215">
        <v>0</v>
      </c>
      <c r="AI77" s="215">
        <v>0</v>
      </c>
      <c r="AJ77" s="215">
        <v>0</v>
      </c>
      <c r="AK77" s="215">
        <v>0</v>
      </c>
      <c r="AL77" s="215">
        <v>0</v>
      </c>
      <c r="AM77" s="215">
        <v>0</v>
      </c>
      <c r="AN77" s="215">
        <v>0</v>
      </c>
      <c r="AO77" s="215">
        <v>0</v>
      </c>
      <c r="AP77" s="215">
        <v>0</v>
      </c>
    </row>
    <row r="78" spans="1:42">
      <c r="A78" s="74">
        <v>26</v>
      </c>
      <c r="B78" s="215">
        <v>0</v>
      </c>
      <c r="C78" s="215">
        <v>0</v>
      </c>
      <c r="D78" s="215">
        <v>0</v>
      </c>
      <c r="E78" s="215">
        <v>0</v>
      </c>
      <c r="F78" s="215">
        <v>0</v>
      </c>
      <c r="G78" s="215">
        <v>0</v>
      </c>
      <c r="H78" s="215">
        <v>0</v>
      </c>
      <c r="I78" s="215">
        <v>0</v>
      </c>
      <c r="J78" s="215">
        <v>0</v>
      </c>
      <c r="K78" s="215">
        <v>0</v>
      </c>
      <c r="L78" s="215">
        <v>0</v>
      </c>
      <c r="M78" s="215">
        <v>0</v>
      </c>
      <c r="N78" s="215">
        <v>0</v>
      </c>
      <c r="O78" s="215">
        <v>0</v>
      </c>
      <c r="P78" s="215">
        <v>0</v>
      </c>
      <c r="Q78" s="215">
        <v>0</v>
      </c>
      <c r="R78" s="215">
        <v>0</v>
      </c>
      <c r="S78" s="215">
        <v>0</v>
      </c>
      <c r="T78" s="215">
        <v>0</v>
      </c>
      <c r="U78" s="215">
        <v>0</v>
      </c>
      <c r="V78" s="215">
        <v>0</v>
      </c>
      <c r="W78" s="215">
        <v>0</v>
      </c>
      <c r="X78" s="215">
        <v>0</v>
      </c>
      <c r="Y78" s="215">
        <v>0</v>
      </c>
      <c r="Z78" s="215">
        <v>0</v>
      </c>
      <c r="AA78" s="215">
        <v>0</v>
      </c>
      <c r="AB78" s="215">
        <v>0</v>
      </c>
      <c r="AC78" s="215">
        <v>0</v>
      </c>
      <c r="AD78" s="215">
        <v>0</v>
      </c>
      <c r="AE78" s="215">
        <v>0</v>
      </c>
      <c r="AF78" s="215">
        <v>0</v>
      </c>
      <c r="AG78" s="215">
        <v>0</v>
      </c>
      <c r="AH78" s="215">
        <v>0</v>
      </c>
      <c r="AI78" s="215">
        <v>0</v>
      </c>
      <c r="AJ78" s="215">
        <v>0</v>
      </c>
      <c r="AK78" s="215">
        <v>0</v>
      </c>
      <c r="AL78" s="215">
        <v>0</v>
      </c>
      <c r="AM78" s="215">
        <v>0</v>
      </c>
      <c r="AN78" s="215">
        <v>0</v>
      </c>
      <c r="AO78" s="215">
        <v>0</v>
      </c>
      <c r="AP78" s="215">
        <v>0</v>
      </c>
    </row>
    <row r="79" spans="1:42">
      <c r="A79" s="74">
        <v>27</v>
      </c>
      <c r="B79" s="215">
        <v>0</v>
      </c>
      <c r="C79" s="215">
        <v>0</v>
      </c>
      <c r="D79" s="215">
        <v>0</v>
      </c>
      <c r="E79" s="215">
        <v>0</v>
      </c>
      <c r="F79" s="215">
        <v>0</v>
      </c>
      <c r="G79" s="215">
        <v>0</v>
      </c>
      <c r="H79" s="215">
        <v>0</v>
      </c>
      <c r="I79" s="215">
        <v>0</v>
      </c>
      <c r="J79" s="215">
        <v>0</v>
      </c>
      <c r="K79" s="215">
        <v>0</v>
      </c>
      <c r="L79" s="215">
        <v>0</v>
      </c>
      <c r="M79" s="215">
        <v>0</v>
      </c>
      <c r="N79" s="215">
        <v>0</v>
      </c>
      <c r="O79" s="215">
        <v>0</v>
      </c>
      <c r="P79" s="215">
        <v>0</v>
      </c>
      <c r="Q79" s="215">
        <v>0</v>
      </c>
      <c r="R79" s="215">
        <v>0</v>
      </c>
      <c r="S79" s="215">
        <v>0</v>
      </c>
      <c r="T79" s="215">
        <v>0</v>
      </c>
      <c r="U79" s="215">
        <v>0</v>
      </c>
      <c r="V79" s="215">
        <v>0</v>
      </c>
      <c r="W79" s="215">
        <v>0</v>
      </c>
      <c r="X79" s="215">
        <v>0</v>
      </c>
      <c r="Y79" s="215">
        <v>0</v>
      </c>
      <c r="Z79" s="215">
        <v>0</v>
      </c>
      <c r="AA79" s="215">
        <v>0</v>
      </c>
      <c r="AB79" s="215">
        <v>0</v>
      </c>
      <c r="AC79" s="215">
        <v>0</v>
      </c>
      <c r="AD79" s="215">
        <v>0</v>
      </c>
      <c r="AE79" s="215">
        <v>0</v>
      </c>
      <c r="AF79" s="215">
        <v>0</v>
      </c>
      <c r="AG79" s="215">
        <v>0</v>
      </c>
      <c r="AH79" s="215">
        <v>0</v>
      </c>
      <c r="AI79" s="215">
        <v>0</v>
      </c>
      <c r="AJ79" s="215">
        <v>0</v>
      </c>
      <c r="AK79" s="215">
        <v>0</v>
      </c>
      <c r="AL79" s="215">
        <v>0</v>
      </c>
      <c r="AM79" s="215">
        <v>0</v>
      </c>
      <c r="AN79" s="215">
        <v>0</v>
      </c>
      <c r="AO79" s="215">
        <v>0</v>
      </c>
      <c r="AP79" s="215">
        <v>0</v>
      </c>
    </row>
    <row r="80" spans="1:42">
      <c r="A80" s="74">
        <v>28</v>
      </c>
      <c r="B80" s="215">
        <v>0</v>
      </c>
      <c r="C80" s="215">
        <v>0</v>
      </c>
      <c r="D80" s="215">
        <v>0</v>
      </c>
      <c r="E80" s="215">
        <v>0</v>
      </c>
      <c r="F80" s="215">
        <v>0</v>
      </c>
      <c r="G80" s="215">
        <v>0</v>
      </c>
      <c r="H80" s="215">
        <v>0</v>
      </c>
      <c r="I80" s="215">
        <v>0</v>
      </c>
      <c r="J80" s="215">
        <v>0</v>
      </c>
      <c r="K80" s="215">
        <v>0</v>
      </c>
      <c r="L80" s="215">
        <v>0</v>
      </c>
      <c r="M80" s="215">
        <v>0</v>
      </c>
      <c r="N80" s="215">
        <v>0</v>
      </c>
      <c r="O80" s="215">
        <v>0</v>
      </c>
      <c r="P80" s="215">
        <v>0</v>
      </c>
      <c r="Q80" s="215">
        <v>0</v>
      </c>
      <c r="R80" s="215">
        <v>0</v>
      </c>
      <c r="S80" s="215">
        <v>0</v>
      </c>
      <c r="T80" s="215">
        <v>0</v>
      </c>
      <c r="U80" s="215">
        <v>0</v>
      </c>
      <c r="V80" s="215">
        <v>0</v>
      </c>
      <c r="W80" s="215">
        <v>0</v>
      </c>
      <c r="X80" s="215">
        <v>0</v>
      </c>
      <c r="Y80" s="215">
        <v>0</v>
      </c>
      <c r="Z80" s="215">
        <v>0</v>
      </c>
      <c r="AA80" s="215">
        <v>0</v>
      </c>
      <c r="AB80" s="215">
        <v>0</v>
      </c>
      <c r="AC80" s="215">
        <v>0</v>
      </c>
      <c r="AD80" s="215">
        <v>0</v>
      </c>
      <c r="AE80" s="215">
        <v>0</v>
      </c>
      <c r="AF80" s="215">
        <v>0</v>
      </c>
      <c r="AG80" s="215">
        <v>0</v>
      </c>
      <c r="AH80" s="215">
        <v>0</v>
      </c>
      <c r="AI80" s="215">
        <v>0</v>
      </c>
      <c r="AJ80" s="215">
        <v>0</v>
      </c>
      <c r="AK80" s="215">
        <v>0</v>
      </c>
      <c r="AL80" s="215">
        <v>0</v>
      </c>
      <c r="AM80" s="215">
        <v>0</v>
      </c>
      <c r="AN80" s="215">
        <v>0</v>
      </c>
      <c r="AO80" s="215">
        <v>0</v>
      </c>
      <c r="AP80" s="215">
        <v>0</v>
      </c>
    </row>
    <row r="81" spans="1:42">
      <c r="A81" s="74">
        <v>29</v>
      </c>
      <c r="B81" s="215">
        <v>0</v>
      </c>
      <c r="C81" s="215">
        <v>0</v>
      </c>
      <c r="D81" s="215">
        <v>0</v>
      </c>
      <c r="E81" s="215">
        <v>0</v>
      </c>
      <c r="F81" s="215">
        <v>0</v>
      </c>
      <c r="G81" s="215">
        <v>0</v>
      </c>
      <c r="H81" s="215">
        <v>0</v>
      </c>
      <c r="I81" s="215">
        <v>0</v>
      </c>
      <c r="J81" s="215">
        <v>0</v>
      </c>
      <c r="K81" s="215">
        <v>0</v>
      </c>
      <c r="L81" s="215">
        <v>0</v>
      </c>
      <c r="M81" s="215">
        <v>0</v>
      </c>
      <c r="N81" s="215">
        <v>0</v>
      </c>
      <c r="O81" s="215">
        <v>0</v>
      </c>
      <c r="P81" s="215">
        <v>0</v>
      </c>
      <c r="Q81" s="215">
        <v>0</v>
      </c>
      <c r="R81" s="215">
        <v>0</v>
      </c>
      <c r="S81" s="215">
        <v>0</v>
      </c>
      <c r="T81" s="215">
        <v>0</v>
      </c>
      <c r="U81" s="215">
        <v>0</v>
      </c>
      <c r="V81" s="215">
        <v>0</v>
      </c>
      <c r="W81" s="215">
        <v>0</v>
      </c>
      <c r="X81" s="215">
        <v>0</v>
      </c>
      <c r="Y81" s="215">
        <v>0</v>
      </c>
      <c r="Z81" s="215">
        <v>0</v>
      </c>
      <c r="AA81" s="215">
        <v>0</v>
      </c>
      <c r="AB81" s="215">
        <v>0</v>
      </c>
      <c r="AC81" s="215">
        <v>0</v>
      </c>
      <c r="AD81" s="215">
        <v>0</v>
      </c>
      <c r="AE81" s="215">
        <v>0</v>
      </c>
      <c r="AF81" s="215">
        <v>0</v>
      </c>
      <c r="AG81" s="215">
        <v>0</v>
      </c>
      <c r="AH81" s="215">
        <v>0</v>
      </c>
      <c r="AI81" s="215">
        <v>0</v>
      </c>
      <c r="AJ81" s="215">
        <v>0</v>
      </c>
      <c r="AK81" s="215">
        <v>0</v>
      </c>
      <c r="AL81" s="215">
        <v>0</v>
      </c>
      <c r="AM81" s="215">
        <v>0</v>
      </c>
      <c r="AN81" s="215">
        <v>0</v>
      </c>
      <c r="AO81" s="215">
        <v>0</v>
      </c>
      <c r="AP81" s="215">
        <v>0</v>
      </c>
    </row>
    <row r="82" spans="1:42">
      <c r="A82" s="74">
        <v>30</v>
      </c>
      <c r="B82" s="215">
        <v>0</v>
      </c>
      <c r="C82" s="215">
        <v>0</v>
      </c>
      <c r="D82" s="215">
        <v>0</v>
      </c>
      <c r="E82" s="215">
        <v>0</v>
      </c>
      <c r="F82" s="215">
        <v>0</v>
      </c>
      <c r="G82" s="215">
        <v>0</v>
      </c>
      <c r="H82" s="215">
        <v>0</v>
      </c>
      <c r="I82" s="215">
        <v>0</v>
      </c>
      <c r="J82" s="215">
        <v>0</v>
      </c>
      <c r="K82" s="215">
        <v>0</v>
      </c>
      <c r="L82" s="215">
        <v>0</v>
      </c>
      <c r="M82" s="215">
        <v>0</v>
      </c>
      <c r="N82" s="215">
        <v>0</v>
      </c>
      <c r="O82" s="215">
        <v>0</v>
      </c>
      <c r="P82" s="215">
        <v>0</v>
      </c>
      <c r="Q82" s="215">
        <v>0</v>
      </c>
      <c r="R82" s="215">
        <v>0</v>
      </c>
      <c r="S82" s="215">
        <v>0</v>
      </c>
      <c r="T82" s="215">
        <v>0</v>
      </c>
      <c r="U82" s="215">
        <v>0</v>
      </c>
      <c r="V82" s="215">
        <v>0</v>
      </c>
      <c r="W82" s="215">
        <v>0</v>
      </c>
      <c r="X82" s="215">
        <v>0</v>
      </c>
      <c r="Y82" s="215">
        <v>0</v>
      </c>
      <c r="Z82" s="215">
        <v>0</v>
      </c>
      <c r="AA82" s="215">
        <v>0</v>
      </c>
      <c r="AB82" s="215">
        <v>0</v>
      </c>
      <c r="AC82" s="215">
        <v>0</v>
      </c>
      <c r="AD82" s="215">
        <v>0</v>
      </c>
      <c r="AE82" s="215">
        <v>0</v>
      </c>
      <c r="AF82" s="215">
        <v>0</v>
      </c>
      <c r="AG82" s="215">
        <v>0</v>
      </c>
      <c r="AH82" s="215">
        <v>0</v>
      </c>
      <c r="AI82" s="215">
        <v>0</v>
      </c>
      <c r="AJ82" s="215">
        <v>0</v>
      </c>
      <c r="AK82" s="215">
        <v>0</v>
      </c>
      <c r="AL82" s="215">
        <v>0</v>
      </c>
      <c r="AM82" s="215">
        <v>0</v>
      </c>
      <c r="AN82" s="215">
        <v>0</v>
      </c>
      <c r="AO82" s="215">
        <v>0</v>
      </c>
      <c r="AP82" s="215">
        <v>0</v>
      </c>
    </row>
    <row r="83" spans="1:42">
      <c r="A83" s="74">
        <v>31</v>
      </c>
      <c r="B83" s="215">
        <v>0</v>
      </c>
      <c r="C83" s="215">
        <v>0</v>
      </c>
      <c r="D83" s="215">
        <v>0</v>
      </c>
      <c r="E83" s="215">
        <v>0</v>
      </c>
      <c r="F83" s="215">
        <v>0</v>
      </c>
      <c r="G83" s="215">
        <v>0</v>
      </c>
      <c r="H83" s="215">
        <v>0</v>
      </c>
      <c r="I83" s="215">
        <v>0</v>
      </c>
      <c r="J83" s="215">
        <v>0</v>
      </c>
      <c r="K83" s="215">
        <v>0</v>
      </c>
      <c r="L83" s="215">
        <v>0</v>
      </c>
      <c r="M83" s="215">
        <v>0</v>
      </c>
      <c r="N83" s="215">
        <v>0</v>
      </c>
      <c r="O83" s="215">
        <v>0</v>
      </c>
      <c r="P83" s="215">
        <v>0</v>
      </c>
      <c r="Q83" s="215">
        <v>0</v>
      </c>
      <c r="R83" s="215">
        <v>0</v>
      </c>
      <c r="S83" s="215">
        <v>0</v>
      </c>
      <c r="T83" s="215">
        <v>0</v>
      </c>
      <c r="U83" s="215">
        <v>0</v>
      </c>
      <c r="V83" s="215">
        <v>0</v>
      </c>
      <c r="W83" s="215">
        <v>0</v>
      </c>
      <c r="X83" s="215">
        <v>0</v>
      </c>
      <c r="Y83" s="215">
        <v>0</v>
      </c>
      <c r="Z83" s="215">
        <v>0</v>
      </c>
      <c r="AA83" s="215">
        <v>0</v>
      </c>
      <c r="AB83" s="215">
        <v>0</v>
      </c>
      <c r="AC83" s="215">
        <v>0</v>
      </c>
      <c r="AD83" s="215">
        <v>0</v>
      </c>
      <c r="AE83" s="215">
        <v>0</v>
      </c>
      <c r="AF83" s="215">
        <v>0</v>
      </c>
      <c r="AG83" s="215">
        <v>0</v>
      </c>
      <c r="AH83" s="215">
        <v>0</v>
      </c>
      <c r="AI83" s="215">
        <v>0</v>
      </c>
      <c r="AJ83" s="215">
        <v>0</v>
      </c>
      <c r="AK83" s="215">
        <v>0</v>
      </c>
      <c r="AL83" s="215">
        <v>0</v>
      </c>
      <c r="AM83" s="215">
        <v>0</v>
      </c>
      <c r="AN83" s="215">
        <v>0</v>
      </c>
      <c r="AO83" s="215">
        <v>0</v>
      </c>
      <c r="AP83" s="215">
        <v>0</v>
      </c>
    </row>
    <row r="84" spans="1:42">
      <c r="A84" s="74">
        <v>32</v>
      </c>
      <c r="B84" s="215">
        <v>0</v>
      </c>
      <c r="C84" s="215">
        <v>0</v>
      </c>
      <c r="D84" s="215">
        <v>0</v>
      </c>
      <c r="E84" s="215">
        <v>0</v>
      </c>
      <c r="F84" s="215">
        <v>0</v>
      </c>
      <c r="G84" s="215">
        <v>0</v>
      </c>
      <c r="H84" s="215">
        <v>0</v>
      </c>
      <c r="I84" s="215">
        <v>0</v>
      </c>
      <c r="J84" s="215">
        <v>0</v>
      </c>
      <c r="K84" s="215">
        <v>0</v>
      </c>
      <c r="L84" s="215">
        <v>0</v>
      </c>
      <c r="M84" s="215">
        <v>0</v>
      </c>
      <c r="N84" s="215">
        <v>0</v>
      </c>
      <c r="O84" s="215">
        <v>0</v>
      </c>
      <c r="P84" s="215">
        <v>0</v>
      </c>
      <c r="Q84" s="215">
        <v>0</v>
      </c>
      <c r="R84" s="215">
        <v>0</v>
      </c>
      <c r="S84" s="215">
        <v>0</v>
      </c>
      <c r="T84" s="215">
        <v>0</v>
      </c>
      <c r="U84" s="215">
        <v>0</v>
      </c>
      <c r="V84" s="215">
        <v>0</v>
      </c>
      <c r="W84" s="215">
        <v>0</v>
      </c>
      <c r="X84" s="215">
        <v>0</v>
      </c>
      <c r="Y84" s="215">
        <v>0</v>
      </c>
      <c r="Z84" s="215">
        <v>0</v>
      </c>
      <c r="AA84" s="215">
        <v>0</v>
      </c>
      <c r="AB84" s="215">
        <v>0</v>
      </c>
      <c r="AC84" s="215">
        <v>0</v>
      </c>
      <c r="AD84" s="215">
        <v>0</v>
      </c>
      <c r="AE84" s="215">
        <v>0</v>
      </c>
      <c r="AF84" s="215">
        <v>0</v>
      </c>
      <c r="AG84" s="215">
        <v>0</v>
      </c>
      <c r="AH84" s="215">
        <v>0</v>
      </c>
      <c r="AI84" s="215">
        <v>0</v>
      </c>
      <c r="AJ84" s="215">
        <v>0</v>
      </c>
      <c r="AK84" s="215">
        <v>0</v>
      </c>
      <c r="AL84" s="215">
        <v>0</v>
      </c>
      <c r="AM84" s="215">
        <v>0</v>
      </c>
      <c r="AN84" s="215">
        <v>0</v>
      </c>
      <c r="AO84" s="215">
        <v>0</v>
      </c>
      <c r="AP84" s="215">
        <v>0</v>
      </c>
    </row>
    <row r="85" spans="1:42">
      <c r="A85" s="74">
        <v>33</v>
      </c>
      <c r="B85" s="215">
        <v>0</v>
      </c>
      <c r="C85" s="215">
        <v>0</v>
      </c>
      <c r="D85" s="215">
        <v>0</v>
      </c>
      <c r="E85" s="215">
        <v>0</v>
      </c>
      <c r="F85" s="215">
        <v>0</v>
      </c>
      <c r="G85" s="215">
        <v>0</v>
      </c>
      <c r="H85" s="215">
        <v>0</v>
      </c>
      <c r="I85" s="215">
        <v>0</v>
      </c>
      <c r="J85" s="215">
        <v>0</v>
      </c>
      <c r="K85" s="215">
        <v>0</v>
      </c>
      <c r="L85" s="215">
        <v>0</v>
      </c>
      <c r="M85" s="215">
        <v>0</v>
      </c>
      <c r="N85" s="215">
        <v>0</v>
      </c>
      <c r="O85" s="215">
        <v>0</v>
      </c>
      <c r="P85" s="215">
        <v>0</v>
      </c>
      <c r="Q85" s="215">
        <v>0</v>
      </c>
      <c r="R85" s="215">
        <v>0</v>
      </c>
      <c r="S85" s="215">
        <v>0</v>
      </c>
      <c r="T85" s="215">
        <v>0</v>
      </c>
      <c r="U85" s="215">
        <v>0</v>
      </c>
      <c r="V85" s="215">
        <v>0</v>
      </c>
      <c r="W85" s="215">
        <v>0</v>
      </c>
      <c r="X85" s="215">
        <v>0</v>
      </c>
      <c r="Y85" s="215">
        <v>0</v>
      </c>
      <c r="Z85" s="215">
        <v>0</v>
      </c>
      <c r="AA85" s="215">
        <v>0</v>
      </c>
      <c r="AB85" s="215">
        <v>0</v>
      </c>
      <c r="AC85" s="215">
        <v>0</v>
      </c>
      <c r="AD85" s="215">
        <v>0</v>
      </c>
      <c r="AE85" s="215">
        <v>0</v>
      </c>
      <c r="AF85" s="215">
        <v>0</v>
      </c>
      <c r="AG85" s="215">
        <v>0</v>
      </c>
      <c r="AH85" s="215">
        <v>0</v>
      </c>
      <c r="AI85" s="215">
        <v>0</v>
      </c>
      <c r="AJ85" s="215">
        <v>0</v>
      </c>
      <c r="AK85" s="215">
        <v>0</v>
      </c>
      <c r="AL85" s="215">
        <v>0</v>
      </c>
      <c r="AM85" s="215">
        <v>0</v>
      </c>
      <c r="AN85" s="215">
        <v>0</v>
      </c>
      <c r="AO85" s="215">
        <v>0</v>
      </c>
      <c r="AP85" s="215">
        <v>0</v>
      </c>
    </row>
    <row r="86" spans="1:42">
      <c r="A86" s="74">
        <v>34</v>
      </c>
      <c r="B86" s="215">
        <v>0</v>
      </c>
      <c r="C86" s="215">
        <v>0</v>
      </c>
      <c r="D86" s="215">
        <v>0</v>
      </c>
      <c r="E86" s="215">
        <v>0</v>
      </c>
      <c r="F86" s="215">
        <v>0</v>
      </c>
      <c r="G86" s="215">
        <v>0</v>
      </c>
      <c r="H86" s="215">
        <v>0</v>
      </c>
      <c r="I86" s="215">
        <v>0</v>
      </c>
      <c r="J86" s="215">
        <v>0</v>
      </c>
      <c r="K86" s="215">
        <v>0</v>
      </c>
      <c r="L86" s="215">
        <v>0</v>
      </c>
      <c r="M86" s="215">
        <v>0</v>
      </c>
      <c r="N86" s="215">
        <v>0</v>
      </c>
      <c r="O86" s="215">
        <v>0</v>
      </c>
      <c r="P86" s="215">
        <v>0</v>
      </c>
      <c r="Q86" s="215">
        <v>0</v>
      </c>
      <c r="R86" s="215">
        <v>0</v>
      </c>
      <c r="S86" s="215">
        <v>0</v>
      </c>
      <c r="T86" s="215">
        <v>0</v>
      </c>
      <c r="U86" s="215">
        <v>0</v>
      </c>
      <c r="V86" s="215">
        <v>0</v>
      </c>
      <c r="W86" s="215">
        <v>0</v>
      </c>
      <c r="X86" s="215">
        <v>0</v>
      </c>
      <c r="Y86" s="215">
        <v>0</v>
      </c>
      <c r="Z86" s="215">
        <v>0</v>
      </c>
      <c r="AA86" s="215">
        <v>0</v>
      </c>
      <c r="AB86" s="215">
        <v>0</v>
      </c>
      <c r="AC86" s="215">
        <v>0</v>
      </c>
      <c r="AD86" s="215">
        <v>0</v>
      </c>
      <c r="AE86" s="215">
        <v>0</v>
      </c>
      <c r="AF86" s="215">
        <v>0</v>
      </c>
      <c r="AG86" s="215">
        <v>0</v>
      </c>
      <c r="AH86" s="215">
        <v>0</v>
      </c>
      <c r="AI86" s="215">
        <v>0</v>
      </c>
      <c r="AJ86" s="215">
        <v>0</v>
      </c>
      <c r="AK86" s="215">
        <v>0</v>
      </c>
      <c r="AL86" s="215">
        <v>0</v>
      </c>
      <c r="AM86" s="215">
        <v>0</v>
      </c>
      <c r="AN86" s="215">
        <v>0</v>
      </c>
      <c r="AO86" s="215">
        <v>0</v>
      </c>
      <c r="AP86" s="215">
        <v>0</v>
      </c>
    </row>
    <row r="87" spans="1:42">
      <c r="A87" s="74">
        <v>35</v>
      </c>
      <c r="B87" s="215">
        <v>0</v>
      </c>
      <c r="C87" s="215">
        <v>0</v>
      </c>
      <c r="D87" s="215">
        <v>0</v>
      </c>
      <c r="E87" s="215">
        <v>0</v>
      </c>
      <c r="F87" s="215">
        <v>0</v>
      </c>
      <c r="G87" s="215">
        <v>0</v>
      </c>
      <c r="H87" s="215">
        <v>0</v>
      </c>
      <c r="I87" s="215">
        <v>0</v>
      </c>
      <c r="J87" s="215">
        <v>0</v>
      </c>
      <c r="K87" s="215">
        <v>0</v>
      </c>
      <c r="L87" s="215">
        <v>0</v>
      </c>
      <c r="M87" s="215">
        <v>0</v>
      </c>
      <c r="N87" s="215">
        <v>0</v>
      </c>
      <c r="O87" s="215">
        <v>0</v>
      </c>
      <c r="P87" s="215">
        <v>0</v>
      </c>
      <c r="Q87" s="215">
        <v>0</v>
      </c>
      <c r="R87" s="215">
        <v>0</v>
      </c>
      <c r="S87" s="215">
        <v>0</v>
      </c>
      <c r="T87" s="215">
        <v>0</v>
      </c>
      <c r="U87" s="215">
        <v>0</v>
      </c>
      <c r="V87" s="215">
        <v>0</v>
      </c>
      <c r="W87" s="215">
        <v>0</v>
      </c>
      <c r="X87" s="215">
        <v>0</v>
      </c>
      <c r="Y87" s="215">
        <v>0</v>
      </c>
      <c r="Z87" s="215">
        <v>0</v>
      </c>
      <c r="AA87" s="215">
        <v>0</v>
      </c>
      <c r="AB87" s="215">
        <v>0</v>
      </c>
      <c r="AC87" s="215">
        <v>0</v>
      </c>
      <c r="AD87" s="215">
        <v>0</v>
      </c>
      <c r="AE87" s="215">
        <v>0</v>
      </c>
      <c r="AF87" s="215">
        <v>0</v>
      </c>
      <c r="AG87" s="215">
        <v>0</v>
      </c>
      <c r="AH87" s="215">
        <v>0</v>
      </c>
      <c r="AI87" s="215">
        <v>0</v>
      </c>
      <c r="AJ87" s="215">
        <v>0</v>
      </c>
      <c r="AK87" s="215">
        <v>0</v>
      </c>
      <c r="AL87" s="215">
        <v>0</v>
      </c>
      <c r="AM87" s="215">
        <v>0</v>
      </c>
      <c r="AN87" s="215">
        <v>0</v>
      </c>
      <c r="AO87" s="215">
        <v>0</v>
      </c>
      <c r="AP87" s="215">
        <v>0</v>
      </c>
    </row>
    <row r="88" spans="1:42">
      <c r="A88" s="74">
        <v>36</v>
      </c>
      <c r="B88" s="215">
        <v>0</v>
      </c>
      <c r="C88" s="215">
        <v>0</v>
      </c>
      <c r="D88" s="215">
        <v>0</v>
      </c>
      <c r="E88" s="215">
        <v>0</v>
      </c>
      <c r="F88" s="215">
        <v>0</v>
      </c>
      <c r="G88" s="215">
        <v>0</v>
      </c>
      <c r="H88" s="215">
        <v>0</v>
      </c>
      <c r="I88" s="215">
        <v>0</v>
      </c>
      <c r="J88" s="215">
        <v>0</v>
      </c>
      <c r="K88" s="215">
        <v>0</v>
      </c>
      <c r="L88" s="215">
        <v>0</v>
      </c>
      <c r="M88" s="215">
        <v>0</v>
      </c>
      <c r="N88" s="215">
        <v>0</v>
      </c>
      <c r="O88" s="215">
        <v>0</v>
      </c>
      <c r="P88" s="215">
        <v>0</v>
      </c>
      <c r="Q88" s="215">
        <v>0</v>
      </c>
      <c r="R88" s="215">
        <v>0</v>
      </c>
      <c r="S88" s="215">
        <v>0</v>
      </c>
      <c r="T88" s="215">
        <v>0</v>
      </c>
      <c r="U88" s="215">
        <v>0</v>
      </c>
      <c r="V88" s="215">
        <v>0</v>
      </c>
      <c r="W88" s="215">
        <v>0</v>
      </c>
      <c r="X88" s="215">
        <v>0</v>
      </c>
      <c r="Y88" s="215">
        <v>0</v>
      </c>
      <c r="Z88" s="215">
        <v>0</v>
      </c>
      <c r="AA88" s="215">
        <v>0</v>
      </c>
      <c r="AB88" s="215">
        <v>0</v>
      </c>
      <c r="AC88" s="215">
        <v>0</v>
      </c>
      <c r="AD88" s="215">
        <v>0</v>
      </c>
      <c r="AE88" s="215">
        <v>0</v>
      </c>
      <c r="AF88" s="215">
        <v>0</v>
      </c>
      <c r="AG88" s="215">
        <v>0</v>
      </c>
      <c r="AH88" s="215">
        <v>0</v>
      </c>
      <c r="AI88" s="215">
        <v>0</v>
      </c>
      <c r="AJ88" s="215">
        <v>0</v>
      </c>
      <c r="AK88" s="215">
        <v>0</v>
      </c>
      <c r="AL88" s="215">
        <v>0</v>
      </c>
      <c r="AM88" s="215">
        <v>0</v>
      </c>
      <c r="AN88" s="215">
        <v>0</v>
      </c>
      <c r="AO88" s="215">
        <v>0</v>
      </c>
      <c r="AP88" s="215">
        <v>0</v>
      </c>
    </row>
    <row r="89" spans="1:42">
      <c r="A89" s="74">
        <v>37</v>
      </c>
      <c r="B89" s="215">
        <v>0</v>
      </c>
      <c r="C89" s="215">
        <v>0</v>
      </c>
      <c r="D89" s="215">
        <v>0</v>
      </c>
      <c r="E89" s="215">
        <v>0</v>
      </c>
      <c r="F89" s="215">
        <v>0</v>
      </c>
      <c r="G89" s="215">
        <v>0</v>
      </c>
      <c r="H89" s="215">
        <v>0</v>
      </c>
      <c r="I89" s="215">
        <v>0</v>
      </c>
      <c r="J89" s="215">
        <v>0</v>
      </c>
      <c r="K89" s="215">
        <v>0</v>
      </c>
      <c r="L89" s="215">
        <v>0</v>
      </c>
      <c r="M89" s="215">
        <v>0</v>
      </c>
      <c r="N89" s="215">
        <v>0</v>
      </c>
      <c r="O89" s="215">
        <v>0</v>
      </c>
      <c r="P89" s="215">
        <v>0</v>
      </c>
      <c r="Q89" s="215">
        <v>0</v>
      </c>
      <c r="R89" s="215">
        <v>0</v>
      </c>
      <c r="S89" s="215">
        <v>0</v>
      </c>
      <c r="T89" s="215">
        <v>0</v>
      </c>
      <c r="U89" s="215">
        <v>0</v>
      </c>
      <c r="V89" s="215">
        <v>0</v>
      </c>
      <c r="W89" s="215">
        <v>0</v>
      </c>
      <c r="X89" s="215">
        <v>0</v>
      </c>
      <c r="Y89" s="215">
        <v>0</v>
      </c>
      <c r="Z89" s="215">
        <v>0</v>
      </c>
      <c r="AA89" s="215">
        <v>0</v>
      </c>
      <c r="AB89" s="215">
        <v>0</v>
      </c>
      <c r="AC89" s="215">
        <v>0</v>
      </c>
      <c r="AD89" s="215">
        <v>0</v>
      </c>
      <c r="AE89" s="215">
        <v>0</v>
      </c>
      <c r="AF89" s="215">
        <v>0</v>
      </c>
      <c r="AG89" s="215">
        <v>0</v>
      </c>
      <c r="AH89" s="215">
        <v>0</v>
      </c>
      <c r="AI89" s="215">
        <v>0</v>
      </c>
      <c r="AJ89" s="215">
        <v>0</v>
      </c>
      <c r="AK89" s="215">
        <v>0</v>
      </c>
      <c r="AL89" s="215">
        <v>0</v>
      </c>
      <c r="AM89" s="215">
        <v>0</v>
      </c>
      <c r="AN89" s="215">
        <v>0</v>
      </c>
      <c r="AO89" s="215">
        <v>0</v>
      </c>
      <c r="AP89" s="215">
        <v>0</v>
      </c>
    </row>
    <row r="90" spans="1:42">
      <c r="A90" s="74">
        <v>38</v>
      </c>
      <c r="B90" s="215">
        <v>0</v>
      </c>
      <c r="C90" s="215">
        <v>0</v>
      </c>
      <c r="D90" s="215">
        <v>0</v>
      </c>
      <c r="E90" s="215">
        <v>0</v>
      </c>
      <c r="F90" s="215">
        <v>0</v>
      </c>
      <c r="G90" s="215">
        <v>0</v>
      </c>
      <c r="H90" s="215">
        <v>0</v>
      </c>
      <c r="I90" s="215">
        <v>0</v>
      </c>
      <c r="J90" s="215">
        <v>0</v>
      </c>
      <c r="K90" s="215">
        <v>0</v>
      </c>
      <c r="L90" s="215">
        <v>0</v>
      </c>
      <c r="M90" s="215">
        <v>0</v>
      </c>
      <c r="N90" s="215">
        <v>0</v>
      </c>
      <c r="O90" s="215">
        <v>0</v>
      </c>
      <c r="P90" s="215">
        <v>0</v>
      </c>
      <c r="Q90" s="215">
        <v>0</v>
      </c>
      <c r="R90" s="215">
        <v>0</v>
      </c>
      <c r="S90" s="215">
        <v>0</v>
      </c>
      <c r="T90" s="215">
        <v>0</v>
      </c>
      <c r="U90" s="215">
        <v>0</v>
      </c>
      <c r="V90" s="215">
        <v>0</v>
      </c>
      <c r="W90" s="215">
        <v>0</v>
      </c>
      <c r="X90" s="215">
        <v>0</v>
      </c>
      <c r="Y90" s="215">
        <v>0</v>
      </c>
      <c r="Z90" s="215">
        <v>0</v>
      </c>
      <c r="AA90" s="215">
        <v>0</v>
      </c>
      <c r="AB90" s="215">
        <v>0</v>
      </c>
      <c r="AC90" s="215">
        <v>0</v>
      </c>
      <c r="AD90" s="215">
        <v>0</v>
      </c>
      <c r="AE90" s="215">
        <v>0</v>
      </c>
      <c r="AF90" s="215">
        <v>0</v>
      </c>
      <c r="AG90" s="215">
        <v>0</v>
      </c>
      <c r="AH90" s="215">
        <v>0</v>
      </c>
      <c r="AI90" s="215">
        <v>0</v>
      </c>
      <c r="AJ90" s="215">
        <v>0</v>
      </c>
      <c r="AK90" s="215">
        <v>0</v>
      </c>
      <c r="AL90" s="215">
        <v>0</v>
      </c>
      <c r="AM90" s="215">
        <v>0</v>
      </c>
      <c r="AN90" s="215">
        <v>0</v>
      </c>
      <c r="AO90" s="215">
        <v>0</v>
      </c>
      <c r="AP90" s="215">
        <v>0</v>
      </c>
    </row>
    <row r="91" spans="1:42">
      <c r="A91" s="74">
        <v>39</v>
      </c>
      <c r="B91" s="215">
        <v>0</v>
      </c>
      <c r="C91" s="215">
        <v>0</v>
      </c>
      <c r="D91" s="215">
        <v>0</v>
      </c>
      <c r="E91" s="215">
        <v>0</v>
      </c>
      <c r="F91" s="215">
        <v>0</v>
      </c>
      <c r="G91" s="215">
        <v>0</v>
      </c>
      <c r="H91" s="215">
        <v>0</v>
      </c>
      <c r="I91" s="215">
        <v>0</v>
      </c>
      <c r="J91" s="215">
        <v>0</v>
      </c>
      <c r="K91" s="215">
        <v>0</v>
      </c>
      <c r="L91" s="215">
        <v>0</v>
      </c>
      <c r="M91" s="215">
        <v>0</v>
      </c>
      <c r="N91" s="215">
        <v>0</v>
      </c>
      <c r="O91" s="215">
        <v>0</v>
      </c>
      <c r="P91" s="215">
        <v>0</v>
      </c>
      <c r="Q91" s="215">
        <v>0</v>
      </c>
      <c r="R91" s="215">
        <v>0</v>
      </c>
      <c r="S91" s="215">
        <v>0</v>
      </c>
      <c r="T91" s="215">
        <v>0</v>
      </c>
      <c r="U91" s="215">
        <v>0</v>
      </c>
      <c r="V91" s="215">
        <v>0</v>
      </c>
      <c r="W91" s="215">
        <v>0</v>
      </c>
      <c r="X91" s="215">
        <v>0</v>
      </c>
      <c r="Y91" s="215">
        <v>0</v>
      </c>
      <c r="Z91" s="215">
        <v>0</v>
      </c>
      <c r="AA91" s="215">
        <v>0</v>
      </c>
      <c r="AB91" s="215">
        <v>0</v>
      </c>
      <c r="AC91" s="215">
        <v>0</v>
      </c>
      <c r="AD91" s="215">
        <v>0</v>
      </c>
      <c r="AE91" s="215">
        <v>0</v>
      </c>
      <c r="AF91" s="215">
        <v>0</v>
      </c>
      <c r="AG91" s="215">
        <v>0</v>
      </c>
      <c r="AH91" s="215">
        <v>0</v>
      </c>
      <c r="AI91" s="215">
        <v>0</v>
      </c>
      <c r="AJ91" s="215">
        <v>0</v>
      </c>
      <c r="AK91" s="215">
        <v>0</v>
      </c>
      <c r="AL91" s="215">
        <v>0</v>
      </c>
      <c r="AM91" s="215">
        <v>0</v>
      </c>
      <c r="AN91" s="215">
        <v>0</v>
      </c>
      <c r="AO91" s="215">
        <v>0</v>
      </c>
      <c r="AP91" s="215">
        <v>0</v>
      </c>
    </row>
    <row r="92" spans="1:42">
      <c r="A92" s="74">
        <v>40</v>
      </c>
      <c r="B92" s="215">
        <v>0</v>
      </c>
      <c r="C92" s="215">
        <v>0</v>
      </c>
      <c r="D92" s="215">
        <v>0</v>
      </c>
      <c r="E92" s="215">
        <v>0</v>
      </c>
      <c r="F92" s="215">
        <v>0</v>
      </c>
      <c r="G92" s="215">
        <v>0</v>
      </c>
      <c r="H92" s="215">
        <v>0</v>
      </c>
      <c r="I92" s="215">
        <v>0</v>
      </c>
      <c r="J92" s="215">
        <v>0</v>
      </c>
      <c r="K92" s="215">
        <v>0</v>
      </c>
      <c r="L92" s="215">
        <v>0</v>
      </c>
      <c r="M92" s="215">
        <v>0</v>
      </c>
      <c r="N92" s="215">
        <v>0</v>
      </c>
      <c r="O92" s="215">
        <v>0</v>
      </c>
      <c r="P92" s="215">
        <v>0</v>
      </c>
      <c r="Q92" s="215">
        <v>0</v>
      </c>
      <c r="R92" s="215">
        <v>0</v>
      </c>
      <c r="S92" s="215">
        <v>0</v>
      </c>
      <c r="T92" s="215">
        <v>0</v>
      </c>
      <c r="U92" s="215">
        <v>0</v>
      </c>
      <c r="V92" s="215">
        <v>0</v>
      </c>
      <c r="W92" s="215">
        <v>0</v>
      </c>
      <c r="X92" s="215">
        <v>0</v>
      </c>
      <c r="Y92" s="215">
        <v>0</v>
      </c>
      <c r="Z92" s="215">
        <v>0</v>
      </c>
      <c r="AA92" s="215">
        <v>0</v>
      </c>
      <c r="AB92" s="215">
        <v>0</v>
      </c>
      <c r="AC92" s="215">
        <v>0</v>
      </c>
      <c r="AD92" s="215">
        <v>0</v>
      </c>
      <c r="AE92" s="215">
        <v>0</v>
      </c>
      <c r="AF92" s="215">
        <v>0</v>
      </c>
      <c r="AG92" s="215">
        <v>0</v>
      </c>
      <c r="AH92" s="215">
        <v>0</v>
      </c>
      <c r="AI92" s="215">
        <v>0</v>
      </c>
      <c r="AJ92" s="215">
        <v>0</v>
      </c>
      <c r="AK92" s="215">
        <v>0</v>
      </c>
      <c r="AL92" s="215">
        <v>0</v>
      </c>
      <c r="AM92" s="215">
        <v>0</v>
      </c>
      <c r="AN92" s="215">
        <v>0</v>
      </c>
      <c r="AO92" s="215">
        <v>0</v>
      </c>
      <c r="AP92" s="215">
        <v>0</v>
      </c>
    </row>
    <row r="93" spans="1:42">
      <c r="A93" s="74">
        <v>41</v>
      </c>
      <c r="B93" s="215">
        <v>0</v>
      </c>
      <c r="C93" s="215">
        <v>0</v>
      </c>
      <c r="D93" s="215">
        <v>0</v>
      </c>
      <c r="E93" s="215">
        <v>0</v>
      </c>
      <c r="F93" s="215">
        <v>0</v>
      </c>
      <c r="G93" s="215">
        <v>0</v>
      </c>
      <c r="H93" s="215">
        <v>0</v>
      </c>
      <c r="I93" s="215">
        <v>0</v>
      </c>
      <c r="J93" s="215">
        <v>0</v>
      </c>
      <c r="K93" s="215">
        <v>0</v>
      </c>
      <c r="L93" s="215">
        <v>0</v>
      </c>
      <c r="M93" s="215">
        <v>0</v>
      </c>
      <c r="N93" s="215">
        <v>0</v>
      </c>
      <c r="O93" s="215">
        <v>0</v>
      </c>
      <c r="P93" s="215">
        <v>0</v>
      </c>
      <c r="Q93" s="215">
        <v>0</v>
      </c>
      <c r="R93" s="215">
        <v>0</v>
      </c>
      <c r="S93" s="215">
        <v>0</v>
      </c>
      <c r="T93" s="215">
        <v>0</v>
      </c>
      <c r="U93" s="215">
        <v>0</v>
      </c>
      <c r="V93" s="215">
        <v>0</v>
      </c>
      <c r="W93" s="215">
        <v>0</v>
      </c>
      <c r="X93" s="215">
        <v>0</v>
      </c>
      <c r="Y93" s="215">
        <v>0</v>
      </c>
      <c r="Z93" s="215">
        <v>0</v>
      </c>
      <c r="AA93" s="215">
        <v>0</v>
      </c>
      <c r="AB93" s="215">
        <v>0</v>
      </c>
      <c r="AC93" s="215">
        <v>0</v>
      </c>
      <c r="AD93" s="215">
        <v>0</v>
      </c>
      <c r="AE93" s="215">
        <v>0</v>
      </c>
      <c r="AF93" s="215">
        <v>0</v>
      </c>
      <c r="AG93" s="215">
        <v>0</v>
      </c>
      <c r="AH93" s="215">
        <v>0</v>
      </c>
      <c r="AI93" s="215">
        <v>0</v>
      </c>
      <c r="AJ93" s="215">
        <v>0</v>
      </c>
      <c r="AK93" s="215">
        <v>0</v>
      </c>
      <c r="AL93" s="215">
        <v>0</v>
      </c>
      <c r="AM93" s="215">
        <v>0</v>
      </c>
      <c r="AN93" s="215">
        <v>0</v>
      </c>
      <c r="AO93" s="215">
        <v>0</v>
      </c>
      <c r="AP93" s="215">
        <v>0</v>
      </c>
    </row>
    <row r="94" spans="1:42">
      <c r="A94" s="74">
        <v>42</v>
      </c>
      <c r="B94" s="215">
        <v>0</v>
      </c>
      <c r="C94" s="215">
        <v>0</v>
      </c>
      <c r="D94" s="215">
        <v>0</v>
      </c>
      <c r="E94" s="215">
        <v>0</v>
      </c>
      <c r="F94" s="215">
        <v>0</v>
      </c>
      <c r="G94" s="215">
        <v>0</v>
      </c>
      <c r="H94" s="215">
        <v>0</v>
      </c>
      <c r="I94" s="215">
        <v>0</v>
      </c>
      <c r="J94" s="215">
        <v>0</v>
      </c>
      <c r="K94" s="215">
        <v>0</v>
      </c>
      <c r="L94" s="215">
        <v>0</v>
      </c>
      <c r="M94" s="215">
        <v>0</v>
      </c>
      <c r="N94" s="215">
        <v>0</v>
      </c>
      <c r="O94" s="215">
        <v>0</v>
      </c>
      <c r="P94" s="215">
        <v>0</v>
      </c>
      <c r="Q94" s="215">
        <v>0</v>
      </c>
      <c r="R94" s="215">
        <v>0</v>
      </c>
      <c r="S94" s="215">
        <v>0</v>
      </c>
      <c r="T94" s="215">
        <v>0</v>
      </c>
      <c r="U94" s="215">
        <v>0</v>
      </c>
      <c r="V94" s="215">
        <v>0</v>
      </c>
      <c r="W94" s="215">
        <v>0</v>
      </c>
      <c r="X94" s="215">
        <v>0</v>
      </c>
      <c r="Y94" s="215">
        <v>0</v>
      </c>
      <c r="Z94" s="215">
        <v>0</v>
      </c>
      <c r="AA94" s="215">
        <v>0</v>
      </c>
      <c r="AB94" s="215">
        <v>0</v>
      </c>
      <c r="AC94" s="215">
        <v>0</v>
      </c>
      <c r="AD94" s="215">
        <v>0</v>
      </c>
      <c r="AE94" s="215">
        <v>0</v>
      </c>
      <c r="AF94" s="215">
        <v>0</v>
      </c>
      <c r="AG94" s="215">
        <v>0</v>
      </c>
      <c r="AH94" s="215">
        <v>0</v>
      </c>
      <c r="AI94" s="215">
        <v>0</v>
      </c>
      <c r="AJ94" s="215">
        <v>0</v>
      </c>
      <c r="AK94" s="215">
        <v>0</v>
      </c>
      <c r="AL94" s="215">
        <v>0</v>
      </c>
      <c r="AM94" s="215">
        <v>0</v>
      </c>
      <c r="AN94" s="215">
        <v>0</v>
      </c>
      <c r="AO94" s="215">
        <v>0</v>
      </c>
      <c r="AP94" s="215">
        <v>0</v>
      </c>
    </row>
    <row r="95" spans="1:42">
      <c r="A95" s="74">
        <v>43</v>
      </c>
      <c r="B95" s="215">
        <v>0</v>
      </c>
      <c r="C95" s="215">
        <v>0</v>
      </c>
      <c r="D95" s="215">
        <v>0</v>
      </c>
      <c r="E95" s="215">
        <v>0</v>
      </c>
      <c r="F95" s="215">
        <v>0</v>
      </c>
      <c r="G95" s="215">
        <v>0</v>
      </c>
      <c r="H95" s="215">
        <v>0</v>
      </c>
      <c r="I95" s="215">
        <v>0</v>
      </c>
      <c r="J95" s="215">
        <v>0</v>
      </c>
      <c r="K95" s="215">
        <v>0</v>
      </c>
      <c r="L95" s="215">
        <v>0</v>
      </c>
      <c r="M95" s="215">
        <v>0</v>
      </c>
      <c r="N95" s="215">
        <v>0</v>
      </c>
      <c r="O95" s="215">
        <v>0</v>
      </c>
      <c r="P95" s="215">
        <v>0</v>
      </c>
      <c r="Q95" s="215">
        <v>0</v>
      </c>
      <c r="R95" s="215">
        <v>0</v>
      </c>
      <c r="S95" s="215">
        <v>0</v>
      </c>
      <c r="T95" s="215">
        <v>0</v>
      </c>
      <c r="U95" s="215">
        <v>0</v>
      </c>
      <c r="V95" s="215">
        <v>0</v>
      </c>
      <c r="W95" s="215">
        <v>0</v>
      </c>
      <c r="X95" s="215">
        <v>0</v>
      </c>
      <c r="Y95" s="215">
        <v>0</v>
      </c>
      <c r="Z95" s="215">
        <v>0</v>
      </c>
      <c r="AA95" s="215">
        <v>0</v>
      </c>
      <c r="AB95" s="215">
        <v>0</v>
      </c>
      <c r="AC95" s="215">
        <v>0</v>
      </c>
      <c r="AD95" s="215">
        <v>0</v>
      </c>
      <c r="AE95" s="215">
        <v>0</v>
      </c>
      <c r="AF95" s="215">
        <v>0</v>
      </c>
      <c r="AG95" s="215">
        <v>0</v>
      </c>
      <c r="AH95" s="215">
        <v>0</v>
      </c>
      <c r="AI95" s="215">
        <v>0</v>
      </c>
      <c r="AJ95" s="215">
        <v>0</v>
      </c>
      <c r="AK95" s="215">
        <v>0</v>
      </c>
      <c r="AL95" s="215">
        <v>0</v>
      </c>
      <c r="AM95" s="215">
        <v>0</v>
      </c>
      <c r="AN95" s="215">
        <v>0</v>
      </c>
      <c r="AO95" s="215">
        <v>0</v>
      </c>
      <c r="AP95" s="215">
        <v>0</v>
      </c>
    </row>
    <row r="96" spans="1:42">
      <c r="A96" s="74">
        <v>44</v>
      </c>
      <c r="B96" s="215">
        <v>0</v>
      </c>
      <c r="C96" s="215">
        <v>0</v>
      </c>
      <c r="D96" s="215">
        <v>0</v>
      </c>
      <c r="E96" s="215">
        <v>0</v>
      </c>
      <c r="F96" s="215">
        <v>0</v>
      </c>
      <c r="G96" s="215">
        <v>0</v>
      </c>
      <c r="H96" s="215">
        <v>0</v>
      </c>
      <c r="I96" s="215">
        <v>0</v>
      </c>
      <c r="J96" s="215">
        <v>0</v>
      </c>
      <c r="K96" s="215">
        <v>0</v>
      </c>
      <c r="L96" s="215">
        <v>0</v>
      </c>
      <c r="M96" s="215">
        <v>0</v>
      </c>
      <c r="N96" s="215">
        <v>0</v>
      </c>
      <c r="O96" s="215">
        <v>0</v>
      </c>
      <c r="P96" s="215">
        <v>0</v>
      </c>
      <c r="Q96" s="215">
        <v>0</v>
      </c>
      <c r="R96" s="215">
        <v>0</v>
      </c>
      <c r="S96" s="215">
        <v>0</v>
      </c>
      <c r="T96" s="215">
        <v>0</v>
      </c>
      <c r="U96" s="215">
        <v>0</v>
      </c>
      <c r="V96" s="215">
        <v>0</v>
      </c>
      <c r="W96" s="215">
        <v>0</v>
      </c>
      <c r="X96" s="215">
        <v>0</v>
      </c>
      <c r="Y96" s="215">
        <v>0</v>
      </c>
      <c r="Z96" s="215">
        <v>0</v>
      </c>
      <c r="AA96" s="215">
        <v>0</v>
      </c>
      <c r="AB96" s="215">
        <v>0</v>
      </c>
      <c r="AC96" s="215">
        <v>0</v>
      </c>
      <c r="AD96" s="215">
        <v>0</v>
      </c>
      <c r="AE96" s="215">
        <v>0</v>
      </c>
      <c r="AF96" s="215">
        <v>0</v>
      </c>
      <c r="AG96" s="215">
        <v>0</v>
      </c>
      <c r="AH96" s="215">
        <v>0</v>
      </c>
      <c r="AI96" s="215">
        <v>0</v>
      </c>
      <c r="AJ96" s="215">
        <v>0</v>
      </c>
      <c r="AK96" s="215">
        <v>0</v>
      </c>
      <c r="AL96" s="215">
        <v>0</v>
      </c>
      <c r="AM96" s="215">
        <v>0</v>
      </c>
      <c r="AN96" s="215">
        <v>0</v>
      </c>
      <c r="AO96" s="215">
        <v>0</v>
      </c>
      <c r="AP96" s="215">
        <v>0</v>
      </c>
    </row>
    <row r="97" spans="1:42">
      <c r="A97" s="74">
        <v>45</v>
      </c>
      <c r="B97" s="215">
        <v>0</v>
      </c>
      <c r="C97" s="215">
        <v>0</v>
      </c>
      <c r="D97" s="215">
        <v>0</v>
      </c>
      <c r="E97" s="215">
        <v>0</v>
      </c>
      <c r="F97" s="215">
        <v>0</v>
      </c>
      <c r="G97" s="215">
        <v>0</v>
      </c>
      <c r="H97" s="215">
        <v>0</v>
      </c>
      <c r="I97" s="215">
        <v>0</v>
      </c>
      <c r="J97" s="215">
        <v>0</v>
      </c>
      <c r="K97" s="215">
        <v>0</v>
      </c>
      <c r="L97" s="215">
        <v>0</v>
      </c>
      <c r="M97" s="215">
        <v>0</v>
      </c>
      <c r="N97" s="215">
        <v>0</v>
      </c>
      <c r="O97" s="215">
        <v>0</v>
      </c>
      <c r="P97" s="215">
        <v>0</v>
      </c>
      <c r="Q97" s="215">
        <v>0</v>
      </c>
      <c r="R97" s="215">
        <v>0</v>
      </c>
      <c r="S97" s="215">
        <v>0</v>
      </c>
      <c r="T97" s="215">
        <v>0</v>
      </c>
      <c r="U97" s="215">
        <v>0</v>
      </c>
      <c r="V97" s="215">
        <v>0</v>
      </c>
      <c r="W97" s="215">
        <v>0</v>
      </c>
      <c r="X97" s="215">
        <v>0</v>
      </c>
      <c r="Y97" s="215">
        <v>0</v>
      </c>
      <c r="Z97" s="215">
        <v>0</v>
      </c>
      <c r="AA97" s="215">
        <v>0</v>
      </c>
      <c r="AB97" s="215">
        <v>0</v>
      </c>
      <c r="AC97" s="215">
        <v>0</v>
      </c>
      <c r="AD97" s="215">
        <v>0</v>
      </c>
      <c r="AE97" s="215">
        <v>0</v>
      </c>
      <c r="AF97" s="215">
        <v>0</v>
      </c>
      <c r="AG97" s="215">
        <v>0</v>
      </c>
      <c r="AH97" s="215">
        <v>0</v>
      </c>
      <c r="AI97" s="215">
        <v>0</v>
      </c>
      <c r="AJ97" s="215">
        <v>0</v>
      </c>
      <c r="AK97" s="215">
        <v>0</v>
      </c>
      <c r="AL97" s="215">
        <v>0</v>
      </c>
      <c r="AM97" s="215">
        <v>0</v>
      </c>
      <c r="AN97" s="215">
        <v>0</v>
      </c>
      <c r="AO97" s="215">
        <v>0</v>
      </c>
      <c r="AP97" s="215">
        <v>0</v>
      </c>
    </row>
    <row r="98" spans="1:42">
      <c r="A98" s="74">
        <v>46</v>
      </c>
      <c r="B98" s="215">
        <v>0</v>
      </c>
      <c r="C98" s="215">
        <v>0</v>
      </c>
      <c r="D98" s="215">
        <v>0</v>
      </c>
      <c r="E98" s="215">
        <v>0</v>
      </c>
      <c r="F98" s="215">
        <v>0</v>
      </c>
      <c r="G98" s="215">
        <v>0</v>
      </c>
      <c r="H98" s="215">
        <v>0</v>
      </c>
      <c r="I98" s="215">
        <v>0</v>
      </c>
      <c r="J98" s="215">
        <v>0</v>
      </c>
      <c r="K98" s="215">
        <v>0</v>
      </c>
      <c r="L98" s="215">
        <v>0</v>
      </c>
      <c r="M98" s="215">
        <v>0</v>
      </c>
      <c r="N98" s="215">
        <v>0</v>
      </c>
      <c r="O98" s="215">
        <v>0</v>
      </c>
      <c r="P98" s="215">
        <v>0</v>
      </c>
      <c r="Q98" s="215">
        <v>0</v>
      </c>
      <c r="R98" s="215">
        <v>0</v>
      </c>
      <c r="S98" s="215">
        <v>0</v>
      </c>
      <c r="T98" s="215">
        <v>0</v>
      </c>
      <c r="U98" s="215">
        <v>0</v>
      </c>
      <c r="V98" s="215">
        <v>0</v>
      </c>
      <c r="W98" s="215">
        <v>0</v>
      </c>
      <c r="X98" s="215">
        <v>0</v>
      </c>
      <c r="Y98" s="215">
        <v>0</v>
      </c>
      <c r="Z98" s="215">
        <v>0</v>
      </c>
      <c r="AA98" s="215">
        <v>0</v>
      </c>
      <c r="AB98" s="215">
        <v>0</v>
      </c>
      <c r="AC98" s="215">
        <v>0</v>
      </c>
      <c r="AD98" s="215">
        <v>0</v>
      </c>
      <c r="AE98" s="215">
        <v>0</v>
      </c>
      <c r="AF98" s="215">
        <v>0</v>
      </c>
      <c r="AG98" s="215">
        <v>0</v>
      </c>
      <c r="AH98" s="215">
        <v>0</v>
      </c>
      <c r="AI98" s="215">
        <v>0</v>
      </c>
      <c r="AJ98" s="215">
        <v>0</v>
      </c>
      <c r="AK98" s="215">
        <v>0</v>
      </c>
      <c r="AL98" s="215">
        <v>0</v>
      </c>
      <c r="AM98" s="215">
        <v>0</v>
      </c>
      <c r="AN98" s="215">
        <v>0</v>
      </c>
      <c r="AO98" s="215">
        <v>0</v>
      </c>
      <c r="AP98" s="215">
        <v>0</v>
      </c>
    </row>
    <row r="99" spans="1:42">
      <c r="A99" s="74">
        <v>47</v>
      </c>
      <c r="B99" s="215">
        <v>0</v>
      </c>
      <c r="C99" s="215">
        <v>0</v>
      </c>
      <c r="D99" s="215">
        <v>0</v>
      </c>
      <c r="E99" s="215">
        <v>0</v>
      </c>
      <c r="F99" s="215">
        <v>0</v>
      </c>
      <c r="G99" s="215">
        <v>0</v>
      </c>
      <c r="H99" s="215">
        <v>0</v>
      </c>
      <c r="I99" s="215">
        <v>0</v>
      </c>
      <c r="J99" s="215">
        <v>0</v>
      </c>
      <c r="K99" s="215">
        <v>0</v>
      </c>
      <c r="L99" s="215">
        <v>0</v>
      </c>
      <c r="M99" s="215">
        <v>0</v>
      </c>
      <c r="N99" s="215">
        <v>0</v>
      </c>
      <c r="O99" s="215">
        <v>0</v>
      </c>
      <c r="P99" s="215">
        <v>0</v>
      </c>
      <c r="Q99" s="215">
        <v>0</v>
      </c>
      <c r="R99" s="215">
        <v>0</v>
      </c>
      <c r="S99" s="215">
        <v>0</v>
      </c>
      <c r="T99" s="215">
        <v>0</v>
      </c>
      <c r="U99" s="215">
        <v>0</v>
      </c>
      <c r="V99" s="215">
        <v>0</v>
      </c>
      <c r="W99" s="215">
        <v>0</v>
      </c>
      <c r="X99" s="215">
        <v>0</v>
      </c>
      <c r="Y99" s="215">
        <v>0</v>
      </c>
      <c r="Z99" s="215">
        <v>0</v>
      </c>
      <c r="AA99" s="215">
        <v>0</v>
      </c>
      <c r="AB99" s="215">
        <v>0</v>
      </c>
      <c r="AC99" s="215">
        <v>0</v>
      </c>
      <c r="AD99" s="215">
        <v>0</v>
      </c>
      <c r="AE99" s="215">
        <v>0</v>
      </c>
      <c r="AF99" s="215">
        <v>0</v>
      </c>
      <c r="AG99" s="215">
        <v>0</v>
      </c>
      <c r="AH99" s="215">
        <v>0</v>
      </c>
      <c r="AI99" s="215">
        <v>0</v>
      </c>
      <c r="AJ99" s="215">
        <v>0</v>
      </c>
      <c r="AK99" s="215">
        <v>0</v>
      </c>
      <c r="AL99" s="215">
        <v>0</v>
      </c>
      <c r="AM99" s="215">
        <v>0</v>
      </c>
      <c r="AN99" s="215">
        <v>0</v>
      </c>
      <c r="AO99" s="215">
        <v>0</v>
      </c>
      <c r="AP99" s="215">
        <v>0</v>
      </c>
    </row>
    <row r="100" spans="1:42">
      <c r="A100" s="74">
        <v>48</v>
      </c>
      <c r="B100" s="215">
        <v>0</v>
      </c>
      <c r="C100" s="215">
        <v>0</v>
      </c>
      <c r="D100" s="215">
        <v>0</v>
      </c>
      <c r="E100" s="215">
        <v>0</v>
      </c>
      <c r="F100" s="215">
        <v>0</v>
      </c>
      <c r="G100" s="215">
        <v>0</v>
      </c>
      <c r="H100" s="215">
        <v>0</v>
      </c>
      <c r="I100" s="215">
        <v>0</v>
      </c>
      <c r="J100" s="215">
        <v>0</v>
      </c>
      <c r="K100" s="215">
        <v>0</v>
      </c>
      <c r="L100" s="215">
        <v>0</v>
      </c>
      <c r="M100" s="215">
        <v>0</v>
      </c>
      <c r="N100" s="215">
        <v>0</v>
      </c>
      <c r="O100" s="215">
        <v>0</v>
      </c>
      <c r="P100" s="215">
        <v>0</v>
      </c>
      <c r="Q100" s="215">
        <v>0</v>
      </c>
      <c r="R100" s="215">
        <v>0</v>
      </c>
      <c r="S100" s="215">
        <v>0</v>
      </c>
      <c r="T100" s="215">
        <v>0</v>
      </c>
      <c r="U100" s="215">
        <v>0</v>
      </c>
      <c r="V100" s="215">
        <v>0</v>
      </c>
      <c r="W100" s="215">
        <v>0</v>
      </c>
      <c r="X100" s="215">
        <v>0</v>
      </c>
      <c r="Y100" s="215">
        <v>0</v>
      </c>
      <c r="Z100" s="215">
        <v>0</v>
      </c>
      <c r="AA100" s="215">
        <v>0</v>
      </c>
      <c r="AB100" s="215">
        <v>0</v>
      </c>
      <c r="AC100" s="215">
        <v>0</v>
      </c>
      <c r="AD100" s="215">
        <v>0</v>
      </c>
      <c r="AE100" s="215">
        <v>0</v>
      </c>
      <c r="AF100" s="215">
        <v>0</v>
      </c>
      <c r="AG100" s="215">
        <v>0</v>
      </c>
      <c r="AH100" s="215">
        <v>0</v>
      </c>
      <c r="AI100" s="215">
        <v>0</v>
      </c>
      <c r="AJ100" s="215">
        <v>0</v>
      </c>
      <c r="AK100" s="215">
        <v>0</v>
      </c>
      <c r="AL100" s="215">
        <v>0</v>
      </c>
      <c r="AM100" s="215">
        <v>0</v>
      </c>
      <c r="AN100" s="215">
        <v>0</v>
      </c>
      <c r="AO100" s="215">
        <v>0</v>
      </c>
      <c r="AP100" s="215">
        <v>0</v>
      </c>
    </row>
    <row r="101" spans="1:42">
      <c r="A101" s="74">
        <v>49</v>
      </c>
      <c r="B101" s="215">
        <v>0</v>
      </c>
      <c r="C101" s="215">
        <v>0</v>
      </c>
      <c r="D101" s="215">
        <v>0</v>
      </c>
      <c r="E101" s="215">
        <v>0</v>
      </c>
      <c r="F101" s="215">
        <v>0</v>
      </c>
      <c r="G101" s="215">
        <v>0</v>
      </c>
      <c r="H101" s="215">
        <v>0</v>
      </c>
      <c r="I101" s="215">
        <v>0</v>
      </c>
      <c r="J101" s="215">
        <v>0</v>
      </c>
      <c r="K101" s="215">
        <v>0</v>
      </c>
      <c r="L101" s="215">
        <v>0</v>
      </c>
      <c r="M101" s="215">
        <v>0</v>
      </c>
      <c r="N101" s="215">
        <v>0</v>
      </c>
      <c r="O101" s="215">
        <v>0</v>
      </c>
      <c r="P101" s="215">
        <v>0</v>
      </c>
      <c r="Q101" s="215">
        <v>0</v>
      </c>
      <c r="R101" s="215">
        <v>0</v>
      </c>
      <c r="S101" s="215">
        <v>0</v>
      </c>
      <c r="T101" s="215">
        <v>0</v>
      </c>
      <c r="U101" s="215">
        <v>0</v>
      </c>
      <c r="V101" s="215">
        <v>0</v>
      </c>
      <c r="W101" s="215">
        <v>0</v>
      </c>
      <c r="X101" s="215">
        <v>0</v>
      </c>
      <c r="Y101" s="215">
        <v>0</v>
      </c>
      <c r="Z101" s="215">
        <v>0</v>
      </c>
      <c r="AA101" s="215">
        <v>0</v>
      </c>
      <c r="AB101" s="215">
        <v>0</v>
      </c>
      <c r="AC101" s="215">
        <v>0</v>
      </c>
      <c r="AD101" s="215">
        <v>0</v>
      </c>
      <c r="AE101" s="215">
        <v>0</v>
      </c>
      <c r="AF101" s="215">
        <v>0</v>
      </c>
      <c r="AG101" s="215">
        <v>0</v>
      </c>
      <c r="AH101" s="215">
        <v>0</v>
      </c>
      <c r="AI101" s="215">
        <v>0</v>
      </c>
      <c r="AJ101" s="215">
        <v>0</v>
      </c>
      <c r="AK101" s="215">
        <v>0</v>
      </c>
      <c r="AL101" s="215">
        <v>0</v>
      </c>
      <c r="AM101" s="215">
        <v>0</v>
      </c>
      <c r="AN101" s="215">
        <v>0</v>
      </c>
      <c r="AO101" s="215">
        <v>0</v>
      </c>
      <c r="AP101" s="215">
        <v>0</v>
      </c>
    </row>
    <row r="102" spans="1:42">
      <c r="A102" s="74">
        <v>50</v>
      </c>
      <c r="B102" s="215">
        <v>0</v>
      </c>
      <c r="C102" s="215">
        <v>0</v>
      </c>
      <c r="D102" s="215">
        <v>0</v>
      </c>
      <c r="E102" s="215">
        <v>0</v>
      </c>
      <c r="F102" s="215">
        <v>0</v>
      </c>
      <c r="G102" s="215">
        <v>0</v>
      </c>
      <c r="H102" s="215">
        <v>0</v>
      </c>
      <c r="I102" s="215">
        <v>0</v>
      </c>
      <c r="J102" s="215">
        <v>0</v>
      </c>
      <c r="K102" s="215">
        <v>0</v>
      </c>
      <c r="L102" s="215">
        <v>0</v>
      </c>
      <c r="M102" s="215">
        <v>0</v>
      </c>
      <c r="N102" s="215">
        <v>0</v>
      </c>
      <c r="O102" s="215">
        <v>0</v>
      </c>
      <c r="P102" s="215">
        <v>0</v>
      </c>
      <c r="Q102" s="215">
        <v>0</v>
      </c>
      <c r="R102" s="215">
        <v>0</v>
      </c>
      <c r="S102" s="215">
        <v>0</v>
      </c>
      <c r="T102" s="215">
        <v>0</v>
      </c>
      <c r="U102" s="215">
        <v>0</v>
      </c>
      <c r="V102" s="215">
        <v>0</v>
      </c>
      <c r="W102" s="215">
        <v>0</v>
      </c>
      <c r="X102" s="215">
        <v>0</v>
      </c>
      <c r="Y102" s="215">
        <v>0</v>
      </c>
      <c r="Z102" s="215">
        <v>0</v>
      </c>
      <c r="AA102" s="215">
        <v>0</v>
      </c>
      <c r="AB102" s="215">
        <v>0</v>
      </c>
      <c r="AC102" s="215">
        <v>0</v>
      </c>
      <c r="AD102" s="215">
        <v>0</v>
      </c>
      <c r="AE102" s="215">
        <v>0</v>
      </c>
      <c r="AF102" s="215">
        <v>0</v>
      </c>
      <c r="AG102" s="215">
        <v>0</v>
      </c>
      <c r="AH102" s="215">
        <v>0</v>
      </c>
      <c r="AI102" s="215">
        <v>0</v>
      </c>
      <c r="AJ102" s="215">
        <v>0</v>
      </c>
      <c r="AK102" s="215">
        <v>0</v>
      </c>
      <c r="AL102" s="215">
        <v>0</v>
      </c>
      <c r="AM102" s="215">
        <v>0</v>
      </c>
      <c r="AN102" s="215">
        <v>0</v>
      </c>
      <c r="AO102" s="215">
        <v>0</v>
      </c>
      <c r="AP102" s="215">
        <v>0</v>
      </c>
    </row>
    <row r="103" spans="1:42">
      <c r="A103" s="74">
        <v>51</v>
      </c>
      <c r="B103" s="215">
        <v>0</v>
      </c>
      <c r="C103" s="215">
        <v>0</v>
      </c>
      <c r="D103" s="215">
        <v>0</v>
      </c>
      <c r="E103" s="215">
        <v>0</v>
      </c>
      <c r="F103" s="215">
        <v>0</v>
      </c>
      <c r="G103" s="215">
        <v>0</v>
      </c>
      <c r="H103" s="215">
        <v>0</v>
      </c>
      <c r="I103" s="215">
        <v>0</v>
      </c>
      <c r="J103" s="215">
        <v>0</v>
      </c>
      <c r="K103" s="215">
        <v>0</v>
      </c>
      <c r="L103" s="215">
        <v>0</v>
      </c>
      <c r="M103" s="215">
        <v>0</v>
      </c>
      <c r="N103" s="215">
        <v>0</v>
      </c>
      <c r="O103" s="215">
        <v>0</v>
      </c>
      <c r="P103" s="215">
        <v>0</v>
      </c>
      <c r="Q103" s="215">
        <v>0</v>
      </c>
      <c r="R103" s="215">
        <v>0</v>
      </c>
      <c r="S103" s="215">
        <v>0</v>
      </c>
      <c r="T103" s="215">
        <v>0</v>
      </c>
      <c r="U103" s="215">
        <v>0</v>
      </c>
      <c r="V103" s="215">
        <v>0</v>
      </c>
      <c r="W103" s="215">
        <v>0</v>
      </c>
      <c r="X103" s="215">
        <v>0</v>
      </c>
      <c r="Y103" s="215">
        <v>0</v>
      </c>
      <c r="Z103" s="215">
        <v>0</v>
      </c>
      <c r="AA103" s="215">
        <v>0</v>
      </c>
      <c r="AB103" s="215">
        <v>0</v>
      </c>
      <c r="AC103" s="215">
        <v>0</v>
      </c>
      <c r="AD103" s="215">
        <v>0</v>
      </c>
      <c r="AE103" s="215">
        <v>0</v>
      </c>
      <c r="AF103" s="215">
        <v>0</v>
      </c>
      <c r="AG103" s="215">
        <v>0</v>
      </c>
      <c r="AH103" s="215">
        <v>0</v>
      </c>
      <c r="AI103" s="215">
        <v>0</v>
      </c>
      <c r="AJ103" s="215">
        <v>0</v>
      </c>
      <c r="AK103" s="215">
        <v>0</v>
      </c>
      <c r="AL103" s="215">
        <v>0</v>
      </c>
      <c r="AM103" s="215">
        <v>0</v>
      </c>
      <c r="AN103" s="215">
        <v>0</v>
      </c>
      <c r="AO103" s="215">
        <v>0</v>
      </c>
      <c r="AP103" s="215">
        <v>0</v>
      </c>
    </row>
    <row r="104" spans="1:42">
      <c r="A104" s="74">
        <v>52</v>
      </c>
      <c r="B104" s="215">
        <v>0</v>
      </c>
      <c r="C104" s="215">
        <v>0</v>
      </c>
      <c r="D104" s="215">
        <v>0</v>
      </c>
      <c r="E104" s="215">
        <v>0</v>
      </c>
      <c r="F104" s="215">
        <v>0</v>
      </c>
      <c r="G104" s="215">
        <v>0</v>
      </c>
      <c r="H104" s="215">
        <v>0</v>
      </c>
      <c r="I104" s="215">
        <v>0</v>
      </c>
      <c r="J104" s="215">
        <v>0</v>
      </c>
      <c r="K104" s="215">
        <v>0</v>
      </c>
      <c r="L104" s="215">
        <v>0</v>
      </c>
      <c r="M104" s="215">
        <v>0</v>
      </c>
      <c r="N104" s="215">
        <v>0</v>
      </c>
      <c r="O104" s="215">
        <v>0</v>
      </c>
      <c r="P104" s="215">
        <v>0</v>
      </c>
      <c r="Q104" s="215">
        <v>0</v>
      </c>
      <c r="R104" s="215">
        <v>0</v>
      </c>
      <c r="S104" s="215">
        <v>0</v>
      </c>
      <c r="T104" s="215">
        <v>0</v>
      </c>
      <c r="U104" s="215">
        <v>0</v>
      </c>
      <c r="V104" s="215">
        <v>0</v>
      </c>
      <c r="W104" s="215">
        <v>0</v>
      </c>
      <c r="X104" s="215">
        <v>0</v>
      </c>
      <c r="Y104" s="215">
        <v>0</v>
      </c>
      <c r="Z104" s="215">
        <v>0</v>
      </c>
      <c r="AA104" s="215">
        <v>0</v>
      </c>
      <c r="AB104" s="215">
        <v>0</v>
      </c>
      <c r="AC104" s="215">
        <v>0</v>
      </c>
      <c r="AD104" s="215">
        <v>0</v>
      </c>
      <c r="AE104" s="215">
        <v>0</v>
      </c>
      <c r="AF104" s="215">
        <v>0</v>
      </c>
      <c r="AG104" s="215">
        <v>0</v>
      </c>
      <c r="AH104" s="215">
        <v>0</v>
      </c>
      <c r="AI104" s="215">
        <v>0</v>
      </c>
      <c r="AJ104" s="215">
        <v>0</v>
      </c>
      <c r="AK104" s="215">
        <v>0</v>
      </c>
      <c r="AL104" s="215">
        <v>0</v>
      </c>
      <c r="AM104" s="215">
        <v>0</v>
      </c>
      <c r="AN104" s="215">
        <v>0</v>
      </c>
      <c r="AO104" s="215">
        <v>0</v>
      </c>
      <c r="AP104" s="215">
        <v>0</v>
      </c>
    </row>
    <row r="105" spans="1:42">
      <c r="A105" s="74">
        <v>53</v>
      </c>
      <c r="B105" s="215">
        <v>0</v>
      </c>
      <c r="C105" s="215">
        <v>0</v>
      </c>
      <c r="D105" s="215">
        <v>0</v>
      </c>
      <c r="E105" s="215">
        <v>0</v>
      </c>
      <c r="F105" s="215">
        <v>0</v>
      </c>
      <c r="G105" s="215">
        <v>0</v>
      </c>
      <c r="H105" s="215">
        <v>0</v>
      </c>
      <c r="I105" s="215">
        <v>0</v>
      </c>
      <c r="J105" s="215">
        <v>0</v>
      </c>
      <c r="K105" s="215">
        <v>0</v>
      </c>
      <c r="L105" s="215">
        <v>0</v>
      </c>
      <c r="M105" s="215">
        <v>0</v>
      </c>
      <c r="N105" s="215">
        <v>0</v>
      </c>
      <c r="O105" s="215">
        <v>0</v>
      </c>
      <c r="P105" s="215">
        <v>0</v>
      </c>
      <c r="Q105" s="215">
        <v>0</v>
      </c>
      <c r="R105" s="215">
        <v>0</v>
      </c>
      <c r="S105" s="215">
        <v>0</v>
      </c>
      <c r="T105" s="215">
        <v>0</v>
      </c>
      <c r="U105" s="215">
        <v>0</v>
      </c>
      <c r="V105" s="215">
        <v>0</v>
      </c>
      <c r="W105" s="215">
        <v>0</v>
      </c>
      <c r="X105" s="215">
        <v>0</v>
      </c>
      <c r="Y105" s="215">
        <v>0</v>
      </c>
      <c r="Z105" s="215">
        <v>0</v>
      </c>
      <c r="AA105" s="215">
        <v>0</v>
      </c>
      <c r="AB105" s="215">
        <v>0</v>
      </c>
      <c r="AC105" s="215">
        <v>0</v>
      </c>
      <c r="AD105" s="215">
        <v>0</v>
      </c>
      <c r="AE105" s="215">
        <v>0</v>
      </c>
      <c r="AF105" s="215">
        <v>0</v>
      </c>
      <c r="AG105" s="215">
        <v>0</v>
      </c>
      <c r="AH105" s="215">
        <v>0</v>
      </c>
      <c r="AI105" s="215">
        <v>0</v>
      </c>
      <c r="AJ105" s="215">
        <v>0</v>
      </c>
      <c r="AK105" s="215">
        <v>0</v>
      </c>
      <c r="AL105" s="215">
        <v>0</v>
      </c>
      <c r="AM105" s="215">
        <v>0</v>
      </c>
      <c r="AN105" s="215">
        <v>0</v>
      </c>
      <c r="AO105" s="215">
        <v>0</v>
      </c>
      <c r="AP105" s="215">
        <v>0</v>
      </c>
    </row>
    <row r="106" spans="1:42">
      <c r="A106" s="74">
        <v>54</v>
      </c>
      <c r="B106" s="215">
        <v>0</v>
      </c>
      <c r="C106" s="215">
        <v>0</v>
      </c>
      <c r="D106" s="215">
        <v>0</v>
      </c>
      <c r="E106" s="215">
        <v>0</v>
      </c>
      <c r="F106" s="215">
        <v>0</v>
      </c>
      <c r="G106" s="215">
        <v>0</v>
      </c>
      <c r="H106" s="215">
        <v>0</v>
      </c>
      <c r="I106" s="215">
        <v>0</v>
      </c>
      <c r="J106" s="215">
        <v>0</v>
      </c>
      <c r="K106" s="215">
        <v>0</v>
      </c>
      <c r="L106" s="215">
        <v>0</v>
      </c>
      <c r="M106" s="215">
        <v>0</v>
      </c>
      <c r="N106" s="215">
        <v>0</v>
      </c>
      <c r="O106" s="215">
        <v>0</v>
      </c>
      <c r="P106" s="215">
        <v>0</v>
      </c>
      <c r="Q106" s="215">
        <v>0</v>
      </c>
      <c r="R106" s="215">
        <v>0</v>
      </c>
      <c r="S106" s="215">
        <v>0</v>
      </c>
      <c r="T106" s="215">
        <v>0</v>
      </c>
      <c r="U106" s="215">
        <v>0</v>
      </c>
      <c r="V106" s="215">
        <v>0</v>
      </c>
      <c r="W106" s="215">
        <v>0</v>
      </c>
      <c r="X106" s="215">
        <v>0</v>
      </c>
      <c r="Y106" s="215">
        <v>0</v>
      </c>
      <c r="Z106" s="215">
        <v>0</v>
      </c>
      <c r="AA106" s="215">
        <v>0</v>
      </c>
      <c r="AB106" s="215">
        <v>0</v>
      </c>
      <c r="AC106" s="215">
        <v>0</v>
      </c>
      <c r="AD106" s="215">
        <v>0</v>
      </c>
      <c r="AE106" s="215">
        <v>0</v>
      </c>
      <c r="AF106" s="215">
        <v>0</v>
      </c>
      <c r="AG106" s="215">
        <v>0</v>
      </c>
      <c r="AH106" s="215">
        <v>0</v>
      </c>
      <c r="AI106" s="215">
        <v>0</v>
      </c>
      <c r="AJ106" s="215">
        <v>0</v>
      </c>
      <c r="AK106" s="215">
        <v>0</v>
      </c>
      <c r="AL106" s="215">
        <v>0</v>
      </c>
      <c r="AM106" s="215">
        <v>0</v>
      </c>
      <c r="AN106" s="215">
        <v>0</v>
      </c>
      <c r="AO106" s="215">
        <v>0</v>
      </c>
      <c r="AP106" s="215">
        <v>0</v>
      </c>
    </row>
    <row r="107" spans="1:42">
      <c r="A107" s="74">
        <v>55</v>
      </c>
      <c r="B107" s="215">
        <v>0</v>
      </c>
      <c r="C107" s="215">
        <v>0</v>
      </c>
      <c r="D107" s="215">
        <v>0</v>
      </c>
      <c r="E107" s="215">
        <v>0</v>
      </c>
      <c r="F107" s="215">
        <v>0</v>
      </c>
      <c r="G107" s="215">
        <v>0</v>
      </c>
      <c r="H107" s="215">
        <v>0</v>
      </c>
      <c r="I107" s="215">
        <v>0</v>
      </c>
      <c r="J107" s="215">
        <v>0</v>
      </c>
      <c r="K107" s="215">
        <v>0</v>
      </c>
      <c r="L107" s="215">
        <v>0</v>
      </c>
      <c r="M107" s="215">
        <v>0</v>
      </c>
      <c r="N107" s="215">
        <v>0</v>
      </c>
      <c r="O107" s="215">
        <v>0</v>
      </c>
      <c r="P107" s="215">
        <v>0</v>
      </c>
      <c r="Q107" s="215">
        <v>0</v>
      </c>
      <c r="R107" s="215">
        <v>0</v>
      </c>
      <c r="S107" s="215">
        <v>0</v>
      </c>
      <c r="T107" s="215">
        <v>0</v>
      </c>
      <c r="U107" s="215">
        <v>0</v>
      </c>
      <c r="V107" s="215">
        <v>0</v>
      </c>
      <c r="W107" s="215">
        <v>0</v>
      </c>
      <c r="X107" s="215">
        <v>0</v>
      </c>
      <c r="Y107" s="215">
        <v>0</v>
      </c>
      <c r="Z107" s="215">
        <v>0</v>
      </c>
      <c r="AA107" s="215">
        <v>0</v>
      </c>
      <c r="AB107" s="215">
        <v>0</v>
      </c>
      <c r="AC107" s="215">
        <v>0</v>
      </c>
      <c r="AD107" s="215">
        <v>0</v>
      </c>
      <c r="AE107" s="215">
        <v>0</v>
      </c>
      <c r="AF107" s="215">
        <v>0</v>
      </c>
      <c r="AG107" s="215">
        <v>0</v>
      </c>
      <c r="AH107" s="215">
        <v>0</v>
      </c>
      <c r="AI107" s="215">
        <v>0</v>
      </c>
      <c r="AJ107" s="215">
        <v>0</v>
      </c>
      <c r="AK107" s="215">
        <v>0</v>
      </c>
      <c r="AL107" s="215">
        <v>0</v>
      </c>
      <c r="AM107" s="215">
        <v>0</v>
      </c>
      <c r="AN107" s="215">
        <v>0</v>
      </c>
      <c r="AO107" s="215">
        <v>0</v>
      </c>
      <c r="AP107" s="215">
        <v>0</v>
      </c>
    </row>
    <row r="108" spans="1:42">
      <c r="A108" s="74">
        <v>56</v>
      </c>
      <c r="B108" s="215">
        <v>0</v>
      </c>
      <c r="C108" s="215">
        <v>0</v>
      </c>
      <c r="D108" s="215">
        <v>0</v>
      </c>
      <c r="E108" s="215">
        <v>0</v>
      </c>
      <c r="F108" s="215">
        <v>0</v>
      </c>
      <c r="G108" s="215">
        <v>0</v>
      </c>
      <c r="H108" s="215">
        <v>0</v>
      </c>
      <c r="I108" s="215">
        <v>0</v>
      </c>
      <c r="J108" s="215">
        <v>0</v>
      </c>
      <c r="K108" s="215">
        <v>0</v>
      </c>
      <c r="L108" s="215">
        <v>0</v>
      </c>
      <c r="M108" s="215">
        <v>0</v>
      </c>
      <c r="N108" s="215">
        <v>0</v>
      </c>
      <c r="O108" s="215">
        <v>0</v>
      </c>
      <c r="P108" s="215">
        <v>0</v>
      </c>
      <c r="Q108" s="215">
        <v>0</v>
      </c>
      <c r="R108" s="215">
        <v>0</v>
      </c>
      <c r="S108" s="215">
        <v>0</v>
      </c>
      <c r="T108" s="215">
        <v>0</v>
      </c>
      <c r="U108" s="215">
        <v>0</v>
      </c>
      <c r="V108" s="215">
        <v>0</v>
      </c>
      <c r="W108" s="215">
        <v>0</v>
      </c>
      <c r="X108" s="215">
        <v>0</v>
      </c>
      <c r="Y108" s="215">
        <v>0</v>
      </c>
      <c r="Z108" s="215">
        <v>0</v>
      </c>
      <c r="AA108" s="215">
        <v>0</v>
      </c>
      <c r="AB108" s="215">
        <v>0</v>
      </c>
      <c r="AC108" s="215">
        <v>0</v>
      </c>
      <c r="AD108" s="215">
        <v>0</v>
      </c>
      <c r="AE108" s="215">
        <v>0</v>
      </c>
      <c r="AF108" s="215">
        <v>0</v>
      </c>
      <c r="AG108" s="215">
        <v>0</v>
      </c>
      <c r="AH108" s="215">
        <v>0</v>
      </c>
      <c r="AI108" s="215">
        <v>0</v>
      </c>
      <c r="AJ108" s="215">
        <v>0</v>
      </c>
      <c r="AK108" s="215">
        <v>0</v>
      </c>
      <c r="AL108" s="215">
        <v>0</v>
      </c>
      <c r="AM108" s="215">
        <v>0</v>
      </c>
      <c r="AN108" s="215">
        <v>0</v>
      </c>
      <c r="AO108" s="215">
        <v>0</v>
      </c>
      <c r="AP108" s="215">
        <v>0</v>
      </c>
    </row>
    <row r="109" spans="1:42">
      <c r="A109" s="74">
        <v>57</v>
      </c>
      <c r="B109" s="215">
        <v>0</v>
      </c>
      <c r="C109" s="215">
        <v>0</v>
      </c>
      <c r="D109" s="215">
        <v>0</v>
      </c>
      <c r="E109" s="215">
        <v>0</v>
      </c>
      <c r="F109" s="215">
        <v>0</v>
      </c>
      <c r="G109" s="215">
        <v>0</v>
      </c>
      <c r="H109" s="215">
        <v>0</v>
      </c>
      <c r="I109" s="215">
        <v>0</v>
      </c>
      <c r="J109" s="215">
        <v>0</v>
      </c>
      <c r="K109" s="215">
        <v>0</v>
      </c>
      <c r="L109" s="215">
        <v>0</v>
      </c>
      <c r="M109" s="215">
        <v>0</v>
      </c>
      <c r="N109" s="215">
        <v>0</v>
      </c>
      <c r="O109" s="215">
        <v>0</v>
      </c>
      <c r="P109" s="215">
        <v>0</v>
      </c>
      <c r="Q109" s="215">
        <v>0</v>
      </c>
      <c r="R109" s="215">
        <v>0</v>
      </c>
      <c r="S109" s="215">
        <v>0</v>
      </c>
      <c r="T109" s="215">
        <v>0</v>
      </c>
      <c r="U109" s="215">
        <v>0</v>
      </c>
      <c r="V109" s="215">
        <v>0</v>
      </c>
      <c r="W109" s="215">
        <v>0</v>
      </c>
      <c r="X109" s="215">
        <v>0</v>
      </c>
      <c r="Y109" s="215">
        <v>0</v>
      </c>
      <c r="Z109" s="215">
        <v>0</v>
      </c>
      <c r="AA109" s="215">
        <v>0</v>
      </c>
      <c r="AB109" s="215">
        <v>0</v>
      </c>
      <c r="AC109" s="215">
        <v>0</v>
      </c>
      <c r="AD109" s="215">
        <v>0</v>
      </c>
      <c r="AE109" s="215">
        <v>0</v>
      </c>
      <c r="AF109" s="215">
        <v>0</v>
      </c>
      <c r="AG109" s="215">
        <v>0</v>
      </c>
      <c r="AH109" s="215">
        <v>0</v>
      </c>
      <c r="AI109" s="215">
        <v>0</v>
      </c>
      <c r="AJ109" s="215">
        <v>0</v>
      </c>
      <c r="AK109" s="215">
        <v>0</v>
      </c>
      <c r="AL109" s="215">
        <v>0</v>
      </c>
      <c r="AM109" s="215">
        <v>0</v>
      </c>
      <c r="AN109" s="215">
        <v>0</v>
      </c>
      <c r="AO109" s="215">
        <v>0</v>
      </c>
      <c r="AP109" s="215">
        <v>0</v>
      </c>
    </row>
    <row r="110" spans="1:42">
      <c r="A110" s="74">
        <v>58</v>
      </c>
      <c r="B110" s="215">
        <v>0</v>
      </c>
      <c r="C110" s="215">
        <v>0</v>
      </c>
      <c r="D110" s="215">
        <v>0</v>
      </c>
      <c r="E110" s="215">
        <v>0</v>
      </c>
      <c r="F110" s="215">
        <v>0</v>
      </c>
      <c r="G110" s="215">
        <v>0</v>
      </c>
      <c r="H110" s="215">
        <v>0</v>
      </c>
      <c r="I110" s="215">
        <v>0</v>
      </c>
      <c r="J110" s="215">
        <v>0</v>
      </c>
      <c r="K110" s="215">
        <v>0</v>
      </c>
      <c r="L110" s="215">
        <v>0</v>
      </c>
      <c r="M110" s="215">
        <v>0</v>
      </c>
      <c r="N110" s="215">
        <v>0</v>
      </c>
      <c r="O110" s="215">
        <v>0</v>
      </c>
      <c r="P110" s="215">
        <v>0</v>
      </c>
      <c r="Q110" s="215">
        <v>0</v>
      </c>
      <c r="R110" s="215">
        <v>0</v>
      </c>
      <c r="S110" s="215">
        <v>0</v>
      </c>
      <c r="T110" s="215">
        <v>0</v>
      </c>
      <c r="U110" s="215">
        <v>0</v>
      </c>
      <c r="V110" s="215">
        <v>0</v>
      </c>
      <c r="W110" s="215">
        <v>0</v>
      </c>
      <c r="X110" s="215">
        <v>0</v>
      </c>
      <c r="Y110" s="215">
        <v>0</v>
      </c>
      <c r="Z110" s="215">
        <v>0</v>
      </c>
      <c r="AA110" s="215">
        <v>0</v>
      </c>
      <c r="AB110" s="215">
        <v>0</v>
      </c>
      <c r="AC110" s="215">
        <v>0</v>
      </c>
      <c r="AD110" s="215">
        <v>0</v>
      </c>
      <c r="AE110" s="215">
        <v>0</v>
      </c>
      <c r="AF110" s="215">
        <v>0</v>
      </c>
      <c r="AG110" s="215">
        <v>0</v>
      </c>
      <c r="AH110" s="215">
        <v>0</v>
      </c>
      <c r="AI110" s="215">
        <v>0</v>
      </c>
      <c r="AJ110" s="215">
        <v>0</v>
      </c>
      <c r="AK110" s="215">
        <v>0</v>
      </c>
      <c r="AL110" s="215">
        <v>0</v>
      </c>
      <c r="AM110" s="215">
        <v>0</v>
      </c>
      <c r="AN110" s="215">
        <v>0</v>
      </c>
      <c r="AO110" s="215">
        <v>0</v>
      </c>
      <c r="AP110" s="215">
        <v>0</v>
      </c>
    </row>
    <row r="111" spans="1:42">
      <c r="A111" s="74">
        <v>59</v>
      </c>
      <c r="B111" s="215">
        <v>0</v>
      </c>
      <c r="C111" s="215">
        <v>0</v>
      </c>
      <c r="D111" s="215">
        <v>0</v>
      </c>
      <c r="E111" s="215">
        <v>0</v>
      </c>
      <c r="F111" s="215">
        <v>0</v>
      </c>
      <c r="G111" s="215">
        <v>0</v>
      </c>
      <c r="H111" s="215">
        <v>0</v>
      </c>
      <c r="I111" s="215">
        <v>0</v>
      </c>
      <c r="J111" s="215">
        <v>0</v>
      </c>
      <c r="K111" s="215">
        <v>0</v>
      </c>
      <c r="L111" s="215">
        <v>0</v>
      </c>
      <c r="M111" s="215">
        <v>0</v>
      </c>
      <c r="N111" s="215">
        <v>0</v>
      </c>
      <c r="O111" s="215">
        <v>0</v>
      </c>
      <c r="P111" s="215">
        <v>0</v>
      </c>
      <c r="Q111" s="215">
        <v>0</v>
      </c>
      <c r="R111" s="215">
        <v>0</v>
      </c>
      <c r="S111" s="215">
        <v>0</v>
      </c>
      <c r="T111" s="215">
        <v>0</v>
      </c>
      <c r="U111" s="215">
        <v>0</v>
      </c>
      <c r="V111" s="215">
        <v>0</v>
      </c>
      <c r="W111" s="215">
        <v>0</v>
      </c>
      <c r="X111" s="215">
        <v>0</v>
      </c>
      <c r="Y111" s="215">
        <v>0</v>
      </c>
      <c r="Z111" s="215">
        <v>0</v>
      </c>
      <c r="AA111" s="215">
        <v>0</v>
      </c>
      <c r="AB111" s="215">
        <v>0</v>
      </c>
      <c r="AC111" s="215">
        <v>0</v>
      </c>
      <c r="AD111" s="215">
        <v>0</v>
      </c>
      <c r="AE111" s="215">
        <v>0</v>
      </c>
      <c r="AF111" s="215">
        <v>0</v>
      </c>
      <c r="AG111" s="215">
        <v>0</v>
      </c>
      <c r="AH111" s="215">
        <v>0</v>
      </c>
      <c r="AI111" s="215">
        <v>0</v>
      </c>
      <c r="AJ111" s="215">
        <v>0</v>
      </c>
      <c r="AK111" s="215">
        <v>0</v>
      </c>
      <c r="AL111" s="215">
        <v>0</v>
      </c>
      <c r="AM111" s="215">
        <v>0</v>
      </c>
      <c r="AN111" s="215">
        <v>0</v>
      </c>
      <c r="AO111" s="215">
        <v>0</v>
      </c>
      <c r="AP111" s="215">
        <v>0</v>
      </c>
    </row>
    <row r="112" spans="1:42">
      <c r="A112" s="74">
        <v>60</v>
      </c>
      <c r="B112" s="215">
        <v>0</v>
      </c>
      <c r="C112" s="215">
        <v>0</v>
      </c>
      <c r="D112" s="215">
        <v>0</v>
      </c>
      <c r="E112" s="215">
        <v>0</v>
      </c>
      <c r="F112" s="215">
        <v>0</v>
      </c>
      <c r="G112" s="215">
        <v>0</v>
      </c>
      <c r="H112" s="215">
        <v>0</v>
      </c>
      <c r="I112" s="215">
        <v>0</v>
      </c>
      <c r="J112" s="215">
        <v>0</v>
      </c>
      <c r="K112" s="215">
        <v>0</v>
      </c>
      <c r="L112" s="215">
        <v>0</v>
      </c>
      <c r="M112" s="215">
        <v>0</v>
      </c>
      <c r="N112" s="215">
        <v>0</v>
      </c>
      <c r="O112" s="215">
        <v>0</v>
      </c>
      <c r="P112" s="215">
        <v>0</v>
      </c>
      <c r="Q112" s="215">
        <v>0</v>
      </c>
      <c r="R112" s="215">
        <v>0</v>
      </c>
      <c r="S112" s="215">
        <v>0</v>
      </c>
      <c r="T112" s="215">
        <v>0</v>
      </c>
      <c r="U112" s="215">
        <v>0</v>
      </c>
      <c r="V112" s="215">
        <v>0</v>
      </c>
      <c r="W112" s="215">
        <v>0</v>
      </c>
      <c r="X112" s="215">
        <v>0</v>
      </c>
      <c r="Y112" s="215">
        <v>0</v>
      </c>
      <c r="Z112" s="215">
        <v>0</v>
      </c>
      <c r="AA112" s="215">
        <v>0</v>
      </c>
      <c r="AB112" s="215">
        <v>0</v>
      </c>
      <c r="AC112" s="215">
        <v>0</v>
      </c>
      <c r="AD112" s="215">
        <v>0</v>
      </c>
      <c r="AE112" s="215">
        <v>0</v>
      </c>
      <c r="AF112" s="215">
        <v>0</v>
      </c>
      <c r="AG112" s="215">
        <v>0</v>
      </c>
      <c r="AH112" s="215">
        <v>0</v>
      </c>
      <c r="AI112" s="215">
        <v>0</v>
      </c>
      <c r="AJ112" s="215">
        <v>0</v>
      </c>
      <c r="AK112" s="215">
        <v>0</v>
      </c>
      <c r="AL112" s="215">
        <v>0</v>
      </c>
      <c r="AM112" s="215">
        <v>0</v>
      </c>
      <c r="AN112" s="215">
        <v>0</v>
      </c>
      <c r="AO112" s="215">
        <v>0</v>
      </c>
      <c r="AP112" s="215">
        <v>0</v>
      </c>
    </row>
    <row r="113" spans="1:42">
      <c r="A113" s="74">
        <v>61</v>
      </c>
      <c r="B113" s="215">
        <v>0</v>
      </c>
      <c r="C113" s="215">
        <v>0</v>
      </c>
      <c r="D113" s="215">
        <v>0</v>
      </c>
      <c r="E113" s="215">
        <v>0</v>
      </c>
      <c r="F113" s="215">
        <v>0</v>
      </c>
      <c r="G113" s="215">
        <v>0</v>
      </c>
      <c r="H113" s="215">
        <v>0</v>
      </c>
      <c r="I113" s="215">
        <v>0</v>
      </c>
      <c r="J113" s="215">
        <v>0</v>
      </c>
      <c r="K113" s="215">
        <v>0</v>
      </c>
      <c r="L113" s="215">
        <v>0</v>
      </c>
      <c r="M113" s="215">
        <v>0</v>
      </c>
      <c r="N113" s="215">
        <v>0</v>
      </c>
      <c r="O113" s="215">
        <v>0</v>
      </c>
      <c r="P113" s="215">
        <v>0</v>
      </c>
      <c r="Q113" s="215">
        <v>0</v>
      </c>
      <c r="R113" s="215">
        <v>0</v>
      </c>
      <c r="S113" s="215">
        <v>0</v>
      </c>
      <c r="T113" s="215">
        <v>0</v>
      </c>
      <c r="U113" s="215">
        <v>0</v>
      </c>
      <c r="V113" s="215">
        <v>0</v>
      </c>
      <c r="W113" s="215">
        <v>0</v>
      </c>
      <c r="X113" s="215">
        <v>0</v>
      </c>
      <c r="Y113" s="215">
        <v>0</v>
      </c>
      <c r="Z113" s="215">
        <v>0</v>
      </c>
      <c r="AA113" s="215">
        <v>0</v>
      </c>
      <c r="AB113" s="215">
        <v>0</v>
      </c>
      <c r="AC113" s="215">
        <v>0</v>
      </c>
      <c r="AD113" s="215">
        <v>0</v>
      </c>
      <c r="AE113" s="215">
        <v>0</v>
      </c>
      <c r="AF113" s="215">
        <v>0</v>
      </c>
      <c r="AG113" s="215">
        <v>0</v>
      </c>
      <c r="AH113" s="215">
        <v>0</v>
      </c>
      <c r="AI113" s="215">
        <v>0</v>
      </c>
      <c r="AJ113" s="215">
        <v>0</v>
      </c>
      <c r="AK113" s="215">
        <v>0</v>
      </c>
      <c r="AL113" s="215">
        <v>0</v>
      </c>
      <c r="AM113" s="215">
        <v>0</v>
      </c>
      <c r="AN113" s="215">
        <v>0</v>
      </c>
      <c r="AO113" s="215">
        <v>0</v>
      </c>
      <c r="AP113" s="215">
        <v>0</v>
      </c>
    </row>
    <row r="114" spans="1:42">
      <c r="A114" s="74">
        <v>62</v>
      </c>
      <c r="B114" s="215">
        <v>0</v>
      </c>
      <c r="C114" s="215">
        <v>0</v>
      </c>
      <c r="D114" s="215">
        <v>0</v>
      </c>
      <c r="E114" s="215">
        <v>0</v>
      </c>
      <c r="F114" s="215">
        <v>0</v>
      </c>
      <c r="G114" s="215">
        <v>0</v>
      </c>
      <c r="H114" s="215">
        <v>0</v>
      </c>
      <c r="I114" s="215">
        <v>0</v>
      </c>
      <c r="J114" s="215">
        <v>0</v>
      </c>
      <c r="K114" s="215">
        <v>0</v>
      </c>
      <c r="L114" s="215">
        <v>0</v>
      </c>
      <c r="M114" s="215">
        <v>0</v>
      </c>
      <c r="N114" s="215">
        <v>0</v>
      </c>
      <c r="O114" s="215">
        <v>0</v>
      </c>
      <c r="P114" s="215">
        <v>0</v>
      </c>
      <c r="Q114" s="215">
        <v>0</v>
      </c>
      <c r="R114" s="215">
        <v>0</v>
      </c>
      <c r="S114" s="215">
        <v>0</v>
      </c>
      <c r="T114" s="215">
        <v>0</v>
      </c>
      <c r="U114" s="215">
        <v>0</v>
      </c>
      <c r="V114" s="215">
        <v>0</v>
      </c>
      <c r="W114" s="215">
        <v>0</v>
      </c>
      <c r="X114" s="215">
        <v>0</v>
      </c>
      <c r="Y114" s="215">
        <v>0</v>
      </c>
      <c r="Z114" s="215">
        <v>0</v>
      </c>
      <c r="AA114" s="215">
        <v>0</v>
      </c>
      <c r="AB114" s="215">
        <v>0</v>
      </c>
      <c r="AC114" s="215">
        <v>0</v>
      </c>
      <c r="AD114" s="215">
        <v>0</v>
      </c>
      <c r="AE114" s="215">
        <v>0</v>
      </c>
      <c r="AF114" s="215">
        <v>0</v>
      </c>
      <c r="AG114" s="215">
        <v>0</v>
      </c>
      <c r="AH114" s="215">
        <v>0</v>
      </c>
      <c r="AI114" s="215">
        <v>0</v>
      </c>
      <c r="AJ114" s="215">
        <v>0</v>
      </c>
      <c r="AK114" s="215">
        <v>0</v>
      </c>
      <c r="AL114" s="215">
        <v>0</v>
      </c>
      <c r="AM114" s="215">
        <v>0</v>
      </c>
      <c r="AN114" s="215">
        <v>0</v>
      </c>
      <c r="AO114" s="215">
        <v>0</v>
      </c>
      <c r="AP114" s="215">
        <v>0</v>
      </c>
    </row>
    <row r="115" spans="1:42">
      <c r="A115" s="74">
        <v>63</v>
      </c>
      <c r="B115" s="215">
        <v>0</v>
      </c>
      <c r="C115" s="215">
        <v>0</v>
      </c>
      <c r="D115" s="215">
        <v>0</v>
      </c>
      <c r="E115" s="215">
        <v>0</v>
      </c>
      <c r="F115" s="215">
        <v>0</v>
      </c>
      <c r="G115" s="215">
        <v>0</v>
      </c>
      <c r="H115" s="215">
        <v>0</v>
      </c>
      <c r="I115" s="215">
        <v>0</v>
      </c>
      <c r="J115" s="215">
        <v>0</v>
      </c>
      <c r="K115" s="215">
        <v>0</v>
      </c>
      <c r="L115" s="215">
        <v>0</v>
      </c>
      <c r="M115" s="215">
        <v>0</v>
      </c>
      <c r="N115" s="215">
        <v>0</v>
      </c>
      <c r="O115" s="215">
        <v>0</v>
      </c>
      <c r="P115" s="215">
        <v>0</v>
      </c>
      <c r="Q115" s="215">
        <v>0</v>
      </c>
      <c r="R115" s="215">
        <v>0</v>
      </c>
      <c r="S115" s="215">
        <v>0</v>
      </c>
      <c r="T115" s="215">
        <v>0</v>
      </c>
      <c r="U115" s="215">
        <v>0</v>
      </c>
      <c r="V115" s="215">
        <v>0</v>
      </c>
      <c r="W115" s="215">
        <v>0</v>
      </c>
      <c r="X115" s="215">
        <v>0</v>
      </c>
      <c r="Y115" s="215">
        <v>0</v>
      </c>
      <c r="Z115" s="215">
        <v>0</v>
      </c>
      <c r="AA115" s="215">
        <v>0</v>
      </c>
      <c r="AB115" s="215">
        <v>0</v>
      </c>
      <c r="AC115" s="215">
        <v>0</v>
      </c>
      <c r="AD115" s="215">
        <v>0</v>
      </c>
      <c r="AE115" s="215">
        <v>0</v>
      </c>
      <c r="AF115" s="215">
        <v>0</v>
      </c>
      <c r="AG115" s="215">
        <v>0</v>
      </c>
      <c r="AH115" s="215">
        <v>0</v>
      </c>
      <c r="AI115" s="215">
        <v>0</v>
      </c>
      <c r="AJ115" s="215">
        <v>0</v>
      </c>
      <c r="AK115" s="215">
        <v>0</v>
      </c>
      <c r="AL115" s="215">
        <v>0</v>
      </c>
      <c r="AM115" s="215">
        <v>0</v>
      </c>
      <c r="AN115" s="215">
        <v>0</v>
      </c>
      <c r="AO115" s="215">
        <v>0</v>
      </c>
      <c r="AP115" s="215">
        <v>0</v>
      </c>
    </row>
    <row r="116" spans="1:42">
      <c r="A116" s="74">
        <v>64</v>
      </c>
      <c r="B116" s="215">
        <v>0</v>
      </c>
      <c r="C116" s="215">
        <v>0</v>
      </c>
      <c r="D116" s="215">
        <v>0</v>
      </c>
      <c r="E116" s="215">
        <v>0</v>
      </c>
      <c r="F116" s="215">
        <v>0</v>
      </c>
      <c r="G116" s="215">
        <v>0</v>
      </c>
      <c r="H116" s="215">
        <v>0</v>
      </c>
      <c r="I116" s="215">
        <v>0</v>
      </c>
      <c r="J116" s="215">
        <v>0</v>
      </c>
      <c r="K116" s="215">
        <v>0</v>
      </c>
      <c r="L116" s="215">
        <v>0</v>
      </c>
      <c r="M116" s="215">
        <v>0</v>
      </c>
      <c r="N116" s="215">
        <v>0</v>
      </c>
      <c r="O116" s="215">
        <v>0</v>
      </c>
      <c r="P116" s="215">
        <v>0</v>
      </c>
      <c r="Q116" s="215">
        <v>0</v>
      </c>
      <c r="R116" s="215">
        <v>0</v>
      </c>
      <c r="S116" s="215">
        <v>0</v>
      </c>
      <c r="T116" s="215">
        <v>0</v>
      </c>
      <c r="U116" s="215">
        <v>0</v>
      </c>
      <c r="V116" s="215">
        <v>0</v>
      </c>
      <c r="W116" s="215">
        <v>0</v>
      </c>
      <c r="X116" s="215">
        <v>0</v>
      </c>
      <c r="Y116" s="215">
        <v>0</v>
      </c>
      <c r="Z116" s="215">
        <v>0</v>
      </c>
      <c r="AA116" s="215">
        <v>0</v>
      </c>
      <c r="AB116" s="215">
        <v>0</v>
      </c>
      <c r="AC116" s="215">
        <v>0</v>
      </c>
      <c r="AD116" s="215">
        <v>0</v>
      </c>
      <c r="AE116" s="215">
        <v>0</v>
      </c>
      <c r="AF116" s="215">
        <v>0</v>
      </c>
      <c r="AG116" s="215">
        <v>0</v>
      </c>
      <c r="AH116" s="215">
        <v>0</v>
      </c>
      <c r="AI116" s="215">
        <v>0</v>
      </c>
      <c r="AJ116" s="215">
        <v>0</v>
      </c>
      <c r="AK116" s="215">
        <v>0</v>
      </c>
      <c r="AL116" s="215">
        <v>0</v>
      </c>
      <c r="AM116" s="215">
        <v>0</v>
      </c>
      <c r="AN116" s="215">
        <v>0</v>
      </c>
      <c r="AO116" s="215">
        <v>0</v>
      </c>
      <c r="AP116" s="215">
        <v>0</v>
      </c>
    </row>
    <row r="117" spans="1:42">
      <c r="A117" s="74">
        <v>65</v>
      </c>
      <c r="B117" s="215">
        <v>0</v>
      </c>
      <c r="C117" s="215">
        <v>0</v>
      </c>
      <c r="D117" s="215">
        <v>0</v>
      </c>
      <c r="E117" s="215">
        <v>0</v>
      </c>
      <c r="F117" s="215">
        <v>0</v>
      </c>
      <c r="G117" s="215">
        <v>0</v>
      </c>
      <c r="H117" s="215">
        <v>0</v>
      </c>
      <c r="I117" s="215">
        <v>0</v>
      </c>
      <c r="J117" s="215">
        <v>0</v>
      </c>
      <c r="K117" s="215">
        <v>0</v>
      </c>
      <c r="L117" s="215">
        <v>0</v>
      </c>
      <c r="M117" s="215">
        <v>0</v>
      </c>
      <c r="N117" s="215">
        <v>0</v>
      </c>
      <c r="O117" s="215">
        <v>0</v>
      </c>
      <c r="P117" s="215">
        <v>0</v>
      </c>
      <c r="Q117" s="215">
        <v>0</v>
      </c>
      <c r="R117" s="215">
        <v>0</v>
      </c>
      <c r="S117" s="215">
        <v>0</v>
      </c>
      <c r="T117" s="215">
        <v>0</v>
      </c>
      <c r="U117" s="215">
        <v>0</v>
      </c>
      <c r="V117" s="215">
        <v>0</v>
      </c>
      <c r="W117" s="215">
        <v>0</v>
      </c>
      <c r="X117" s="215">
        <v>0</v>
      </c>
      <c r="Y117" s="215">
        <v>0</v>
      </c>
      <c r="Z117" s="215">
        <v>0</v>
      </c>
      <c r="AA117" s="215">
        <v>0</v>
      </c>
      <c r="AB117" s="215">
        <v>0</v>
      </c>
      <c r="AC117" s="215">
        <v>0</v>
      </c>
      <c r="AD117" s="215">
        <v>0</v>
      </c>
      <c r="AE117" s="215">
        <v>0</v>
      </c>
      <c r="AF117" s="215">
        <v>0</v>
      </c>
      <c r="AG117" s="215">
        <v>0</v>
      </c>
      <c r="AH117" s="215">
        <v>0</v>
      </c>
      <c r="AI117" s="215">
        <v>0</v>
      </c>
      <c r="AJ117" s="215">
        <v>0</v>
      </c>
      <c r="AK117" s="215">
        <v>0</v>
      </c>
      <c r="AL117" s="215">
        <v>0</v>
      </c>
      <c r="AM117" s="215">
        <v>0</v>
      </c>
      <c r="AN117" s="215">
        <v>0</v>
      </c>
      <c r="AO117" s="215">
        <v>0</v>
      </c>
      <c r="AP117" s="215">
        <v>0</v>
      </c>
    </row>
    <row r="118" spans="1:42">
      <c r="A118" s="74">
        <v>66</v>
      </c>
      <c r="B118" s="215">
        <v>0</v>
      </c>
      <c r="C118" s="215">
        <v>0</v>
      </c>
      <c r="D118" s="215">
        <v>0</v>
      </c>
      <c r="E118" s="215">
        <v>0</v>
      </c>
      <c r="F118" s="215">
        <v>0</v>
      </c>
      <c r="G118" s="215">
        <v>0</v>
      </c>
      <c r="H118" s="215">
        <v>0</v>
      </c>
      <c r="I118" s="215">
        <v>0</v>
      </c>
      <c r="J118" s="215">
        <v>0</v>
      </c>
      <c r="K118" s="215">
        <v>0</v>
      </c>
      <c r="L118" s="215">
        <v>0</v>
      </c>
      <c r="M118" s="215">
        <v>0</v>
      </c>
      <c r="N118" s="215">
        <v>0</v>
      </c>
      <c r="O118" s="215">
        <v>0</v>
      </c>
      <c r="P118" s="215">
        <v>0</v>
      </c>
      <c r="Q118" s="215">
        <v>0</v>
      </c>
      <c r="R118" s="215">
        <v>0</v>
      </c>
      <c r="S118" s="215">
        <v>0</v>
      </c>
      <c r="T118" s="215">
        <v>0</v>
      </c>
      <c r="U118" s="215">
        <v>0</v>
      </c>
      <c r="V118" s="215">
        <v>0</v>
      </c>
      <c r="W118" s="215">
        <v>0</v>
      </c>
      <c r="X118" s="215">
        <v>0</v>
      </c>
      <c r="Y118" s="215">
        <v>0</v>
      </c>
      <c r="Z118" s="215">
        <v>0</v>
      </c>
      <c r="AA118" s="215">
        <v>0</v>
      </c>
      <c r="AB118" s="215">
        <v>0</v>
      </c>
      <c r="AC118" s="215">
        <v>0</v>
      </c>
      <c r="AD118" s="215">
        <v>0</v>
      </c>
      <c r="AE118" s="215">
        <v>0</v>
      </c>
      <c r="AF118" s="215">
        <v>0</v>
      </c>
      <c r="AG118" s="215">
        <v>0</v>
      </c>
      <c r="AH118" s="215">
        <v>0</v>
      </c>
      <c r="AI118" s="215">
        <v>0</v>
      </c>
      <c r="AJ118" s="215">
        <v>0</v>
      </c>
      <c r="AK118" s="215">
        <v>0</v>
      </c>
      <c r="AL118" s="215">
        <v>0</v>
      </c>
      <c r="AM118" s="215">
        <v>0</v>
      </c>
      <c r="AN118" s="215">
        <v>0</v>
      </c>
      <c r="AO118" s="215">
        <v>0</v>
      </c>
      <c r="AP118" s="215">
        <v>0</v>
      </c>
    </row>
    <row r="119" spans="1:42">
      <c r="A119" s="74">
        <v>67</v>
      </c>
      <c r="B119" s="215">
        <v>0</v>
      </c>
      <c r="C119" s="215">
        <v>0</v>
      </c>
      <c r="D119" s="215">
        <v>0</v>
      </c>
      <c r="E119" s="215">
        <v>0</v>
      </c>
      <c r="F119" s="215">
        <v>0</v>
      </c>
      <c r="G119" s="215">
        <v>0</v>
      </c>
      <c r="H119" s="215">
        <v>0</v>
      </c>
      <c r="I119" s="215">
        <v>0</v>
      </c>
      <c r="J119" s="215">
        <v>0</v>
      </c>
      <c r="K119" s="215">
        <v>0</v>
      </c>
      <c r="L119" s="215">
        <v>0</v>
      </c>
      <c r="M119" s="215">
        <v>0</v>
      </c>
      <c r="N119" s="215">
        <v>0</v>
      </c>
      <c r="O119" s="215">
        <v>0</v>
      </c>
      <c r="P119" s="215">
        <v>0</v>
      </c>
      <c r="Q119" s="215">
        <v>0</v>
      </c>
      <c r="R119" s="215">
        <v>0</v>
      </c>
      <c r="S119" s="215">
        <v>0</v>
      </c>
      <c r="T119" s="215">
        <v>0</v>
      </c>
      <c r="U119" s="215">
        <v>0</v>
      </c>
      <c r="V119" s="215">
        <v>0</v>
      </c>
      <c r="W119" s="215">
        <v>0</v>
      </c>
      <c r="X119" s="215">
        <v>0</v>
      </c>
      <c r="Y119" s="215">
        <v>0</v>
      </c>
      <c r="Z119" s="215">
        <v>0</v>
      </c>
      <c r="AA119" s="215">
        <v>0</v>
      </c>
      <c r="AB119" s="215">
        <v>0</v>
      </c>
      <c r="AC119" s="215">
        <v>0</v>
      </c>
      <c r="AD119" s="215">
        <v>0</v>
      </c>
      <c r="AE119" s="215">
        <v>0</v>
      </c>
      <c r="AF119" s="215">
        <v>0</v>
      </c>
      <c r="AG119" s="215">
        <v>0</v>
      </c>
      <c r="AH119" s="215">
        <v>0</v>
      </c>
      <c r="AI119" s="215">
        <v>0</v>
      </c>
      <c r="AJ119" s="215">
        <v>0</v>
      </c>
      <c r="AK119" s="215">
        <v>0</v>
      </c>
      <c r="AL119" s="215">
        <v>0</v>
      </c>
      <c r="AM119" s="215">
        <v>0</v>
      </c>
      <c r="AN119" s="215">
        <v>0</v>
      </c>
      <c r="AO119" s="215">
        <v>0</v>
      </c>
      <c r="AP119" s="215">
        <v>0</v>
      </c>
    </row>
    <row r="120" spans="1:42">
      <c r="A120" s="74">
        <v>68</v>
      </c>
      <c r="B120" s="215">
        <v>0</v>
      </c>
      <c r="C120" s="215">
        <v>0</v>
      </c>
      <c r="D120" s="215">
        <v>0</v>
      </c>
      <c r="E120" s="215">
        <v>0</v>
      </c>
      <c r="F120" s="215">
        <v>0</v>
      </c>
      <c r="G120" s="215">
        <v>0</v>
      </c>
      <c r="H120" s="215">
        <v>0</v>
      </c>
      <c r="I120" s="215">
        <v>0</v>
      </c>
      <c r="J120" s="215">
        <v>0</v>
      </c>
      <c r="K120" s="215">
        <v>0</v>
      </c>
      <c r="L120" s="215">
        <v>0</v>
      </c>
      <c r="M120" s="215">
        <v>0</v>
      </c>
      <c r="N120" s="215">
        <v>0</v>
      </c>
      <c r="O120" s="215">
        <v>0</v>
      </c>
      <c r="P120" s="215">
        <v>0</v>
      </c>
      <c r="Q120" s="215">
        <v>0</v>
      </c>
      <c r="R120" s="215">
        <v>0</v>
      </c>
      <c r="S120" s="215">
        <v>0</v>
      </c>
      <c r="T120" s="215">
        <v>0</v>
      </c>
      <c r="U120" s="215">
        <v>0</v>
      </c>
      <c r="V120" s="215">
        <v>0</v>
      </c>
      <c r="W120" s="215">
        <v>0</v>
      </c>
      <c r="X120" s="215">
        <v>0</v>
      </c>
      <c r="Y120" s="215">
        <v>0</v>
      </c>
      <c r="Z120" s="215">
        <v>0</v>
      </c>
      <c r="AA120" s="215">
        <v>0</v>
      </c>
      <c r="AB120" s="215">
        <v>0</v>
      </c>
      <c r="AC120" s="215">
        <v>0</v>
      </c>
      <c r="AD120" s="215">
        <v>0</v>
      </c>
      <c r="AE120" s="215">
        <v>0</v>
      </c>
      <c r="AF120" s="215">
        <v>0</v>
      </c>
      <c r="AG120" s="215">
        <v>0</v>
      </c>
      <c r="AH120" s="215">
        <v>0</v>
      </c>
      <c r="AI120" s="215">
        <v>0</v>
      </c>
      <c r="AJ120" s="215">
        <v>0</v>
      </c>
      <c r="AK120" s="215">
        <v>0</v>
      </c>
      <c r="AL120" s="215">
        <v>0</v>
      </c>
      <c r="AM120" s="215">
        <v>0</v>
      </c>
      <c r="AN120" s="215">
        <v>0</v>
      </c>
      <c r="AO120" s="215">
        <v>0</v>
      </c>
      <c r="AP120" s="215">
        <v>0</v>
      </c>
    </row>
    <row r="121" spans="1:42">
      <c r="A121" s="74">
        <v>69</v>
      </c>
      <c r="B121" s="215">
        <v>0</v>
      </c>
      <c r="C121" s="215">
        <v>0</v>
      </c>
      <c r="D121" s="215">
        <v>0</v>
      </c>
      <c r="E121" s="215">
        <v>0</v>
      </c>
      <c r="F121" s="215">
        <v>0</v>
      </c>
      <c r="G121" s="215">
        <v>0</v>
      </c>
      <c r="H121" s="215">
        <v>0</v>
      </c>
      <c r="I121" s="215">
        <v>0</v>
      </c>
      <c r="J121" s="215">
        <v>0</v>
      </c>
      <c r="K121" s="215">
        <v>0</v>
      </c>
      <c r="L121" s="215">
        <v>0</v>
      </c>
      <c r="M121" s="215">
        <v>0</v>
      </c>
      <c r="N121" s="215">
        <v>0</v>
      </c>
      <c r="O121" s="215">
        <v>0</v>
      </c>
      <c r="P121" s="215">
        <v>0</v>
      </c>
      <c r="Q121" s="215">
        <v>0</v>
      </c>
      <c r="R121" s="215">
        <v>0</v>
      </c>
      <c r="S121" s="215">
        <v>0</v>
      </c>
      <c r="T121" s="215">
        <v>0</v>
      </c>
      <c r="U121" s="215">
        <v>0</v>
      </c>
      <c r="V121" s="215">
        <v>0</v>
      </c>
      <c r="W121" s="215">
        <v>0</v>
      </c>
      <c r="X121" s="215">
        <v>0</v>
      </c>
      <c r="Y121" s="215">
        <v>0</v>
      </c>
      <c r="Z121" s="215">
        <v>0</v>
      </c>
      <c r="AA121" s="215">
        <v>0</v>
      </c>
      <c r="AB121" s="215">
        <v>0</v>
      </c>
      <c r="AC121" s="215">
        <v>0</v>
      </c>
      <c r="AD121" s="215">
        <v>0</v>
      </c>
      <c r="AE121" s="215">
        <v>0</v>
      </c>
      <c r="AF121" s="215">
        <v>0</v>
      </c>
      <c r="AG121" s="215">
        <v>0</v>
      </c>
      <c r="AH121" s="215">
        <v>0</v>
      </c>
      <c r="AI121" s="215">
        <v>0</v>
      </c>
      <c r="AJ121" s="215">
        <v>0</v>
      </c>
      <c r="AK121" s="215">
        <v>0</v>
      </c>
      <c r="AL121" s="215">
        <v>0</v>
      </c>
      <c r="AM121" s="215">
        <v>0</v>
      </c>
      <c r="AN121" s="215">
        <v>0</v>
      </c>
      <c r="AO121" s="215">
        <v>0</v>
      </c>
      <c r="AP121" s="215">
        <v>0</v>
      </c>
    </row>
    <row r="122" spans="1:42">
      <c r="A122" s="74">
        <v>70</v>
      </c>
      <c r="B122" s="215">
        <v>0</v>
      </c>
      <c r="C122" s="215">
        <v>0</v>
      </c>
      <c r="D122" s="215">
        <v>0</v>
      </c>
      <c r="E122" s="215">
        <v>0</v>
      </c>
      <c r="F122" s="215">
        <v>0</v>
      </c>
      <c r="G122" s="215">
        <v>0</v>
      </c>
      <c r="H122" s="215">
        <v>0</v>
      </c>
      <c r="I122" s="215">
        <v>0</v>
      </c>
      <c r="J122" s="215">
        <v>0</v>
      </c>
      <c r="K122" s="215">
        <v>0</v>
      </c>
      <c r="L122" s="215">
        <v>0</v>
      </c>
      <c r="M122" s="215">
        <v>0</v>
      </c>
      <c r="N122" s="215">
        <v>0</v>
      </c>
      <c r="O122" s="215">
        <v>0</v>
      </c>
      <c r="P122" s="215">
        <v>0</v>
      </c>
      <c r="Q122" s="215">
        <v>0</v>
      </c>
      <c r="R122" s="215">
        <v>0</v>
      </c>
      <c r="S122" s="215">
        <v>0</v>
      </c>
      <c r="T122" s="215">
        <v>0</v>
      </c>
      <c r="U122" s="215">
        <v>0</v>
      </c>
      <c r="V122" s="215">
        <v>0</v>
      </c>
      <c r="W122" s="215">
        <v>0</v>
      </c>
      <c r="X122" s="215">
        <v>0</v>
      </c>
      <c r="Y122" s="215">
        <v>0</v>
      </c>
      <c r="Z122" s="215">
        <v>0</v>
      </c>
      <c r="AA122" s="215">
        <v>0</v>
      </c>
      <c r="AB122" s="215">
        <v>0</v>
      </c>
      <c r="AC122" s="215">
        <v>0</v>
      </c>
      <c r="AD122" s="215">
        <v>0</v>
      </c>
      <c r="AE122" s="215">
        <v>0</v>
      </c>
      <c r="AF122" s="215">
        <v>0</v>
      </c>
      <c r="AG122" s="215">
        <v>0</v>
      </c>
      <c r="AH122" s="215">
        <v>0</v>
      </c>
      <c r="AI122" s="215">
        <v>0</v>
      </c>
      <c r="AJ122" s="215">
        <v>0</v>
      </c>
      <c r="AK122" s="215">
        <v>0</v>
      </c>
      <c r="AL122" s="215">
        <v>0</v>
      </c>
      <c r="AM122" s="215">
        <v>0</v>
      </c>
      <c r="AN122" s="215">
        <v>0</v>
      </c>
      <c r="AO122" s="215">
        <v>0</v>
      </c>
      <c r="AP122" s="215">
        <v>0</v>
      </c>
    </row>
    <row r="123" spans="1:42">
      <c r="A123" s="74">
        <v>71</v>
      </c>
      <c r="B123" s="215">
        <v>0</v>
      </c>
      <c r="C123" s="215">
        <v>0</v>
      </c>
      <c r="D123" s="215">
        <v>0</v>
      </c>
      <c r="E123" s="215">
        <v>0</v>
      </c>
      <c r="F123" s="215">
        <v>0</v>
      </c>
      <c r="G123" s="215">
        <v>0</v>
      </c>
      <c r="H123" s="215">
        <v>0</v>
      </c>
      <c r="I123" s="215">
        <v>0</v>
      </c>
      <c r="J123" s="215">
        <v>0</v>
      </c>
      <c r="K123" s="215">
        <v>0</v>
      </c>
      <c r="L123" s="215">
        <v>0</v>
      </c>
      <c r="M123" s="215">
        <v>0</v>
      </c>
      <c r="N123" s="215">
        <v>0</v>
      </c>
      <c r="O123" s="215">
        <v>0</v>
      </c>
      <c r="P123" s="215">
        <v>0</v>
      </c>
      <c r="Q123" s="215">
        <v>0</v>
      </c>
      <c r="R123" s="215">
        <v>0</v>
      </c>
      <c r="S123" s="215">
        <v>0</v>
      </c>
      <c r="T123" s="215">
        <v>0</v>
      </c>
      <c r="U123" s="215">
        <v>0</v>
      </c>
      <c r="V123" s="215">
        <v>0</v>
      </c>
      <c r="W123" s="215">
        <v>0</v>
      </c>
      <c r="X123" s="215">
        <v>0</v>
      </c>
      <c r="Y123" s="215">
        <v>0</v>
      </c>
      <c r="Z123" s="215">
        <v>0</v>
      </c>
      <c r="AA123" s="215">
        <v>0</v>
      </c>
      <c r="AB123" s="215">
        <v>0</v>
      </c>
      <c r="AC123" s="215">
        <v>0</v>
      </c>
      <c r="AD123" s="215">
        <v>0</v>
      </c>
      <c r="AE123" s="215">
        <v>0</v>
      </c>
      <c r="AF123" s="215">
        <v>0</v>
      </c>
      <c r="AG123" s="215">
        <v>0</v>
      </c>
      <c r="AH123" s="215">
        <v>0</v>
      </c>
      <c r="AI123" s="215">
        <v>0</v>
      </c>
      <c r="AJ123" s="215">
        <v>0</v>
      </c>
      <c r="AK123" s="215">
        <v>0</v>
      </c>
      <c r="AL123" s="215">
        <v>0</v>
      </c>
      <c r="AM123" s="215">
        <v>0</v>
      </c>
      <c r="AN123" s="215">
        <v>0</v>
      </c>
      <c r="AO123" s="215">
        <v>0</v>
      </c>
      <c r="AP123" s="215">
        <v>0</v>
      </c>
    </row>
    <row r="124" spans="1:42">
      <c r="A124" s="74">
        <v>72</v>
      </c>
      <c r="B124" s="215">
        <v>0</v>
      </c>
      <c r="C124" s="215">
        <v>0</v>
      </c>
      <c r="D124" s="215">
        <v>0</v>
      </c>
      <c r="E124" s="215">
        <v>0</v>
      </c>
      <c r="F124" s="215">
        <v>0</v>
      </c>
      <c r="G124" s="215">
        <v>0</v>
      </c>
      <c r="H124" s="215">
        <v>0</v>
      </c>
      <c r="I124" s="215">
        <v>0</v>
      </c>
      <c r="J124" s="215">
        <v>0</v>
      </c>
      <c r="K124" s="215">
        <v>0</v>
      </c>
      <c r="L124" s="215">
        <v>0</v>
      </c>
      <c r="M124" s="215">
        <v>0</v>
      </c>
      <c r="N124" s="215">
        <v>0</v>
      </c>
      <c r="O124" s="215">
        <v>0</v>
      </c>
      <c r="P124" s="215">
        <v>0</v>
      </c>
      <c r="Q124" s="215">
        <v>0</v>
      </c>
      <c r="R124" s="215">
        <v>0</v>
      </c>
      <c r="S124" s="215">
        <v>0</v>
      </c>
      <c r="T124" s="215">
        <v>0</v>
      </c>
      <c r="U124" s="215">
        <v>0</v>
      </c>
      <c r="V124" s="215">
        <v>0</v>
      </c>
      <c r="W124" s="215">
        <v>0</v>
      </c>
      <c r="X124" s="215">
        <v>0</v>
      </c>
      <c r="Y124" s="215">
        <v>0</v>
      </c>
      <c r="Z124" s="215">
        <v>0</v>
      </c>
      <c r="AA124" s="215">
        <v>0</v>
      </c>
      <c r="AB124" s="215">
        <v>0</v>
      </c>
      <c r="AC124" s="215">
        <v>0</v>
      </c>
      <c r="AD124" s="215">
        <v>0</v>
      </c>
      <c r="AE124" s="215">
        <v>0</v>
      </c>
      <c r="AF124" s="215">
        <v>0</v>
      </c>
      <c r="AG124" s="215">
        <v>0</v>
      </c>
      <c r="AH124" s="215">
        <v>0</v>
      </c>
      <c r="AI124" s="215">
        <v>0</v>
      </c>
      <c r="AJ124" s="215">
        <v>0</v>
      </c>
      <c r="AK124" s="215">
        <v>0</v>
      </c>
      <c r="AL124" s="215">
        <v>0</v>
      </c>
      <c r="AM124" s="215">
        <v>0</v>
      </c>
      <c r="AN124" s="215">
        <v>0</v>
      </c>
      <c r="AO124" s="215">
        <v>0</v>
      </c>
      <c r="AP124" s="215">
        <v>0</v>
      </c>
    </row>
    <row r="125" spans="1:42">
      <c r="A125" s="74">
        <v>73</v>
      </c>
      <c r="B125" s="215">
        <v>0</v>
      </c>
      <c r="C125" s="215">
        <v>0</v>
      </c>
      <c r="D125" s="215">
        <v>0</v>
      </c>
      <c r="E125" s="215">
        <v>0</v>
      </c>
      <c r="F125" s="215">
        <v>0</v>
      </c>
      <c r="G125" s="215">
        <v>0</v>
      </c>
      <c r="H125" s="215">
        <v>0</v>
      </c>
      <c r="I125" s="215">
        <v>0</v>
      </c>
      <c r="J125" s="215">
        <v>0</v>
      </c>
      <c r="K125" s="215">
        <v>0</v>
      </c>
      <c r="L125" s="215">
        <v>0</v>
      </c>
      <c r="M125" s="215">
        <v>0</v>
      </c>
      <c r="N125" s="215">
        <v>0</v>
      </c>
      <c r="O125" s="215">
        <v>0</v>
      </c>
      <c r="P125" s="215">
        <v>0</v>
      </c>
      <c r="Q125" s="215">
        <v>0</v>
      </c>
      <c r="R125" s="215">
        <v>0</v>
      </c>
      <c r="S125" s="215">
        <v>0</v>
      </c>
      <c r="T125" s="215">
        <v>0</v>
      </c>
      <c r="U125" s="215">
        <v>0</v>
      </c>
      <c r="V125" s="215">
        <v>0</v>
      </c>
      <c r="W125" s="215">
        <v>0</v>
      </c>
      <c r="X125" s="215">
        <v>0</v>
      </c>
      <c r="Y125" s="215">
        <v>0</v>
      </c>
      <c r="Z125" s="215">
        <v>0</v>
      </c>
      <c r="AA125" s="215">
        <v>0</v>
      </c>
      <c r="AB125" s="215">
        <v>0</v>
      </c>
      <c r="AC125" s="215">
        <v>0</v>
      </c>
      <c r="AD125" s="215">
        <v>0</v>
      </c>
      <c r="AE125" s="215">
        <v>0</v>
      </c>
      <c r="AF125" s="215">
        <v>0</v>
      </c>
      <c r="AG125" s="215">
        <v>0</v>
      </c>
      <c r="AH125" s="215">
        <v>0</v>
      </c>
      <c r="AI125" s="215">
        <v>0</v>
      </c>
      <c r="AJ125" s="215">
        <v>0</v>
      </c>
      <c r="AK125" s="215">
        <v>0</v>
      </c>
      <c r="AL125" s="215">
        <v>0</v>
      </c>
      <c r="AM125" s="215">
        <v>0</v>
      </c>
      <c r="AN125" s="215">
        <v>0</v>
      </c>
      <c r="AO125" s="215">
        <v>0</v>
      </c>
      <c r="AP125" s="215">
        <v>0</v>
      </c>
    </row>
    <row r="126" spans="1:42">
      <c r="A126" s="74">
        <v>74</v>
      </c>
      <c r="B126" s="215">
        <v>0</v>
      </c>
      <c r="C126" s="215">
        <v>0</v>
      </c>
      <c r="D126" s="215">
        <v>0</v>
      </c>
      <c r="E126" s="215">
        <v>0</v>
      </c>
      <c r="F126" s="215">
        <v>0</v>
      </c>
      <c r="G126" s="215">
        <v>0</v>
      </c>
      <c r="H126" s="215">
        <v>0</v>
      </c>
      <c r="I126" s="215">
        <v>0</v>
      </c>
      <c r="J126" s="215">
        <v>0</v>
      </c>
      <c r="K126" s="215">
        <v>0</v>
      </c>
      <c r="L126" s="215">
        <v>0</v>
      </c>
      <c r="M126" s="215">
        <v>0</v>
      </c>
      <c r="N126" s="215">
        <v>0</v>
      </c>
      <c r="O126" s="215">
        <v>0</v>
      </c>
      <c r="P126" s="215">
        <v>0</v>
      </c>
      <c r="Q126" s="215">
        <v>0</v>
      </c>
      <c r="R126" s="215">
        <v>0</v>
      </c>
      <c r="S126" s="215">
        <v>0</v>
      </c>
      <c r="T126" s="215">
        <v>0</v>
      </c>
      <c r="U126" s="215">
        <v>0</v>
      </c>
      <c r="V126" s="215">
        <v>0</v>
      </c>
      <c r="W126" s="215">
        <v>0</v>
      </c>
      <c r="X126" s="215">
        <v>0</v>
      </c>
      <c r="Y126" s="215">
        <v>0</v>
      </c>
      <c r="Z126" s="215">
        <v>0</v>
      </c>
      <c r="AA126" s="215">
        <v>0</v>
      </c>
      <c r="AB126" s="215">
        <v>0</v>
      </c>
      <c r="AC126" s="215">
        <v>0</v>
      </c>
      <c r="AD126" s="215">
        <v>0</v>
      </c>
      <c r="AE126" s="215">
        <v>0</v>
      </c>
      <c r="AF126" s="215">
        <v>0</v>
      </c>
      <c r="AG126" s="215">
        <v>0</v>
      </c>
      <c r="AH126" s="215">
        <v>0</v>
      </c>
      <c r="AI126" s="215">
        <v>0</v>
      </c>
      <c r="AJ126" s="215">
        <v>0</v>
      </c>
      <c r="AK126" s="215">
        <v>0</v>
      </c>
      <c r="AL126" s="215">
        <v>0</v>
      </c>
      <c r="AM126" s="215">
        <v>0</v>
      </c>
      <c r="AN126" s="215">
        <v>0</v>
      </c>
      <c r="AO126" s="215">
        <v>0</v>
      </c>
      <c r="AP126" s="215">
        <v>0</v>
      </c>
    </row>
    <row r="127" spans="1:42">
      <c r="A127" s="74">
        <v>75</v>
      </c>
      <c r="B127" s="215">
        <v>0</v>
      </c>
      <c r="C127" s="215">
        <v>0</v>
      </c>
      <c r="D127" s="215">
        <v>0</v>
      </c>
      <c r="E127" s="215">
        <v>0</v>
      </c>
      <c r="F127" s="215">
        <v>0</v>
      </c>
      <c r="G127" s="215">
        <v>0</v>
      </c>
      <c r="H127" s="215">
        <v>0</v>
      </c>
      <c r="I127" s="215">
        <v>0</v>
      </c>
      <c r="J127" s="215">
        <v>0</v>
      </c>
      <c r="K127" s="215">
        <v>0</v>
      </c>
      <c r="L127" s="215">
        <v>0</v>
      </c>
      <c r="M127" s="215">
        <v>0</v>
      </c>
      <c r="N127" s="215">
        <v>0</v>
      </c>
      <c r="O127" s="215">
        <v>0</v>
      </c>
      <c r="P127" s="215">
        <v>0</v>
      </c>
      <c r="Q127" s="215">
        <v>0</v>
      </c>
      <c r="R127" s="215">
        <v>0</v>
      </c>
      <c r="S127" s="215">
        <v>0</v>
      </c>
      <c r="T127" s="215">
        <v>0</v>
      </c>
      <c r="U127" s="215">
        <v>0</v>
      </c>
      <c r="V127" s="215">
        <v>0</v>
      </c>
      <c r="W127" s="215">
        <v>0</v>
      </c>
      <c r="X127" s="215">
        <v>0</v>
      </c>
      <c r="Y127" s="215">
        <v>0</v>
      </c>
      <c r="Z127" s="215">
        <v>0</v>
      </c>
      <c r="AA127" s="215">
        <v>0</v>
      </c>
      <c r="AB127" s="215">
        <v>0</v>
      </c>
      <c r="AC127" s="215">
        <v>0</v>
      </c>
      <c r="AD127" s="215">
        <v>0</v>
      </c>
      <c r="AE127" s="215">
        <v>0</v>
      </c>
      <c r="AF127" s="215">
        <v>0</v>
      </c>
      <c r="AG127" s="215">
        <v>0</v>
      </c>
      <c r="AH127" s="215">
        <v>0</v>
      </c>
      <c r="AI127" s="215">
        <v>0</v>
      </c>
      <c r="AJ127" s="215">
        <v>0</v>
      </c>
      <c r="AK127" s="215">
        <v>0</v>
      </c>
      <c r="AL127" s="215">
        <v>0</v>
      </c>
      <c r="AM127" s="215">
        <v>0</v>
      </c>
      <c r="AN127" s="215">
        <v>0</v>
      </c>
      <c r="AO127" s="215">
        <v>0</v>
      </c>
      <c r="AP127" s="215">
        <v>0</v>
      </c>
    </row>
    <row r="128" spans="1:42">
      <c r="A128" s="74">
        <v>76</v>
      </c>
      <c r="B128" s="215">
        <v>0</v>
      </c>
      <c r="C128" s="215">
        <v>0</v>
      </c>
      <c r="D128" s="215">
        <v>0</v>
      </c>
      <c r="E128" s="215">
        <v>0</v>
      </c>
      <c r="F128" s="215">
        <v>0</v>
      </c>
      <c r="G128" s="215">
        <v>0</v>
      </c>
      <c r="H128" s="215">
        <v>0</v>
      </c>
      <c r="I128" s="215">
        <v>0</v>
      </c>
      <c r="J128" s="215">
        <v>0</v>
      </c>
      <c r="K128" s="215">
        <v>0</v>
      </c>
      <c r="L128" s="215">
        <v>0</v>
      </c>
      <c r="M128" s="215">
        <v>0</v>
      </c>
      <c r="N128" s="215">
        <v>0</v>
      </c>
      <c r="O128" s="215">
        <v>0</v>
      </c>
      <c r="P128" s="215">
        <v>0</v>
      </c>
      <c r="Q128" s="215">
        <v>0</v>
      </c>
      <c r="R128" s="215">
        <v>0</v>
      </c>
      <c r="S128" s="215">
        <v>0</v>
      </c>
      <c r="T128" s="215">
        <v>0</v>
      </c>
      <c r="U128" s="215">
        <v>0</v>
      </c>
      <c r="V128" s="215">
        <v>0</v>
      </c>
      <c r="W128" s="215">
        <v>0</v>
      </c>
      <c r="X128" s="215">
        <v>0</v>
      </c>
      <c r="Y128" s="215">
        <v>0</v>
      </c>
      <c r="Z128" s="215">
        <v>0</v>
      </c>
      <c r="AA128" s="215">
        <v>0</v>
      </c>
      <c r="AB128" s="215">
        <v>0</v>
      </c>
      <c r="AC128" s="215">
        <v>0</v>
      </c>
      <c r="AD128" s="215">
        <v>0</v>
      </c>
      <c r="AE128" s="215">
        <v>0</v>
      </c>
      <c r="AF128" s="215">
        <v>0</v>
      </c>
      <c r="AG128" s="215">
        <v>0</v>
      </c>
      <c r="AH128" s="215">
        <v>0</v>
      </c>
      <c r="AI128" s="215">
        <v>0</v>
      </c>
      <c r="AJ128" s="215">
        <v>0</v>
      </c>
      <c r="AK128" s="215">
        <v>0</v>
      </c>
      <c r="AL128" s="215">
        <v>0</v>
      </c>
      <c r="AM128" s="215">
        <v>0</v>
      </c>
      <c r="AN128" s="215">
        <v>0</v>
      </c>
      <c r="AO128" s="215">
        <v>0</v>
      </c>
      <c r="AP128" s="215">
        <v>0</v>
      </c>
    </row>
    <row r="129" spans="1:42">
      <c r="A129" s="74">
        <v>77</v>
      </c>
      <c r="B129" s="215">
        <v>0</v>
      </c>
      <c r="C129" s="215">
        <v>0</v>
      </c>
      <c r="D129" s="215">
        <v>0</v>
      </c>
      <c r="E129" s="215">
        <v>0</v>
      </c>
      <c r="F129" s="215">
        <v>0</v>
      </c>
      <c r="G129" s="215">
        <v>0</v>
      </c>
      <c r="H129" s="215">
        <v>0</v>
      </c>
      <c r="I129" s="215">
        <v>0</v>
      </c>
      <c r="J129" s="215">
        <v>0</v>
      </c>
      <c r="K129" s="215">
        <v>0</v>
      </c>
      <c r="L129" s="215">
        <v>0</v>
      </c>
      <c r="M129" s="215">
        <v>0</v>
      </c>
      <c r="N129" s="215">
        <v>0</v>
      </c>
      <c r="O129" s="215">
        <v>0</v>
      </c>
      <c r="P129" s="215">
        <v>0</v>
      </c>
      <c r="Q129" s="215">
        <v>0</v>
      </c>
      <c r="R129" s="215">
        <v>0</v>
      </c>
      <c r="S129" s="215">
        <v>0</v>
      </c>
      <c r="T129" s="215">
        <v>0</v>
      </c>
      <c r="U129" s="215">
        <v>0</v>
      </c>
      <c r="V129" s="215">
        <v>0</v>
      </c>
      <c r="W129" s="215">
        <v>0</v>
      </c>
      <c r="X129" s="215">
        <v>0</v>
      </c>
      <c r="Y129" s="215">
        <v>0</v>
      </c>
      <c r="Z129" s="215">
        <v>0</v>
      </c>
      <c r="AA129" s="215">
        <v>0</v>
      </c>
      <c r="AB129" s="215">
        <v>0</v>
      </c>
      <c r="AC129" s="215">
        <v>0</v>
      </c>
      <c r="AD129" s="215">
        <v>0</v>
      </c>
      <c r="AE129" s="215">
        <v>0</v>
      </c>
      <c r="AF129" s="215">
        <v>0</v>
      </c>
      <c r="AG129" s="215">
        <v>0</v>
      </c>
      <c r="AH129" s="215">
        <v>0</v>
      </c>
      <c r="AI129" s="215">
        <v>0</v>
      </c>
      <c r="AJ129" s="215">
        <v>0</v>
      </c>
      <c r="AK129" s="215">
        <v>0</v>
      </c>
      <c r="AL129" s="215">
        <v>0</v>
      </c>
      <c r="AM129" s="215">
        <v>0</v>
      </c>
      <c r="AN129" s="215">
        <v>0</v>
      </c>
      <c r="AO129" s="215">
        <v>0</v>
      </c>
      <c r="AP129" s="215">
        <v>0</v>
      </c>
    </row>
    <row r="130" spans="1:42">
      <c r="A130" s="74">
        <v>78</v>
      </c>
      <c r="B130" s="215">
        <v>0</v>
      </c>
      <c r="C130" s="215">
        <v>0</v>
      </c>
      <c r="D130" s="215">
        <v>0</v>
      </c>
      <c r="E130" s="215">
        <v>0</v>
      </c>
      <c r="F130" s="215">
        <v>0</v>
      </c>
      <c r="G130" s="215">
        <v>0</v>
      </c>
      <c r="H130" s="215">
        <v>0</v>
      </c>
      <c r="I130" s="215">
        <v>0</v>
      </c>
      <c r="J130" s="215">
        <v>0</v>
      </c>
      <c r="K130" s="215">
        <v>0</v>
      </c>
      <c r="L130" s="215">
        <v>0</v>
      </c>
      <c r="M130" s="215">
        <v>0</v>
      </c>
      <c r="N130" s="215">
        <v>0</v>
      </c>
      <c r="O130" s="215">
        <v>0</v>
      </c>
      <c r="P130" s="215">
        <v>0</v>
      </c>
      <c r="Q130" s="215">
        <v>0</v>
      </c>
      <c r="R130" s="215">
        <v>0</v>
      </c>
      <c r="S130" s="215">
        <v>0</v>
      </c>
      <c r="T130" s="215">
        <v>0</v>
      </c>
      <c r="U130" s="215">
        <v>0</v>
      </c>
      <c r="V130" s="215">
        <v>0</v>
      </c>
      <c r="W130" s="215">
        <v>0</v>
      </c>
      <c r="X130" s="215">
        <v>0</v>
      </c>
      <c r="Y130" s="215">
        <v>0</v>
      </c>
      <c r="Z130" s="215">
        <v>0</v>
      </c>
      <c r="AA130" s="215">
        <v>0</v>
      </c>
      <c r="AB130" s="215">
        <v>0</v>
      </c>
      <c r="AC130" s="215">
        <v>0</v>
      </c>
      <c r="AD130" s="215">
        <v>0</v>
      </c>
      <c r="AE130" s="215">
        <v>0</v>
      </c>
      <c r="AF130" s="215">
        <v>0</v>
      </c>
      <c r="AG130" s="215">
        <v>0</v>
      </c>
      <c r="AH130" s="215">
        <v>0</v>
      </c>
      <c r="AI130" s="215">
        <v>0</v>
      </c>
      <c r="AJ130" s="215">
        <v>0</v>
      </c>
      <c r="AK130" s="215">
        <v>0</v>
      </c>
      <c r="AL130" s="215">
        <v>0</v>
      </c>
      <c r="AM130" s="215">
        <v>0</v>
      </c>
      <c r="AN130" s="215">
        <v>0</v>
      </c>
      <c r="AO130" s="215">
        <v>0</v>
      </c>
      <c r="AP130" s="215">
        <v>0</v>
      </c>
    </row>
    <row r="131" spans="1:42">
      <c r="A131" s="74">
        <v>79</v>
      </c>
      <c r="B131" s="215">
        <v>0</v>
      </c>
      <c r="C131" s="215">
        <v>0</v>
      </c>
      <c r="D131" s="215">
        <v>0</v>
      </c>
      <c r="E131" s="215">
        <v>0</v>
      </c>
      <c r="F131" s="215">
        <v>0</v>
      </c>
      <c r="G131" s="215">
        <v>0</v>
      </c>
      <c r="H131" s="215">
        <v>0</v>
      </c>
      <c r="I131" s="215">
        <v>0</v>
      </c>
      <c r="J131" s="215">
        <v>0</v>
      </c>
      <c r="K131" s="215">
        <v>0</v>
      </c>
      <c r="L131" s="215">
        <v>0</v>
      </c>
      <c r="M131" s="215">
        <v>0</v>
      </c>
      <c r="N131" s="215">
        <v>0</v>
      </c>
      <c r="O131" s="215">
        <v>0</v>
      </c>
      <c r="P131" s="215">
        <v>0</v>
      </c>
      <c r="Q131" s="215">
        <v>0</v>
      </c>
      <c r="R131" s="215">
        <v>0</v>
      </c>
      <c r="S131" s="215">
        <v>0</v>
      </c>
      <c r="T131" s="215">
        <v>0</v>
      </c>
      <c r="U131" s="215">
        <v>0</v>
      </c>
      <c r="V131" s="215">
        <v>0</v>
      </c>
      <c r="W131" s="215">
        <v>0</v>
      </c>
      <c r="X131" s="215">
        <v>0</v>
      </c>
      <c r="Y131" s="215">
        <v>0</v>
      </c>
      <c r="Z131" s="215">
        <v>0</v>
      </c>
      <c r="AA131" s="215">
        <v>0</v>
      </c>
      <c r="AB131" s="215">
        <v>0</v>
      </c>
      <c r="AC131" s="215">
        <v>0</v>
      </c>
      <c r="AD131" s="215">
        <v>0</v>
      </c>
      <c r="AE131" s="215">
        <v>0</v>
      </c>
      <c r="AF131" s="215">
        <v>0</v>
      </c>
      <c r="AG131" s="215">
        <v>0</v>
      </c>
      <c r="AH131" s="215">
        <v>0</v>
      </c>
      <c r="AI131" s="215">
        <v>0</v>
      </c>
      <c r="AJ131" s="215">
        <v>0</v>
      </c>
      <c r="AK131" s="215">
        <v>0</v>
      </c>
      <c r="AL131" s="215">
        <v>0</v>
      </c>
      <c r="AM131" s="215">
        <v>0</v>
      </c>
      <c r="AN131" s="215">
        <v>0</v>
      </c>
      <c r="AO131" s="215">
        <v>0</v>
      </c>
      <c r="AP131" s="215">
        <v>0</v>
      </c>
    </row>
    <row r="132" spans="1:42">
      <c r="A132" s="74">
        <v>80</v>
      </c>
      <c r="B132" s="215">
        <v>0</v>
      </c>
      <c r="C132" s="215">
        <v>0</v>
      </c>
      <c r="D132" s="215">
        <v>0</v>
      </c>
      <c r="E132" s="215">
        <v>0</v>
      </c>
      <c r="F132" s="215">
        <v>0</v>
      </c>
      <c r="G132" s="215">
        <v>0</v>
      </c>
      <c r="H132" s="215">
        <v>0</v>
      </c>
      <c r="I132" s="215">
        <v>0</v>
      </c>
      <c r="J132" s="215">
        <v>0</v>
      </c>
      <c r="K132" s="215">
        <v>0</v>
      </c>
      <c r="L132" s="215">
        <v>0</v>
      </c>
      <c r="M132" s="215">
        <v>0</v>
      </c>
      <c r="N132" s="215">
        <v>0</v>
      </c>
      <c r="O132" s="215">
        <v>0</v>
      </c>
      <c r="P132" s="215">
        <v>0</v>
      </c>
      <c r="Q132" s="215">
        <v>0</v>
      </c>
      <c r="R132" s="215">
        <v>0</v>
      </c>
      <c r="S132" s="215">
        <v>0</v>
      </c>
      <c r="T132" s="215">
        <v>0</v>
      </c>
      <c r="U132" s="215">
        <v>0</v>
      </c>
      <c r="V132" s="215">
        <v>0</v>
      </c>
      <c r="W132" s="215">
        <v>0</v>
      </c>
      <c r="X132" s="215">
        <v>0</v>
      </c>
      <c r="Y132" s="215">
        <v>0</v>
      </c>
      <c r="Z132" s="215">
        <v>0</v>
      </c>
      <c r="AA132" s="215">
        <v>0</v>
      </c>
      <c r="AB132" s="215">
        <v>0</v>
      </c>
      <c r="AC132" s="215">
        <v>0</v>
      </c>
      <c r="AD132" s="215">
        <v>0</v>
      </c>
      <c r="AE132" s="215">
        <v>0</v>
      </c>
      <c r="AF132" s="215">
        <v>0</v>
      </c>
      <c r="AG132" s="215">
        <v>0</v>
      </c>
      <c r="AH132" s="215">
        <v>0</v>
      </c>
      <c r="AI132" s="215">
        <v>0</v>
      </c>
      <c r="AJ132" s="215">
        <v>0</v>
      </c>
      <c r="AK132" s="215">
        <v>0</v>
      </c>
      <c r="AL132" s="215">
        <v>0</v>
      </c>
      <c r="AM132" s="215">
        <v>0</v>
      </c>
      <c r="AN132" s="215">
        <v>0</v>
      </c>
      <c r="AO132" s="215">
        <v>0</v>
      </c>
      <c r="AP132" s="215">
        <v>0</v>
      </c>
    </row>
    <row r="133" spans="1:42">
      <c r="A133" s="74">
        <v>81</v>
      </c>
      <c r="B133" s="215">
        <v>0</v>
      </c>
      <c r="C133" s="215">
        <v>0</v>
      </c>
      <c r="D133" s="215">
        <v>0</v>
      </c>
      <c r="E133" s="215">
        <v>0</v>
      </c>
      <c r="F133" s="215">
        <v>0</v>
      </c>
      <c r="G133" s="215">
        <v>0</v>
      </c>
      <c r="H133" s="215">
        <v>0</v>
      </c>
      <c r="I133" s="215">
        <v>0</v>
      </c>
      <c r="J133" s="215">
        <v>0</v>
      </c>
      <c r="K133" s="215">
        <v>0</v>
      </c>
      <c r="L133" s="215">
        <v>0</v>
      </c>
      <c r="M133" s="215">
        <v>0</v>
      </c>
      <c r="N133" s="215">
        <v>0</v>
      </c>
      <c r="O133" s="215">
        <v>0</v>
      </c>
      <c r="P133" s="215">
        <v>0</v>
      </c>
      <c r="Q133" s="215">
        <v>0</v>
      </c>
      <c r="R133" s="215">
        <v>0</v>
      </c>
      <c r="S133" s="215">
        <v>0</v>
      </c>
      <c r="T133" s="215">
        <v>0</v>
      </c>
      <c r="U133" s="215">
        <v>0</v>
      </c>
      <c r="V133" s="215">
        <v>0</v>
      </c>
      <c r="W133" s="215">
        <v>0</v>
      </c>
      <c r="X133" s="215">
        <v>0</v>
      </c>
      <c r="Y133" s="215">
        <v>0</v>
      </c>
      <c r="Z133" s="215">
        <v>0</v>
      </c>
      <c r="AA133" s="215">
        <v>0</v>
      </c>
      <c r="AB133" s="215">
        <v>0</v>
      </c>
      <c r="AC133" s="215">
        <v>0</v>
      </c>
      <c r="AD133" s="215">
        <v>0</v>
      </c>
      <c r="AE133" s="215">
        <v>0</v>
      </c>
      <c r="AF133" s="215">
        <v>0</v>
      </c>
      <c r="AG133" s="215">
        <v>0</v>
      </c>
      <c r="AH133" s="215">
        <v>0</v>
      </c>
      <c r="AI133" s="215">
        <v>0</v>
      </c>
      <c r="AJ133" s="215">
        <v>0</v>
      </c>
      <c r="AK133" s="215">
        <v>0</v>
      </c>
      <c r="AL133" s="215">
        <v>0</v>
      </c>
      <c r="AM133" s="215">
        <v>0</v>
      </c>
      <c r="AN133" s="215">
        <v>0</v>
      </c>
      <c r="AO133" s="215">
        <v>0</v>
      </c>
      <c r="AP133" s="215">
        <v>0</v>
      </c>
    </row>
    <row r="134" spans="1:42">
      <c r="A134" s="74">
        <v>82</v>
      </c>
      <c r="B134" s="215">
        <v>0</v>
      </c>
      <c r="C134" s="215">
        <v>0</v>
      </c>
      <c r="D134" s="215">
        <v>0</v>
      </c>
      <c r="E134" s="215">
        <v>0</v>
      </c>
      <c r="F134" s="215">
        <v>0</v>
      </c>
      <c r="G134" s="215">
        <v>0</v>
      </c>
      <c r="H134" s="215">
        <v>0</v>
      </c>
      <c r="I134" s="215">
        <v>0</v>
      </c>
      <c r="J134" s="215">
        <v>0</v>
      </c>
      <c r="K134" s="215">
        <v>0</v>
      </c>
      <c r="L134" s="215">
        <v>0</v>
      </c>
      <c r="M134" s="215">
        <v>0</v>
      </c>
      <c r="N134" s="215">
        <v>0</v>
      </c>
      <c r="O134" s="215">
        <v>0</v>
      </c>
      <c r="P134" s="215">
        <v>0</v>
      </c>
      <c r="Q134" s="215">
        <v>0</v>
      </c>
      <c r="R134" s="215">
        <v>0</v>
      </c>
      <c r="S134" s="215">
        <v>0</v>
      </c>
      <c r="T134" s="215">
        <v>0</v>
      </c>
      <c r="U134" s="215">
        <v>0</v>
      </c>
      <c r="V134" s="215">
        <v>0</v>
      </c>
      <c r="W134" s="215">
        <v>0</v>
      </c>
      <c r="X134" s="215">
        <v>0</v>
      </c>
      <c r="Y134" s="215">
        <v>0</v>
      </c>
      <c r="Z134" s="215">
        <v>0</v>
      </c>
      <c r="AA134" s="215">
        <v>0</v>
      </c>
      <c r="AB134" s="215">
        <v>0</v>
      </c>
      <c r="AC134" s="215">
        <v>0</v>
      </c>
      <c r="AD134" s="215">
        <v>0</v>
      </c>
      <c r="AE134" s="215">
        <v>0</v>
      </c>
      <c r="AF134" s="215">
        <v>0</v>
      </c>
      <c r="AG134" s="215">
        <v>0</v>
      </c>
      <c r="AH134" s="215">
        <v>0</v>
      </c>
      <c r="AI134" s="215">
        <v>0</v>
      </c>
      <c r="AJ134" s="215">
        <v>0</v>
      </c>
      <c r="AK134" s="215">
        <v>0</v>
      </c>
      <c r="AL134" s="215">
        <v>0</v>
      </c>
      <c r="AM134" s="215">
        <v>0</v>
      </c>
      <c r="AN134" s="215">
        <v>0</v>
      </c>
      <c r="AO134" s="215">
        <v>0</v>
      </c>
      <c r="AP134" s="215">
        <v>0</v>
      </c>
    </row>
    <row r="135" spans="1:42">
      <c r="A135" s="74">
        <v>83</v>
      </c>
      <c r="B135" s="215">
        <v>0</v>
      </c>
      <c r="C135" s="215">
        <v>0</v>
      </c>
      <c r="D135" s="215">
        <v>0</v>
      </c>
      <c r="E135" s="215">
        <v>0</v>
      </c>
      <c r="F135" s="215">
        <v>0</v>
      </c>
      <c r="G135" s="215">
        <v>0</v>
      </c>
      <c r="H135" s="215">
        <v>0</v>
      </c>
      <c r="I135" s="215">
        <v>0</v>
      </c>
      <c r="J135" s="215">
        <v>0</v>
      </c>
      <c r="K135" s="215">
        <v>0</v>
      </c>
      <c r="L135" s="215">
        <v>0</v>
      </c>
      <c r="M135" s="215">
        <v>0</v>
      </c>
      <c r="N135" s="215">
        <v>0</v>
      </c>
      <c r="O135" s="215">
        <v>0</v>
      </c>
      <c r="P135" s="215">
        <v>0</v>
      </c>
      <c r="Q135" s="215">
        <v>0</v>
      </c>
      <c r="R135" s="215">
        <v>0</v>
      </c>
      <c r="S135" s="215">
        <v>0</v>
      </c>
      <c r="T135" s="215">
        <v>0</v>
      </c>
      <c r="U135" s="215">
        <v>0</v>
      </c>
      <c r="V135" s="215">
        <v>0</v>
      </c>
      <c r="W135" s="215">
        <v>0</v>
      </c>
      <c r="X135" s="215">
        <v>0</v>
      </c>
      <c r="Y135" s="215">
        <v>0</v>
      </c>
      <c r="Z135" s="215">
        <v>0</v>
      </c>
      <c r="AA135" s="215">
        <v>0</v>
      </c>
      <c r="AB135" s="215">
        <v>0</v>
      </c>
      <c r="AC135" s="215">
        <v>0</v>
      </c>
      <c r="AD135" s="215">
        <v>0</v>
      </c>
      <c r="AE135" s="215">
        <v>0</v>
      </c>
      <c r="AF135" s="215">
        <v>0</v>
      </c>
      <c r="AG135" s="215">
        <v>0</v>
      </c>
      <c r="AH135" s="215">
        <v>0</v>
      </c>
      <c r="AI135" s="215">
        <v>0</v>
      </c>
      <c r="AJ135" s="215">
        <v>0</v>
      </c>
      <c r="AK135" s="215">
        <v>0</v>
      </c>
      <c r="AL135" s="215">
        <v>0</v>
      </c>
      <c r="AM135" s="215">
        <v>0</v>
      </c>
      <c r="AN135" s="215">
        <v>0</v>
      </c>
      <c r="AO135" s="215">
        <v>0</v>
      </c>
      <c r="AP135" s="215">
        <v>0</v>
      </c>
    </row>
    <row r="136" spans="1:42">
      <c r="A136" s="74">
        <v>84</v>
      </c>
      <c r="B136" s="215">
        <v>0</v>
      </c>
      <c r="C136" s="215">
        <v>0</v>
      </c>
      <c r="D136" s="215">
        <v>0</v>
      </c>
      <c r="E136" s="215">
        <v>0</v>
      </c>
      <c r="F136" s="215">
        <v>0</v>
      </c>
      <c r="G136" s="215">
        <v>0</v>
      </c>
      <c r="H136" s="215">
        <v>0</v>
      </c>
      <c r="I136" s="215">
        <v>0</v>
      </c>
      <c r="J136" s="215">
        <v>0</v>
      </c>
      <c r="K136" s="215">
        <v>0</v>
      </c>
      <c r="L136" s="215">
        <v>0</v>
      </c>
      <c r="M136" s="215">
        <v>0</v>
      </c>
      <c r="N136" s="215">
        <v>0</v>
      </c>
      <c r="O136" s="215">
        <v>0</v>
      </c>
      <c r="P136" s="215">
        <v>0</v>
      </c>
      <c r="Q136" s="215">
        <v>0</v>
      </c>
      <c r="R136" s="215">
        <v>0</v>
      </c>
      <c r="S136" s="215">
        <v>0</v>
      </c>
      <c r="T136" s="215">
        <v>0</v>
      </c>
      <c r="U136" s="215">
        <v>0</v>
      </c>
      <c r="V136" s="215">
        <v>0</v>
      </c>
      <c r="W136" s="215">
        <v>0</v>
      </c>
      <c r="X136" s="215">
        <v>0</v>
      </c>
      <c r="Y136" s="215">
        <v>0</v>
      </c>
      <c r="Z136" s="215">
        <v>0</v>
      </c>
      <c r="AA136" s="215">
        <v>0</v>
      </c>
      <c r="AB136" s="215">
        <v>0</v>
      </c>
      <c r="AC136" s="215">
        <v>0</v>
      </c>
      <c r="AD136" s="215">
        <v>0</v>
      </c>
      <c r="AE136" s="215">
        <v>0</v>
      </c>
      <c r="AF136" s="215">
        <v>0</v>
      </c>
      <c r="AG136" s="215">
        <v>0</v>
      </c>
      <c r="AH136" s="215">
        <v>0</v>
      </c>
      <c r="AI136" s="215">
        <v>0</v>
      </c>
      <c r="AJ136" s="215">
        <v>0</v>
      </c>
      <c r="AK136" s="215">
        <v>0</v>
      </c>
      <c r="AL136" s="215">
        <v>0</v>
      </c>
      <c r="AM136" s="215">
        <v>0</v>
      </c>
      <c r="AN136" s="215">
        <v>0</v>
      </c>
      <c r="AO136" s="215">
        <v>0</v>
      </c>
      <c r="AP136" s="215">
        <v>0</v>
      </c>
    </row>
    <row r="137" spans="1:42">
      <c r="A137" s="74">
        <v>85</v>
      </c>
      <c r="B137" s="215">
        <v>0</v>
      </c>
      <c r="C137" s="215">
        <v>0</v>
      </c>
      <c r="D137" s="215">
        <v>0</v>
      </c>
      <c r="E137" s="215">
        <v>0</v>
      </c>
      <c r="F137" s="215">
        <v>0</v>
      </c>
      <c r="G137" s="215">
        <v>0</v>
      </c>
      <c r="H137" s="215">
        <v>0</v>
      </c>
      <c r="I137" s="215">
        <v>0</v>
      </c>
      <c r="J137" s="215">
        <v>0</v>
      </c>
      <c r="K137" s="215">
        <v>0</v>
      </c>
      <c r="L137" s="215">
        <v>0</v>
      </c>
      <c r="M137" s="215">
        <v>0</v>
      </c>
      <c r="N137" s="215">
        <v>0</v>
      </c>
      <c r="O137" s="215">
        <v>0</v>
      </c>
      <c r="P137" s="215">
        <v>0</v>
      </c>
      <c r="Q137" s="215">
        <v>0</v>
      </c>
      <c r="R137" s="215">
        <v>0</v>
      </c>
      <c r="S137" s="215">
        <v>0</v>
      </c>
      <c r="T137" s="215">
        <v>0</v>
      </c>
      <c r="U137" s="215">
        <v>0</v>
      </c>
      <c r="V137" s="215">
        <v>0</v>
      </c>
      <c r="W137" s="215">
        <v>0</v>
      </c>
      <c r="X137" s="215">
        <v>0</v>
      </c>
      <c r="Y137" s="215">
        <v>0</v>
      </c>
      <c r="Z137" s="215">
        <v>0</v>
      </c>
      <c r="AA137" s="215">
        <v>0</v>
      </c>
      <c r="AB137" s="215">
        <v>0</v>
      </c>
      <c r="AC137" s="215">
        <v>0</v>
      </c>
      <c r="AD137" s="215">
        <v>0</v>
      </c>
      <c r="AE137" s="215">
        <v>0</v>
      </c>
      <c r="AF137" s="215">
        <v>0</v>
      </c>
      <c r="AG137" s="215">
        <v>0</v>
      </c>
      <c r="AH137" s="215">
        <v>0</v>
      </c>
      <c r="AI137" s="215">
        <v>0</v>
      </c>
      <c r="AJ137" s="215">
        <v>0</v>
      </c>
      <c r="AK137" s="215">
        <v>0</v>
      </c>
      <c r="AL137" s="215">
        <v>0</v>
      </c>
      <c r="AM137" s="215">
        <v>0</v>
      </c>
      <c r="AN137" s="215">
        <v>0</v>
      </c>
      <c r="AO137" s="215">
        <v>0</v>
      </c>
      <c r="AP137" s="215">
        <v>0</v>
      </c>
    </row>
    <row r="138" spans="1:42">
      <c r="A138" s="74">
        <v>86</v>
      </c>
      <c r="B138" s="215">
        <v>0</v>
      </c>
      <c r="C138" s="215">
        <v>0</v>
      </c>
      <c r="D138" s="215">
        <v>0</v>
      </c>
      <c r="E138" s="215">
        <v>0</v>
      </c>
      <c r="F138" s="215">
        <v>0</v>
      </c>
      <c r="G138" s="215">
        <v>0</v>
      </c>
      <c r="H138" s="215">
        <v>0</v>
      </c>
      <c r="I138" s="215">
        <v>0</v>
      </c>
      <c r="J138" s="215">
        <v>0</v>
      </c>
      <c r="K138" s="215">
        <v>0</v>
      </c>
      <c r="L138" s="215">
        <v>0</v>
      </c>
      <c r="M138" s="215">
        <v>0</v>
      </c>
      <c r="N138" s="215">
        <v>0</v>
      </c>
      <c r="O138" s="215">
        <v>0</v>
      </c>
      <c r="P138" s="215">
        <v>0</v>
      </c>
      <c r="Q138" s="215">
        <v>0</v>
      </c>
      <c r="R138" s="215">
        <v>0</v>
      </c>
      <c r="S138" s="215">
        <v>0</v>
      </c>
      <c r="T138" s="215">
        <v>0</v>
      </c>
      <c r="U138" s="215">
        <v>0</v>
      </c>
      <c r="V138" s="215">
        <v>0</v>
      </c>
      <c r="W138" s="215">
        <v>0</v>
      </c>
      <c r="X138" s="215">
        <v>0</v>
      </c>
      <c r="Y138" s="215">
        <v>0</v>
      </c>
      <c r="Z138" s="215">
        <v>0</v>
      </c>
      <c r="AA138" s="215">
        <v>0</v>
      </c>
      <c r="AB138" s="215">
        <v>0</v>
      </c>
      <c r="AC138" s="215">
        <v>0</v>
      </c>
      <c r="AD138" s="215">
        <v>0</v>
      </c>
      <c r="AE138" s="215">
        <v>0</v>
      </c>
      <c r="AF138" s="215">
        <v>0</v>
      </c>
      <c r="AG138" s="215">
        <v>0</v>
      </c>
      <c r="AH138" s="215">
        <v>0</v>
      </c>
      <c r="AI138" s="215">
        <v>0</v>
      </c>
      <c r="AJ138" s="215">
        <v>0</v>
      </c>
      <c r="AK138" s="215">
        <v>0</v>
      </c>
      <c r="AL138" s="215">
        <v>0</v>
      </c>
      <c r="AM138" s="215">
        <v>0</v>
      </c>
      <c r="AN138" s="215">
        <v>0</v>
      </c>
      <c r="AO138" s="215">
        <v>0</v>
      </c>
      <c r="AP138" s="215">
        <v>0</v>
      </c>
    </row>
    <row r="139" spans="1:42">
      <c r="A139" s="74">
        <v>87</v>
      </c>
      <c r="B139" s="215">
        <v>0</v>
      </c>
      <c r="C139" s="215">
        <v>0</v>
      </c>
      <c r="D139" s="215">
        <v>0</v>
      </c>
      <c r="E139" s="215">
        <v>0</v>
      </c>
      <c r="F139" s="215">
        <v>0</v>
      </c>
      <c r="G139" s="215">
        <v>0</v>
      </c>
      <c r="H139" s="215">
        <v>0</v>
      </c>
      <c r="I139" s="215">
        <v>0</v>
      </c>
      <c r="J139" s="215">
        <v>0</v>
      </c>
      <c r="K139" s="215">
        <v>0</v>
      </c>
      <c r="L139" s="215">
        <v>0</v>
      </c>
      <c r="M139" s="215">
        <v>0</v>
      </c>
      <c r="N139" s="215">
        <v>0</v>
      </c>
      <c r="O139" s="215">
        <v>0</v>
      </c>
      <c r="P139" s="215">
        <v>0</v>
      </c>
      <c r="Q139" s="215">
        <v>0</v>
      </c>
      <c r="R139" s="215">
        <v>0</v>
      </c>
      <c r="S139" s="215">
        <v>0</v>
      </c>
      <c r="T139" s="215">
        <v>0</v>
      </c>
      <c r="U139" s="215">
        <v>0</v>
      </c>
      <c r="V139" s="215">
        <v>0</v>
      </c>
      <c r="W139" s="215">
        <v>0</v>
      </c>
      <c r="X139" s="215">
        <v>0</v>
      </c>
      <c r="Y139" s="215">
        <v>0</v>
      </c>
      <c r="Z139" s="215">
        <v>0</v>
      </c>
      <c r="AA139" s="215">
        <v>0</v>
      </c>
      <c r="AB139" s="215">
        <v>0</v>
      </c>
      <c r="AC139" s="215">
        <v>0</v>
      </c>
      <c r="AD139" s="215">
        <v>0</v>
      </c>
      <c r="AE139" s="215">
        <v>0</v>
      </c>
      <c r="AF139" s="215">
        <v>0</v>
      </c>
      <c r="AG139" s="215">
        <v>0</v>
      </c>
      <c r="AH139" s="215">
        <v>0</v>
      </c>
      <c r="AI139" s="215">
        <v>0</v>
      </c>
      <c r="AJ139" s="215">
        <v>0</v>
      </c>
      <c r="AK139" s="215">
        <v>0</v>
      </c>
      <c r="AL139" s="215">
        <v>0</v>
      </c>
      <c r="AM139" s="215">
        <v>0</v>
      </c>
      <c r="AN139" s="215">
        <v>0</v>
      </c>
      <c r="AO139" s="215">
        <v>0</v>
      </c>
      <c r="AP139" s="215">
        <v>0</v>
      </c>
    </row>
    <row r="140" spans="1:42">
      <c r="A140" s="74">
        <v>88</v>
      </c>
      <c r="B140" s="215">
        <v>0</v>
      </c>
      <c r="C140" s="215">
        <v>0</v>
      </c>
      <c r="D140" s="215">
        <v>0</v>
      </c>
      <c r="E140" s="215">
        <v>0</v>
      </c>
      <c r="F140" s="215">
        <v>0</v>
      </c>
      <c r="G140" s="215">
        <v>0</v>
      </c>
      <c r="H140" s="215">
        <v>0</v>
      </c>
      <c r="I140" s="215">
        <v>0</v>
      </c>
      <c r="J140" s="215">
        <v>0</v>
      </c>
      <c r="K140" s="215">
        <v>0</v>
      </c>
      <c r="L140" s="215">
        <v>0</v>
      </c>
      <c r="M140" s="215">
        <v>0</v>
      </c>
      <c r="N140" s="215">
        <v>0</v>
      </c>
      <c r="O140" s="215">
        <v>0</v>
      </c>
      <c r="P140" s="215">
        <v>0</v>
      </c>
      <c r="Q140" s="215">
        <v>0</v>
      </c>
      <c r="R140" s="215">
        <v>0</v>
      </c>
      <c r="S140" s="215">
        <v>0</v>
      </c>
      <c r="T140" s="215">
        <v>0</v>
      </c>
      <c r="U140" s="215">
        <v>0</v>
      </c>
      <c r="V140" s="215">
        <v>0</v>
      </c>
      <c r="W140" s="215">
        <v>0</v>
      </c>
      <c r="X140" s="215">
        <v>0</v>
      </c>
      <c r="Y140" s="215">
        <v>0</v>
      </c>
      <c r="Z140" s="215">
        <v>0</v>
      </c>
      <c r="AA140" s="215">
        <v>0</v>
      </c>
      <c r="AB140" s="215">
        <v>0</v>
      </c>
      <c r="AC140" s="215">
        <v>0</v>
      </c>
      <c r="AD140" s="215">
        <v>0</v>
      </c>
      <c r="AE140" s="215">
        <v>0</v>
      </c>
      <c r="AF140" s="215">
        <v>0</v>
      </c>
      <c r="AG140" s="215">
        <v>0</v>
      </c>
      <c r="AH140" s="215">
        <v>0</v>
      </c>
      <c r="AI140" s="215">
        <v>0</v>
      </c>
      <c r="AJ140" s="215">
        <v>0</v>
      </c>
      <c r="AK140" s="215">
        <v>0</v>
      </c>
      <c r="AL140" s="215">
        <v>0</v>
      </c>
      <c r="AM140" s="215">
        <v>0</v>
      </c>
      <c r="AN140" s="215">
        <v>0</v>
      </c>
      <c r="AO140" s="215">
        <v>0</v>
      </c>
      <c r="AP140" s="215">
        <v>0</v>
      </c>
    </row>
    <row r="141" spans="1:42">
      <c r="A141" s="74">
        <v>89</v>
      </c>
      <c r="B141" s="215">
        <v>0</v>
      </c>
      <c r="C141" s="215">
        <v>0</v>
      </c>
      <c r="D141" s="215">
        <v>0</v>
      </c>
      <c r="E141" s="215">
        <v>0</v>
      </c>
      <c r="F141" s="215">
        <v>0</v>
      </c>
      <c r="G141" s="215">
        <v>0</v>
      </c>
      <c r="H141" s="215">
        <v>0</v>
      </c>
      <c r="I141" s="215">
        <v>0</v>
      </c>
      <c r="J141" s="215">
        <v>0</v>
      </c>
      <c r="K141" s="215">
        <v>0</v>
      </c>
      <c r="L141" s="215">
        <v>0</v>
      </c>
      <c r="M141" s="215">
        <v>0</v>
      </c>
      <c r="N141" s="215">
        <v>0</v>
      </c>
      <c r="O141" s="215">
        <v>0</v>
      </c>
      <c r="P141" s="215">
        <v>0</v>
      </c>
      <c r="Q141" s="215">
        <v>0</v>
      </c>
      <c r="R141" s="215">
        <v>0</v>
      </c>
      <c r="S141" s="215">
        <v>0</v>
      </c>
      <c r="T141" s="215">
        <v>0</v>
      </c>
      <c r="U141" s="215">
        <v>0</v>
      </c>
      <c r="V141" s="215">
        <v>0</v>
      </c>
      <c r="W141" s="215">
        <v>0</v>
      </c>
      <c r="X141" s="215">
        <v>0</v>
      </c>
      <c r="Y141" s="215">
        <v>0</v>
      </c>
      <c r="Z141" s="215">
        <v>0</v>
      </c>
      <c r="AA141" s="215">
        <v>0</v>
      </c>
      <c r="AB141" s="215">
        <v>0</v>
      </c>
      <c r="AC141" s="215">
        <v>0</v>
      </c>
      <c r="AD141" s="215">
        <v>0</v>
      </c>
      <c r="AE141" s="215">
        <v>0</v>
      </c>
      <c r="AF141" s="215">
        <v>0</v>
      </c>
      <c r="AG141" s="215">
        <v>0</v>
      </c>
      <c r="AH141" s="215">
        <v>0</v>
      </c>
      <c r="AI141" s="215">
        <v>0</v>
      </c>
      <c r="AJ141" s="215">
        <v>0</v>
      </c>
      <c r="AK141" s="215">
        <v>0</v>
      </c>
      <c r="AL141" s="215">
        <v>0</v>
      </c>
      <c r="AM141" s="215">
        <v>0</v>
      </c>
      <c r="AN141" s="215">
        <v>0</v>
      </c>
      <c r="AO141" s="215">
        <v>0</v>
      </c>
      <c r="AP141" s="215">
        <v>0</v>
      </c>
    </row>
    <row r="142" spans="1:42">
      <c r="A142" s="74">
        <v>90</v>
      </c>
      <c r="B142" s="215">
        <v>0</v>
      </c>
      <c r="C142" s="215">
        <v>0</v>
      </c>
      <c r="D142" s="215">
        <v>0</v>
      </c>
      <c r="E142" s="215">
        <v>0</v>
      </c>
      <c r="F142" s="215">
        <v>0</v>
      </c>
      <c r="G142" s="215">
        <v>0</v>
      </c>
      <c r="H142" s="215">
        <v>0</v>
      </c>
      <c r="I142" s="215">
        <v>0</v>
      </c>
      <c r="J142" s="215">
        <v>0</v>
      </c>
      <c r="K142" s="215">
        <v>0</v>
      </c>
      <c r="L142" s="215">
        <v>0</v>
      </c>
      <c r="M142" s="215">
        <v>0</v>
      </c>
      <c r="N142" s="215">
        <v>0</v>
      </c>
      <c r="O142" s="215">
        <v>0</v>
      </c>
      <c r="P142" s="215">
        <v>0</v>
      </c>
      <c r="Q142" s="215">
        <v>0</v>
      </c>
      <c r="R142" s="215">
        <v>0</v>
      </c>
      <c r="S142" s="215">
        <v>0</v>
      </c>
      <c r="T142" s="215">
        <v>0</v>
      </c>
      <c r="U142" s="215">
        <v>0</v>
      </c>
      <c r="V142" s="215">
        <v>0</v>
      </c>
      <c r="W142" s="215">
        <v>0</v>
      </c>
      <c r="X142" s="215">
        <v>0</v>
      </c>
      <c r="Y142" s="215">
        <v>0</v>
      </c>
      <c r="Z142" s="215">
        <v>0</v>
      </c>
      <c r="AA142" s="215">
        <v>0</v>
      </c>
      <c r="AB142" s="215">
        <v>0</v>
      </c>
      <c r="AC142" s="215">
        <v>0</v>
      </c>
      <c r="AD142" s="215">
        <v>0</v>
      </c>
      <c r="AE142" s="215">
        <v>0</v>
      </c>
      <c r="AF142" s="215">
        <v>0</v>
      </c>
      <c r="AG142" s="215">
        <v>0</v>
      </c>
      <c r="AH142" s="215">
        <v>0</v>
      </c>
      <c r="AI142" s="215">
        <v>0</v>
      </c>
      <c r="AJ142" s="215">
        <v>0</v>
      </c>
      <c r="AK142" s="215">
        <v>0</v>
      </c>
      <c r="AL142" s="215">
        <v>0</v>
      </c>
      <c r="AM142" s="215">
        <v>0</v>
      </c>
      <c r="AN142" s="215">
        <v>0</v>
      </c>
      <c r="AO142" s="215">
        <v>0</v>
      </c>
      <c r="AP142" s="215">
        <v>0</v>
      </c>
    </row>
    <row r="143" spans="1:42">
      <c r="A143" s="74">
        <v>91</v>
      </c>
      <c r="B143" s="215">
        <v>0</v>
      </c>
      <c r="C143" s="215">
        <v>0</v>
      </c>
      <c r="D143" s="215">
        <v>0</v>
      </c>
      <c r="E143" s="215">
        <v>0</v>
      </c>
      <c r="F143" s="215">
        <v>0</v>
      </c>
      <c r="G143" s="215">
        <v>0</v>
      </c>
      <c r="H143" s="215">
        <v>0</v>
      </c>
      <c r="I143" s="215">
        <v>0</v>
      </c>
      <c r="J143" s="215">
        <v>0</v>
      </c>
      <c r="K143" s="215">
        <v>0</v>
      </c>
      <c r="L143" s="215">
        <v>0</v>
      </c>
      <c r="M143" s="215">
        <v>0</v>
      </c>
      <c r="N143" s="215">
        <v>0</v>
      </c>
      <c r="O143" s="215">
        <v>0</v>
      </c>
      <c r="P143" s="215">
        <v>0</v>
      </c>
      <c r="Q143" s="215">
        <v>0</v>
      </c>
      <c r="R143" s="215">
        <v>0</v>
      </c>
      <c r="S143" s="215">
        <v>0</v>
      </c>
      <c r="T143" s="215">
        <v>0</v>
      </c>
      <c r="U143" s="215">
        <v>0</v>
      </c>
      <c r="V143" s="215">
        <v>0</v>
      </c>
      <c r="W143" s="215">
        <v>0</v>
      </c>
      <c r="X143" s="215">
        <v>0</v>
      </c>
      <c r="Y143" s="215">
        <v>0</v>
      </c>
      <c r="Z143" s="215">
        <v>0</v>
      </c>
      <c r="AA143" s="215">
        <v>0</v>
      </c>
      <c r="AB143" s="215">
        <v>0</v>
      </c>
      <c r="AC143" s="215">
        <v>0</v>
      </c>
      <c r="AD143" s="215">
        <v>0</v>
      </c>
      <c r="AE143" s="215">
        <v>0</v>
      </c>
      <c r="AF143" s="215">
        <v>0</v>
      </c>
      <c r="AG143" s="215">
        <v>0</v>
      </c>
      <c r="AH143" s="215">
        <v>0</v>
      </c>
      <c r="AI143" s="215">
        <v>0</v>
      </c>
      <c r="AJ143" s="215">
        <v>0</v>
      </c>
      <c r="AK143" s="215">
        <v>0</v>
      </c>
      <c r="AL143" s="215">
        <v>0</v>
      </c>
      <c r="AM143" s="215">
        <v>0</v>
      </c>
      <c r="AN143" s="215">
        <v>0</v>
      </c>
      <c r="AO143" s="215">
        <v>0</v>
      </c>
      <c r="AP143" s="215">
        <v>0</v>
      </c>
    </row>
    <row r="144" spans="1:42">
      <c r="A144" s="74">
        <v>92</v>
      </c>
      <c r="B144" s="215">
        <v>0</v>
      </c>
      <c r="C144" s="215">
        <v>0</v>
      </c>
      <c r="D144" s="215">
        <v>0</v>
      </c>
      <c r="E144" s="215">
        <v>0</v>
      </c>
      <c r="F144" s="215">
        <v>0</v>
      </c>
      <c r="G144" s="215">
        <v>0</v>
      </c>
      <c r="H144" s="215">
        <v>0</v>
      </c>
      <c r="I144" s="215">
        <v>0</v>
      </c>
      <c r="J144" s="215">
        <v>0</v>
      </c>
      <c r="K144" s="215">
        <v>0</v>
      </c>
      <c r="L144" s="215">
        <v>0</v>
      </c>
      <c r="M144" s="215">
        <v>0</v>
      </c>
      <c r="N144" s="215">
        <v>0</v>
      </c>
      <c r="O144" s="215">
        <v>0</v>
      </c>
      <c r="P144" s="215">
        <v>0</v>
      </c>
      <c r="Q144" s="215">
        <v>0</v>
      </c>
      <c r="R144" s="215">
        <v>0</v>
      </c>
      <c r="S144" s="215">
        <v>0</v>
      </c>
      <c r="T144" s="215">
        <v>0</v>
      </c>
      <c r="U144" s="215">
        <v>0</v>
      </c>
      <c r="V144" s="215">
        <v>0</v>
      </c>
      <c r="W144" s="215">
        <v>0</v>
      </c>
      <c r="X144" s="215">
        <v>0</v>
      </c>
      <c r="Y144" s="215">
        <v>0</v>
      </c>
      <c r="Z144" s="215">
        <v>0</v>
      </c>
      <c r="AA144" s="215">
        <v>0</v>
      </c>
      <c r="AB144" s="215">
        <v>0</v>
      </c>
      <c r="AC144" s="215">
        <v>0</v>
      </c>
      <c r="AD144" s="215">
        <v>0</v>
      </c>
      <c r="AE144" s="215">
        <v>0</v>
      </c>
      <c r="AF144" s="215">
        <v>0</v>
      </c>
      <c r="AG144" s="215">
        <v>0</v>
      </c>
      <c r="AH144" s="215">
        <v>0</v>
      </c>
      <c r="AI144" s="215">
        <v>0</v>
      </c>
      <c r="AJ144" s="215">
        <v>0</v>
      </c>
      <c r="AK144" s="215">
        <v>0</v>
      </c>
      <c r="AL144" s="215">
        <v>0</v>
      </c>
      <c r="AM144" s="215">
        <v>0</v>
      </c>
      <c r="AN144" s="215">
        <v>0</v>
      </c>
      <c r="AO144" s="215">
        <v>0</v>
      </c>
      <c r="AP144" s="215">
        <v>0</v>
      </c>
    </row>
    <row r="145" spans="1:42">
      <c r="A145" s="74">
        <v>93</v>
      </c>
      <c r="B145" s="215">
        <v>0</v>
      </c>
      <c r="C145" s="215">
        <v>0</v>
      </c>
      <c r="D145" s="215">
        <v>0</v>
      </c>
      <c r="E145" s="215">
        <v>0</v>
      </c>
      <c r="F145" s="215">
        <v>0</v>
      </c>
      <c r="G145" s="215">
        <v>0</v>
      </c>
      <c r="H145" s="215">
        <v>0</v>
      </c>
      <c r="I145" s="215">
        <v>0</v>
      </c>
      <c r="J145" s="215">
        <v>0</v>
      </c>
      <c r="K145" s="215">
        <v>0</v>
      </c>
      <c r="L145" s="215">
        <v>0</v>
      </c>
      <c r="M145" s="215">
        <v>0</v>
      </c>
      <c r="N145" s="215">
        <v>0</v>
      </c>
      <c r="O145" s="215">
        <v>0</v>
      </c>
      <c r="P145" s="215">
        <v>0</v>
      </c>
      <c r="Q145" s="215">
        <v>0</v>
      </c>
      <c r="R145" s="215">
        <v>0</v>
      </c>
      <c r="S145" s="215">
        <v>0</v>
      </c>
      <c r="T145" s="215">
        <v>0</v>
      </c>
      <c r="U145" s="215">
        <v>0</v>
      </c>
      <c r="V145" s="215">
        <v>0</v>
      </c>
      <c r="W145" s="215">
        <v>0</v>
      </c>
      <c r="X145" s="215">
        <v>0</v>
      </c>
      <c r="Y145" s="215">
        <v>0</v>
      </c>
      <c r="Z145" s="215">
        <v>0</v>
      </c>
      <c r="AA145" s="215">
        <v>0</v>
      </c>
      <c r="AB145" s="215">
        <v>0</v>
      </c>
      <c r="AC145" s="215">
        <v>0</v>
      </c>
      <c r="AD145" s="215">
        <v>0</v>
      </c>
      <c r="AE145" s="215">
        <v>0</v>
      </c>
      <c r="AF145" s="215">
        <v>0</v>
      </c>
      <c r="AG145" s="215">
        <v>0</v>
      </c>
      <c r="AH145" s="215">
        <v>0</v>
      </c>
      <c r="AI145" s="215">
        <v>0</v>
      </c>
      <c r="AJ145" s="215">
        <v>0</v>
      </c>
      <c r="AK145" s="215">
        <v>0</v>
      </c>
      <c r="AL145" s="215">
        <v>0</v>
      </c>
      <c r="AM145" s="215">
        <v>0</v>
      </c>
      <c r="AN145" s="215">
        <v>0</v>
      </c>
      <c r="AO145" s="215">
        <v>0</v>
      </c>
      <c r="AP145" s="215">
        <v>0</v>
      </c>
    </row>
    <row r="146" spans="1:42">
      <c r="A146" s="74">
        <v>94</v>
      </c>
      <c r="B146" s="215">
        <v>0</v>
      </c>
      <c r="C146" s="215">
        <v>0</v>
      </c>
      <c r="D146" s="215">
        <v>0</v>
      </c>
      <c r="E146" s="215">
        <v>0</v>
      </c>
      <c r="F146" s="215">
        <v>0</v>
      </c>
      <c r="G146" s="215">
        <v>0</v>
      </c>
      <c r="H146" s="215">
        <v>0</v>
      </c>
      <c r="I146" s="215">
        <v>0</v>
      </c>
      <c r="J146" s="215">
        <v>0</v>
      </c>
      <c r="K146" s="215">
        <v>0</v>
      </c>
      <c r="L146" s="215">
        <v>0</v>
      </c>
      <c r="M146" s="215">
        <v>0</v>
      </c>
      <c r="N146" s="215">
        <v>0</v>
      </c>
      <c r="O146" s="215">
        <v>0</v>
      </c>
      <c r="P146" s="215">
        <v>0</v>
      </c>
      <c r="Q146" s="215">
        <v>0</v>
      </c>
      <c r="R146" s="215">
        <v>0</v>
      </c>
      <c r="S146" s="215">
        <v>0</v>
      </c>
      <c r="T146" s="215">
        <v>0</v>
      </c>
      <c r="U146" s="215">
        <v>0</v>
      </c>
      <c r="V146" s="215">
        <v>0</v>
      </c>
      <c r="W146" s="215">
        <v>0</v>
      </c>
      <c r="X146" s="215">
        <v>0</v>
      </c>
      <c r="Y146" s="215">
        <v>0</v>
      </c>
      <c r="Z146" s="215">
        <v>0</v>
      </c>
      <c r="AA146" s="215">
        <v>0</v>
      </c>
      <c r="AB146" s="215">
        <v>0</v>
      </c>
      <c r="AC146" s="215">
        <v>0</v>
      </c>
      <c r="AD146" s="215">
        <v>0</v>
      </c>
      <c r="AE146" s="215">
        <v>0</v>
      </c>
      <c r="AF146" s="215">
        <v>0</v>
      </c>
      <c r="AG146" s="215">
        <v>0</v>
      </c>
      <c r="AH146" s="215">
        <v>0</v>
      </c>
      <c r="AI146" s="215">
        <v>0</v>
      </c>
      <c r="AJ146" s="215">
        <v>0</v>
      </c>
      <c r="AK146" s="215">
        <v>0</v>
      </c>
      <c r="AL146" s="215">
        <v>0</v>
      </c>
      <c r="AM146" s="215">
        <v>0</v>
      </c>
      <c r="AN146" s="215">
        <v>0</v>
      </c>
      <c r="AO146" s="215">
        <v>0</v>
      </c>
      <c r="AP146" s="215">
        <v>0</v>
      </c>
    </row>
    <row r="147" spans="1:42">
      <c r="A147" s="74">
        <v>95</v>
      </c>
      <c r="B147" s="215">
        <v>0</v>
      </c>
      <c r="C147" s="215">
        <v>0</v>
      </c>
      <c r="D147" s="215">
        <v>0</v>
      </c>
      <c r="E147" s="215">
        <v>0</v>
      </c>
      <c r="F147" s="215">
        <v>0</v>
      </c>
      <c r="G147" s="215">
        <v>0</v>
      </c>
      <c r="H147" s="215">
        <v>0</v>
      </c>
      <c r="I147" s="215">
        <v>0</v>
      </c>
      <c r="J147" s="215">
        <v>0</v>
      </c>
      <c r="K147" s="215">
        <v>0</v>
      </c>
      <c r="L147" s="215">
        <v>0</v>
      </c>
      <c r="M147" s="215">
        <v>0</v>
      </c>
      <c r="N147" s="215">
        <v>0</v>
      </c>
      <c r="O147" s="215">
        <v>0</v>
      </c>
      <c r="P147" s="215">
        <v>0</v>
      </c>
      <c r="Q147" s="215">
        <v>0</v>
      </c>
      <c r="R147" s="215">
        <v>0</v>
      </c>
      <c r="S147" s="215">
        <v>0</v>
      </c>
      <c r="T147" s="215">
        <v>0</v>
      </c>
      <c r="U147" s="215">
        <v>0</v>
      </c>
      <c r="V147" s="215">
        <v>0</v>
      </c>
      <c r="W147" s="215">
        <v>0</v>
      </c>
      <c r="X147" s="215">
        <v>0</v>
      </c>
      <c r="Y147" s="215">
        <v>0</v>
      </c>
      <c r="Z147" s="215">
        <v>0</v>
      </c>
      <c r="AA147" s="215">
        <v>0</v>
      </c>
      <c r="AB147" s="215">
        <v>0</v>
      </c>
      <c r="AC147" s="215">
        <v>0</v>
      </c>
      <c r="AD147" s="215">
        <v>0</v>
      </c>
      <c r="AE147" s="215">
        <v>0</v>
      </c>
      <c r="AF147" s="215">
        <v>0</v>
      </c>
      <c r="AG147" s="215">
        <v>0</v>
      </c>
      <c r="AH147" s="215">
        <v>0</v>
      </c>
      <c r="AI147" s="215">
        <v>0</v>
      </c>
      <c r="AJ147" s="215">
        <v>0</v>
      </c>
      <c r="AK147" s="215">
        <v>0</v>
      </c>
      <c r="AL147" s="215">
        <v>0</v>
      </c>
      <c r="AM147" s="215">
        <v>0</v>
      </c>
      <c r="AN147" s="215">
        <v>0</v>
      </c>
      <c r="AO147" s="215">
        <v>0</v>
      </c>
      <c r="AP147" s="215">
        <v>0</v>
      </c>
    </row>
    <row r="148" spans="1:42">
      <c r="A148" s="74">
        <v>96</v>
      </c>
      <c r="B148" s="215">
        <v>0</v>
      </c>
      <c r="C148" s="215">
        <v>0</v>
      </c>
      <c r="D148" s="215">
        <v>0</v>
      </c>
      <c r="E148" s="215">
        <v>0</v>
      </c>
      <c r="F148" s="215">
        <v>0</v>
      </c>
      <c r="G148" s="215">
        <v>0</v>
      </c>
      <c r="H148" s="215">
        <v>0</v>
      </c>
      <c r="I148" s="215">
        <v>0</v>
      </c>
      <c r="J148" s="215">
        <v>0</v>
      </c>
      <c r="K148" s="215">
        <v>0</v>
      </c>
      <c r="L148" s="215">
        <v>0</v>
      </c>
      <c r="M148" s="215">
        <v>0</v>
      </c>
      <c r="N148" s="215">
        <v>0</v>
      </c>
      <c r="O148" s="215">
        <v>0</v>
      </c>
      <c r="P148" s="215">
        <v>0</v>
      </c>
      <c r="Q148" s="215">
        <v>0</v>
      </c>
      <c r="R148" s="215">
        <v>0</v>
      </c>
      <c r="S148" s="215">
        <v>0</v>
      </c>
      <c r="T148" s="215">
        <v>0</v>
      </c>
      <c r="U148" s="215">
        <v>0</v>
      </c>
      <c r="V148" s="215">
        <v>0</v>
      </c>
      <c r="W148" s="215">
        <v>0</v>
      </c>
      <c r="X148" s="215">
        <v>0</v>
      </c>
      <c r="Y148" s="215">
        <v>0</v>
      </c>
      <c r="Z148" s="215">
        <v>0</v>
      </c>
      <c r="AA148" s="215">
        <v>0</v>
      </c>
      <c r="AB148" s="215">
        <v>0</v>
      </c>
      <c r="AC148" s="215">
        <v>0</v>
      </c>
      <c r="AD148" s="215">
        <v>0</v>
      </c>
      <c r="AE148" s="215">
        <v>0</v>
      </c>
      <c r="AF148" s="215">
        <v>0</v>
      </c>
      <c r="AG148" s="215">
        <v>0</v>
      </c>
      <c r="AH148" s="215">
        <v>0</v>
      </c>
      <c r="AI148" s="215">
        <v>0</v>
      </c>
      <c r="AJ148" s="215">
        <v>0</v>
      </c>
      <c r="AK148" s="215">
        <v>0</v>
      </c>
      <c r="AL148" s="215">
        <v>0</v>
      </c>
      <c r="AM148" s="215">
        <v>0</v>
      </c>
      <c r="AN148" s="215">
        <v>0</v>
      </c>
      <c r="AO148" s="215">
        <v>0</v>
      </c>
      <c r="AP148" s="215">
        <v>0</v>
      </c>
    </row>
    <row r="149" spans="1:42">
      <c r="A149" s="74">
        <v>97</v>
      </c>
      <c r="B149" s="215">
        <v>0</v>
      </c>
      <c r="C149" s="215">
        <v>0</v>
      </c>
      <c r="D149" s="215">
        <v>0</v>
      </c>
      <c r="E149" s="215">
        <v>0</v>
      </c>
      <c r="F149" s="215">
        <v>0</v>
      </c>
      <c r="G149" s="215">
        <v>0</v>
      </c>
      <c r="H149" s="215">
        <v>0</v>
      </c>
      <c r="I149" s="215">
        <v>0</v>
      </c>
      <c r="J149" s="215">
        <v>0</v>
      </c>
      <c r="K149" s="215">
        <v>0</v>
      </c>
      <c r="L149" s="215">
        <v>0</v>
      </c>
      <c r="M149" s="215">
        <v>0</v>
      </c>
      <c r="N149" s="215">
        <v>0</v>
      </c>
      <c r="O149" s="215">
        <v>0</v>
      </c>
      <c r="P149" s="215">
        <v>0</v>
      </c>
      <c r="Q149" s="215">
        <v>0</v>
      </c>
      <c r="R149" s="215">
        <v>0</v>
      </c>
      <c r="S149" s="215">
        <v>0</v>
      </c>
      <c r="T149" s="215">
        <v>0</v>
      </c>
      <c r="U149" s="215">
        <v>0</v>
      </c>
      <c r="V149" s="215">
        <v>0</v>
      </c>
      <c r="W149" s="215">
        <v>0</v>
      </c>
      <c r="X149" s="215">
        <v>0</v>
      </c>
      <c r="Y149" s="215">
        <v>0</v>
      </c>
      <c r="Z149" s="215">
        <v>0</v>
      </c>
      <c r="AA149" s="215">
        <v>0</v>
      </c>
      <c r="AB149" s="215">
        <v>0</v>
      </c>
      <c r="AC149" s="215">
        <v>0</v>
      </c>
      <c r="AD149" s="215">
        <v>0</v>
      </c>
      <c r="AE149" s="215">
        <v>0</v>
      </c>
      <c r="AF149" s="215">
        <v>0</v>
      </c>
      <c r="AG149" s="215">
        <v>0</v>
      </c>
      <c r="AH149" s="215">
        <v>0</v>
      </c>
      <c r="AI149" s="215">
        <v>0</v>
      </c>
      <c r="AJ149" s="215">
        <v>0</v>
      </c>
      <c r="AK149" s="215">
        <v>0</v>
      </c>
      <c r="AL149" s="215">
        <v>0</v>
      </c>
      <c r="AM149" s="215">
        <v>0</v>
      </c>
      <c r="AN149" s="215">
        <v>0</v>
      </c>
      <c r="AO149" s="215">
        <v>0</v>
      </c>
      <c r="AP149" s="215">
        <v>0</v>
      </c>
    </row>
    <row r="150" spans="1:42">
      <c r="A150" s="74">
        <v>98</v>
      </c>
      <c r="B150" s="215">
        <v>0</v>
      </c>
      <c r="C150" s="215">
        <v>0</v>
      </c>
      <c r="D150" s="215">
        <v>0</v>
      </c>
      <c r="E150" s="215">
        <v>0</v>
      </c>
      <c r="F150" s="215">
        <v>0</v>
      </c>
      <c r="G150" s="215">
        <v>0</v>
      </c>
      <c r="H150" s="215">
        <v>0</v>
      </c>
      <c r="I150" s="215">
        <v>0</v>
      </c>
      <c r="J150" s="215">
        <v>0</v>
      </c>
      <c r="K150" s="215">
        <v>0</v>
      </c>
      <c r="L150" s="215">
        <v>0</v>
      </c>
      <c r="M150" s="215">
        <v>0</v>
      </c>
      <c r="N150" s="215">
        <v>0</v>
      </c>
      <c r="O150" s="215">
        <v>0</v>
      </c>
      <c r="P150" s="215">
        <v>0</v>
      </c>
      <c r="Q150" s="215">
        <v>0</v>
      </c>
      <c r="R150" s="215">
        <v>0</v>
      </c>
      <c r="S150" s="215">
        <v>0</v>
      </c>
      <c r="T150" s="215">
        <v>0</v>
      </c>
      <c r="U150" s="215">
        <v>0</v>
      </c>
      <c r="V150" s="215">
        <v>0</v>
      </c>
      <c r="W150" s="215">
        <v>0</v>
      </c>
      <c r="X150" s="215">
        <v>0</v>
      </c>
      <c r="Y150" s="215">
        <v>0</v>
      </c>
      <c r="Z150" s="215">
        <v>0</v>
      </c>
      <c r="AA150" s="215">
        <v>0</v>
      </c>
      <c r="AB150" s="215">
        <v>0</v>
      </c>
      <c r="AC150" s="215">
        <v>0</v>
      </c>
      <c r="AD150" s="215">
        <v>0</v>
      </c>
      <c r="AE150" s="215">
        <v>0</v>
      </c>
      <c r="AF150" s="215">
        <v>0</v>
      </c>
      <c r="AG150" s="215">
        <v>0</v>
      </c>
      <c r="AH150" s="215">
        <v>0</v>
      </c>
      <c r="AI150" s="215">
        <v>0</v>
      </c>
      <c r="AJ150" s="215">
        <v>0</v>
      </c>
      <c r="AK150" s="215">
        <v>0</v>
      </c>
      <c r="AL150" s="215">
        <v>0</v>
      </c>
      <c r="AM150" s="215">
        <v>0</v>
      </c>
      <c r="AN150" s="215">
        <v>0</v>
      </c>
      <c r="AO150" s="215">
        <v>0</v>
      </c>
      <c r="AP150" s="215">
        <v>0</v>
      </c>
    </row>
    <row r="151" spans="1:42">
      <c r="A151" s="74">
        <v>99</v>
      </c>
      <c r="B151" s="215">
        <v>0</v>
      </c>
      <c r="C151" s="215">
        <v>0</v>
      </c>
      <c r="D151" s="215">
        <v>0</v>
      </c>
      <c r="E151" s="215">
        <v>0</v>
      </c>
      <c r="F151" s="215">
        <v>0</v>
      </c>
      <c r="G151" s="215">
        <v>0</v>
      </c>
      <c r="H151" s="215">
        <v>0</v>
      </c>
      <c r="I151" s="215">
        <v>0</v>
      </c>
      <c r="J151" s="215">
        <v>0</v>
      </c>
      <c r="K151" s="215">
        <v>0</v>
      </c>
      <c r="L151" s="215">
        <v>0</v>
      </c>
      <c r="M151" s="215">
        <v>0</v>
      </c>
      <c r="N151" s="215">
        <v>0</v>
      </c>
      <c r="O151" s="215">
        <v>0</v>
      </c>
      <c r="P151" s="215">
        <v>0</v>
      </c>
      <c r="Q151" s="215">
        <v>0</v>
      </c>
      <c r="R151" s="215">
        <v>0</v>
      </c>
      <c r="S151" s="215">
        <v>0</v>
      </c>
      <c r="T151" s="215">
        <v>0</v>
      </c>
      <c r="U151" s="215">
        <v>0</v>
      </c>
      <c r="V151" s="215">
        <v>0</v>
      </c>
      <c r="W151" s="215">
        <v>0</v>
      </c>
      <c r="X151" s="215">
        <v>0</v>
      </c>
      <c r="Y151" s="215">
        <v>0</v>
      </c>
      <c r="Z151" s="215">
        <v>0</v>
      </c>
      <c r="AA151" s="215">
        <v>0</v>
      </c>
      <c r="AB151" s="215">
        <v>0</v>
      </c>
      <c r="AC151" s="215">
        <v>0</v>
      </c>
      <c r="AD151" s="215">
        <v>0</v>
      </c>
      <c r="AE151" s="215">
        <v>0</v>
      </c>
      <c r="AF151" s="215">
        <v>0</v>
      </c>
      <c r="AG151" s="215">
        <v>0</v>
      </c>
      <c r="AH151" s="215">
        <v>0</v>
      </c>
      <c r="AI151" s="215">
        <v>0</v>
      </c>
      <c r="AJ151" s="215">
        <v>0</v>
      </c>
      <c r="AK151" s="215">
        <v>0</v>
      </c>
      <c r="AL151" s="215">
        <v>0</v>
      </c>
      <c r="AM151" s="215">
        <v>0</v>
      </c>
      <c r="AN151" s="215">
        <v>0</v>
      </c>
      <c r="AO151" s="215">
        <v>0</v>
      </c>
      <c r="AP151" s="215">
        <v>0</v>
      </c>
    </row>
    <row r="152" spans="1:42">
      <c r="A152" s="74">
        <v>100</v>
      </c>
      <c r="B152" s="215">
        <v>0</v>
      </c>
      <c r="C152" s="215">
        <v>0</v>
      </c>
      <c r="D152" s="215">
        <v>0</v>
      </c>
      <c r="E152" s="215">
        <v>0</v>
      </c>
      <c r="F152" s="215">
        <v>0</v>
      </c>
      <c r="G152" s="215">
        <v>0</v>
      </c>
      <c r="H152" s="215">
        <v>0</v>
      </c>
      <c r="I152" s="215">
        <v>0</v>
      </c>
      <c r="J152" s="215">
        <v>0</v>
      </c>
      <c r="K152" s="215">
        <v>0</v>
      </c>
      <c r="L152" s="215">
        <v>0</v>
      </c>
      <c r="M152" s="215">
        <v>0</v>
      </c>
      <c r="N152" s="215">
        <v>0</v>
      </c>
      <c r="O152" s="215">
        <v>0</v>
      </c>
      <c r="P152" s="215">
        <v>0</v>
      </c>
      <c r="Q152" s="215">
        <v>0</v>
      </c>
      <c r="R152" s="215">
        <v>0</v>
      </c>
      <c r="S152" s="215">
        <v>0</v>
      </c>
      <c r="T152" s="215">
        <v>0</v>
      </c>
      <c r="U152" s="215">
        <v>0</v>
      </c>
      <c r="V152" s="215">
        <v>0</v>
      </c>
      <c r="W152" s="215">
        <v>0</v>
      </c>
      <c r="X152" s="215">
        <v>0</v>
      </c>
      <c r="Y152" s="215">
        <v>0</v>
      </c>
      <c r="Z152" s="215">
        <v>0</v>
      </c>
      <c r="AA152" s="215">
        <v>0</v>
      </c>
      <c r="AB152" s="215">
        <v>0</v>
      </c>
      <c r="AC152" s="215">
        <v>0</v>
      </c>
      <c r="AD152" s="215">
        <v>0</v>
      </c>
      <c r="AE152" s="215">
        <v>0</v>
      </c>
      <c r="AF152" s="215">
        <v>0</v>
      </c>
      <c r="AG152" s="215">
        <v>0</v>
      </c>
      <c r="AH152" s="215">
        <v>0</v>
      </c>
      <c r="AI152" s="215">
        <v>0</v>
      </c>
      <c r="AJ152" s="215">
        <v>0</v>
      </c>
      <c r="AK152" s="215">
        <v>0</v>
      </c>
      <c r="AL152" s="215">
        <v>0</v>
      </c>
      <c r="AM152" s="215">
        <v>0</v>
      </c>
      <c r="AN152" s="215">
        <v>0</v>
      </c>
      <c r="AO152" s="215">
        <v>0</v>
      </c>
      <c r="AP152" s="215">
        <v>0</v>
      </c>
    </row>
    <row r="153" spans="1:42">
      <c r="A153" s="74">
        <v>150</v>
      </c>
      <c r="B153" s="215">
        <v>0</v>
      </c>
      <c r="C153" s="215">
        <v>0</v>
      </c>
      <c r="D153" s="215">
        <v>0</v>
      </c>
      <c r="E153" s="215">
        <v>0</v>
      </c>
      <c r="F153" s="215">
        <v>0</v>
      </c>
      <c r="G153" s="215">
        <v>0</v>
      </c>
      <c r="H153" s="215">
        <v>0</v>
      </c>
      <c r="I153" s="215">
        <v>0</v>
      </c>
      <c r="J153" s="215">
        <v>0</v>
      </c>
      <c r="K153" s="215">
        <v>0</v>
      </c>
      <c r="L153" s="215">
        <v>0</v>
      </c>
      <c r="M153" s="215">
        <v>0</v>
      </c>
      <c r="N153" s="215">
        <v>0</v>
      </c>
      <c r="O153" s="215">
        <v>0</v>
      </c>
      <c r="P153" s="215">
        <v>0</v>
      </c>
      <c r="Q153" s="215">
        <v>0</v>
      </c>
      <c r="R153" s="215">
        <v>0</v>
      </c>
      <c r="S153" s="215">
        <v>0</v>
      </c>
      <c r="T153" s="215">
        <v>0</v>
      </c>
      <c r="U153" s="215">
        <v>0</v>
      </c>
      <c r="V153" s="215">
        <v>0</v>
      </c>
      <c r="W153" s="215">
        <v>0</v>
      </c>
      <c r="X153" s="215">
        <v>0</v>
      </c>
      <c r="Y153" s="215">
        <v>0</v>
      </c>
      <c r="Z153" s="215">
        <v>0</v>
      </c>
      <c r="AA153" s="215">
        <v>0</v>
      </c>
      <c r="AB153" s="215">
        <v>0</v>
      </c>
      <c r="AC153" s="215">
        <v>0</v>
      </c>
      <c r="AD153" s="215">
        <v>0</v>
      </c>
      <c r="AE153" s="215">
        <v>0</v>
      </c>
      <c r="AF153" s="215">
        <v>0</v>
      </c>
      <c r="AG153" s="215">
        <v>0</v>
      </c>
      <c r="AH153" s="215">
        <v>0</v>
      </c>
      <c r="AI153" s="215">
        <v>0</v>
      </c>
      <c r="AJ153" s="215">
        <v>0</v>
      </c>
      <c r="AK153" s="215">
        <v>0</v>
      </c>
      <c r="AL153" s="215">
        <v>0</v>
      </c>
      <c r="AM153" s="215">
        <v>0</v>
      </c>
      <c r="AN153" s="215">
        <v>0</v>
      </c>
      <c r="AO153" s="215">
        <v>0</v>
      </c>
      <c r="AP153" s="215">
        <v>0</v>
      </c>
    </row>
    <row r="154" spans="1:42">
      <c r="A154" s="74">
        <v>200</v>
      </c>
      <c r="B154" s="215">
        <v>0</v>
      </c>
      <c r="C154" s="215">
        <v>0</v>
      </c>
      <c r="D154" s="215">
        <v>0</v>
      </c>
      <c r="E154" s="215">
        <v>0</v>
      </c>
      <c r="F154" s="215">
        <v>0</v>
      </c>
      <c r="G154" s="215">
        <v>0</v>
      </c>
      <c r="H154" s="215">
        <v>0</v>
      </c>
      <c r="I154" s="215">
        <v>0</v>
      </c>
      <c r="J154" s="215">
        <v>0</v>
      </c>
      <c r="K154" s="215">
        <v>0</v>
      </c>
      <c r="L154" s="215">
        <v>0</v>
      </c>
      <c r="M154" s="215">
        <v>0</v>
      </c>
      <c r="N154" s="215">
        <v>0</v>
      </c>
      <c r="O154" s="215">
        <v>0</v>
      </c>
      <c r="P154" s="215">
        <v>0</v>
      </c>
      <c r="Q154" s="215">
        <v>0</v>
      </c>
      <c r="R154" s="215">
        <v>0</v>
      </c>
      <c r="S154" s="215">
        <v>0</v>
      </c>
      <c r="T154" s="215">
        <v>0</v>
      </c>
      <c r="U154" s="215">
        <v>0</v>
      </c>
      <c r="V154" s="215">
        <v>0</v>
      </c>
      <c r="W154" s="215">
        <v>0</v>
      </c>
      <c r="X154" s="215">
        <v>0</v>
      </c>
      <c r="Y154" s="215">
        <v>0</v>
      </c>
      <c r="Z154" s="215">
        <v>0</v>
      </c>
      <c r="AA154" s="215">
        <v>0</v>
      </c>
      <c r="AB154" s="215">
        <v>0</v>
      </c>
      <c r="AC154" s="215">
        <v>0</v>
      </c>
      <c r="AD154" s="215">
        <v>0</v>
      </c>
      <c r="AE154" s="215">
        <v>0</v>
      </c>
      <c r="AF154" s="215">
        <v>0</v>
      </c>
      <c r="AG154" s="215">
        <v>0</v>
      </c>
      <c r="AH154" s="215">
        <v>0</v>
      </c>
      <c r="AI154" s="215">
        <v>0</v>
      </c>
      <c r="AJ154" s="215">
        <v>0</v>
      </c>
      <c r="AK154" s="215">
        <v>0</v>
      </c>
      <c r="AL154" s="215">
        <v>0</v>
      </c>
      <c r="AM154" s="215">
        <v>0</v>
      </c>
      <c r="AN154" s="215">
        <v>0</v>
      </c>
      <c r="AO154" s="215">
        <v>0</v>
      </c>
      <c r="AP154" s="215">
        <v>0</v>
      </c>
    </row>
    <row r="155" spans="1:42">
      <c r="A155" s="74">
        <v>250</v>
      </c>
      <c r="B155" s="215">
        <v>0</v>
      </c>
      <c r="C155" s="215">
        <v>0</v>
      </c>
      <c r="D155" s="215">
        <v>0</v>
      </c>
      <c r="E155" s="215">
        <v>0</v>
      </c>
      <c r="F155" s="215">
        <v>0</v>
      </c>
      <c r="G155" s="215">
        <v>0</v>
      </c>
      <c r="H155" s="215">
        <v>0</v>
      </c>
      <c r="I155" s="215">
        <v>0</v>
      </c>
      <c r="J155" s="215">
        <v>0</v>
      </c>
      <c r="K155" s="215">
        <v>0</v>
      </c>
      <c r="L155" s="215">
        <v>0</v>
      </c>
      <c r="M155" s="215">
        <v>0</v>
      </c>
      <c r="N155" s="215">
        <v>0</v>
      </c>
      <c r="O155" s="215">
        <v>0</v>
      </c>
      <c r="P155" s="215">
        <v>0</v>
      </c>
      <c r="Q155" s="215">
        <v>0</v>
      </c>
      <c r="R155" s="215">
        <v>0</v>
      </c>
      <c r="S155" s="215">
        <v>0</v>
      </c>
      <c r="T155" s="215">
        <v>0</v>
      </c>
      <c r="U155" s="215">
        <v>0</v>
      </c>
      <c r="V155" s="215">
        <v>0</v>
      </c>
      <c r="W155" s="215">
        <v>0</v>
      </c>
      <c r="X155" s="215">
        <v>0</v>
      </c>
      <c r="Y155" s="215">
        <v>0</v>
      </c>
      <c r="Z155" s="215">
        <v>0</v>
      </c>
      <c r="AA155" s="215">
        <v>0</v>
      </c>
      <c r="AB155" s="215">
        <v>0</v>
      </c>
      <c r="AC155" s="215">
        <v>0</v>
      </c>
      <c r="AD155" s="215">
        <v>0</v>
      </c>
      <c r="AE155" s="215">
        <v>0</v>
      </c>
      <c r="AF155" s="215">
        <v>0</v>
      </c>
      <c r="AG155" s="215">
        <v>0</v>
      </c>
      <c r="AH155" s="215">
        <v>0</v>
      </c>
      <c r="AI155" s="215">
        <v>0</v>
      </c>
      <c r="AJ155" s="215">
        <v>0</v>
      </c>
      <c r="AK155" s="215">
        <v>0</v>
      </c>
      <c r="AL155" s="215">
        <v>0</v>
      </c>
      <c r="AM155" s="215">
        <v>0</v>
      </c>
      <c r="AN155" s="215">
        <v>0</v>
      </c>
      <c r="AO155" s="215">
        <v>0</v>
      </c>
      <c r="AP155" s="215">
        <v>0</v>
      </c>
    </row>
    <row r="156" spans="1:42">
      <c r="A156" s="74">
        <v>300</v>
      </c>
      <c r="B156" s="215">
        <v>0</v>
      </c>
      <c r="C156" s="215">
        <v>0</v>
      </c>
      <c r="D156" s="215">
        <v>0</v>
      </c>
      <c r="E156" s="215">
        <v>0</v>
      </c>
      <c r="F156" s="215">
        <v>0</v>
      </c>
      <c r="G156" s="215">
        <v>0</v>
      </c>
      <c r="H156" s="215">
        <v>0</v>
      </c>
      <c r="I156" s="215">
        <v>0</v>
      </c>
      <c r="J156" s="215">
        <v>0</v>
      </c>
      <c r="K156" s="215">
        <v>0</v>
      </c>
      <c r="L156" s="215">
        <v>0</v>
      </c>
      <c r="M156" s="215">
        <v>0</v>
      </c>
      <c r="N156" s="215">
        <v>0</v>
      </c>
      <c r="O156" s="215">
        <v>0</v>
      </c>
      <c r="P156" s="215">
        <v>0</v>
      </c>
      <c r="Q156" s="215">
        <v>0</v>
      </c>
      <c r="R156" s="215">
        <v>0</v>
      </c>
      <c r="S156" s="215">
        <v>0</v>
      </c>
      <c r="T156" s="215">
        <v>0</v>
      </c>
      <c r="U156" s="215">
        <v>0</v>
      </c>
      <c r="V156" s="215">
        <v>0</v>
      </c>
      <c r="W156" s="215">
        <v>0</v>
      </c>
      <c r="X156" s="215">
        <v>0</v>
      </c>
      <c r="Y156" s="215">
        <v>0</v>
      </c>
      <c r="Z156" s="215">
        <v>0</v>
      </c>
      <c r="AA156" s="215">
        <v>0</v>
      </c>
      <c r="AB156" s="215">
        <v>0</v>
      </c>
      <c r="AC156" s="215">
        <v>0</v>
      </c>
      <c r="AD156" s="215">
        <v>0</v>
      </c>
      <c r="AE156" s="215">
        <v>0</v>
      </c>
      <c r="AF156" s="215">
        <v>0</v>
      </c>
      <c r="AG156" s="215">
        <v>0</v>
      </c>
      <c r="AH156" s="215">
        <v>0</v>
      </c>
      <c r="AI156" s="215">
        <v>0</v>
      </c>
      <c r="AJ156" s="215">
        <v>0</v>
      </c>
      <c r="AK156" s="215">
        <v>0</v>
      </c>
      <c r="AL156" s="215">
        <v>0</v>
      </c>
      <c r="AM156" s="215">
        <v>0</v>
      </c>
      <c r="AN156" s="215">
        <v>0</v>
      </c>
      <c r="AO156" s="215">
        <v>0</v>
      </c>
      <c r="AP156" s="215">
        <v>0</v>
      </c>
    </row>
    <row r="157" spans="1:42">
      <c r="A157" s="74">
        <v>350</v>
      </c>
      <c r="B157" s="215">
        <v>0</v>
      </c>
      <c r="C157" s="215">
        <v>0</v>
      </c>
      <c r="D157" s="215">
        <v>0</v>
      </c>
      <c r="E157" s="215">
        <v>0</v>
      </c>
      <c r="F157" s="215">
        <v>0</v>
      </c>
      <c r="G157" s="215">
        <v>0</v>
      </c>
      <c r="H157" s="215">
        <v>0</v>
      </c>
      <c r="I157" s="215">
        <v>0</v>
      </c>
      <c r="J157" s="215">
        <v>0</v>
      </c>
      <c r="K157" s="215">
        <v>0</v>
      </c>
      <c r="L157" s="215">
        <v>0</v>
      </c>
      <c r="M157" s="215">
        <v>0</v>
      </c>
      <c r="N157" s="215">
        <v>0</v>
      </c>
      <c r="O157" s="215">
        <v>0</v>
      </c>
      <c r="P157" s="215">
        <v>0</v>
      </c>
      <c r="Q157" s="215">
        <v>0</v>
      </c>
      <c r="R157" s="215">
        <v>0</v>
      </c>
      <c r="S157" s="215">
        <v>0</v>
      </c>
      <c r="T157" s="215">
        <v>0</v>
      </c>
      <c r="U157" s="215">
        <v>0</v>
      </c>
      <c r="V157" s="215">
        <v>0</v>
      </c>
      <c r="W157" s="215">
        <v>0</v>
      </c>
      <c r="X157" s="215">
        <v>0</v>
      </c>
      <c r="Y157" s="215">
        <v>0</v>
      </c>
      <c r="Z157" s="215">
        <v>0</v>
      </c>
      <c r="AA157" s="215">
        <v>0</v>
      </c>
      <c r="AB157" s="215">
        <v>0</v>
      </c>
      <c r="AC157" s="215">
        <v>0</v>
      </c>
      <c r="AD157" s="215">
        <v>0</v>
      </c>
      <c r="AE157" s="215">
        <v>0</v>
      </c>
      <c r="AF157" s="215">
        <v>0</v>
      </c>
      <c r="AG157" s="215">
        <v>0</v>
      </c>
      <c r="AH157" s="215">
        <v>0</v>
      </c>
      <c r="AI157" s="215">
        <v>0</v>
      </c>
      <c r="AJ157" s="215">
        <v>0</v>
      </c>
      <c r="AK157" s="215">
        <v>0</v>
      </c>
      <c r="AL157" s="215">
        <v>0</v>
      </c>
      <c r="AM157" s="215">
        <v>0</v>
      </c>
      <c r="AN157" s="215">
        <v>0</v>
      </c>
      <c r="AO157" s="215">
        <v>0</v>
      </c>
      <c r="AP157" s="215">
        <v>0</v>
      </c>
    </row>
    <row r="158" spans="1:42">
      <c r="A158" s="74">
        <v>400</v>
      </c>
      <c r="B158" s="215">
        <v>0</v>
      </c>
      <c r="C158" s="215">
        <v>0</v>
      </c>
      <c r="D158" s="215">
        <v>0</v>
      </c>
      <c r="E158" s="215">
        <v>0</v>
      </c>
      <c r="F158" s="215">
        <v>0</v>
      </c>
      <c r="G158" s="215">
        <v>0</v>
      </c>
      <c r="H158" s="215">
        <v>0</v>
      </c>
      <c r="I158" s="215">
        <v>0</v>
      </c>
      <c r="J158" s="215">
        <v>0</v>
      </c>
      <c r="K158" s="215">
        <v>0</v>
      </c>
      <c r="L158" s="215">
        <v>0</v>
      </c>
      <c r="M158" s="215">
        <v>0</v>
      </c>
      <c r="N158" s="215">
        <v>0</v>
      </c>
      <c r="O158" s="215">
        <v>0</v>
      </c>
      <c r="P158" s="215">
        <v>0</v>
      </c>
      <c r="Q158" s="215">
        <v>0</v>
      </c>
      <c r="R158" s="215">
        <v>0</v>
      </c>
      <c r="S158" s="215">
        <v>0</v>
      </c>
      <c r="T158" s="215">
        <v>0</v>
      </c>
      <c r="U158" s="215">
        <v>0</v>
      </c>
      <c r="V158" s="215">
        <v>0</v>
      </c>
      <c r="W158" s="215">
        <v>0</v>
      </c>
      <c r="X158" s="215">
        <v>0</v>
      </c>
      <c r="Y158" s="215">
        <v>0</v>
      </c>
      <c r="Z158" s="215">
        <v>0</v>
      </c>
      <c r="AA158" s="215">
        <v>0</v>
      </c>
      <c r="AB158" s="215">
        <v>0</v>
      </c>
      <c r="AC158" s="215">
        <v>0</v>
      </c>
      <c r="AD158" s="215">
        <v>0</v>
      </c>
      <c r="AE158" s="215">
        <v>0</v>
      </c>
      <c r="AF158" s="215">
        <v>0</v>
      </c>
      <c r="AG158" s="215">
        <v>0</v>
      </c>
      <c r="AH158" s="215">
        <v>0</v>
      </c>
      <c r="AI158" s="215">
        <v>0</v>
      </c>
      <c r="AJ158" s="215">
        <v>0</v>
      </c>
      <c r="AK158" s="215">
        <v>0</v>
      </c>
      <c r="AL158" s="215">
        <v>0</v>
      </c>
      <c r="AM158" s="215">
        <v>0</v>
      </c>
      <c r="AN158" s="215">
        <v>0</v>
      </c>
      <c r="AO158" s="215">
        <v>0</v>
      </c>
      <c r="AP158" s="215">
        <v>0</v>
      </c>
    </row>
    <row r="159" spans="1:42">
      <c r="A159" s="74">
        <v>450</v>
      </c>
      <c r="B159" s="215">
        <v>0</v>
      </c>
      <c r="C159" s="215">
        <v>0</v>
      </c>
      <c r="D159" s="215">
        <v>0</v>
      </c>
      <c r="E159" s="215">
        <v>0</v>
      </c>
      <c r="F159" s="215">
        <v>0</v>
      </c>
      <c r="G159" s="215">
        <v>0</v>
      </c>
      <c r="H159" s="215">
        <v>0</v>
      </c>
      <c r="I159" s="215">
        <v>0</v>
      </c>
      <c r="J159" s="215">
        <v>0</v>
      </c>
      <c r="K159" s="215">
        <v>0</v>
      </c>
      <c r="L159" s="215">
        <v>0</v>
      </c>
      <c r="M159" s="215">
        <v>0</v>
      </c>
      <c r="N159" s="215">
        <v>0</v>
      </c>
      <c r="O159" s="215">
        <v>0</v>
      </c>
      <c r="P159" s="215">
        <v>0</v>
      </c>
      <c r="Q159" s="215">
        <v>0</v>
      </c>
      <c r="R159" s="215">
        <v>0</v>
      </c>
      <c r="S159" s="215">
        <v>0</v>
      </c>
      <c r="T159" s="215">
        <v>0</v>
      </c>
      <c r="U159" s="215">
        <v>0</v>
      </c>
      <c r="V159" s="215">
        <v>0</v>
      </c>
      <c r="W159" s="215">
        <v>0</v>
      </c>
      <c r="X159" s="215">
        <v>0</v>
      </c>
      <c r="Y159" s="215">
        <v>0</v>
      </c>
      <c r="Z159" s="215">
        <v>0</v>
      </c>
      <c r="AA159" s="215">
        <v>0</v>
      </c>
      <c r="AB159" s="215">
        <v>0</v>
      </c>
      <c r="AC159" s="215">
        <v>0</v>
      </c>
      <c r="AD159" s="215">
        <v>0</v>
      </c>
      <c r="AE159" s="215">
        <v>0</v>
      </c>
      <c r="AF159" s="215">
        <v>0</v>
      </c>
      <c r="AG159" s="215">
        <v>0</v>
      </c>
      <c r="AH159" s="215">
        <v>0</v>
      </c>
      <c r="AI159" s="215">
        <v>0</v>
      </c>
      <c r="AJ159" s="215">
        <v>0</v>
      </c>
      <c r="AK159" s="215">
        <v>0</v>
      </c>
      <c r="AL159" s="215">
        <v>0</v>
      </c>
      <c r="AM159" s="215">
        <v>0</v>
      </c>
      <c r="AN159" s="215">
        <v>0</v>
      </c>
      <c r="AO159" s="215">
        <v>0</v>
      </c>
      <c r="AP159" s="215">
        <v>0</v>
      </c>
    </row>
    <row r="160" spans="1:42">
      <c r="A160" s="74">
        <v>500</v>
      </c>
      <c r="B160" s="215">
        <v>0</v>
      </c>
      <c r="C160" s="215">
        <v>0</v>
      </c>
      <c r="D160" s="215">
        <v>0</v>
      </c>
      <c r="E160" s="215">
        <v>0</v>
      </c>
      <c r="F160" s="215">
        <v>0</v>
      </c>
      <c r="G160" s="215">
        <v>0</v>
      </c>
      <c r="H160" s="215">
        <v>0</v>
      </c>
      <c r="I160" s="215">
        <v>0</v>
      </c>
      <c r="J160" s="215">
        <v>0</v>
      </c>
      <c r="K160" s="215">
        <v>0</v>
      </c>
      <c r="L160" s="215">
        <v>0</v>
      </c>
      <c r="M160" s="215">
        <v>0</v>
      </c>
      <c r="N160" s="215">
        <v>0</v>
      </c>
      <c r="O160" s="215">
        <v>0</v>
      </c>
      <c r="P160" s="215">
        <v>0</v>
      </c>
      <c r="Q160" s="215">
        <v>0</v>
      </c>
      <c r="R160" s="215">
        <v>0</v>
      </c>
      <c r="S160" s="215">
        <v>0</v>
      </c>
      <c r="T160" s="215">
        <v>0</v>
      </c>
      <c r="U160" s="215">
        <v>0</v>
      </c>
      <c r="V160" s="215">
        <v>0</v>
      </c>
      <c r="W160" s="215">
        <v>0</v>
      </c>
      <c r="X160" s="215">
        <v>0</v>
      </c>
      <c r="Y160" s="215">
        <v>0</v>
      </c>
      <c r="Z160" s="215">
        <v>0</v>
      </c>
      <c r="AA160" s="215">
        <v>0</v>
      </c>
      <c r="AB160" s="215">
        <v>0</v>
      </c>
      <c r="AC160" s="215">
        <v>0</v>
      </c>
      <c r="AD160" s="215">
        <v>0</v>
      </c>
      <c r="AE160" s="215">
        <v>0</v>
      </c>
      <c r="AF160" s="215">
        <v>0</v>
      </c>
      <c r="AG160" s="215">
        <v>0</v>
      </c>
      <c r="AH160" s="215">
        <v>0</v>
      </c>
      <c r="AI160" s="215">
        <v>0</v>
      </c>
      <c r="AJ160" s="215">
        <v>0</v>
      </c>
      <c r="AK160" s="215">
        <v>0</v>
      </c>
      <c r="AL160" s="215">
        <v>0</v>
      </c>
      <c r="AM160" s="215">
        <v>0</v>
      </c>
      <c r="AN160" s="215">
        <v>0</v>
      </c>
      <c r="AO160" s="215">
        <v>0</v>
      </c>
      <c r="AP160" s="215">
        <v>0</v>
      </c>
    </row>
    <row r="161" spans="1:42">
      <c r="A161" s="74">
        <v>550</v>
      </c>
      <c r="B161" s="215">
        <v>0</v>
      </c>
      <c r="C161" s="215">
        <v>0</v>
      </c>
      <c r="D161" s="215">
        <v>0</v>
      </c>
      <c r="E161" s="215">
        <v>0</v>
      </c>
      <c r="F161" s="215">
        <v>0</v>
      </c>
      <c r="G161" s="215">
        <v>0</v>
      </c>
      <c r="H161" s="215">
        <v>0</v>
      </c>
      <c r="I161" s="215">
        <v>0</v>
      </c>
      <c r="J161" s="215">
        <v>0</v>
      </c>
      <c r="K161" s="215">
        <v>0</v>
      </c>
      <c r="L161" s="215">
        <v>0</v>
      </c>
      <c r="M161" s="215">
        <v>0</v>
      </c>
      <c r="N161" s="215">
        <v>0</v>
      </c>
      <c r="O161" s="215">
        <v>0</v>
      </c>
      <c r="P161" s="215">
        <v>0</v>
      </c>
      <c r="Q161" s="215">
        <v>0</v>
      </c>
      <c r="R161" s="215">
        <v>0</v>
      </c>
      <c r="S161" s="215">
        <v>0</v>
      </c>
      <c r="T161" s="215">
        <v>0</v>
      </c>
      <c r="U161" s="215">
        <v>0</v>
      </c>
      <c r="V161" s="215">
        <v>0</v>
      </c>
      <c r="W161" s="215">
        <v>0</v>
      </c>
      <c r="X161" s="215">
        <v>0</v>
      </c>
      <c r="Y161" s="215">
        <v>0</v>
      </c>
      <c r="Z161" s="215">
        <v>0</v>
      </c>
      <c r="AA161" s="215">
        <v>0</v>
      </c>
      <c r="AB161" s="215">
        <v>0</v>
      </c>
      <c r="AC161" s="215">
        <v>0</v>
      </c>
      <c r="AD161" s="215">
        <v>0</v>
      </c>
      <c r="AE161" s="215">
        <v>0</v>
      </c>
      <c r="AF161" s="215">
        <v>0</v>
      </c>
      <c r="AG161" s="215">
        <v>0</v>
      </c>
      <c r="AH161" s="215">
        <v>0</v>
      </c>
      <c r="AI161" s="215">
        <v>0</v>
      </c>
      <c r="AJ161" s="215">
        <v>0</v>
      </c>
      <c r="AK161" s="215">
        <v>0</v>
      </c>
      <c r="AL161" s="215">
        <v>0</v>
      </c>
      <c r="AM161" s="215">
        <v>0</v>
      </c>
      <c r="AN161" s="215">
        <v>0</v>
      </c>
      <c r="AO161" s="215">
        <v>0</v>
      </c>
      <c r="AP161" s="215">
        <v>0</v>
      </c>
    </row>
    <row r="162" spans="1:42">
      <c r="A162" s="74">
        <v>600</v>
      </c>
      <c r="B162" s="215">
        <v>0</v>
      </c>
      <c r="C162" s="215">
        <v>0</v>
      </c>
      <c r="D162" s="215">
        <v>0</v>
      </c>
      <c r="E162" s="215">
        <v>0</v>
      </c>
      <c r="F162" s="215">
        <v>0</v>
      </c>
      <c r="G162" s="215">
        <v>0</v>
      </c>
      <c r="H162" s="215">
        <v>0</v>
      </c>
      <c r="I162" s="215">
        <v>0</v>
      </c>
      <c r="J162" s="215">
        <v>0</v>
      </c>
      <c r="K162" s="215">
        <v>0</v>
      </c>
      <c r="L162" s="215">
        <v>0</v>
      </c>
      <c r="M162" s="215">
        <v>0</v>
      </c>
      <c r="N162" s="215">
        <v>0</v>
      </c>
      <c r="O162" s="215">
        <v>0</v>
      </c>
      <c r="P162" s="215">
        <v>0</v>
      </c>
      <c r="Q162" s="215">
        <v>0</v>
      </c>
      <c r="R162" s="215">
        <v>0</v>
      </c>
      <c r="S162" s="215">
        <v>0</v>
      </c>
      <c r="T162" s="215">
        <v>0</v>
      </c>
      <c r="U162" s="215">
        <v>0</v>
      </c>
      <c r="V162" s="215">
        <v>0</v>
      </c>
      <c r="W162" s="215">
        <v>0</v>
      </c>
      <c r="X162" s="215">
        <v>0</v>
      </c>
      <c r="Y162" s="215">
        <v>0</v>
      </c>
      <c r="Z162" s="215">
        <v>0</v>
      </c>
      <c r="AA162" s="215">
        <v>0</v>
      </c>
      <c r="AB162" s="215">
        <v>0</v>
      </c>
      <c r="AC162" s="215">
        <v>0</v>
      </c>
      <c r="AD162" s="215">
        <v>0</v>
      </c>
      <c r="AE162" s="215">
        <v>0</v>
      </c>
      <c r="AF162" s="215">
        <v>0</v>
      </c>
      <c r="AG162" s="215">
        <v>0</v>
      </c>
      <c r="AH162" s="215">
        <v>0</v>
      </c>
      <c r="AI162" s="215">
        <v>0</v>
      </c>
      <c r="AJ162" s="215">
        <v>0</v>
      </c>
      <c r="AK162" s="215">
        <v>0</v>
      </c>
      <c r="AL162" s="215">
        <v>0</v>
      </c>
      <c r="AM162" s="215">
        <v>0</v>
      </c>
      <c r="AN162" s="215">
        <v>0</v>
      </c>
      <c r="AO162" s="215">
        <v>0</v>
      </c>
      <c r="AP162" s="215">
        <v>0</v>
      </c>
    </row>
    <row r="163" spans="1:42">
      <c r="A163" s="74">
        <v>650</v>
      </c>
      <c r="B163" s="215">
        <v>0</v>
      </c>
      <c r="C163" s="215">
        <v>0</v>
      </c>
      <c r="D163" s="215">
        <v>0</v>
      </c>
      <c r="E163" s="215">
        <v>0</v>
      </c>
      <c r="F163" s="215">
        <v>0</v>
      </c>
      <c r="G163" s="215">
        <v>0</v>
      </c>
      <c r="H163" s="215">
        <v>0</v>
      </c>
      <c r="I163" s="215">
        <v>0</v>
      </c>
      <c r="J163" s="215">
        <v>0</v>
      </c>
      <c r="K163" s="215">
        <v>0</v>
      </c>
      <c r="L163" s="215">
        <v>0</v>
      </c>
      <c r="M163" s="215">
        <v>0</v>
      </c>
      <c r="N163" s="215">
        <v>0</v>
      </c>
      <c r="O163" s="215">
        <v>0</v>
      </c>
      <c r="P163" s="215">
        <v>0</v>
      </c>
      <c r="Q163" s="215">
        <v>0</v>
      </c>
      <c r="R163" s="215">
        <v>0</v>
      </c>
      <c r="S163" s="215">
        <v>0</v>
      </c>
      <c r="T163" s="215">
        <v>0</v>
      </c>
      <c r="U163" s="215">
        <v>0</v>
      </c>
      <c r="V163" s="215">
        <v>0</v>
      </c>
      <c r="W163" s="215">
        <v>0</v>
      </c>
      <c r="X163" s="215">
        <v>0</v>
      </c>
      <c r="Y163" s="215">
        <v>0</v>
      </c>
      <c r="Z163" s="215">
        <v>0</v>
      </c>
      <c r="AA163" s="215">
        <v>0</v>
      </c>
      <c r="AB163" s="215">
        <v>0</v>
      </c>
      <c r="AC163" s="215">
        <v>0</v>
      </c>
      <c r="AD163" s="215">
        <v>0</v>
      </c>
      <c r="AE163" s="215">
        <v>0</v>
      </c>
      <c r="AF163" s="215">
        <v>0</v>
      </c>
      <c r="AG163" s="215">
        <v>0</v>
      </c>
      <c r="AH163" s="215">
        <v>0</v>
      </c>
      <c r="AI163" s="215">
        <v>0</v>
      </c>
      <c r="AJ163" s="215">
        <v>0</v>
      </c>
      <c r="AK163" s="215">
        <v>0</v>
      </c>
      <c r="AL163" s="215">
        <v>0</v>
      </c>
      <c r="AM163" s="215">
        <v>0</v>
      </c>
      <c r="AN163" s="215">
        <v>0</v>
      </c>
      <c r="AO163" s="215">
        <v>0</v>
      </c>
      <c r="AP163" s="215">
        <v>0</v>
      </c>
    </row>
    <row r="164" spans="1:42">
      <c r="A164" s="74">
        <v>700</v>
      </c>
      <c r="B164" s="215">
        <v>0</v>
      </c>
      <c r="C164" s="215">
        <v>0</v>
      </c>
      <c r="D164" s="215">
        <v>0</v>
      </c>
      <c r="E164" s="215">
        <v>0</v>
      </c>
      <c r="F164" s="215">
        <v>0</v>
      </c>
      <c r="G164" s="215">
        <v>0</v>
      </c>
      <c r="H164" s="215">
        <v>0</v>
      </c>
      <c r="I164" s="215">
        <v>0</v>
      </c>
      <c r="J164" s="215">
        <v>0</v>
      </c>
      <c r="K164" s="215">
        <v>0</v>
      </c>
      <c r="L164" s="215">
        <v>0</v>
      </c>
      <c r="M164" s="215">
        <v>0</v>
      </c>
      <c r="N164" s="215">
        <v>0</v>
      </c>
      <c r="O164" s="215">
        <v>0</v>
      </c>
      <c r="P164" s="215">
        <v>0</v>
      </c>
      <c r="Q164" s="215">
        <v>0</v>
      </c>
      <c r="R164" s="215">
        <v>0</v>
      </c>
      <c r="S164" s="215">
        <v>0</v>
      </c>
      <c r="T164" s="215">
        <v>0</v>
      </c>
      <c r="U164" s="215">
        <v>0</v>
      </c>
      <c r="V164" s="215">
        <v>0</v>
      </c>
      <c r="W164" s="215">
        <v>0</v>
      </c>
      <c r="X164" s="215">
        <v>0</v>
      </c>
      <c r="Y164" s="215">
        <v>0</v>
      </c>
      <c r="Z164" s="215">
        <v>0</v>
      </c>
      <c r="AA164" s="215">
        <v>0</v>
      </c>
      <c r="AB164" s="215">
        <v>0</v>
      </c>
      <c r="AC164" s="215">
        <v>0</v>
      </c>
      <c r="AD164" s="215">
        <v>0</v>
      </c>
      <c r="AE164" s="215">
        <v>0</v>
      </c>
      <c r="AF164" s="215">
        <v>0</v>
      </c>
      <c r="AG164" s="215">
        <v>0</v>
      </c>
      <c r="AH164" s="215">
        <v>0</v>
      </c>
      <c r="AI164" s="215">
        <v>0</v>
      </c>
      <c r="AJ164" s="215">
        <v>0</v>
      </c>
      <c r="AK164" s="215">
        <v>0</v>
      </c>
      <c r="AL164" s="215">
        <v>0</v>
      </c>
      <c r="AM164" s="215">
        <v>0</v>
      </c>
      <c r="AN164" s="215">
        <v>0</v>
      </c>
      <c r="AO164" s="215">
        <v>0</v>
      </c>
      <c r="AP164" s="215">
        <v>0</v>
      </c>
    </row>
    <row r="165" spans="1:42">
      <c r="A165" s="74">
        <v>750</v>
      </c>
      <c r="B165" s="215">
        <v>0</v>
      </c>
      <c r="C165" s="215">
        <v>0</v>
      </c>
      <c r="D165" s="215">
        <v>0</v>
      </c>
      <c r="E165" s="215">
        <v>0</v>
      </c>
      <c r="F165" s="215">
        <v>0</v>
      </c>
      <c r="G165" s="215">
        <v>0</v>
      </c>
      <c r="H165" s="215">
        <v>0</v>
      </c>
      <c r="I165" s="215">
        <v>0</v>
      </c>
      <c r="J165" s="215">
        <v>0</v>
      </c>
      <c r="K165" s="215">
        <v>0</v>
      </c>
      <c r="L165" s="215">
        <v>0</v>
      </c>
      <c r="M165" s="215">
        <v>0</v>
      </c>
      <c r="N165" s="215">
        <v>0</v>
      </c>
      <c r="O165" s="215">
        <v>0</v>
      </c>
      <c r="P165" s="215">
        <v>0</v>
      </c>
      <c r="Q165" s="215">
        <v>0</v>
      </c>
      <c r="R165" s="215">
        <v>0</v>
      </c>
      <c r="S165" s="215">
        <v>0</v>
      </c>
      <c r="T165" s="215">
        <v>0</v>
      </c>
      <c r="U165" s="215">
        <v>0</v>
      </c>
      <c r="V165" s="215">
        <v>0</v>
      </c>
      <c r="W165" s="215">
        <v>0</v>
      </c>
      <c r="X165" s="215">
        <v>0</v>
      </c>
      <c r="Y165" s="215">
        <v>0</v>
      </c>
      <c r="Z165" s="215">
        <v>0</v>
      </c>
      <c r="AA165" s="215">
        <v>0</v>
      </c>
      <c r="AB165" s="215">
        <v>0</v>
      </c>
      <c r="AC165" s="215">
        <v>0</v>
      </c>
      <c r="AD165" s="215">
        <v>0</v>
      </c>
      <c r="AE165" s="215">
        <v>0</v>
      </c>
      <c r="AF165" s="215">
        <v>0</v>
      </c>
      <c r="AG165" s="215">
        <v>0</v>
      </c>
      <c r="AH165" s="215">
        <v>0</v>
      </c>
      <c r="AI165" s="215">
        <v>0</v>
      </c>
      <c r="AJ165" s="215">
        <v>0</v>
      </c>
      <c r="AK165" s="215">
        <v>0</v>
      </c>
      <c r="AL165" s="215">
        <v>0</v>
      </c>
      <c r="AM165" s="215">
        <v>0</v>
      </c>
      <c r="AN165" s="215">
        <v>0</v>
      </c>
      <c r="AO165" s="215">
        <v>0</v>
      </c>
      <c r="AP165" s="215">
        <v>0</v>
      </c>
    </row>
    <row r="166" spans="1:42">
      <c r="A166" s="74">
        <v>800</v>
      </c>
      <c r="B166" s="215">
        <v>0</v>
      </c>
      <c r="C166" s="215">
        <v>0</v>
      </c>
      <c r="D166" s="215">
        <v>0</v>
      </c>
      <c r="E166" s="215">
        <v>0</v>
      </c>
      <c r="F166" s="215">
        <v>0</v>
      </c>
      <c r="G166" s="215">
        <v>0</v>
      </c>
      <c r="H166" s="215">
        <v>0</v>
      </c>
      <c r="I166" s="215">
        <v>0</v>
      </c>
      <c r="J166" s="215">
        <v>0</v>
      </c>
      <c r="K166" s="215">
        <v>0</v>
      </c>
      <c r="L166" s="215">
        <v>0</v>
      </c>
      <c r="M166" s="215">
        <v>0</v>
      </c>
      <c r="N166" s="215">
        <v>0</v>
      </c>
      <c r="O166" s="215">
        <v>0</v>
      </c>
      <c r="P166" s="215">
        <v>0</v>
      </c>
      <c r="Q166" s="215">
        <v>0</v>
      </c>
      <c r="R166" s="215">
        <v>0</v>
      </c>
      <c r="S166" s="215">
        <v>0</v>
      </c>
      <c r="T166" s="215">
        <v>0</v>
      </c>
      <c r="U166" s="215">
        <v>0</v>
      </c>
      <c r="V166" s="215">
        <v>0</v>
      </c>
      <c r="W166" s="215">
        <v>0</v>
      </c>
      <c r="X166" s="215">
        <v>0</v>
      </c>
      <c r="Y166" s="215">
        <v>0</v>
      </c>
      <c r="Z166" s="215">
        <v>0</v>
      </c>
      <c r="AA166" s="215">
        <v>0</v>
      </c>
      <c r="AB166" s="215">
        <v>0</v>
      </c>
      <c r="AC166" s="215">
        <v>0</v>
      </c>
      <c r="AD166" s="215">
        <v>0</v>
      </c>
      <c r="AE166" s="215">
        <v>0</v>
      </c>
      <c r="AF166" s="215">
        <v>0</v>
      </c>
      <c r="AG166" s="215">
        <v>0</v>
      </c>
      <c r="AH166" s="215">
        <v>0</v>
      </c>
      <c r="AI166" s="215">
        <v>0</v>
      </c>
      <c r="AJ166" s="215">
        <v>0</v>
      </c>
      <c r="AK166" s="215">
        <v>0</v>
      </c>
      <c r="AL166" s="215">
        <v>0</v>
      </c>
      <c r="AM166" s="215">
        <v>0</v>
      </c>
      <c r="AN166" s="215">
        <v>0</v>
      </c>
      <c r="AO166" s="215">
        <v>0</v>
      </c>
      <c r="AP166" s="215">
        <v>0</v>
      </c>
    </row>
    <row r="167" spans="1:42">
      <c r="A167" s="74">
        <v>850</v>
      </c>
      <c r="B167" s="215">
        <v>0</v>
      </c>
      <c r="C167" s="215">
        <v>0</v>
      </c>
      <c r="D167" s="215">
        <v>0</v>
      </c>
      <c r="E167" s="215">
        <v>0</v>
      </c>
      <c r="F167" s="215">
        <v>0</v>
      </c>
      <c r="G167" s="215">
        <v>0</v>
      </c>
      <c r="H167" s="215">
        <v>0</v>
      </c>
      <c r="I167" s="215">
        <v>0</v>
      </c>
      <c r="J167" s="215">
        <v>0</v>
      </c>
      <c r="K167" s="215">
        <v>0</v>
      </c>
      <c r="L167" s="215">
        <v>0</v>
      </c>
      <c r="M167" s="215">
        <v>0</v>
      </c>
      <c r="N167" s="215">
        <v>0</v>
      </c>
      <c r="O167" s="215">
        <v>0</v>
      </c>
      <c r="P167" s="215">
        <v>0</v>
      </c>
      <c r="Q167" s="215">
        <v>0</v>
      </c>
      <c r="R167" s="215">
        <v>0</v>
      </c>
      <c r="S167" s="215">
        <v>0</v>
      </c>
      <c r="T167" s="215">
        <v>0</v>
      </c>
      <c r="U167" s="215">
        <v>0</v>
      </c>
      <c r="V167" s="215">
        <v>0</v>
      </c>
      <c r="W167" s="215">
        <v>0</v>
      </c>
      <c r="X167" s="215">
        <v>0</v>
      </c>
      <c r="Y167" s="215">
        <v>0</v>
      </c>
      <c r="Z167" s="215">
        <v>0</v>
      </c>
      <c r="AA167" s="215">
        <v>0</v>
      </c>
      <c r="AB167" s="215">
        <v>0</v>
      </c>
      <c r="AC167" s="215">
        <v>0</v>
      </c>
      <c r="AD167" s="215">
        <v>0</v>
      </c>
      <c r="AE167" s="215">
        <v>0</v>
      </c>
      <c r="AF167" s="215">
        <v>0</v>
      </c>
      <c r="AG167" s="215">
        <v>0</v>
      </c>
      <c r="AH167" s="215">
        <v>0</v>
      </c>
      <c r="AI167" s="215">
        <v>0</v>
      </c>
      <c r="AJ167" s="215">
        <v>0</v>
      </c>
      <c r="AK167" s="215">
        <v>0</v>
      </c>
      <c r="AL167" s="215">
        <v>0</v>
      </c>
      <c r="AM167" s="215">
        <v>0</v>
      </c>
      <c r="AN167" s="215">
        <v>0</v>
      </c>
      <c r="AO167" s="215">
        <v>0</v>
      </c>
      <c r="AP167" s="215">
        <v>0</v>
      </c>
    </row>
    <row r="168" spans="1:42">
      <c r="A168" s="74">
        <v>900</v>
      </c>
      <c r="B168" s="215">
        <v>0</v>
      </c>
      <c r="C168" s="215">
        <v>0</v>
      </c>
      <c r="D168" s="215">
        <v>0</v>
      </c>
      <c r="E168" s="215">
        <v>0</v>
      </c>
      <c r="F168" s="215">
        <v>0</v>
      </c>
      <c r="G168" s="215">
        <v>0</v>
      </c>
      <c r="H168" s="215">
        <v>0</v>
      </c>
      <c r="I168" s="215">
        <v>0</v>
      </c>
      <c r="J168" s="215">
        <v>0</v>
      </c>
      <c r="K168" s="215">
        <v>0</v>
      </c>
      <c r="L168" s="215">
        <v>0</v>
      </c>
      <c r="M168" s="215">
        <v>0</v>
      </c>
      <c r="N168" s="215">
        <v>0</v>
      </c>
      <c r="O168" s="215">
        <v>0</v>
      </c>
      <c r="P168" s="215">
        <v>0</v>
      </c>
      <c r="Q168" s="215">
        <v>0</v>
      </c>
      <c r="R168" s="215">
        <v>0</v>
      </c>
      <c r="S168" s="215">
        <v>0</v>
      </c>
      <c r="T168" s="215">
        <v>0</v>
      </c>
      <c r="U168" s="215">
        <v>0</v>
      </c>
      <c r="V168" s="215">
        <v>0</v>
      </c>
      <c r="W168" s="215">
        <v>0</v>
      </c>
      <c r="X168" s="215">
        <v>0</v>
      </c>
      <c r="Y168" s="215">
        <v>0</v>
      </c>
      <c r="Z168" s="215">
        <v>0</v>
      </c>
      <c r="AA168" s="215">
        <v>0</v>
      </c>
      <c r="AB168" s="215">
        <v>0</v>
      </c>
      <c r="AC168" s="215">
        <v>0</v>
      </c>
      <c r="AD168" s="215">
        <v>0</v>
      </c>
      <c r="AE168" s="215">
        <v>0</v>
      </c>
      <c r="AF168" s="215">
        <v>0</v>
      </c>
      <c r="AG168" s="215">
        <v>0</v>
      </c>
      <c r="AH168" s="215">
        <v>0</v>
      </c>
      <c r="AI168" s="215">
        <v>0</v>
      </c>
      <c r="AJ168" s="215">
        <v>0</v>
      </c>
      <c r="AK168" s="215">
        <v>0</v>
      </c>
      <c r="AL168" s="215">
        <v>0</v>
      </c>
      <c r="AM168" s="215">
        <v>0</v>
      </c>
      <c r="AN168" s="215">
        <v>0</v>
      </c>
      <c r="AO168" s="215">
        <v>0</v>
      </c>
      <c r="AP168" s="215">
        <v>0</v>
      </c>
    </row>
    <row r="169" spans="1:42">
      <c r="A169" s="74">
        <v>950</v>
      </c>
      <c r="B169" s="215">
        <v>0</v>
      </c>
      <c r="C169" s="215">
        <v>0</v>
      </c>
      <c r="D169" s="215">
        <v>0</v>
      </c>
      <c r="E169" s="215">
        <v>0</v>
      </c>
      <c r="F169" s="215">
        <v>0</v>
      </c>
      <c r="G169" s="215">
        <v>0</v>
      </c>
      <c r="H169" s="215">
        <v>0</v>
      </c>
      <c r="I169" s="215">
        <v>0</v>
      </c>
      <c r="J169" s="215">
        <v>0</v>
      </c>
      <c r="K169" s="215">
        <v>0</v>
      </c>
      <c r="L169" s="215">
        <v>0</v>
      </c>
      <c r="M169" s="215">
        <v>0</v>
      </c>
      <c r="N169" s="215">
        <v>0</v>
      </c>
      <c r="O169" s="215">
        <v>0</v>
      </c>
      <c r="P169" s="215">
        <v>0</v>
      </c>
      <c r="Q169" s="215">
        <v>0</v>
      </c>
      <c r="R169" s="215">
        <v>0</v>
      </c>
      <c r="S169" s="215">
        <v>0</v>
      </c>
      <c r="T169" s="215">
        <v>0</v>
      </c>
      <c r="U169" s="215">
        <v>0</v>
      </c>
      <c r="V169" s="215">
        <v>0</v>
      </c>
      <c r="W169" s="215">
        <v>0</v>
      </c>
      <c r="X169" s="215">
        <v>0</v>
      </c>
      <c r="Y169" s="215">
        <v>0</v>
      </c>
      <c r="Z169" s="215">
        <v>0</v>
      </c>
      <c r="AA169" s="215">
        <v>0</v>
      </c>
      <c r="AB169" s="215">
        <v>0</v>
      </c>
      <c r="AC169" s="215">
        <v>0</v>
      </c>
      <c r="AD169" s="215">
        <v>0</v>
      </c>
      <c r="AE169" s="215">
        <v>0</v>
      </c>
      <c r="AF169" s="215">
        <v>0</v>
      </c>
      <c r="AG169" s="215">
        <v>0</v>
      </c>
      <c r="AH169" s="215">
        <v>0</v>
      </c>
      <c r="AI169" s="215">
        <v>0</v>
      </c>
      <c r="AJ169" s="215">
        <v>0</v>
      </c>
      <c r="AK169" s="215">
        <v>0</v>
      </c>
      <c r="AL169" s="215">
        <v>0</v>
      </c>
      <c r="AM169" s="215">
        <v>0</v>
      </c>
      <c r="AN169" s="215">
        <v>0</v>
      </c>
      <c r="AO169" s="215">
        <v>0</v>
      </c>
      <c r="AP169" s="215">
        <v>0</v>
      </c>
    </row>
    <row r="170" spans="1:42">
      <c r="A170" s="74">
        <v>1000</v>
      </c>
      <c r="B170" s="215">
        <v>0</v>
      </c>
      <c r="C170" s="215">
        <v>0</v>
      </c>
      <c r="D170" s="215">
        <v>0</v>
      </c>
      <c r="E170" s="215">
        <v>0</v>
      </c>
      <c r="F170" s="215">
        <v>0</v>
      </c>
      <c r="G170" s="215">
        <v>0</v>
      </c>
      <c r="H170" s="215">
        <v>0</v>
      </c>
      <c r="I170" s="215">
        <v>0</v>
      </c>
      <c r="J170" s="215">
        <v>0</v>
      </c>
      <c r="K170" s="215">
        <v>0</v>
      </c>
      <c r="L170" s="215">
        <v>0</v>
      </c>
      <c r="M170" s="215">
        <v>0</v>
      </c>
      <c r="N170" s="215">
        <v>0</v>
      </c>
      <c r="O170" s="215">
        <v>0</v>
      </c>
      <c r="P170" s="215">
        <v>0</v>
      </c>
      <c r="Q170" s="215">
        <v>0</v>
      </c>
      <c r="R170" s="215">
        <v>0</v>
      </c>
      <c r="S170" s="215">
        <v>0</v>
      </c>
      <c r="T170" s="215">
        <v>0</v>
      </c>
      <c r="U170" s="215">
        <v>0</v>
      </c>
      <c r="V170" s="215">
        <v>0</v>
      </c>
      <c r="W170" s="215">
        <v>0</v>
      </c>
      <c r="X170" s="215">
        <v>0</v>
      </c>
      <c r="Y170" s="215">
        <v>0</v>
      </c>
      <c r="Z170" s="215">
        <v>0</v>
      </c>
      <c r="AA170" s="215">
        <v>0</v>
      </c>
      <c r="AB170" s="215">
        <v>0</v>
      </c>
      <c r="AC170" s="215">
        <v>0</v>
      </c>
      <c r="AD170" s="215">
        <v>0</v>
      </c>
      <c r="AE170" s="215">
        <v>0</v>
      </c>
      <c r="AF170" s="215">
        <v>0</v>
      </c>
      <c r="AG170" s="215">
        <v>0</v>
      </c>
      <c r="AH170" s="215">
        <v>0</v>
      </c>
      <c r="AI170" s="215">
        <v>0</v>
      </c>
      <c r="AJ170" s="215">
        <v>0</v>
      </c>
      <c r="AK170" s="215">
        <v>0</v>
      </c>
      <c r="AL170" s="215">
        <v>0</v>
      </c>
      <c r="AM170" s="215">
        <v>0</v>
      </c>
      <c r="AN170" s="215">
        <v>0</v>
      </c>
      <c r="AO170" s="215">
        <v>0</v>
      </c>
      <c r="AP170" s="215">
        <v>0</v>
      </c>
    </row>
    <row r="171" spans="1:42">
      <c r="A171" s="74">
        <v>1500</v>
      </c>
      <c r="B171" s="215">
        <v>0</v>
      </c>
      <c r="C171" s="215">
        <v>0</v>
      </c>
      <c r="D171" s="215">
        <v>0</v>
      </c>
      <c r="E171" s="215">
        <v>0</v>
      </c>
      <c r="F171" s="215">
        <v>0</v>
      </c>
      <c r="G171" s="215">
        <v>0</v>
      </c>
      <c r="H171" s="215">
        <v>0</v>
      </c>
      <c r="I171" s="215">
        <v>0</v>
      </c>
      <c r="J171" s="215">
        <v>0</v>
      </c>
      <c r="K171" s="215">
        <v>0</v>
      </c>
      <c r="L171" s="215">
        <v>0</v>
      </c>
      <c r="M171" s="215">
        <v>0</v>
      </c>
      <c r="N171" s="215">
        <v>0</v>
      </c>
      <c r="O171" s="215">
        <v>0</v>
      </c>
      <c r="P171" s="215">
        <v>0</v>
      </c>
      <c r="Q171" s="215">
        <v>0</v>
      </c>
      <c r="R171" s="215">
        <v>0</v>
      </c>
      <c r="S171" s="215">
        <v>0</v>
      </c>
      <c r="T171" s="215">
        <v>0</v>
      </c>
      <c r="U171" s="215">
        <v>0</v>
      </c>
      <c r="V171" s="215">
        <v>0</v>
      </c>
      <c r="W171" s="215">
        <v>0</v>
      </c>
      <c r="X171" s="215">
        <v>0</v>
      </c>
      <c r="Y171" s="215">
        <v>0</v>
      </c>
      <c r="Z171" s="215">
        <v>0</v>
      </c>
      <c r="AA171" s="215">
        <v>0</v>
      </c>
      <c r="AB171" s="215">
        <v>0</v>
      </c>
      <c r="AC171" s="215">
        <v>0</v>
      </c>
      <c r="AD171" s="215">
        <v>0</v>
      </c>
      <c r="AE171" s="215">
        <v>0</v>
      </c>
      <c r="AF171" s="215">
        <v>0</v>
      </c>
      <c r="AG171" s="215">
        <v>0</v>
      </c>
      <c r="AH171" s="215">
        <v>0</v>
      </c>
      <c r="AI171" s="215">
        <v>0</v>
      </c>
      <c r="AJ171" s="215">
        <v>0</v>
      </c>
      <c r="AK171" s="215">
        <v>0</v>
      </c>
      <c r="AL171" s="215">
        <v>0</v>
      </c>
      <c r="AM171" s="215">
        <v>0</v>
      </c>
      <c r="AN171" s="215">
        <v>0</v>
      </c>
      <c r="AO171" s="215">
        <v>0</v>
      </c>
      <c r="AP171" s="215">
        <v>0</v>
      </c>
    </row>
    <row r="172" spans="1:42">
      <c r="A172" s="74">
        <v>2000</v>
      </c>
      <c r="B172" s="215">
        <v>0</v>
      </c>
      <c r="C172" s="215">
        <v>0</v>
      </c>
      <c r="D172" s="215">
        <v>0</v>
      </c>
      <c r="E172" s="215">
        <v>0</v>
      </c>
      <c r="F172" s="215">
        <v>0</v>
      </c>
      <c r="G172" s="215">
        <v>0</v>
      </c>
      <c r="H172" s="215">
        <v>0</v>
      </c>
      <c r="I172" s="215">
        <v>0</v>
      </c>
      <c r="J172" s="215">
        <v>0</v>
      </c>
      <c r="K172" s="215">
        <v>0</v>
      </c>
      <c r="L172" s="215">
        <v>0</v>
      </c>
      <c r="M172" s="215">
        <v>0</v>
      </c>
      <c r="N172" s="215">
        <v>0</v>
      </c>
      <c r="O172" s="215">
        <v>0</v>
      </c>
      <c r="P172" s="215">
        <v>0</v>
      </c>
      <c r="Q172" s="215">
        <v>0</v>
      </c>
      <c r="R172" s="215">
        <v>0</v>
      </c>
      <c r="S172" s="215">
        <v>0</v>
      </c>
      <c r="T172" s="215">
        <v>0</v>
      </c>
      <c r="U172" s="215">
        <v>0</v>
      </c>
      <c r="V172" s="215">
        <v>0</v>
      </c>
      <c r="W172" s="215">
        <v>0</v>
      </c>
      <c r="X172" s="215">
        <v>0</v>
      </c>
      <c r="Y172" s="215">
        <v>0</v>
      </c>
      <c r="Z172" s="215">
        <v>0</v>
      </c>
      <c r="AA172" s="215">
        <v>0</v>
      </c>
      <c r="AB172" s="215">
        <v>0</v>
      </c>
      <c r="AC172" s="215">
        <v>0</v>
      </c>
      <c r="AD172" s="215">
        <v>0</v>
      </c>
      <c r="AE172" s="215">
        <v>0</v>
      </c>
      <c r="AF172" s="215">
        <v>0</v>
      </c>
      <c r="AG172" s="215">
        <v>0</v>
      </c>
      <c r="AH172" s="215">
        <v>0</v>
      </c>
      <c r="AI172" s="215">
        <v>0</v>
      </c>
      <c r="AJ172" s="215">
        <v>0</v>
      </c>
      <c r="AK172" s="215">
        <v>0</v>
      </c>
      <c r="AL172" s="215">
        <v>0</v>
      </c>
      <c r="AM172" s="215">
        <v>0</v>
      </c>
      <c r="AN172" s="215">
        <v>0</v>
      </c>
      <c r="AO172" s="215">
        <v>0</v>
      </c>
      <c r="AP172" s="215">
        <v>0</v>
      </c>
    </row>
    <row r="173" spans="1:42">
      <c r="A173" s="74">
        <v>3000</v>
      </c>
      <c r="B173" s="215">
        <v>0</v>
      </c>
      <c r="C173" s="215">
        <v>0</v>
      </c>
      <c r="D173" s="215">
        <v>0</v>
      </c>
      <c r="E173" s="215">
        <v>0</v>
      </c>
      <c r="F173" s="215">
        <v>0</v>
      </c>
      <c r="G173" s="215">
        <v>0</v>
      </c>
      <c r="H173" s="215">
        <v>0</v>
      </c>
      <c r="I173" s="215">
        <v>0</v>
      </c>
      <c r="J173" s="215">
        <v>0</v>
      </c>
      <c r="K173" s="215">
        <v>0</v>
      </c>
      <c r="L173" s="215">
        <v>0</v>
      </c>
      <c r="M173" s="215">
        <v>0</v>
      </c>
      <c r="N173" s="215">
        <v>0</v>
      </c>
      <c r="O173" s="215">
        <v>0</v>
      </c>
      <c r="P173" s="215">
        <v>0</v>
      </c>
      <c r="Q173" s="215">
        <v>0</v>
      </c>
      <c r="R173" s="215">
        <v>0</v>
      </c>
      <c r="S173" s="215">
        <v>0</v>
      </c>
      <c r="T173" s="215">
        <v>0</v>
      </c>
      <c r="U173" s="215">
        <v>0</v>
      </c>
      <c r="V173" s="215">
        <v>0</v>
      </c>
      <c r="W173" s="215">
        <v>0</v>
      </c>
      <c r="X173" s="215">
        <v>0</v>
      </c>
      <c r="Y173" s="215">
        <v>0</v>
      </c>
      <c r="Z173" s="215">
        <v>0</v>
      </c>
      <c r="AA173" s="215">
        <v>0</v>
      </c>
      <c r="AB173" s="215">
        <v>0</v>
      </c>
      <c r="AC173" s="215">
        <v>0</v>
      </c>
      <c r="AD173" s="215">
        <v>0</v>
      </c>
      <c r="AE173" s="215">
        <v>0</v>
      </c>
      <c r="AF173" s="215">
        <v>0</v>
      </c>
      <c r="AG173" s="215">
        <v>0</v>
      </c>
      <c r="AH173" s="215">
        <v>0</v>
      </c>
      <c r="AI173" s="215">
        <v>0</v>
      </c>
      <c r="AJ173" s="215">
        <v>0</v>
      </c>
      <c r="AK173" s="215">
        <v>0</v>
      </c>
      <c r="AL173" s="215">
        <v>0</v>
      </c>
      <c r="AM173" s="215">
        <v>0</v>
      </c>
      <c r="AN173" s="215">
        <v>0</v>
      </c>
      <c r="AO173" s="215">
        <v>0</v>
      </c>
      <c r="AP173" s="215">
        <v>0</v>
      </c>
    </row>
    <row r="174" spans="1:42">
      <c r="A174" s="74">
        <v>5000</v>
      </c>
      <c r="B174" s="215">
        <v>0</v>
      </c>
      <c r="C174" s="215">
        <v>0</v>
      </c>
      <c r="D174" s="215">
        <v>0</v>
      </c>
      <c r="E174" s="215">
        <v>0</v>
      </c>
      <c r="F174" s="215">
        <v>0</v>
      </c>
      <c r="G174" s="215">
        <v>0</v>
      </c>
      <c r="H174" s="215">
        <v>0</v>
      </c>
      <c r="I174" s="215">
        <v>0</v>
      </c>
      <c r="J174" s="215">
        <v>0</v>
      </c>
      <c r="K174" s="215">
        <v>0</v>
      </c>
      <c r="L174" s="215">
        <v>0</v>
      </c>
      <c r="M174" s="215">
        <v>0</v>
      </c>
      <c r="N174" s="215">
        <v>0</v>
      </c>
      <c r="O174" s="215">
        <v>0</v>
      </c>
      <c r="P174" s="215">
        <v>0</v>
      </c>
      <c r="Q174" s="215">
        <v>0</v>
      </c>
      <c r="R174" s="215">
        <v>0</v>
      </c>
      <c r="S174" s="215">
        <v>0</v>
      </c>
      <c r="T174" s="215">
        <v>0</v>
      </c>
      <c r="U174" s="215">
        <v>0</v>
      </c>
      <c r="V174" s="215">
        <v>0</v>
      </c>
      <c r="W174" s="215">
        <v>0</v>
      </c>
      <c r="X174" s="215">
        <v>0</v>
      </c>
      <c r="Y174" s="215">
        <v>0</v>
      </c>
      <c r="Z174" s="215">
        <v>0</v>
      </c>
      <c r="AA174" s="215">
        <v>0</v>
      </c>
      <c r="AB174" s="215">
        <v>0</v>
      </c>
      <c r="AC174" s="215">
        <v>0</v>
      </c>
      <c r="AD174" s="215">
        <v>0</v>
      </c>
      <c r="AE174" s="215">
        <v>0</v>
      </c>
      <c r="AF174" s="215">
        <v>0</v>
      </c>
      <c r="AG174" s="215">
        <v>0</v>
      </c>
      <c r="AH174" s="215">
        <v>0</v>
      </c>
      <c r="AI174" s="215">
        <v>0</v>
      </c>
      <c r="AJ174" s="215">
        <v>0</v>
      </c>
      <c r="AK174" s="215">
        <v>0</v>
      </c>
      <c r="AL174" s="215">
        <v>0</v>
      </c>
      <c r="AM174" s="215">
        <v>0</v>
      </c>
      <c r="AN174" s="215">
        <v>0</v>
      </c>
      <c r="AO174" s="215">
        <v>0</v>
      </c>
      <c r="AP174" s="215">
        <v>0</v>
      </c>
    </row>
    <row r="175" spans="1:42">
      <c r="A175" s="74">
        <v>10000</v>
      </c>
      <c r="B175" s="215">
        <v>0</v>
      </c>
      <c r="C175" s="215">
        <v>0</v>
      </c>
      <c r="D175" s="215">
        <v>0</v>
      </c>
      <c r="E175" s="215">
        <v>0</v>
      </c>
      <c r="F175" s="215">
        <v>0</v>
      </c>
      <c r="G175" s="215">
        <v>0</v>
      </c>
      <c r="H175" s="215">
        <v>0</v>
      </c>
      <c r="I175" s="215">
        <v>0</v>
      </c>
      <c r="J175" s="215">
        <v>0</v>
      </c>
      <c r="K175" s="215">
        <v>0</v>
      </c>
      <c r="L175" s="215">
        <v>0</v>
      </c>
      <c r="M175" s="215">
        <v>0</v>
      </c>
      <c r="N175" s="215">
        <v>0</v>
      </c>
      <c r="O175" s="215">
        <v>0</v>
      </c>
      <c r="P175" s="215">
        <v>0</v>
      </c>
      <c r="Q175" s="215">
        <v>0</v>
      </c>
      <c r="R175" s="215">
        <v>0</v>
      </c>
      <c r="S175" s="215">
        <v>0</v>
      </c>
      <c r="T175" s="215">
        <v>0</v>
      </c>
      <c r="U175" s="215">
        <v>0</v>
      </c>
      <c r="V175" s="215">
        <v>0</v>
      </c>
      <c r="W175" s="215">
        <v>0</v>
      </c>
      <c r="X175" s="215">
        <v>0</v>
      </c>
      <c r="Y175" s="215">
        <v>0</v>
      </c>
      <c r="Z175" s="215">
        <v>0</v>
      </c>
      <c r="AA175" s="215">
        <v>0</v>
      </c>
      <c r="AB175" s="215">
        <v>0</v>
      </c>
      <c r="AC175" s="215">
        <v>0</v>
      </c>
      <c r="AD175" s="215">
        <v>0</v>
      </c>
      <c r="AE175" s="215">
        <v>0</v>
      </c>
      <c r="AF175" s="215">
        <v>0</v>
      </c>
      <c r="AG175" s="215">
        <v>0</v>
      </c>
      <c r="AH175" s="215">
        <v>0</v>
      </c>
      <c r="AI175" s="215">
        <v>0</v>
      </c>
      <c r="AJ175" s="215">
        <v>0</v>
      </c>
      <c r="AK175" s="215">
        <v>0</v>
      </c>
      <c r="AL175" s="215">
        <v>0</v>
      </c>
      <c r="AM175" s="215">
        <v>0</v>
      </c>
      <c r="AN175" s="215">
        <v>0</v>
      </c>
      <c r="AO175" s="215">
        <v>0</v>
      </c>
      <c r="AP175" s="215">
        <v>0</v>
      </c>
    </row>
    <row r="176" spans="1:42">
      <c r="A176" s="74">
        <v>100000</v>
      </c>
      <c r="B176" s="215">
        <v>0</v>
      </c>
      <c r="C176" s="215">
        <v>0</v>
      </c>
      <c r="D176" s="215">
        <v>0</v>
      </c>
      <c r="E176" s="215">
        <v>0</v>
      </c>
      <c r="F176" s="215">
        <v>0</v>
      </c>
      <c r="G176" s="215">
        <v>0</v>
      </c>
      <c r="H176" s="215">
        <v>0</v>
      </c>
      <c r="I176" s="215">
        <v>0</v>
      </c>
      <c r="J176" s="215">
        <v>0</v>
      </c>
      <c r="K176" s="215">
        <v>0</v>
      </c>
      <c r="L176" s="215">
        <v>0</v>
      </c>
      <c r="M176" s="215">
        <v>0</v>
      </c>
      <c r="N176" s="215">
        <v>0</v>
      </c>
      <c r="O176" s="215">
        <v>0</v>
      </c>
      <c r="P176" s="215">
        <v>0</v>
      </c>
      <c r="Q176" s="215">
        <v>0</v>
      </c>
      <c r="R176" s="215">
        <v>0</v>
      </c>
      <c r="S176" s="215">
        <v>0</v>
      </c>
      <c r="T176" s="215">
        <v>0</v>
      </c>
      <c r="U176" s="215">
        <v>0</v>
      </c>
      <c r="V176" s="215">
        <v>0</v>
      </c>
      <c r="W176" s="215">
        <v>0</v>
      </c>
      <c r="X176" s="215">
        <v>0</v>
      </c>
      <c r="Y176" s="215">
        <v>0</v>
      </c>
      <c r="Z176" s="215">
        <v>0</v>
      </c>
      <c r="AA176" s="215">
        <v>0</v>
      </c>
      <c r="AB176" s="215">
        <v>0</v>
      </c>
      <c r="AC176" s="215">
        <v>0</v>
      </c>
      <c r="AD176" s="215">
        <v>0</v>
      </c>
      <c r="AE176" s="215">
        <v>0</v>
      </c>
      <c r="AF176" s="215">
        <v>0</v>
      </c>
      <c r="AG176" s="215">
        <v>0</v>
      </c>
      <c r="AH176" s="215">
        <v>0</v>
      </c>
      <c r="AI176" s="215">
        <v>0</v>
      </c>
      <c r="AJ176" s="215">
        <v>0</v>
      </c>
      <c r="AK176" s="215">
        <v>0</v>
      </c>
      <c r="AL176" s="215">
        <v>0</v>
      </c>
      <c r="AM176" s="215">
        <v>0</v>
      </c>
      <c r="AN176" s="215">
        <v>0</v>
      </c>
      <c r="AO176" s="215">
        <v>0</v>
      </c>
      <c r="AP176" s="215">
        <v>0</v>
      </c>
    </row>
    <row r="177" spans="1:42">
      <c r="A177" s="74">
        <v>1000000</v>
      </c>
      <c r="B177" s="215">
        <v>0</v>
      </c>
      <c r="C177" s="215">
        <v>0</v>
      </c>
      <c r="D177" s="215">
        <v>0</v>
      </c>
      <c r="E177" s="215">
        <v>0</v>
      </c>
      <c r="F177" s="215">
        <v>0</v>
      </c>
      <c r="G177" s="215">
        <v>0</v>
      </c>
      <c r="H177" s="215">
        <v>0</v>
      </c>
      <c r="I177" s="215">
        <v>0</v>
      </c>
      <c r="J177" s="215">
        <v>0</v>
      </c>
      <c r="K177" s="215">
        <v>0</v>
      </c>
      <c r="L177" s="215">
        <v>0</v>
      </c>
      <c r="M177" s="215">
        <v>0</v>
      </c>
      <c r="N177" s="215">
        <v>0</v>
      </c>
      <c r="O177" s="215">
        <v>0</v>
      </c>
      <c r="P177" s="215">
        <v>0</v>
      </c>
      <c r="Q177" s="215">
        <v>0</v>
      </c>
      <c r="R177" s="215">
        <v>0</v>
      </c>
      <c r="S177" s="215">
        <v>0</v>
      </c>
      <c r="T177" s="215">
        <v>0</v>
      </c>
      <c r="U177" s="215">
        <v>0</v>
      </c>
      <c r="V177" s="215">
        <v>0</v>
      </c>
      <c r="W177" s="215">
        <v>0</v>
      </c>
      <c r="X177" s="215">
        <v>0</v>
      </c>
      <c r="Y177" s="215">
        <v>0</v>
      </c>
      <c r="Z177" s="215">
        <v>0</v>
      </c>
      <c r="AA177" s="215">
        <v>0</v>
      </c>
      <c r="AB177" s="215">
        <v>0</v>
      </c>
      <c r="AC177" s="215">
        <v>0</v>
      </c>
      <c r="AD177" s="215">
        <v>0</v>
      </c>
      <c r="AE177" s="215">
        <v>0</v>
      </c>
      <c r="AF177" s="215">
        <v>0</v>
      </c>
      <c r="AG177" s="215">
        <v>0</v>
      </c>
      <c r="AH177" s="215">
        <v>0</v>
      </c>
      <c r="AI177" s="215">
        <v>0</v>
      </c>
      <c r="AJ177" s="215">
        <v>0</v>
      </c>
      <c r="AK177" s="215">
        <v>0</v>
      </c>
      <c r="AL177" s="215">
        <v>0</v>
      </c>
      <c r="AM177" s="215">
        <v>0</v>
      </c>
      <c r="AN177" s="215">
        <v>0</v>
      </c>
      <c r="AO177" s="215">
        <v>0</v>
      </c>
      <c r="AP177" s="21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B2" sqref="B2:AP177"/>
    </sheetView>
  </sheetViews>
  <sheetFormatPr defaultRowHeight="15"/>
  <cols>
    <col min="1" max="1" width="28.85546875" customWidth="1"/>
    <col min="12" max="12" width="9.140625" customWidth="1"/>
    <col min="22" max="2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 s="215">
        <v>0</v>
      </c>
      <c r="C2" s="215">
        <v>0</v>
      </c>
      <c r="D2" s="215">
        <v>0</v>
      </c>
      <c r="E2" s="215">
        <v>0</v>
      </c>
      <c r="F2" s="215">
        <v>0</v>
      </c>
      <c r="G2" s="215">
        <v>0</v>
      </c>
      <c r="H2" s="215">
        <v>0</v>
      </c>
      <c r="I2" s="215">
        <v>0</v>
      </c>
      <c r="J2" s="215">
        <v>0</v>
      </c>
      <c r="K2" s="215">
        <v>0</v>
      </c>
      <c r="L2" s="215">
        <v>0</v>
      </c>
      <c r="M2" s="215">
        <v>0</v>
      </c>
      <c r="N2" s="215">
        <v>0</v>
      </c>
      <c r="O2" s="215">
        <v>0</v>
      </c>
      <c r="P2" s="215">
        <v>0</v>
      </c>
      <c r="Q2" s="215">
        <v>0</v>
      </c>
      <c r="R2" s="215">
        <v>0</v>
      </c>
      <c r="S2" s="215">
        <v>0</v>
      </c>
      <c r="T2" s="215">
        <v>0</v>
      </c>
      <c r="U2" s="215">
        <v>0</v>
      </c>
      <c r="V2" s="215">
        <v>0</v>
      </c>
      <c r="W2" s="215">
        <v>0</v>
      </c>
      <c r="X2" s="215">
        <v>0</v>
      </c>
      <c r="Y2" s="215">
        <v>0</v>
      </c>
      <c r="Z2" s="215">
        <v>0</v>
      </c>
      <c r="AA2" s="215">
        <v>0</v>
      </c>
      <c r="AB2" s="215">
        <v>0</v>
      </c>
      <c r="AC2" s="215">
        <v>0</v>
      </c>
      <c r="AD2" s="215">
        <v>0</v>
      </c>
      <c r="AE2" s="215">
        <v>0</v>
      </c>
      <c r="AF2" s="215">
        <v>0</v>
      </c>
      <c r="AG2" s="215">
        <v>0</v>
      </c>
      <c r="AH2" s="215">
        <v>0</v>
      </c>
      <c r="AI2" s="215">
        <v>0</v>
      </c>
      <c r="AJ2" s="215">
        <v>0</v>
      </c>
      <c r="AK2" s="215">
        <v>0</v>
      </c>
      <c r="AL2" s="215">
        <v>0</v>
      </c>
      <c r="AM2" s="215">
        <v>0</v>
      </c>
      <c r="AN2" s="215">
        <v>0</v>
      </c>
      <c r="AO2" s="215">
        <v>0</v>
      </c>
      <c r="AP2" s="215">
        <v>0</v>
      </c>
    </row>
    <row r="3" spans="1:42">
      <c r="A3" s="74">
        <v>-49</v>
      </c>
      <c r="B3" s="215">
        <v>0</v>
      </c>
      <c r="C3" s="215">
        <v>0</v>
      </c>
      <c r="D3" s="215">
        <v>0</v>
      </c>
      <c r="E3" s="215">
        <v>0</v>
      </c>
      <c r="F3" s="215">
        <v>0</v>
      </c>
      <c r="G3" s="215">
        <v>0</v>
      </c>
      <c r="H3" s="215">
        <v>0</v>
      </c>
      <c r="I3" s="215">
        <v>0</v>
      </c>
      <c r="J3" s="215">
        <v>0</v>
      </c>
      <c r="K3" s="215">
        <v>0</v>
      </c>
      <c r="L3" s="215">
        <v>0</v>
      </c>
      <c r="M3" s="215">
        <v>0</v>
      </c>
      <c r="N3" s="215">
        <v>0</v>
      </c>
      <c r="O3" s="215">
        <v>0</v>
      </c>
      <c r="P3" s="215">
        <v>0</v>
      </c>
      <c r="Q3" s="215">
        <v>0</v>
      </c>
      <c r="R3" s="215">
        <v>0</v>
      </c>
      <c r="S3" s="215">
        <v>0</v>
      </c>
      <c r="T3" s="215">
        <v>0</v>
      </c>
      <c r="U3" s="215">
        <v>0</v>
      </c>
      <c r="V3" s="215">
        <v>0</v>
      </c>
      <c r="W3" s="215">
        <v>0</v>
      </c>
      <c r="X3" s="215">
        <v>0</v>
      </c>
      <c r="Y3" s="215">
        <v>0</v>
      </c>
      <c r="Z3" s="215">
        <v>0</v>
      </c>
      <c r="AA3" s="215">
        <v>0</v>
      </c>
      <c r="AB3" s="215">
        <v>0</v>
      </c>
      <c r="AC3" s="215">
        <v>0</v>
      </c>
      <c r="AD3" s="215">
        <v>0</v>
      </c>
      <c r="AE3" s="215">
        <v>0</v>
      </c>
      <c r="AF3" s="215">
        <v>0</v>
      </c>
      <c r="AG3" s="215">
        <v>0</v>
      </c>
      <c r="AH3" s="215">
        <v>0</v>
      </c>
      <c r="AI3" s="215">
        <v>0</v>
      </c>
      <c r="AJ3" s="215">
        <v>0</v>
      </c>
      <c r="AK3" s="215">
        <v>0</v>
      </c>
      <c r="AL3" s="215">
        <v>0</v>
      </c>
      <c r="AM3" s="215">
        <v>0</v>
      </c>
      <c r="AN3" s="215">
        <v>0</v>
      </c>
      <c r="AO3" s="215">
        <v>0</v>
      </c>
      <c r="AP3" s="215">
        <v>0</v>
      </c>
    </row>
    <row r="4" spans="1:42">
      <c r="A4" s="74">
        <v>-48</v>
      </c>
      <c r="B4" s="215">
        <v>0</v>
      </c>
      <c r="C4" s="215">
        <v>0</v>
      </c>
      <c r="D4" s="215">
        <v>0</v>
      </c>
      <c r="E4" s="215">
        <v>0</v>
      </c>
      <c r="F4" s="215">
        <v>0</v>
      </c>
      <c r="G4" s="215">
        <v>0</v>
      </c>
      <c r="H4" s="215">
        <v>0</v>
      </c>
      <c r="I4" s="215">
        <v>0</v>
      </c>
      <c r="J4" s="215">
        <v>0</v>
      </c>
      <c r="K4" s="215">
        <v>0</v>
      </c>
      <c r="L4" s="215">
        <v>0</v>
      </c>
      <c r="M4" s="215">
        <v>0</v>
      </c>
      <c r="N4" s="215">
        <v>0</v>
      </c>
      <c r="O4" s="215">
        <v>0</v>
      </c>
      <c r="P4" s="215">
        <v>0</v>
      </c>
      <c r="Q4" s="215">
        <v>0</v>
      </c>
      <c r="R4" s="215">
        <v>0</v>
      </c>
      <c r="S4" s="215">
        <v>0</v>
      </c>
      <c r="T4" s="215">
        <v>0</v>
      </c>
      <c r="U4" s="215">
        <v>0</v>
      </c>
      <c r="V4" s="215">
        <v>0</v>
      </c>
      <c r="W4" s="215">
        <v>0</v>
      </c>
      <c r="X4" s="215">
        <v>0</v>
      </c>
      <c r="Y4" s="215">
        <v>0</v>
      </c>
      <c r="Z4" s="215">
        <v>0</v>
      </c>
      <c r="AA4" s="215">
        <v>0</v>
      </c>
      <c r="AB4" s="215">
        <v>0</v>
      </c>
      <c r="AC4" s="215">
        <v>0</v>
      </c>
      <c r="AD4" s="215">
        <v>0</v>
      </c>
      <c r="AE4" s="215">
        <v>0</v>
      </c>
      <c r="AF4" s="215">
        <v>0</v>
      </c>
      <c r="AG4" s="215">
        <v>0</v>
      </c>
      <c r="AH4" s="215">
        <v>0</v>
      </c>
      <c r="AI4" s="215">
        <v>0</v>
      </c>
      <c r="AJ4" s="215">
        <v>0</v>
      </c>
      <c r="AK4" s="215">
        <v>0</v>
      </c>
      <c r="AL4" s="215">
        <v>0</v>
      </c>
      <c r="AM4" s="215">
        <v>0</v>
      </c>
      <c r="AN4" s="215">
        <v>0</v>
      </c>
      <c r="AO4" s="215">
        <v>0</v>
      </c>
      <c r="AP4" s="215">
        <v>0</v>
      </c>
    </row>
    <row r="5" spans="1:42">
      <c r="A5" s="74">
        <v>-47</v>
      </c>
      <c r="B5" s="215">
        <v>0</v>
      </c>
      <c r="C5" s="215">
        <v>0</v>
      </c>
      <c r="D5" s="215">
        <v>0</v>
      </c>
      <c r="E5" s="215">
        <v>0</v>
      </c>
      <c r="F5" s="215">
        <v>0</v>
      </c>
      <c r="G5" s="215">
        <v>0</v>
      </c>
      <c r="H5" s="215">
        <v>0</v>
      </c>
      <c r="I5" s="215">
        <v>0</v>
      </c>
      <c r="J5" s="215">
        <v>0</v>
      </c>
      <c r="K5" s="215">
        <v>0</v>
      </c>
      <c r="L5" s="215">
        <v>0</v>
      </c>
      <c r="M5" s="215">
        <v>0</v>
      </c>
      <c r="N5" s="215">
        <v>0</v>
      </c>
      <c r="O5" s="215">
        <v>0</v>
      </c>
      <c r="P5" s="215">
        <v>0</v>
      </c>
      <c r="Q5" s="215">
        <v>0</v>
      </c>
      <c r="R5" s="215">
        <v>0</v>
      </c>
      <c r="S5" s="215">
        <v>0</v>
      </c>
      <c r="T5" s="215">
        <v>0</v>
      </c>
      <c r="U5" s="215">
        <v>0</v>
      </c>
      <c r="V5" s="215">
        <v>0</v>
      </c>
      <c r="W5" s="215">
        <v>0</v>
      </c>
      <c r="X5" s="215">
        <v>0</v>
      </c>
      <c r="Y5" s="215">
        <v>0</v>
      </c>
      <c r="Z5" s="215">
        <v>0</v>
      </c>
      <c r="AA5" s="215">
        <v>0</v>
      </c>
      <c r="AB5" s="215">
        <v>0</v>
      </c>
      <c r="AC5" s="215">
        <v>0</v>
      </c>
      <c r="AD5" s="215">
        <v>0</v>
      </c>
      <c r="AE5" s="215">
        <v>0</v>
      </c>
      <c r="AF5" s="215">
        <v>0</v>
      </c>
      <c r="AG5" s="215">
        <v>0</v>
      </c>
      <c r="AH5" s="215">
        <v>0</v>
      </c>
      <c r="AI5" s="215">
        <v>0</v>
      </c>
      <c r="AJ5" s="215">
        <v>0</v>
      </c>
      <c r="AK5" s="215">
        <v>0</v>
      </c>
      <c r="AL5" s="215">
        <v>0</v>
      </c>
      <c r="AM5" s="215">
        <v>0</v>
      </c>
      <c r="AN5" s="215">
        <v>0</v>
      </c>
      <c r="AO5" s="215">
        <v>0</v>
      </c>
      <c r="AP5" s="215">
        <v>0</v>
      </c>
    </row>
    <row r="6" spans="1:42">
      <c r="A6" s="74">
        <v>-46</v>
      </c>
      <c r="B6" s="215">
        <v>0</v>
      </c>
      <c r="C6" s="215">
        <v>0</v>
      </c>
      <c r="D6" s="215">
        <v>0</v>
      </c>
      <c r="E6" s="215">
        <v>0</v>
      </c>
      <c r="F6" s="215">
        <v>0</v>
      </c>
      <c r="G6" s="215">
        <v>0</v>
      </c>
      <c r="H6" s="215">
        <v>0</v>
      </c>
      <c r="I6" s="215">
        <v>0</v>
      </c>
      <c r="J6" s="215">
        <v>0</v>
      </c>
      <c r="K6" s="215">
        <v>0</v>
      </c>
      <c r="L6" s="215">
        <v>0</v>
      </c>
      <c r="M6" s="215">
        <v>0</v>
      </c>
      <c r="N6" s="215">
        <v>0</v>
      </c>
      <c r="O6" s="215">
        <v>0</v>
      </c>
      <c r="P6" s="215">
        <v>0</v>
      </c>
      <c r="Q6" s="215">
        <v>0</v>
      </c>
      <c r="R6" s="215">
        <v>0</v>
      </c>
      <c r="S6" s="215">
        <v>0</v>
      </c>
      <c r="T6" s="215">
        <v>0</v>
      </c>
      <c r="U6" s="215">
        <v>0</v>
      </c>
      <c r="V6" s="215">
        <v>0</v>
      </c>
      <c r="W6" s="215">
        <v>0</v>
      </c>
      <c r="X6" s="215">
        <v>0</v>
      </c>
      <c r="Y6" s="215">
        <v>0</v>
      </c>
      <c r="Z6" s="215">
        <v>0</v>
      </c>
      <c r="AA6" s="215">
        <v>0</v>
      </c>
      <c r="AB6" s="215">
        <v>0</v>
      </c>
      <c r="AC6" s="215">
        <v>0</v>
      </c>
      <c r="AD6" s="215">
        <v>0</v>
      </c>
      <c r="AE6" s="215">
        <v>0</v>
      </c>
      <c r="AF6" s="215">
        <v>0</v>
      </c>
      <c r="AG6" s="215">
        <v>0</v>
      </c>
      <c r="AH6" s="215">
        <v>0</v>
      </c>
      <c r="AI6" s="215">
        <v>0</v>
      </c>
      <c r="AJ6" s="215">
        <v>0</v>
      </c>
      <c r="AK6" s="215">
        <v>0</v>
      </c>
      <c r="AL6" s="215">
        <v>0</v>
      </c>
      <c r="AM6" s="215">
        <v>0</v>
      </c>
      <c r="AN6" s="215">
        <v>0</v>
      </c>
      <c r="AO6" s="215">
        <v>0</v>
      </c>
      <c r="AP6" s="215">
        <v>0</v>
      </c>
    </row>
    <row r="7" spans="1:42">
      <c r="A7" s="74">
        <v>-45</v>
      </c>
      <c r="B7" s="215">
        <v>0</v>
      </c>
      <c r="C7" s="215">
        <v>0</v>
      </c>
      <c r="D7" s="215">
        <v>0</v>
      </c>
      <c r="E7" s="215">
        <v>0</v>
      </c>
      <c r="F7" s="215">
        <v>0</v>
      </c>
      <c r="G7" s="215">
        <v>0</v>
      </c>
      <c r="H7" s="215">
        <v>0</v>
      </c>
      <c r="I7" s="215">
        <v>0</v>
      </c>
      <c r="J7" s="215">
        <v>0</v>
      </c>
      <c r="K7" s="215">
        <v>0</v>
      </c>
      <c r="L7" s="215">
        <v>0</v>
      </c>
      <c r="M7" s="215">
        <v>0</v>
      </c>
      <c r="N7" s="215">
        <v>0</v>
      </c>
      <c r="O7" s="215">
        <v>0</v>
      </c>
      <c r="P7" s="215">
        <v>0</v>
      </c>
      <c r="Q7" s="215">
        <v>0</v>
      </c>
      <c r="R7" s="215">
        <v>0</v>
      </c>
      <c r="S7" s="215">
        <v>0</v>
      </c>
      <c r="T7" s="215">
        <v>0</v>
      </c>
      <c r="U7" s="215">
        <v>0</v>
      </c>
      <c r="V7" s="215">
        <v>0</v>
      </c>
      <c r="W7" s="215">
        <v>0</v>
      </c>
      <c r="X7" s="215">
        <v>0</v>
      </c>
      <c r="Y7" s="215">
        <v>0</v>
      </c>
      <c r="Z7" s="215">
        <v>0</v>
      </c>
      <c r="AA7" s="215">
        <v>0</v>
      </c>
      <c r="AB7" s="215">
        <v>0</v>
      </c>
      <c r="AC7" s="215">
        <v>0</v>
      </c>
      <c r="AD7" s="215">
        <v>0</v>
      </c>
      <c r="AE7" s="215">
        <v>0</v>
      </c>
      <c r="AF7" s="215">
        <v>0</v>
      </c>
      <c r="AG7" s="215">
        <v>0</v>
      </c>
      <c r="AH7" s="215">
        <v>0</v>
      </c>
      <c r="AI7" s="215">
        <v>0</v>
      </c>
      <c r="AJ7" s="215">
        <v>0</v>
      </c>
      <c r="AK7" s="215">
        <v>0</v>
      </c>
      <c r="AL7" s="215">
        <v>0</v>
      </c>
      <c r="AM7" s="215">
        <v>0</v>
      </c>
      <c r="AN7" s="215">
        <v>0</v>
      </c>
      <c r="AO7" s="215">
        <v>0</v>
      </c>
      <c r="AP7" s="215">
        <v>0</v>
      </c>
    </row>
    <row r="8" spans="1:42">
      <c r="A8" s="74">
        <v>-44</v>
      </c>
      <c r="B8" s="215">
        <v>0</v>
      </c>
      <c r="C8" s="215">
        <v>0</v>
      </c>
      <c r="D8" s="215">
        <v>0</v>
      </c>
      <c r="E8" s="215">
        <v>0</v>
      </c>
      <c r="F8" s="215">
        <v>0</v>
      </c>
      <c r="G8" s="215">
        <v>0</v>
      </c>
      <c r="H8" s="215">
        <v>0</v>
      </c>
      <c r="I8" s="215">
        <v>0</v>
      </c>
      <c r="J8" s="215">
        <v>0</v>
      </c>
      <c r="K8" s="215">
        <v>0</v>
      </c>
      <c r="L8" s="215">
        <v>0</v>
      </c>
      <c r="M8" s="215">
        <v>0</v>
      </c>
      <c r="N8" s="215">
        <v>0</v>
      </c>
      <c r="O8" s="215">
        <v>0</v>
      </c>
      <c r="P8" s="215">
        <v>0</v>
      </c>
      <c r="Q8" s="215">
        <v>0</v>
      </c>
      <c r="R8" s="215">
        <v>0</v>
      </c>
      <c r="S8" s="215">
        <v>0</v>
      </c>
      <c r="T8" s="215">
        <v>0</v>
      </c>
      <c r="U8" s="215">
        <v>0</v>
      </c>
      <c r="V8" s="215">
        <v>0</v>
      </c>
      <c r="W8" s="215">
        <v>0</v>
      </c>
      <c r="X8" s="215">
        <v>0</v>
      </c>
      <c r="Y8" s="215">
        <v>0</v>
      </c>
      <c r="Z8" s="215">
        <v>0</v>
      </c>
      <c r="AA8" s="215">
        <v>0</v>
      </c>
      <c r="AB8" s="215">
        <v>0</v>
      </c>
      <c r="AC8" s="215">
        <v>0</v>
      </c>
      <c r="AD8" s="215">
        <v>0</v>
      </c>
      <c r="AE8" s="215">
        <v>0</v>
      </c>
      <c r="AF8" s="215">
        <v>0</v>
      </c>
      <c r="AG8" s="215">
        <v>0</v>
      </c>
      <c r="AH8" s="215">
        <v>0</v>
      </c>
      <c r="AI8" s="215">
        <v>0</v>
      </c>
      <c r="AJ8" s="215">
        <v>0</v>
      </c>
      <c r="AK8" s="215">
        <v>0</v>
      </c>
      <c r="AL8" s="215">
        <v>0</v>
      </c>
      <c r="AM8" s="215">
        <v>0</v>
      </c>
      <c r="AN8" s="215">
        <v>0</v>
      </c>
      <c r="AO8" s="215">
        <v>0</v>
      </c>
      <c r="AP8" s="215">
        <v>0</v>
      </c>
    </row>
    <row r="9" spans="1:42">
      <c r="A9" s="74">
        <v>-43</v>
      </c>
      <c r="B9" s="215">
        <v>0</v>
      </c>
      <c r="C9" s="215">
        <v>0</v>
      </c>
      <c r="D9" s="215">
        <v>0</v>
      </c>
      <c r="E9" s="215">
        <v>0</v>
      </c>
      <c r="F9" s="215">
        <v>0</v>
      </c>
      <c r="G9" s="215">
        <v>0</v>
      </c>
      <c r="H9" s="215">
        <v>0</v>
      </c>
      <c r="I9" s="215">
        <v>0</v>
      </c>
      <c r="J9" s="215">
        <v>0</v>
      </c>
      <c r="K9" s="215">
        <v>0</v>
      </c>
      <c r="L9" s="215">
        <v>0</v>
      </c>
      <c r="M9" s="215">
        <v>0</v>
      </c>
      <c r="N9" s="215">
        <v>0</v>
      </c>
      <c r="O9" s="215">
        <v>0</v>
      </c>
      <c r="P9" s="215">
        <v>0</v>
      </c>
      <c r="Q9" s="215">
        <v>0</v>
      </c>
      <c r="R9" s="215">
        <v>0</v>
      </c>
      <c r="S9" s="215">
        <v>0</v>
      </c>
      <c r="T9" s="215">
        <v>0</v>
      </c>
      <c r="U9" s="215">
        <v>0</v>
      </c>
      <c r="V9" s="215">
        <v>0</v>
      </c>
      <c r="W9" s="215">
        <v>0</v>
      </c>
      <c r="X9" s="215">
        <v>0</v>
      </c>
      <c r="Y9" s="215">
        <v>0</v>
      </c>
      <c r="Z9" s="215">
        <v>0</v>
      </c>
      <c r="AA9" s="215">
        <v>0</v>
      </c>
      <c r="AB9" s="215">
        <v>0</v>
      </c>
      <c r="AC9" s="215">
        <v>0</v>
      </c>
      <c r="AD9" s="215">
        <v>0</v>
      </c>
      <c r="AE9" s="215">
        <v>0</v>
      </c>
      <c r="AF9" s="215">
        <v>0</v>
      </c>
      <c r="AG9" s="215">
        <v>0</v>
      </c>
      <c r="AH9" s="215">
        <v>0</v>
      </c>
      <c r="AI9" s="215">
        <v>0</v>
      </c>
      <c r="AJ9" s="215">
        <v>0</v>
      </c>
      <c r="AK9" s="215">
        <v>0</v>
      </c>
      <c r="AL9" s="215">
        <v>0</v>
      </c>
      <c r="AM9" s="215">
        <v>0</v>
      </c>
      <c r="AN9" s="215">
        <v>0</v>
      </c>
      <c r="AO9" s="215">
        <v>0</v>
      </c>
      <c r="AP9" s="215">
        <v>0</v>
      </c>
    </row>
    <row r="10" spans="1:42">
      <c r="A10" s="74">
        <v>-42</v>
      </c>
      <c r="B10" s="215">
        <v>0</v>
      </c>
      <c r="C10" s="215">
        <v>0</v>
      </c>
      <c r="D10" s="215">
        <v>0</v>
      </c>
      <c r="E10" s="215">
        <v>0</v>
      </c>
      <c r="F10" s="215">
        <v>0</v>
      </c>
      <c r="G10" s="215">
        <v>0</v>
      </c>
      <c r="H10" s="215">
        <v>0</v>
      </c>
      <c r="I10" s="215">
        <v>0</v>
      </c>
      <c r="J10" s="215">
        <v>0</v>
      </c>
      <c r="K10" s="215">
        <v>0</v>
      </c>
      <c r="L10" s="215">
        <v>0</v>
      </c>
      <c r="M10" s="215">
        <v>0</v>
      </c>
      <c r="N10" s="215">
        <v>0</v>
      </c>
      <c r="O10" s="215">
        <v>0</v>
      </c>
      <c r="P10" s="215">
        <v>0</v>
      </c>
      <c r="Q10" s="215">
        <v>0</v>
      </c>
      <c r="R10" s="215">
        <v>0</v>
      </c>
      <c r="S10" s="215">
        <v>0</v>
      </c>
      <c r="T10" s="215">
        <v>0</v>
      </c>
      <c r="U10" s="215">
        <v>0</v>
      </c>
      <c r="V10" s="215">
        <v>0</v>
      </c>
      <c r="W10" s="215">
        <v>0</v>
      </c>
      <c r="X10" s="215">
        <v>0</v>
      </c>
      <c r="Y10" s="215">
        <v>0</v>
      </c>
      <c r="Z10" s="215">
        <v>0</v>
      </c>
      <c r="AA10" s="215">
        <v>0</v>
      </c>
      <c r="AB10" s="215">
        <v>0</v>
      </c>
      <c r="AC10" s="215">
        <v>0</v>
      </c>
      <c r="AD10" s="215">
        <v>0</v>
      </c>
      <c r="AE10" s="215">
        <v>0</v>
      </c>
      <c r="AF10" s="215">
        <v>0</v>
      </c>
      <c r="AG10" s="215">
        <v>0</v>
      </c>
      <c r="AH10" s="215">
        <v>0</v>
      </c>
      <c r="AI10" s="215">
        <v>0</v>
      </c>
      <c r="AJ10" s="215">
        <v>0</v>
      </c>
      <c r="AK10" s="215">
        <v>0</v>
      </c>
      <c r="AL10" s="215">
        <v>0</v>
      </c>
      <c r="AM10" s="215">
        <v>0</v>
      </c>
      <c r="AN10" s="215">
        <v>0</v>
      </c>
      <c r="AO10" s="215">
        <v>0</v>
      </c>
      <c r="AP10" s="215">
        <v>0</v>
      </c>
    </row>
    <row r="11" spans="1:42">
      <c r="A11" s="74">
        <v>-41</v>
      </c>
      <c r="B11" s="215">
        <v>0</v>
      </c>
      <c r="C11" s="215">
        <v>0</v>
      </c>
      <c r="D11" s="215">
        <v>0</v>
      </c>
      <c r="E11" s="215">
        <v>0</v>
      </c>
      <c r="F11" s="215">
        <v>0</v>
      </c>
      <c r="G11" s="215">
        <v>0</v>
      </c>
      <c r="H11" s="215">
        <v>0</v>
      </c>
      <c r="I11" s="215">
        <v>0</v>
      </c>
      <c r="J11" s="215">
        <v>0</v>
      </c>
      <c r="K11" s="215">
        <v>0</v>
      </c>
      <c r="L11" s="215">
        <v>0</v>
      </c>
      <c r="M11" s="215">
        <v>0</v>
      </c>
      <c r="N11" s="215">
        <v>0</v>
      </c>
      <c r="O11" s="215">
        <v>0</v>
      </c>
      <c r="P11" s="215">
        <v>0</v>
      </c>
      <c r="Q11" s="215">
        <v>0</v>
      </c>
      <c r="R11" s="215">
        <v>0</v>
      </c>
      <c r="S11" s="215">
        <v>0</v>
      </c>
      <c r="T11" s="215">
        <v>0</v>
      </c>
      <c r="U11" s="215">
        <v>0</v>
      </c>
      <c r="V11" s="215">
        <v>0</v>
      </c>
      <c r="W11" s="215">
        <v>0</v>
      </c>
      <c r="X11" s="215">
        <v>0</v>
      </c>
      <c r="Y11" s="215">
        <v>0</v>
      </c>
      <c r="Z11" s="215">
        <v>0</v>
      </c>
      <c r="AA11" s="215">
        <v>0</v>
      </c>
      <c r="AB11" s="215">
        <v>0</v>
      </c>
      <c r="AC11" s="215">
        <v>0</v>
      </c>
      <c r="AD11" s="215">
        <v>0</v>
      </c>
      <c r="AE11" s="215">
        <v>0</v>
      </c>
      <c r="AF11" s="215">
        <v>0</v>
      </c>
      <c r="AG11" s="215">
        <v>0</v>
      </c>
      <c r="AH11" s="215">
        <v>0</v>
      </c>
      <c r="AI11" s="215">
        <v>0</v>
      </c>
      <c r="AJ11" s="215">
        <v>0</v>
      </c>
      <c r="AK11" s="215">
        <v>0</v>
      </c>
      <c r="AL11" s="215">
        <v>0</v>
      </c>
      <c r="AM11" s="215">
        <v>0</v>
      </c>
      <c r="AN11" s="215">
        <v>0</v>
      </c>
      <c r="AO11" s="215">
        <v>0</v>
      </c>
      <c r="AP11" s="215">
        <v>0</v>
      </c>
    </row>
    <row r="12" spans="1:42">
      <c r="A12" s="74">
        <v>-40</v>
      </c>
      <c r="B12" s="215">
        <v>0</v>
      </c>
      <c r="C12" s="215">
        <v>0</v>
      </c>
      <c r="D12" s="215">
        <v>0</v>
      </c>
      <c r="E12" s="215">
        <v>0</v>
      </c>
      <c r="F12" s="215">
        <v>0</v>
      </c>
      <c r="G12" s="215">
        <v>0</v>
      </c>
      <c r="H12" s="215">
        <v>0</v>
      </c>
      <c r="I12" s="215">
        <v>0</v>
      </c>
      <c r="J12" s="215">
        <v>0</v>
      </c>
      <c r="K12" s="215">
        <v>0</v>
      </c>
      <c r="L12" s="215">
        <v>0</v>
      </c>
      <c r="M12" s="215">
        <v>0</v>
      </c>
      <c r="N12" s="215">
        <v>0</v>
      </c>
      <c r="O12" s="215">
        <v>0</v>
      </c>
      <c r="P12" s="215">
        <v>0</v>
      </c>
      <c r="Q12" s="215">
        <v>0</v>
      </c>
      <c r="R12" s="215">
        <v>0</v>
      </c>
      <c r="S12" s="215">
        <v>0</v>
      </c>
      <c r="T12" s="215">
        <v>0</v>
      </c>
      <c r="U12" s="215">
        <v>0</v>
      </c>
      <c r="V12" s="215">
        <v>0</v>
      </c>
      <c r="W12" s="215">
        <v>0</v>
      </c>
      <c r="X12" s="215">
        <v>0</v>
      </c>
      <c r="Y12" s="215">
        <v>0</v>
      </c>
      <c r="Z12" s="215">
        <v>0</v>
      </c>
      <c r="AA12" s="215">
        <v>0</v>
      </c>
      <c r="AB12" s="215">
        <v>0</v>
      </c>
      <c r="AC12" s="215">
        <v>0</v>
      </c>
      <c r="AD12" s="215">
        <v>0</v>
      </c>
      <c r="AE12" s="215">
        <v>0</v>
      </c>
      <c r="AF12" s="215">
        <v>0</v>
      </c>
      <c r="AG12" s="215">
        <v>0</v>
      </c>
      <c r="AH12" s="215">
        <v>0</v>
      </c>
      <c r="AI12" s="215">
        <v>0</v>
      </c>
      <c r="AJ12" s="215">
        <v>0</v>
      </c>
      <c r="AK12" s="215">
        <v>0</v>
      </c>
      <c r="AL12" s="215">
        <v>0</v>
      </c>
      <c r="AM12" s="215">
        <v>0</v>
      </c>
      <c r="AN12" s="215">
        <v>0</v>
      </c>
      <c r="AO12" s="215">
        <v>0</v>
      </c>
      <c r="AP12" s="215">
        <v>0</v>
      </c>
    </row>
    <row r="13" spans="1:42">
      <c r="A13" s="74">
        <v>-39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X13" s="215">
        <v>0</v>
      </c>
      <c r="Y13" s="215">
        <v>0</v>
      </c>
      <c r="Z13" s="215">
        <v>0</v>
      </c>
      <c r="AA13" s="215">
        <v>0</v>
      </c>
      <c r="AB13" s="215">
        <v>0</v>
      </c>
      <c r="AC13" s="215">
        <v>0</v>
      </c>
      <c r="AD13" s="215">
        <v>0</v>
      </c>
      <c r="AE13" s="215">
        <v>0</v>
      </c>
      <c r="AF13" s="215">
        <v>0</v>
      </c>
      <c r="AG13" s="215">
        <v>0</v>
      </c>
      <c r="AH13" s="215">
        <v>0</v>
      </c>
      <c r="AI13" s="215">
        <v>0</v>
      </c>
      <c r="AJ13" s="215">
        <v>0</v>
      </c>
      <c r="AK13" s="215">
        <v>0</v>
      </c>
      <c r="AL13" s="215">
        <v>0</v>
      </c>
      <c r="AM13" s="215">
        <v>0</v>
      </c>
      <c r="AN13" s="215">
        <v>0</v>
      </c>
      <c r="AO13" s="215">
        <v>0</v>
      </c>
      <c r="AP13" s="215">
        <v>0</v>
      </c>
    </row>
    <row r="14" spans="1:42">
      <c r="A14" s="74">
        <v>-38</v>
      </c>
      <c r="B14" s="215">
        <v>0</v>
      </c>
      <c r="C14" s="215">
        <v>0</v>
      </c>
      <c r="D14" s="215">
        <v>0</v>
      </c>
      <c r="E14" s="215">
        <v>0</v>
      </c>
      <c r="F14" s="215">
        <v>0</v>
      </c>
      <c r="G14" s="215">
        <v>0</v>
      </c>
      <c r="H14" s="215">
        <v>0</v>
      </c>
      <c r="I14" s="215">
        <v>0</v>
      </c>
      <c r="J14" s="215">
        <v>0</v>
      </c>
      <c r="K14" s="215">
        <v>0</v>
      </c>
      <c r="L14" s="215">
        <v>0</v>
      </c>
      <c r="M14" s="215">
        <v>0</v>
      </c>
      <c r="N14" s="215">
        <v>0</v>
      </c>
      <c r="O14" s="215">
        <v>0</v>
      </c>
      <c r="P14" s="215">
        <v>0</v>
      </c>
      <c r="Q14" s="215">
        <v>0</v>
      </c>
      <c r="R14" s="215">
        <v>0</v>
      </c>
      <c r="S14" s="215">
        <v>0</v>
      </c>
      <c r="T14" s="215">
        <v>0</v>
      </c>
      <c r="U14" s="215">
        <v>0</v>
      </c>
      <c r="V14" s="215">
        <v>0</v>
      </c>
      <c r="W14" s="215">
        <v>0</v>
      </c>
      <c r="X14" s="215">
        <v>0</v>
      </c>
      <c r="Y14" s="215">
        <v>0</v>
      </c>
      <c r="Z14" s="215">
        <v>0</v>
      </c>
      <c r="AA14" s="215">
        <v>0</v>
      </c>
      <c r="AB14" s="215">
        <v>0</v>
      </c>
      <c r="AC14" s="215">
        <v>0</v>
      </c>
      <c r="AD14" s="215">
        <v>0</v>
      </c>
      <c r="AE14" s="215">
        <v>0</v>
      </c>
      <c r="AF14" s="215">
        <v>0</v>
      </c>
      <c r="AG14" s="215">
        <v>0</v>
      </c>
      <c r="AH14" s="215">
        <v>0</v>
      </c>
      <c r="AI14" s="215">
        <v>0</v>
      </c>
      <c r="AJ14" s="215">
        <v>0</v>
      </c>
      <c r="AK14" s="215">
        <v>0</v>
      </c>
      <c r="AL14" s="215">
        <v>0</v>
      </c>
      <c r="AM14" s="215">
        <v>0</v>
      </c>
      <c r="AN14" s="215">
        <v>0</v>
      </c>
      <c r="AO14" s="215">
        <v>0</v>
      </c>
      <c r="AP14" s="215">
        <v>0</v>
      </c>
    </row>
    <row r="15" spans="1:42">
      <c r="A15" s="74">
        <v>-37</v>
      </c>
      <c r="B15" s="215">
        <v>0</v>
      </c>
      <c r="C15" s="215">
        <v>0</v>
      </c>
      <c r="D15" s="215">
        <v>0</v>
      </c>
      <c r="E15" s="215">
        <v>0</v>
      </c>
      <c r="F15" s="215">
        <v>0</v>
      </c>
      <c r="G15" s="215">
        <v>0</v>
      </c>
      <c r="H15" s="215">
        <v>0</v>
      </c>
      <c r="I15" s="215">
        <v>0</v>
      </c>
      <c r="J15" s="215">
        <v>0</v>
      </c>
      <c r="K15" s="215">
        <v>0</v>
      </c>
      <c r="L15" s="215">
        <v>0</v>
      </c>
      <c r="M15" s="215">
        <v>0</v>
      </c>
      <c r="N15" s="215">
        <v>0</v>
      </c>
      <c r="O15" s="215">
        <v>0</v>
      </c>
      <c r="P15" s="215">
        <v>0</v>
      </c>
      <c r="Q15" s="215">
        <v>0</v>
      </c>
      <c r="R15" s="215">
        <v>0</v>
      </c>
      <c r="S15" s="215">
        <v>0</v>
      </c>
      <c r="T15" s="215">
        <v>0</v>
      </c>
      <c r="U15" s="215">
        <v>0</v>
      </c>
      <c r="V15" s="215">
        <v>0</v>
      </c>
      <c r="W15" s="215">
        <v>0</v>
      </c>
      <c r="X15" s="215">
        <v>0</v>
      </c>
      <c r="Y15" s="215">
        <v>0</v>
      </c>
      <c r="Z15" s="215">
        <v>0</v>
      </c>
      <c r="AA15" s="215">
        <v>0</v>
      </c>
      <c r="AB15" s="215">
        <v>0</v>
      </c>
      <c r="AC15" s="215">
        <v>0</v>
      </c>
      <c r="AD15" s="215">
        <v>0</v>
      </c>
      <c r="AE15" s="215">
        <v>0</v>
      </c>
      <c r="AF15" s="215">
        <v>0</v>
      </c>
      <c r="AG15" s="215">
        <v>0</v>
      </c>
      <c r="AH15" s="215">
        <v>0</v>
      </c>
      <c r="AI15" s="215">
        <v>0</v>
      </c>
      <c r="AJ15" s="215">
        <v>0</v>
      </c>
      <c r="AK15" s="215">
        <v>0</v>
      </c>
      <c r="AL15" s="215">
        <v>0</v>
      </c>
      <c r="AM15" s="215">
        <v>0</v>
      </c>
      <c r="AN15" s="215">
        <v>0</v>
      </c>
      <c r="AO15" s="215">
        <v>0</v>
      </c>
      <c r="AP15" s="215">
        <v>0</v>
      </c>
    </row>
    <row r="16" spans="1:42">
      <c r="A16" s="74">
        <v>-36</v>
      </c>
      <c r="B16" s="215">
        <v>0</v>
      </c>
      <c r="C16" s="215">
        <v>0</v>
      </c>
      <c r="D16" s="215">
        <v>0</v>
      </c>
      <c r="E16" s="215">
        <v>0</v>
      </c>
      <c r="F16" s="215">
        <v>0</v>
      </c>
      <c r="G16" s="215">
        <v>0</v>
      </c>
      <c r="H16" s="215">
        <v>0</v>
      </c>
      <c r="I16" s="215">
        <v>0</v>
      </c>
      <c r="J16" s="215">
        <v>0</v>
      </c>
      <c r="K16" s="215">
        <v>0</v>
      </c>
      <c r="L16" s="215">
        <v>0</v>
      </c>
      <c r="M16" s="215">
        <v>0</v>
      </c>
      <c r="N16" s="215">
        <v>0</v>
      </c>
      <c r="O16" s="215">
        <v>0</v>
      </c>
      <c r="P16" s="215">
        <v>0</v>
      </c>
      <c r="Q16" s="215">
        <v>0</v>
      </c>
      <c r="R16" s="215">
        <v>0</v>
      </c>
      <c r="S16" s="215">
        <v>0</v>
      </c>
      <c r="T16" s="215">
        <v>0</v>
      </c>
      <c r="U16" s="215">
        <v>0</v>
      </c>
      <c r="V16" s="215">
        <v>0</v>
      </c>
      <c r="W16" s="215">
        <v>0</v>
      </c>
      <c r="X16" s="215">
        <v>0</v>
      </c>
      <c r="Y16" s="215">
        <v>0</v>
      </c>
      <c r="Z16" s="215">
        <v>0</v>
      </c>
      <c r="AA16" s="215">
        <v>0</v>
      </c>
      <c r="AB16" s="215">
        <v>0</v>
      </c>
      <c r="AC16" s="215">
        <v>0</v>
      </c>
      <c r="AD16" s="215">
        <v>0</v>
      </c>
      <c r="AE16" s="215">
        <v>0</v>
      </c>
      <c r="AF16" s="215">
        <v>0</v>
      </c>
      <c r="AG16" s="215">
        <v>0</v>
      </c>
      <c r="AH16" s="215">
        <v>0</v>
      </c>
      <c r="AI16" s="215">
        <v>0</v>
      </c>
      <c r="AJ16" s="215">
        <v>0</v>
      </c>
      <c r="AK16" s="215">
        <v>0</v>
      </c>
      <c r="AL16" s="215">
        <v>0</v>
      </c>
      <c r="AM16" s="215">
        <v>0</v>
      </c>
      <c r="AN16" s="215">
        <v>0</v>
      </c>
      <c r="AO16" s="215">
        <v>0</v>
      </c>
      <c r="AP16" s="215">
        <v>0</v>
      </c>
    </row>
    <row r="17" spans="1:42">
      <c r="A17" s="74">
        <v>-35</v>
      </c>
      <c r="B17" s="215">
        <v>0</v>
      </c>
      <c r="C17" s="215">
        <v>0</v>
      </c>
      <c r="D17" s="215">
        <v>0</v>
      </c>
      <c r="E17" s="215">
        <v>0</v>
      </c>
      <c r="F17" s="215">
        <v>0</v>
      </c>
      <c r="G17" s="215">
        <v>0</v>
      </c>
      <c r="H17" s="215">
        <v>0</v>
      </c>
      <c r="I17" s="215">
        <v>0</v>
      </c>
      <c r="J17" s="215">
        <v>0</v>
      </c>
      <c r="K17" s="215">
        <v>0</v>
      </c>
      <c r="L17" s="215">
        <v>0</v>
      </c>
      <c r="M17" s="215">
        <v>0</v>
      </c>
      <c r="N17" s="215">
        <v>0</v>
      </c>
      <c r="O17" s="215">
        <v>0</v>
      </c>
      <c r="P17" s="215">
        <v>0</v>
      </c>
      <c r="Q17" s="215">
        <v>0</v>
      </c>
      <c r="R17" s="215">
        <v>0</v>
      </c>
      <c r="S17" s="215">
        <v>0</v>
      </c>
      <c r="T17" s="215">
        <v>0</v>
      </c>
      <c r="U17" s="215">
        <v>0</v>
      </c>
      <c r="V17" s="215">
        <v>0</v>
      </c>
      <c r="W17" s="215">
        <v>0</v>
      </c>
      <c r="X17" s="215">
        <v>0</v>
      </c>
      <c r="Y17" s="215">
        <v>0</v>
      </c>
      <c r="Z17" s="215">
        <v>0</v>
      </c>
      <c r="AA17" s="215">
        <v>0</v>
      </c>
      <c r="AB17" s="215">
        <v>0</v>
      </c>
      <c r="AC17" s="215">
        <v>0</v>
      </c>
      <c r="AD17" s="215">
        <v>0</v>
      </c>
      <c r="AE17" s="215">
        <v>0</v>
      </c>
      <c r="AF17" s="215">
        <v>0</v>
      </c>
      <c r="AG17" s="215">
        <v>0</v>
      </c>
      <c r="AH17" s="215">
        <v>0</v>
      </c>
      <c r="AI17" s="215">
        <v>0</v>
      </c>
      <c r="AJ17" s="215">
        <v>0</v>
      </c>
      <c r="AK17" s="215">
        <v>0</v>
      </c>
      <c r="AL17" s="215">
        <v>0</v>
      </c>
      <c r="AM17" s="215">
        <v>0</v>
      </c>
      <c r="AN17" s="215">
        <v>0</v>
      </c>
      <c r="AO17" s="215">
        <v>0</v>
      </c>
      <c r="AP17" s="215">
        <v>0</v>
      </c>
    </row>
    <row r="18" spans="1:42">
      <c r="A18" s="74">
        <v>-34</v>
      </c>
      <c r="B18" s="215">
        <v>0</v>
      </c>
      <c r="C18" s="215">
        <v>0</v>
      </c>
      <c r="D18" s="215">
        <v>0</v>
      </c>
      <c r="E18" s="215">
        <v>0</v>
      </c>
      <c r="F18" s="215">
        <v>0</v>
      </c>
      <c r="G18" s="215">
        <v>0</v>
      </c>
      <c r="H18" s="215">
        <v>0</v>
      </c>
      <c r="I18" s="215">
        <v>0</v>
      </c>
      <c r="J18" s="215">
        <v>0</v>
      </c>
      <c r="K18" s="215">
        <v>0</v>
      </c>
      <c r="L18" s="215">
        <v>0</v>
      </c>
      <c r="M18" s="215">
        <v>0</v>
      </c>
      <c r="N18" s="215">
        <v>0</v>
      </c>
      <c r="O18" s="215">
        <v>0</v>
      </c>
      <c r="P18" s="215">
        <v>0</v>
      </c>
      <c r="Q18" s="215">
        <v>0</v>
      </c>
      <c r="R18" s="215">
        <v>0</v>
      </c>
      <c r="S18" s="215">
        <v>0</v>
      </c>
      <c r="T18" s="215">
        <v>0</v>
      </c>
      <c r="U18" s="215">
        <v>0</v>
      </c>
      <c r="V18" s="215">
        <v>0</v>
      </c>
      <c r="W18" s="215">
        <v>0</v>
      </c>
      <c r="X18" s="215">
        <v>0</v>
      </c>
      <c r="Y18" s="215">
        <v>0</v>
      </c>
      <c r="Z18" s="215">
        <v>0</v>
      </c>
      <c r="AA18" s="215">
        <v>0</v>
      </c>
      <c r="AB18" s="215">
        <v>0</v>
      </c>
      <c r="AC18" s="215">
        <v>0</v>
      </c>
      <c r="AD18" s="215">
        <v>0</v>
      </c>
      <c r="AE18" s="215">
        <v>0</v>
      </c>
      <c r="AF18" s="215">
        <v>0</v>
      </c>
      <c r="AG18" s="215">
        <v>0</v>
      </c>
      <c r="AH18" s="215">
        <v>0</v>
      </c>
      <c r="AI18" s="215">
        <v>0</v>
      </c>
      <c r="AJ18" s="215">
        <v>0</v>
      </c>
      <c r="AK18" s="215">
        <v>0</v>
      </c>
      <c r="AL18" s="215">
        <v>0</v>
      </c>
      <c r="AM18" s="215">
        <v>0</v>
      </c>
      <c r="AN18" s="215">
        <v>0</v>
      </c>
      <c r="AO18" s="215">
        <v>0</v>
      </c>
      <c r="AP18" s="215">
        <v>0</v>
      </c>
    </row>
    <row r="19" spans="1:42">
      <c r="A19" s="74">
        <v>-33</v>
      </c>
      <c r="B19" s="215">
        <v>0</v>
      </c>
      <c r="C19" s="215">
        <v>0</v>
      </c>
      <c r="D19" s="215">
        <v>0</v>
      </c>
      <c r="E19" s="215">
        <v>0</v>
      </c>
      <c r="F19" s="215">
        <v>0</v>
      </c>
      <c r="G19" s="215">
        <v>0</v>
      </c>
      <c r="H19" s="215">
        <v>0</v>
      </c>
      <c r="I19" s="215">
        <v>0</v>
      </c>
      <c r="J19" s="215">
        <v>0</v>
      </c>
      <c r="K19" s="215">
        <v>0</v>
      </c>
      <c r="L19" s="215">
        <v>0</v>
      </c>
      <c r="M19" s="215">
        <v>0</v>
      </c>
      <c r="N19" s="215">
        <v>0</v>
      </c>
      <c r="O19" s="215">
        <v>0</v>
      </c>
      <c r="P19" s="215">
        <v>0</v>
      </c>
      <c r="Q19" s="215">
        <v>0</v>
      </c>
      <c r="R19" s="215">
        <v>0</v>
      </c>
      <c r="S19" s="215">
        <v>0</v>
      </c>
      <c r="T19" s="215">
        <v>0</v>
      </c>
      <c r="U19" s="215">
        <v>0</v>
      </c>
      <c r="V19" s="215">
        <v>0</v>
      </c>
      <c r="W19" s="215">
        <v>0</v>
      </c>
      <c r="X19" s="215">
        <v>0</v>
      </c>
      <c r="Y19" s="215">
        <v>0</v>
      </c>
      <c r="Z19" s="215">
        <v>0</v>
      </c>
      <c r="AA19" s="215">
        <v>0</v>
      </c>
      <c r="AB19" s="215">
        <v>0</v>
      </c>
      <c r="AC19" s="215">
        <v>0</v>
      </c>
      <c r="AD19" s="215">
        <v>0</v>
      </c>
      <c r="AE19" s="215">
        <v>0</v>
      </c>
      <c r="AF19" s="215">
        <v>0</v>
      </c>
      <c r="AG19" s="215">
        <v>0</v>
      </c>
      <c r="AH19" s="215">
        <v>0</v>
      </c>
      <c r="AI19" s="215">
        <v>0</v>
      </c>
      <c r="AJ19" s="215">
        <v>0</v>
      </c>
      <c r="AK19" s="215">
        <v>0</v>
      </c>
      <c r="AL19" s="215">
        <v>0</v>
      </c>
      <c r="AM19" s="215">
        <v>0</v>
      </c>
      <c r="AN19" s="215">
        <v>0</v>
      </c>
      <c r="AO19" s="215">
        <v>0</v>
      </c>
      <c r="AP19" s="215">
        <v>0</v>
      </c>
    </row>
    <row r="20" spans="1:42">
      <c r="A20" s="74">
        <v>-32</v>
      </c>
      <c r="B20" s="215">
        <v>0</v>
      </c>
      <c r="C20" s="215">
        <v>0</v>
      </c>
      <c r="D20" s="215">
        <v>0</v>
      </c>
      <c r="E20" s="215">
        <v>0</v>
      </c>
      <c r="F20" s="215">
        <v>0</v>
      </c>
      <c r="G20" s="215">
        <v>0</v>
      </c>
      <c r="H20" s="215">
        <v>0</v>
      </c>
      <c r="I20" s="215">
        <v>0</v>
      </c>
      <c r="J20" s="215">
        <v>0</v>
      </c>
      <c r="K20" s="215">
        <v>0</v>
      </c>
      <c r="L20" s="215">
        <v>0</v>
      </c>
      <c r="M20" s="215">
        <v>0</v>
      </c>
      <c r="N20" s="215">
        <v>0</v>
      </c>
      <c r="O20" s="215">
        <v>0</v>
      </c>
      <c r="P20" s="215">
        <v>0</v>
      </c>
      <c r="Q20" s="215">
        <v>0</v>
      </c>
      <c r="R20" s="215">
        <v>0</v>
      </c>
      <c r="S20" s="215">
        <v>0</v>
      </c>
      <c r="T20" s="215">
        <v>0</v>
      </c>
      <c r="U20" s="215">
        <v>0</v>
      </c>
      <c r="V20" s="215">
        <v>0</v>
      </c>
      <c r="W20" s="215">
        <v>0</v>
      </c>
      <c r="X20" s="215">
        <v>0</v>
      </c>
      <c r="Y20" s="215">
        <v>0</v>
      </c>
      <c r="Z20" s="215">
        <v>0</v>
      </c>
      <c r="AA20" s="215">
        <v>0</v>
      </c>
      <c r="AB20" s="215">
        <v>0</v>
      </c>
      <c r="AC20" s="215">
        <v>0</v>
      </c>
      <c r="AD20" s="215">
        <v>0</v>
      </c>
      <c r="AE20" s="215">
        <v>0</v>
      </c>
      <c r="AF20" s="215">
        <v>0</v>
      </c>
      <c r="AG20" s="215">
        <v>0</v>
      </c>
      <c r="AH20" s="215">
        <v>0</v>
      </c>
      <c r="AI20" s="215">
        <v>0</v>
      </c>
      <c r="AJ20" s="215">
        <v>0</v>
      </c>
      <c r="AK20" s="215">
        <v>0</v>
      </c>
      <c r="AL20" s="215">
        <v>0</v>
      </c>
      <c r="AM20" s="215">
        <v>0</v>
      </c>
      <c r="AN20" s="215">
        <v>0</v>
      </c>
      <c r="AO20" s="215">
        <v>0</v>
      </c>
      <c r="AP20" s="215">
        <v>0</v>
      </c>
    </row>
    <row r="21" spans="1:42">
      <c r="A21" s="74">
        <v>-31</v>
      </c>
      <c r="B21" s="215">
        <v>0</v>
      </c>
      <c r="C21" s="215">
        <v>0</v>
      </c>
      <c r="D21" s="215">
        <v>0</v>
      </c>
      <c r="E21" s="215">
        <v>0</v>
      </c>
      <c r="F21" s="215">
        <v>0</v>
      </c>
      <c r="G21" s="215">
        <v>0</v>
      </c>
      <c r="H21" s="215">
        <v>0</v>
      </c>
      <c r="I21" s="215">
        <v>0</v>
      </c>
      <c r="J21" s="215">
        <v>0</v>
      </c>
      <c r="K21" s="215">
        <v>0</v>
      </c>
      <c r="L21" s="215">
        <v>0</v>
      </c>
      <c r="M21" s="215">
        <v>0</v>
      </c>
      <c r="N21" s="215">
        <v>0</v>
      </c>
      <c r="O21" s="215">
        <v>0</v>
      </c>
      <c r="P21" s="215">
        <v>0</v>
      </c>
      <c r="Q21" s="215">
        <v>0</v>
      </c>
      <c r="R21" s="215">
        <v>0</v>
      </c>
      <c r="S21" s="215">
        <v>0</v>
      </c>
      <c r="T21" s="215">
        <v>0</v>
      </c>
      <c r="U21" s="215">
        <v>0</v>
      </c>
      <c r="V21" s="215">
        <v>0</v>
      </c>
      <c r="W21" s="215">
        <v>0</v>
      </c>
      <c r="X21" s="215">
        <v>0</v>
      </c>
      <c r="Y21" s="215">
        <v>0</v>
      </c>
      <c r="Z21" s="215">
        <v>0</v>
      </c>
      <c r="AA21" s="215">
        <v>0</v>
      </c>
      <c r="AB21" s="215">
        <v>0</v>
      </c>
      <c r="AC21" s="215">
        <v>0</v>
      </c>
      <c r="AD21" s="215">
        <v>0</v>
      </c>
      <c r="AE21" s="215">
        <v>0</v>
      </c>
      <c r="AF21" s="215">
        <v>0</v>
      </c>
      <c r="AG21" s="215">
        <v>0</v>
      </c>
      <c r="AH21" s="215">
        <v>0</v>
      </c>
      <c r="AI21" s="215">
        <v>0</v>
      </c>
      <c r="AJ21" s="215">
        <v>0</v>
      </c>
      <c r="AK21" s="215">
        <v>0</v>
      </c>
      <c r="AL21" s="215">
        <v>0</v>
      </c>
      <c r="AM21" s="215">
        <v>0</v>
      </c>
      <c r="AN21" s="215">
        <v>0</v>
      </c>
      <c r="AO21" s="215">
        <v>0</v>
      </c>
      <c r="AP21" s="215">
        <v>0</v>
      </c>
    </row>
    <row r="22" spans="1:42">
      <c r="A22" s="74">
        <v>-30</v>
      </c>
      <c r="B22" s="215">
        <v>0</v>
      </c>
      <c r="C22" s="215">
        <v>0</v>
      </c>
      <c r="D22" s="215">
        <v>0</v>
      </c>
      <c r="E22" s="215">
        <v>0</v>
      </c>
      <c r="F22" s="215">
        <v>0</v>
      </c>
      <c r="G22" s="215">
        <v>0</v>
      </c>
      <c r="H22" s="215">
        <v>0</v>
      </c>
      <c r="I22" s="215">
        <v>0</v>
      </c>
      <c r="J22" s="215">
        <v>0</v>
      </c>
      <c r="K22" s="215">
        <v>0</v>
      </c>
      <c r="L22" s="215">
        <v>0</v>
      </c>
      <c r="M22" s="215">
        <v>0</v>
      </c>
      <c r="N22" s="215">
        <v>0</v>
      </c>
      <c r="O22" s="215">
        <v>0</v>
      </c>
      <c r="P22" s="215">
        <v>0</v>
      </c>
      <c r="Q22" s="215">
        <v>0</v>
      </c>
      <c r="R22" s="215">
        <v>0</v>
      </c>
      <c r="S22" s="215">
        <v>0</v>
      </c>
      <c r="T22" s="215">
        <v>0</v>
      </c>
      <c r="U22" s="215">
        <v>0</v>
      </c>
      <c r="V22" s="215">
        <v>0</v>
      </c>
      <c r="W22" s="215">
        <v>0</v>
      </c>
      <c r="X22" s="215">
        <v>0</v>
      </c>
      <c r="Y22" s="215">
        <v>0</v>
      </c>
      <c r="Z22" s="215">
        <v>0</v>
      </c>
      <c r="AA22" s="215">
        <v>0</v>
      </c>
      <c r="AB22" s="215">
        <v>0</v>
      </c>
      <c r="AC22" s="215">
        <v>0</v>
      </c>
      <c r="AD22" s="215">
        <v>0</v>
      </c>
      <c r="AE22" s="215">
        <v>0</v>
      </c>
      <c r="AF22" s="215">
        <v>0</v>
      </c>
      <c r="AG22" s="215">
        <v>0</v>
      </c>
      <c r="AH22" s="215">
        <v>0</v>
      </c>
      <c r="AI22" s="215">
        <v>0</v>
      </c>
      <c r="AJ22" s="215">
        <v>0</v>
      </c>
      <c r="AK22" s="215">
        <v>0</v>
      </c>
      <c r="AL22" s="215">
        <v>0</v>
      </c>
      <c r="AM22" s="215">
        <v>0</v>
      </c>
      <c r="AN22" s="215">
        <v>0</v>
      </c>
      <c r="AO22" s="215">
        <v>0</v>
      </c>
      <c r="AP22" s="215">
        <v>0</v>
      </c>
    </row>
    <row r="23" spans="1:42">
      <c r="A23" s="74">
        <v>-29</v>
      </c>
      <c r="B23" s="215">
        <v>0</v>
      </c>
      <c r="C23" s="215">
        <v>0</v>
      </c>
      <c r="D23" s="215">
        <v>0</v>
      </c>
      <c r="E23" s="215">
        <v>0</v>
      </c>
      <c r="F23" s="215">
        <v>0</v>
      </c>
      <c r="G23" s="215">
        <v>0</v>
      </c>
      <c r="H23" s="215">
        <v>0</v>
      </c>
      <c r="I23" s="215">
        <v>0</v>
      </c>
      <c r="J23" s="215">
        <v>0</v>
      </c>
      <c r="K23" s="215">
        <v>0</v>
      </c>
      <c r="L23" s="215">
        <v>0</v>
      </c>
      <c r="M23" s="215">
        <v>0</v>
      </c>
      <c r="N23" s="215">
        <v>0</v>
      </c>
      <c r="O23" s="215">
        <v>0</v>
      </c>
      <c r="P23" s="215">
        <v>0</v>
      </c>
      <c r="Q23" s="215">
        <v>0</v>
      </c>
      <c r="R23" s="215">
        <v>0</v>
      </c>
      <c r="S23" s="215">
        <v>0</v>
      </c>
      <c r="T23" s="215">
        <v>0</v>
      </c>
      <c r="U23" s="215">
        <v>0</v>
      </c>
      <c r="V23" s="215">
        <v>0</v>
      </c>
      <c r="W23" s="215">
        <v>0</v>
      </c>
      <c r="X23" s="215">
        <v>0</v>
      </c>
      <c r="Y23" s="215">
        <v>0</v>
      </c>
      <c r="Z23" s="215">
        <v>0</v>
      </c>
      <c r="AA23" s="215">
        <v>0</v>
      </c>
      <c r="AB23" s="215">
        <v>0</v>
      </c>
      <c r="AC23" s="215">
        <v>0</v>
      </c>
      <c r="AD23" s="215">
        <v>0</v>
      </c>
      <c r="AE23" s="215">
        <v>0</v>
      </c>
      <c r="AF23" s="215">
        <v>0</v>
      </c>
      <c r="AG23" s="215">
        <v>0</v>
      </c>
      <c r="AH23" s="215">
        <v>0</v>
      </c>
      <c r="AI23" s="215">
        <v>0</v>
      </c>
      <c r="AJ23" s="215">
        <v>0</v>
      </c>
      <c r="AK23" s="215">
        <v>0</v>
      </c>
      <c r="AL23" s="215">
        <v>0</v>
      </c>
      <c r="AM23" s="215">
        <v>0</v>
      </c>
      <c r="AN23" s="215">
        <v>0</v>
      </c>
      <c r="AO23" s="215">
        <v>0</v>
      </c>
      <c r="AP23" s="215">
        <v>0</v>
      </c>
    </row>
    <row r="24" spans="1:42">
      <c r="A24" s="74">
        <v>-28</v>
      </c>
      <c r="B24" s="215">
        <v>0</v>
      </c>
      <c r="C24" s="215">
        <v>0</v>
      </c>
      <c r="D24" s="215">
        <v>0</v>
      </c>
      <c r="E24" s="215">
        <v>0</v>
      </c>
      <c r="F24" s="215">
        <v>0</v>
      </c>
      <c r="G24" s="215">
        <v>0</v>
      </c>
      <c r="H24" s="215">
        <v>0</v>
      </c>
      <c r="I24" s="215">
        <v>0</v>
      </c>
      <c r="J24" s="215">
        <v>0</v>
      </c>
      <c r="K24" s="215">
        <v>0</v>
      </c>
      <c r="L24" s="215">
        <v>0</v>
      </c>
      <c r="M24" s="215">
        <v>0</v>
      </c>
      <c r="N24" s="215">
        <v>0</v>
      </c>
      <c r="O24" s="215">
        <v>0</v>
      </c>
      <c r="P24" s="215">
        <v>0</v>
      </c>
      <c r="Q24" s="215">
        <v>0</v>
      </c>
      <c r="R24" s="215">
        <v>0</v>
      </c>
      <c r="S24" s="215">
        <v>0</v>
      </c>
      <c r="T24" s="215">
        <v>0</v>
      </c>
      <c r="U24" s="215">
        <v>0</v>
      </c>
      <c r="V24" s="215">
        <v>0</v>
      </c>
      <c r="W24" s="215">
        <v>0</v>
      </c>
      <c r="X24" s="215">
        <v>0</v>
      </c>
      <c r="Y24" s="215">
        <v>0</v>
      </c>
      <c r="Z24" s="215">
        <v>0</v>
      </c>
      <c r="AA24" s="215">
        <v>0</v>
      </c>
      <c r="AB24" s="215">
        <v>0</v>
      </c>
      <c r="AC24" s="215">
        <v>0</v>
      </c>
      <c r="AD24" s="215">
        <v>0</v>
      </c>
      <c r="AE24" s="215">
        <v>0</v>
      </c>
      <c r="AF24" s="215">
        <v>0</v>
      </c>
      <c r="AG24" s="215">
        <v>0</v>
      </c>
      <c r="AH24" s="215">
        <v>0</v>
      </c>
      <c r="AI24" s="215">
        <v>0</v>
      </c>
      <c r="AJ24" s="215">
        <v>0</v>
      </c>
      <c r="AK24" s="215">
        <v>0</v>
      </c>
      <c r="AL24" s="215">
        <v>0</v>
      </c>
      <c r="AM24" s="215">
        <v>0</v>
      </c>
      <c r="AN24" s="215">
        <v>0</v>
      </c>
      <c r="AO24" s="215">
        <v>0</v>
      </c>
      <c r="AP24" s="215">
        <v>0</v>
      </c>
    </row>
    <row r="25" spans="1:42">
      <c r="A25" s="74">
        <v>-27</v>
      </c>
      <c r="B25" s="215">
        <v>0</v>
      </c>
      <c r="C25" s="215">
        <v>0</v>
      </c>
      <c r="D25" s="215">
        <v>0</v>
      </c>
      <c r="E25" s="215">
        <v>0</v>
      </c>
      <c r="F25" s="215">
        <v>0</v>
      </c>
      <c r="G25" s="215">
        <v>0</v>
      </c>
      <c r="H25" s="215">
        <v>0</v>
      </c>
      <c r="I25" s="215">
        <v>0</v>
      </c>
      <c r="J25" s="215">
        <v>0</v>
      </c>
      <c r="K25" s="215">
        <v>0</v>
      </c>
      <c r="L25" s="215">
        <v>0</v>
      </c>
      <c r="M25" s="215">
        <v>0</v>
      </c>
      <c r="N25" s="215">
        <v>0</v>
      </c>
      <c r="O25" s="215">
        <v>0</v>
      </c>
      <c r="P25" s="215">
        <v>0</v>
      </c>
      <c r="Q25" s="215">
        <v>0</v>
      </c>
      <c r="R25" s="215">
        <v>0</v>
      </c>
      <c r="S25" s="215">
        <v>0</v>
      </c>
      <c r="T25" s="215">
        <v>0</v>
      </c>
      <c r="U25" s="215">
        <v>0</v>
      </c>
      <c r="V25" s="215">
        <v>0</v>
      </c>
      <c r="W25" s="215">
        <v>0</v>
      </c>
      <c r="X25" s="215">
        <v>0</v>
      </c>
      <c r="Y25" s="215">
        <v>0</v>
      </c>
      <c r="Z25" s="215">
        <v>0</v>
      </c>
      <c r="AA25" s="215">
        <v>0</v>
      </c>
      <c r="AB25" s="215">
        <v>0</v>
      </c>
      <c r="AC25" s="215">
        <v>0</v>
      </c>
      <c r="AD25" s="215">
        <v>0</v>
      </c>
      <c r="AE25" s="215">
        <v>0</v>
      </c>
      <c r="AF25" s="215">
        <v>0</v>
      </c>
      <c r="AG25" s="215">
        <v>0</v>
      </c>
      <c r="AH25" s="215">
        <v>0</v>
      </c>
      <c r="AI25" s="215">
        <v>0</v>
      </c>
      <c r="AJ25" s="215">
        <v>0</v>
      </c>
      <c r="AK25" s="215">
        <v>0</v>
      </c>
      <c r="AL25" s="215">
        <v>0</v>
      </c>
      <c r="AM25" s="215">
        <v>0</v>
      </c>
      <c r="AN25" s="215">
        <v>0</v>
      </c>
      <c r="AO25" s="215">
        <v>0</v>
      </c>
      <c r="AP25" s="215">
        <v>0</v>
      </c>
    </row>
    <row r="26" spans="1:42">
      <c r="A26" s="74">
        <v>-26</v>
      </c>
      <c r="B26" s="215">
        <v>0</v>
      </c>
      <c r="C26" s="215">
        <v>0</v>
      </c>
      <c r="D26" s="215">
        <v>0</v>
      </c>
      <c r="E26" s="215">
        <v>0</v>
      </c>
      <c r="F26" s="215">
        <v>0</v>
      </c>
      <c r="G26" s="215">
        <v>0</v>
      </c>
      <c r="H26" s="215">
        <v>0</v>
      </c>
      <c r="I26" s="215">
        <v>0</v>
      </c>
      <c r="J26" s="215">
        <v>0</v>
      </c>
      <c r="K26" s="215">
        <v>0</v>
      </c>
      <c r="L26" s="215">
        <v>0</v>
      </c>
      <c r="M26" s="215">
        <v>0</v>
      </c>
      <c r="N26" s="215">
        <v>0</v>
      </c>
      <c r="O26" s="215">
        <v>0</v>
      </c>
      <c r="P26" s="215">
        <v>0</v>
      </c>
      <c r="Q26" s="215">
        <v>0</v>
      </c>
      <c r="R26" s="215">
        <v>0</v>
      </c>
      <c r="S26" s="215">
        <v>0</v>
      </c>
      <c r="T26" s="215">
        <v>0</v>
      </c>
      <c r="U26" s="215">
        <v>0</v>
      </c>
      <c r="V26" s="215">
        <v>0</v>
      </c>
      <c r="W26" s="215">
        <v>0</v>
      </c>
      <c r="X26" s="215">
        <v>0</v>
      </c>
      <c r="Y26" s="215">
        <v>0</v>
      </c>
      <c r="Z26" s="215">
        <v>0</v>
      </c>
      <c r="AA26" s="215">
        <v>0</v>
      </c>
      <c r="AB26" s="215">
        <v>0</v>
      </c>
      <c r="AC26" s="215">
        <v>0</v>
      </c>
      <c r="AD26" s="215">
        <v>0</v>
      </c>
      <c r="AE26" s="215">
        <v>0</v>
      </c>
      <c r="AF26" s="215">
        <v>0</v>
      </c>
      <c r="AG26" s="215">
        <v>0</v>
      </c>
      <c r="AH26" s="215">
        <v>0</v>
      </c>
      <c r="AI26" s="215">
        <v>0</v>
      </c>
      <c r="AJ26" s="215">
        <v>0</v>
      </c>
      <c r="AK26" s="215">
        <v>0</v>
      </c>
      <c r="AL26" s="215">
        <v>0</v>
      </c>
      <c r="AM26" s="215">
        <v>0</v>
      </c>
      <c r="AN26" s="215">
        <v>0</v>
      </c>
      <c r="AO26" s="215">
        <v>0</v>
      </c>
      <c r="AP26" s="215">
        <v>0</v>
      </c>
    </row>
    <row r="27" spans="1:42">
      <c r="A27" s="74">
        <v>-25</v>
      </c>
      <c r="B27" s="215">
        <v>0</v>
      </c>
      <c r="C27" s="215">
        <v>0</v>
      </c>
      <c r="D27" s="215">
        <v>0</v>
      </c>
      <c r="E27" s="215">
        <v>0</v>
      </c>
      <c r="F27" s="215">
        <v>0</v>
      </c>
      <c r="G27" s="215">
        <v>0</v>
      </c>
      <c r="H27" s="215">
        <v>0</v>
      </c>
      <c r="I27" s="215">
        <v>0</v>
      </c>
      <c r="J27" s="215">
        <v>0</v>
      </c>
      <c r="K27" s="215">
        <v>0</v>
      </c>
      <c r="L27" s="215">
        <v>0</v>
      </c>
      <c r="M27" s="215">
        <v>0</v>
      </c>
      <c r="N27" s="215">
        <v>0</v>
      </c>
      <c r="O27" s="215">
        <v>0</v>
      </c>
      <c r="P27" s="215">
        <v>0</v>
      </c>
      <c r="Q27" s="215">
        <v>0</v>
      </c>
      <c r="R27" s="215">
        <v>0</v>
      </c>
      <c r="S27" s="215">
        <v>0</v>
      </c>
      <c r="T27" s="215">
        <v>0</v>
      </c>
      <c r="U27" s="215">
        <v>0</v>
      </c>
      <c r="V27" s="215">
        <v>0</v>
      </c>
      <c r="W27" s="215">
        <v>0</v>
      </c>
      <c r="X27" s="215">
        <v>0</v>
      </c>
      <c r="Y27" s="215">
        <v>0</v>
      </c>
      <c r="Z27" s="215">
        <v>0</v>
      </c>
      <c r="AA27" s="215">
        <v>0</v>
      </c>
      <c r="AB27" s="215">
        <v>0</v>
      </c>
      <c r="AC27" s="215">
        <v>0</v>
      </c>
      <c r="AD27" s="215">
        <v>0</v>
      </c>
      <c r="AE27" s="215">
        <v>0</v>
      </c>
      <c r="AF27" s="215">
        <v>0</v>
      </c>
      <c r="AG27" s="215">
        <v>0</v>
      </c>
      <c r="AH27" s="215">
        <v>0</v>
      </c>
      <c r="AI27" s="215">
        <v>0</v>
      </c>
      <c r="AJ27" s="215">
        <v>0</v>
      </c>
      <c r="AK27" s="215">
        <v>0</v>
      </c>
      <c r="AL27" s="215">
        <v>0</v>
      </c>
      <c r="AM27" s="215">
        <v>0</v>
      </c>
      <c r="AN27" s="215">
        <v>0</v>
      </c>
      <c r="AO27" s="215">
        <v>0</v>
      </c>
      <c r="AP27" s="215">
        <v>0</v>
      </c>
    </row>
    <row r="28" spans="1:42">
      <c r="A28" s="74">
        <v>-24</v>
      </c>
      <c r="B28" s="215">
        <v>0</v>
      </c>
      <c r="C28" s="215">
        <v>0</v>
      </c>
      <c r="D28" s="215">
        <v>0</v>
      </c>
      <c r="E28" s="215">
        <v>0</v>
      </c>
      <c r="F28" s="215">
        <v>0</v>
      </c>
      <c r="G28" s="215">
        <v>0</v>
      </c>
      <c r="H28" s="215">
        <v>0</v>
      </c>
      <c r="I28" s="215">
        <v>0</v>
      </c>
      <c r="J28" s="215">
        <v>0</v>
      </c>
      <c r="K28" s="215">
        <v>0</v>
      </c>
      <c r="L28" s="215">
        <v>0</v>
      </c>
      <c r="M28" s="215">
        <v>0</v>
      </c>
      <c r="N28" s="215">
        <v>0</v>
      </c>
      <c r="O28" s="215">
        <v>0</v>
      </c>
      <c r="P28" s="215">
        <v>0</v>
      </c>
      <c r="Q28" s="215">
        <v>0</v>
      </c>
      <c r="R28" s="215">
        <v>0</v>
      </c>
      <c r="S28" s="215">
        <v>0</v>
      </c>
      <c r="T28" s="215">
        <v>0</v>
      </c>
      <c r="U28" s="215">
        <v>0</v>
      </c>
      <c r="V28" s="215">
        <v>0</v>
      </c>
      <c r="W28" s="215">
        <v>0</v>
      </c>
      <c r="X28" s="215">
        <v>0</v>
      </c>
      <c r="Y28" s="215">
        <v>0</v>
      </c>
      <c r="Z28" s="215">
        <v>0</v>
      </c>
      <c r="AA28" s="215">
        <v>0</v>
      </c>
      <c r="AB28" s="215">
        <v>0</v>
      </c>
      <c r="AC28" s="215">
        <v>0</v>
      </c>
      <c r="AD28" s="215">
        <v>0</v>
      </c>
      <c r="AE28" s="215">
        <v>0</v>
      </c>
      <c r="AF28" s="215">
        <v>0</v>
      </c>
      <c r="AG28" s="215">
        <v>0</v>
      </c>
      <c r="AH28" s="215">
        <v>0</v>
      </c>
      <c r="AI28" s="215">
        <v>0</v>
      </c>
      <c r="AJ28" s="215">
        <v>0</v>
      </c>
      <c r="AK28" s="215">
        <v>0</v>
      </c>
      <c r="AL28" s="215">
        <v>0</v>
      </c>
      <c r="AM28" s="215">
        <v>0</v>
      </c>
      <c r="AN28" s="215">
        <v>0</v>
      </c>
      <c r="AO28" s="215">
        <v>0</v>
      </c>
      <c r="AP28" s="215">
        <v>0</v>
      </c>
    </row>
    <row r="29" spans="1:42">
      <c r="A29" s="74">
        <v>-23</v>
      </c>
      <c r="B29" s="215">
        <v>0</v>
      </c>
      <c r="C29" s="215">
        <v>0</v>
      </c>
      <c r="D29" s="215">
        <v>0</v>
      </c>
      <c r="E29" s="215">
        <v>0</v>
      </c>
      <c r="F29" s="215">
        <v>0</v>
      </c>
      <c r="G29" s="215">
        <v>0</v>
      </c>
      <c r="H29" s="215">
        <v>0</v>
      </c>
      <c r="I29" s="215">
        <v>0</v>
      </c>
      <c r="J29" s="215">
        <v>0</v>
      </c>
      <c r="K29" s="215">
        <v>0</v>
      </c>
      <c r="L29" s="215">
        <v>0</v>
      </c>
      <c r="M29" s="215">
        <v>0</v>
      </c>
      <c r="N29" s="215">
        <v>0</v>
      </c>
      <c r="O29" s="215">
        <v>0</v>
      </c>
      <c r="P29" s="215">
        <v>0</v>
      </c>
      <c r="Q29" s="215">
        <v>0</v>
      </c>
      <c r="R29" s="215">
        <v>0</v>
      </c>
      <c r="S29" s="215">
        <v>0</v>
      </c>
      <c r="T29" s="215">
        <v>0</v>
      </c>
      <c r="U29" s="215">
        <v>0</v>
      </c>
      <c r="V29" s="215">
        <v>0</v>
      </c>
      <c r="W29" s="215">
        <v>0</v>
      </c>
      <c r="X29" s="215">
        <v>0</v>
      </c>
      <c r="Y29" s="215">
        <v>0</v>
      </c>
      <c r="Z29" s="215">
        <v>0</v>
      </c>
      <c r="AA29" s="215">
        <v>0</v>
      </c>
      <c r="AB29" s="215">
        <v>0</v>
      </c>
      <c r="AC29" s="215">
        <v>0</v>
      </c>
      <c r="AD29" s="215">
        <v>0</v>
      </c>
      <c r="AE29" s="215">
        <v>0</v>
      </c>
      <c r="AF29" s="215">
        <v>0</v>
      </c>
      <c r="AG29" s="215">
        <v>0</v>
      </c>
      <c r="AH29" s="215">
        <v>0</v>
      </c>
      <c r="AI29" s="215">
        <v>0</v>
      </c>
      <c r="AJ29" s="215">
        <v>0</v>
      </c>
      <c r="AK29" s="215">
        <v>0</v>
      </c>
      <c r="AL29" s="215">
        <v>0</v>
      </c>
      <c r="AM29" s="215">
        <v>0</v>
      </c>
      <c r="AN29" s="215">
        <v>0</v>
      </c>
      <c r="AO29" s="215">
        <v>0</v>
      </c>
      <c r="AP29" s="215">
        <v>0</v>
      </c>
    </row>
    <row r="30" spans="1:42">
      <c r="A30" s="74">
        <v>-22</v>
      </c>
      <c r="B30" s="215">
        <v>0</v>
      </c>
      <c r="C30" s="215">
        <v>0</v>
      </c>
      <c r="D30" s="215">
        <v>0</v>
      </c>
      <c r="E30" s="215">
        <v>0</v>
      </c>
      <c r="F30" s="215">
        <v>0</v>
      </c>
      <c r="G30" s="215">
        <v>0</v>
      </c>
      <c r="H30" s="215">
        <v>0</v>
      </c>
      <c r="I30" s="215">
        <v>0</v>
      </c>
      <c r="J30" s="215">
        <v>0</v>
      </c>
      <c r="K30" s="215">
        <v>0</v>
      </c>
      <c r="L30" s="215">
        <v>0</v>
      </c>
      <c r="M30" s="215">
        <v>0</v>
      </c>
      <c r="N30" s="215">
        <v>0</v>
      </c>
      <c r="O30" s="215">
        <v>0</v>
      </c>
      <c r="P30" s="215">
        <v>0</v>
      </c>
      <c r="Q30" s="215">
        <v>0</v>
      </c>
      <c r="R30" s="215">
        <v>0</v>
      </c>
      <c r="S30" s="215">
        <v>0</v>
      </c>
      <c r="T30" s="215">
        <v>0</v>
      </c>
      <c r="U30" s="215">
        <v>0</v>
      </c>
      <c r="V30" s="215">
        <v>0</v>
      </c>
      <c r="W30" s="215">
        <v>0</v>
      </c>
      <c r="X30" s="215">
        <v>0</v>
      </c>
      <c r="Y30" s="215">
        <v>0</v>
      </c>
      <c r="Z30" s="215">
        <v>0</v>
      </c>
      <c r="AA30" s="215">
        <v>0</v>
      </c>
      <c r="AB30" s="215">
        <v>0</v>
      </c>
      <c r="AC30" s="215">
        <v>0</v>
      </c>
      <c r="AD30" s="215">
        <v>0</v>
      </c>
      <c r="AE30" s="215">
        <v>0</v>
      </c>
      <c r="AF30" s="215">
        <v>0</v>
      </c>
      <c r="AG30" s="215">
        <v>0</v>
      </c>
      <c r="AH30" s="215">
        <v>0</v>
      </c>
      <c r="AI30" s="215">
        <v>0</v>
      </c>
      <c r="AJ30" s="215">
        <v>0</v>
      </c>
      <c r="AK30" s="215">
        <v>0</v>
      </c>
      <c r="AL30" s="215">
        <v>0</v>
      </c>
      <c r="AM30" s="215">
        <v>0</v>
      </c>
      <c r="AN30" s="215">
        <v>0</v>
      </c>
      <c r="AO30" s="215">
        <v>0</v>
      </c>
      <c r="AP30" s="215">
        <v>0</v>
      </c>
    </row>
    <row r="31" spans="1:42">
      <c r="A31" s="74">
        <v>-21</v>
      </c>
      <c r="B31" s="215">
        <v>0</v>
      </c>
      <c r="C31" s="215">
        <v>0</v>
      </c>
      <c r="D31" s="215">
        <v>0</v>
      </c>
      <c r="E31" s="215">
        <v>0</v>
      </c>
      <c r="F31" s="215">
        <v>0</v>
      </c>
      <c r="G31" s="215">
        <v>0</v>
      </c>
      <c r="H31" s="215">
        <v>0</v>
      </c>
      <c r="I31" s="215">
        <v>0</v>
      </c>
      <c r="J31" s="215">
        <v>0</v>
      </c>
      <c r="K31" s="215">
        <v>0</v>
      </c>
      <c r="L31" s="215">
        <v>0</v>
      </c>
      <c r="M31" s="215">
        <v>0</v>
      </c>
      <c r="N31" s="215">
        <v>0</v>
      </c>
      <c r="O31" s="215">
        <v>0</v>
      </c>
      <c r="P31" s="215">
        <v>0</v>
      </c>
      <c r="Q31" s="215">
        <v>0</v>
      </c>
      <c r="R31" s="215">
        <v>0</v>
      </c>
      <c r="S31" s="215">
        <v>0</v>
      </c>
      <c r="T31" s="215">
        <v>0</v>
      </c>
      <c r="U31" s="215">
        <v>0</v>
      </c>
      <c r="V31" s="215">
        <v>0</v>
      </c>
      <c r="W31" s="215">
        <v>0</v>
      </c>
      <c r="X31" s="215">
        <v>0</v>
      </c>
      <c r="Y31" s="215">
        <v>0</v>
      </c>
      <c r="Z31" s="215">
        <v>0</v>
      </c>
      <c r="AA31" s="215">
        <v>0</v>
      </c>
      <c r="AB31" s="215">
        <v>0</v>
      </c>
      <c r="AC31" s="215">
        <v>0</v>
      </c>
      <c r="AD31" s="215">
        <v>0</v>
      </c>
      <c r="AE31" s="215">
        <v>0</v>
      </c>
      <c r="AF31" s="215">
        <v>0</v>
      </c>
      <c r="AG31" s="215">
        <v>0</v>
      </c>
      <c r="AH31" s="215">
        <v>0</v>
      </c>
      <c r="AI31" s="215">
        <v>0</v>
      </c>
      <c r="AJ31" s="215">
        <v>0</v>
      </c>
      <c r="AK31" s="215">
        <v>0</v>
      </c>
      <c r="AL31" s="215">
        <v>0</v>
      </c>
      <c r="AM31" s="215">
        <v>0</v>
      </c>
      <c r="AN31" s="215">
        <v>0</v>
      </c>
      <c r="AO31" s="215">
        <v>0</v>
      </c>
      <c r="AP31" s="215">
        <v>0</v>
      </c>
    </row>
    <row r="32" spans="1:42">
      <c r="A32" s="74">
        <v>-20</v>
      </c>
      <c r="B32" s="215">
        <v>0</v>
      </c>
      <c r="C32" s="215">
        <v>0</v>
      </c>
      <c r="D32" s="215">
        <v>0</v>
      </c>
      <c r="E32" s="215">
        <v>0</v>
      </c>
      <c r="F32" s="215">
        <v>0</v>
      </c>
      <c r="G32" s="215">
        <v>0</v>
      </c>
      <c r="H32" s="215">
        <v>0</v>
      </c>
      <c r="I32" s="215">
        <v>0</v>
      </c>
      <c r="J32" s="215">
        <v>0</v>
      </c>
      <c r="K32" s="215">
        <v>0</v>
      </c>
      <c r="L32" s="215">
        <v>0</v>
      </c>
      <c r="M32" s="215">
        <v>0</v>
      </c>
      <c r="N32" s="215">
        <v>0</v>
      </c>
      <c r="O32" s="215">
        <v>0</v>
      </c>
      <c r="P32" s="215">
        <v>0</v>
      </c>
      <c r="Q32" s="215">
        <v>0</v>
      </c>
      <c r="R32" s="215">
        <v>0</v>
      </c>
      <c r="S32" s="215">
        <v>0</v>
      </c>
      <c r="T32" s="215">
        <v>0</v>
      </c>
      <c r="U32" s="215">
        <v>0</v>
      </c>
      <c r="V32" s="215">
        <v>0</v>
      </c>
      <c r="W32" s="215">
        <v>0</v>
      </c>
      <c r="X32" s="215">
        <v>0</v>
      </c>
      <c r="Y32" s="215">
        <v>0</v>
      </c>
      <c r="Z32" s="215">
        <v>0</v>
      </c>
      <c r="AA32" s="215">
        <v>0</v>
      </c>
      <c r="AB32" s="215">
        <v>0</v>
      </c>
      <c r="AC32" s="215">
        <v>0</v>
      </c>
      <c r="AD32" s="215">
        <v>0</v>
      </c>
      <c r="AE32" s="215">
        <v>0</v>
      </c>
      <c r="AF32" s="215">
        <v>0</v>
      </c>
      <c r="AG32" s="215">
        <v>0</v>
      </c>
      <c r="AH32" s="215">
        <v>0</v>
      </c>
      <c r="AI32" s="215">
        <v>0</v>
      </c>
      <c r="AJ32" s="215">
        <v>0</v>
      </c>
      <c r="AK32" s="215">
        <v>0</v>
      </c>
      <c r="AL32" s="215">
        <v>0</v>
      </c>
      <c r="AM32" s="215">
        <v>0</v>
      </c>
      <c r="AN32" s="215">
        <v>0</v>
      </c>
      <c r="AO32" s="215">
        <v>0</v>
      </c>
      <c r="AP32" s="215">
        <v>0</v>
      </c>
    </row>
    <row r="33" spans="1:42">
      <c r="A33" s="74">
        <v>-19</v>
      </c>
      <c r="B33" s="215">
        <v>0</v>
      </c>
      <c r="C33" s="215">
        <v>0</v>
      </c>
      <c r="D33" s="215">
        <v>0</v>
      </c>
      <c r="E33" s="215">
        <v>0</v>
      </c>
      <c r="F33" s="215">
        <v>0</v>
      </c>
      <c r="G33" s="215">
        <v>0</v>
      </c>
      <c r="H33" s="215">
        <v>0</v>
      </c>
      <c r="I33" s="215">
        <v>0</v>
      </c>
      <c r="J33" s="215">
        <v>0</v>
      </c>
      <c r="K33" s="215">
        <v>0</v>
      </c>
      <c r="L33" s="215">
        <v>0</v>
      </c>
      <c r="M33" s="215">
        <v>0</v>
      </c>
      <c r="N33" s="215">
        <v>0</v>
      </c>
      <c r="O33" s="215">
        <v>0</v>
      </c>
      <c r="P33" s="215">
        <v>0</v>
      </c>
      <c r="Q33" s="215">
        <v>0</v>
      </c>
      <c r="R33" s="215">
        <v>0</v>
      </c>
      <c r="S33" s="215">
        <v>0</v>
      </c>
      <c r="T33" s="215">
        <v>0</v>
      </c>
      <c r="U33" s="215">
        <v>0</v>
      </c>
      <c r="V33" s="215">
        <v>0</v>
      </c>
      <c r="W33" s="215">
        <v>0</v>
      </c>
      <c r="X33" s="215">
        <v>0</v>
      </c>
      <c r="Y33" s="215">
        <v>0</v>
      </c>
      <c r="Z33" s="215">
        <v>0</v>
      </c>
      <c r="AA33" s="215">
        <v>0</v>
      </c>
      <c r="AB33" s="215">
        <v>0</v>
      </c>
      <c r="AC33" s="215">
        <v>0</v>
      </c>
      <c r="AD33" s="215">
        <v>0</v>
      </c>
      <c r="AE33" s="215">
        <v>0</v>
      </c>
      <c r="AF33" s="215">
        <v>0</v>
      </c>
      <c r="AG33" s="215">
        <v>0</v>
      </c>
      <c r="AH33" s="215">
        <v>0</v>
      </c>
      <c r="AI33" s="215">
        <v>0</v>
      </c>
      <c r="AJ33" s="215">
        <v>0</v>
      </c>
      <c r="AK33" s="215">
        <v>0</v>
      </c>
      <c r="AL33" s="215">
        <v>0</v>
      </c>
      <c r="AM33" s="215">
        <v>0</v>
      </c>
      <c r="AN33" s="215">
        <v>0</v>
      </c>
      <c r="AO33" s="215">
        <v>0</v>
      </c>
      <c r="AP33" s="215">
        <v>0</v>
      </c>
    </row>
    <row r="34" spans="1:42">
      <c r="A34" s="74">
        <v>-18</v>
      </c>
      <c r="B34" s="215">
        <v>0</v>
      </c>
      <c r="C34" s="215">
        <v>0</v>
      </c>
      <c r="D34" s="215">
        <v>0</v>
      </c>
      <c r="E34" s="215">
        <v>0</v>
      </c>
      <c r="F34" s="215">
        <v>0</v>
      </c>
      <c r="G34" s="215">
        <v>0</v>
      </c>
      <c r="H34" s="215">
        <v>0</v>
      </c>
      <c r="I34" s="215">
        <v>0</v>
      </c>
      <c r="J34" s="215">
        <v>0</v>
      </c>
      <c r="K34" s="215">
        <v>0</v>
      </c>
      <c r="L34" s="215">
        <v>0</v>
      </c>
      <c r="M34" s="215">
        <v>0</v>
      </c>
      <c r="N34" s="215">
        <v>0</v>
      </c>
      <c r="O34" s="215">
        <v>0</v>
      </c>
      <c r="P34" s="215">
        <v>0</v>
      </c>
      <c r="Q34" s="215">
        <v>0</v>
      </c>
      <c r="R34" s="215">
        <v>0</v>
      </c>
      <c r="S34" s="215">
        <v>0</v>
      </c>
      <c r="T34" s="215">
        <v>0</v>
      </c>
      <c r="U34" s="215">
        <v>0</v>
      </c>
      <c r="V34" s="215">
        <v>0</v>
      </c>
      <c r="W34" s="215">
        <v>0</v>
      </c>
      <c r="X34" s="215">
        <v>0</v>
      </c>
      <c r="Y34" s="215">
        <v>0</v>
      </c>
      <c r="Z34" s="215">
        <v>0</v>
      </c>
      <c r="AA34" s="215">
        <v>0</v>
      </c>
      <c r="AB34" s="215">
        <v>0</v>
      </c>
      <c r="AC34" s="215">
        <v>0</v>
      </c>
      <c r="AD34" s="215">
        <v>0</v>
      </c>
      <c r="AE34" s="215">
        <v>0</v>
      </c>
      <c r="AF34" s="215">
        <v>0</v>
      </c>
      <c r="AG34" s="215">
        <v>0</v>
      </c>
      <c r="AH34" s="215">
        <v>0</v>
      </c>
      <c r="AI34" s="215">
        <v>0</v>
      </c>
      <c r="AJ34" s="215">
        <v>0</v>
      </c>
      <c r="AK34" s="215">
        <v>0</v>
      </c>
      <c r="AL34" s="215">
        <v>0</v>
      </c>
      <c r="AM34" s="215">
        <v>0</v>
      </c>
      <c r="AN34" s="215">
        <v>0</v>
      </c>
      <c r="AO34" s="215">
        <v>0</v>
      </c>
      <c r="AP34" s="215">
        <v>0</v>
      </c>
    </row>
    <row r="35" spans="1:42">
      <c r="A35" s="74">
        <v>-17</v>
      </c>
      <c r="B35" s="215">
        <v>0</v>
      </c>
      <c r="C35" s="215">
        <v>0</v>
      </c>
      <c r="D35" s="215">
        <v>0</v>
      </c>
      <c r="E35" s="215">
        <v>0</v>
      </c>
      <c r="F35" s="215">
        <v>0</v>
      </c>
      <c r="G35" s="215">
        <v>0</v>
      </c>
      <c r="H35" s="215">
        <v>0</v>
      </c>
      <c r="I35" s="215">
        <v>0</v>
      </c>
      <c r="J35" s="215">
        <v>0</v>
      </c>
      <c r="K35" s="215">
        <v>0</v>
      </c>
      <c r="L35" s="215">
        <v>0</v>
      </c>
      <c r="M35" s="215">
        <v>0</v>
      </c>
      <c r="N35" s="215">
        <v>0</v>
      </c>
      <c r="O35" s="215">
        <v>0</v>
      </c>
      <c r="P35" s="215">
        <v>0</v>
      </c>
      <c r="Q35" s="215">
        <v>0</v>
      </c>
      <c r="R35" s="215">
        <v>0</v>
      </c>
      <c r="S35" s="215">
        <v>0</v>
      </c>
      <c r="T35" s="215">
        <v>0</v>
      </c>
      <c r="U35" s="215">
        <v>0</v>
      </c>
      <c r="V35" s="215">
        <v>0</v>
      </c>
      <c r="W35" s="215">
        <v>0</v>
      </c>
      <c r="X35" s="215">
        <v>0</v>
      </c>
      <c r="Y35" s="215">
        <v>0</v>
      </c>
      <c r="Z35" s="215">
        <v>0</v>
      </c>
      <c r="AA35" s="215">
        <v>0</v>
      </c>
      <c r="AB35" s="215">
        <v>0</v>
      </c>
      <c r="AC35" s="215">
        <v>0</v>
      </c>
      <c r="AD35" s="215">
        <v>0</v>
      </c>
      <c r="AE35" s="215">
        <v>0</v>
      </c>
      <c r="AF35" s="215">
        <v>0</v>
      </c>
      <c r="AG35" s="215">
        <v>0</v>
      </c>
      <c r="AH35" s="215">
        <v>0</v>
      </c>
      <c r="AI35" s="215">
        <v>0</v>
      </c>
      <c r="AJ35" s="215">
        <v>0</v>
      </c>
      <c r="AK35" s="215">
        <v>0</v>
      </c>
      <c r="AL35" s="215">
        <v>0</v>
      </c>
      <c r="AM35" s="215">
        <v>0</v>
      </c>
      <c r="AN35" s="215">
        <v>0</v>
      </c>
      <c r="AO35" s="215">
        <v>0</v>
      </c>
      <c r="AP35" s="215">
        <v>0</v>
      </c>
    </row>
    <row r="36" spans="1:42">
      <c r="A36" s="74">
        <v>-16</v>
      </c>
      <c r="B36" s="215">
        <v>0</v>
      </c>
      <c r="C36" s="215">
        <v>0</v>
      </c>
      <c r="D36" s="215">
        <v>0</v>
      </c>
      <c r="E36" s="215">
        <v>0</v>
      </c>
      <c r="F36" s="215">
        <v>0</v>
      </c>
      <c r="G36" s="215">
        <v>0</v>
      </c>
      <c r="H36" s="215">
        <v>0</v>
      </c>
      <c r="I36" s="215">
        <v>0</v>
      </c>
      <c r="J36" s="215">
        <v>0</v>
      </c>
      <c r="K36" s="215">
        <v>0</v>
      </c>
      <c r="L36" s="215">
        <v>0</v>
      </c>
      <c r="M36" s="215">
        <v>0</v>
      </c>
      <c r="N36" s="215">
        <v>0</v>
      </c>
      <c r="O36" s="215">
        <v>0</v>
      </c>
      <c r="P36" s="215">
        <v>0</v>
      </c>
      <c r="Q36" s="215">
        <v>0</v>
      </c>
      <c r="R36" s="215">
        <v>0</v>
      </c>
      <c r="S36" s="215">
        <v>0</v>
      </c>
      <c r="T36" s="215">
        <v>0</v>
      </c>
      <c r="U36" s="215">
        <v>0</v>
      </c>
      <c r="V36" s="215">
        <v>0</v>
      </c>
      <c r="W36" s="215">
        <v>0</v>
      </c>
      <c r="X36" s="215">
        <v>0</v>
      </c>
      <c r="Y36" s="215">
        <v>0</v>
      </c>
      <c r="Z36" s="215">
        <v>0</v>
      </c>
      <c r="AA36" s="215">
        <v>0</v>
      </c>
      <c r="AB36" s="215">
        <v>0</v>
      </c>
      <c r="AC36" s="215">
        <v>0</v>
      </c>
      <c r="AD36" s="215">
        <v>0</v>
      </c>
      <c r="AE36" s="215">
        <v>0</v>
      </c>
      <c r="AF36" s="215">
        <v>0</v>
      </c>
      <c r="AG36" s="215">
        <v>0</v>
      </c>
      <c r="AH36" s="215">
        <v>0</v>
      </c>
      <c r="AI36" s="215">
        <v>0</v>
      </c>
      <c r="AJ36" s="215">
        <v>0</v>
      </c>
      <c r="AK36" s="215">
        <v>0</v>
      </c>
      <c r="AL36" s="215">
        <v>0</v>
      </c>
      <c r="AM36" s="215">
        <v>0</v>
      </c>
      <c r="AN36" s="215">
        <v>0</v>
      </c>
      <c r="AO36" s="215">
        <v>0</v>
      </c>
      <c r="AP36" s="215">
        <v>0</v>
      </c>
    </row>
    <row r="37" spans="1:42">
      <c r="A37" s="74">
        <v>-15</v>
      </c>
      <c r="B37" s="215">
        <v>0</v>
      </c>
      <c r="C37" s="215">
        <v>0</v>
      </c>
      <c r="D37" s="215">
        <v>0</v>
      </c>
      <c r="E37" s="215">
        <v>0</v>
      </c>
      <c r="F37" s="215">
        <v>0</v>
      </c>
      <c r="G37" s="215">
        <v>0</v>
      </c>
      <c r="H37" s="215">
        <v>0</v>
      </c>
      <c r="I37" s="215">
        <v>0</v>
      </c>
      <c r="J37" s="215">
        <v>0</v>
      </c>
      <c r="K37" s="215">
        <v>0</v>
      </c>
      <c r="L37" s="215">
        <v>0</v>
      </c>
      <c r="M37" s="215">
        <v>0</v>
      </c>
      <c r="N37" s="215">
        <v>0</v>
      </c>
      <c r="O37" s="215">
        <v>0</v>
      </c>
      <c r="P37" s="215">
        <v>0</v>
      </c>
      <c r="Q37" s="215">
        <v>0</v>
      </c>
      <c r="R37" s="215">
        <v>0</v>
      </c>
      <c r="S37" s="215">
        <v>0</v>
      </c>
      <c r="T37" s="215">
        <v>0</v>
      </c>
      <c r="U37" s="215">
        <v>0</v>
      </c>
      <c r="V37" s="215">
        <v>0</v>
      </c>
      <c r="W37" s="215">
        <v>0</v>
      </c>
      <c r="X37" s="215">
        <v>0</v>
      </c>
      <c r="Y37" s="215">
        <v>0</v>
      </c>
      <c r="Z37" s="215">
        <v>0</v>
      </c>
      <c r="AA37" s="215">
        <v>0</v>
      </c>
      <c r="AB37" s="215">
        <v>0</v>
      </c>
      <c r="AC37" s="215">
        <v>0</v>
      </c>
      <c r="AD37" s="215">
        <v>0</v>
      </c>
      <c r="AE37" s="215">
        <v>0</v>
      </c>
      <c r="AF37" s="215">
        <v>0</v>
      </c>
      <c r="AG37" s="215">
        <v>0</v>
      </c>
      <c r="AH37" s="215">
        <v>0</v>
      </c>
      <c r="AI37" s="215">
        <v>0</v>
      </c>
      <c r="AJ37" s="215">
        <v>0</v>
      </c>
      <c r="AK37" s="215">
        <v>0</v>
      </c>
      <c r="AL37" s="215">
        <v>0</v>
      </c>
      <c r="AM37" s="215">
        <v>0</v>
      </c>
      <c r="AN37" s="215">
        <v>0</v>
      </c>
      <c r="AO37" s="215">
        <v>0</v>
      </c>
      <c r="AP37" s="215">
        <v>0</v>
      </c>
    </row>
    <row r="38" spans="1:42">
      <c r="A38" s="74">
        <v>-14</v>
      </c>
      <c r="B38" s="215">
        <v>0</v>
      </c>
      <c r="C38" s="215">
        <v>0</v>
      </c>
      <c r="D38" s="215">
        <v>0</v>
      </c>
      <c r="E38" s="215">
        <v>0</v>
      </c>
      <c r="F38" s="215">
        <v>0</v>
      </c>
      <c r="G38" s="215">
        <v>0</v>
      </c>
      <c r="H38" s="215">
        <v>0</v>
      </c>
      <c r="I38" s="215">
        <v>0</v>
      </c>
      <c r="J38" s="215">
        <v>0</v>
      </c>
      <c r="K38" s="215">
        <v>0</v>
      </c>
      <c r="L38" s="215">
        <v>0</v>
      </c>
      <c r="M38" s="215">
        <v>0</v>
      </c>
      <c r="N38" s="215">
        <v>0</v>
      </c>
      <c r="O38" s="215">
        <v>0</v>
      </c>
      <c r="P38" s="215">
        <v>0</v>
      </c>
      <c r="Q38" s="215">
        <v>0</v>
      </c>
      <c r="R38" s="215">
        <v>0</v>
      </c>
      <c r="S38" s="215">
        <v>0</v>
      </c>
      <c r="T38" s="215">
        <v>0</v>
      </c>
      <c r="U38" s="215">
        <v>0</v>
      </c>
      <c r="V38" s="215">
        <v>0</v>
      </c>
      <c r="W38" s="215">
        <v>0</v>
      </c>
      <c r="X38" s="215">
        <v>0</v>
      </c>
      <c r="Y38" s="215">
        <v>0</v>
      </c>
      <c r="Z38" s="215">
        <v>0</v>
      </c>
      <c r="AA38" s="215">
        <v>0</v>
      </c>
      <c r="AB38" s="215">
        <v>0</v>
      </c>
      <c r="AC38" s="215">
        <v>0</v>
      </c>
      <c r="AD38" s="215">
        <v>0</v>
      </c>
      <c r="AE38" s="215">
        <v>0</v>
      </c>
      <c r="AF38" s="215">
        <v>0</v>
      </c>
      <c r="AG38" s="215">
        <v>0</v>
      </c>
      <c r="AH38" s="215">
        <v>0</v>
      </c>
      <c r="AI38" s="215">
        <v>0</v>
      </c>
      <c r="AJ38" s="215">
        <v>0</v>
      </c>
      <c r="AK38" s="215">
        <v>0</v>
      </c>
      <c r="AL38" s="215">
        <v>0</v>
      </c>
      <c r="AM38" s="215">
        <v>0</v>
      </c>
      <c r="AN38" s="215">
        <v>0</v>
      </c>
      <c r="AO38" s="215">
        <v>0</v>
      </c>
      <c r="AP38" s="215">
        <v>0</v>
      </c>
    </row>
    <row r="39" spans="1:42">
      <c r="A39" s="74">
        <v>-13</v>
      </c>
      <c r="B39" s="215">
        <v>0</v>
      </c>
      <c r="C39" s="215">
        <v>0</v>
      </c>
      <c r="D39" s="215">
        <v>0</v>
      </c>
      <c r="E39" s="215">
        <v>0</v>
      </c>
      <c r="F39" s="215">
        <v>0</v>
      </c>
      <c r="G39" s="215">
        <v>0</v>
      </c>
      <c r="H39" s="215">
        <v>0</v>
      </c>
      <c r="I39" s="215">
        <v>0</v>
      </c>
      <c r="J39" s="215">
        <v>0</v>
      </c>
      <c r="K39" s="215">
        <v>0</v>
      </c>
      <c r="L39" s="215">
        <v>0</v>
      </c>
      <c r="M39" s="215">
        <v>0</v>
      </c>
      <c r="N39" s="215">
        <v>0</v>
      </c>
      <c r="O39" s="215">
        <v>0</v>
      </c>
      <c r="P39" s="215">
        <v>0</v>
      </c>
      <c r="Q39" s="215">
        <v>0</v>
      </c>
      <c r="R39" s="215">
        <v>0</v>
      </c>
      <c r="S39" s="215">
        <v>0</v>
      </c>
      <c r="T39" s="215">
        <v>0</v>
      </c>
      <c r="U39" s="215">
        <v>0</v>
      </c>
      <c r="V39" s="215">
        <v>0</v>
      </c>
      <c r="W39" s="215">
        <v>0</v>
      </c>
      <c r="X39" s="215">
        <v>0</v>
      </c>
      <c r="Y39" s="215">
        <v>0</v>
      </c>
      <c r="Z39" s="215">
        <v>0</v>
      </c>
      <c r="AA39" s="215">
        <v>0</v>
      </c>
      <c r="AB39" s="215">
        <v>0</v>
      </c>
      <c r="AC39" s="215">
        <v>0</v>
      </c>
      <c r="AD39" s="215">
        <v>0</v>
      </c>
      <c r="AE39" s="215">
        <v>0</v>
      </c>
      <c r="AF39" s="215">
        <v>0</v>
      </c>
      <c r="AG39" s="215">
        <v>0</v>
      </c>
      <c r="AH39" s="215">
        <v>0</v>
      </c>
      <c r="AI39" s="215">
        <v>0</v>
      </c>
      <c r="AJ39" s="215">
        <v>0</v>
      </c>
      <c r="AK39" s="215">
        <v>0</v>
      </c>
      <c r="AL39" s="215">
        <v>0</v>
      </c>
      <c r="AM39" s="215">
        <v>0</v>
      </c>
      <c r="AN39" s="215">
        <v>0</v>
      </c>
      <c r="AO39" s="215">
        <v>0</v>
      </c>
      <c r="AP39" s="215">
        <v>0</v>
      </c>
    </row>
    <row r="40" spans="1:42">
      <c r="A40" s="74">
        <v>-12</v>
      </c>
      <c r="B40" s="215">
        <v>0</v>
      </c>
      <c r="C40" s="215">
        <v>0</v>
      </c>
      <c r="D40" s="215">
        <v>0</v>
      </c>
      <c r="E40" s="215">
        <v>0</v>
      </c>
      <c r="F40" s="215">
        <v>0</v>
      </c>
      <c r="G40" s="215">
        <v>0</v>
      </c>
      <c r="H40" s="215">
        <v>0</v>
      </c>
      <c r="I40" s="215">
        <v>0</v>
      </c>
      <c r="J40" s="215">
        <v>0</v>
      </c>
      <c r="K40" s="215">
        <v>0</v>
      </c>
      <c r="L40" s="215">
        <v>0</v>
      </c>
      <c r="M40" s="215">
        <v>0</v>
      </c>
      <c r="N40" s="215">
        <v>0</v>
      </c>
      <c r="O40" s="215">
        <v>0</v>
      </c>
      <c r="P40" s="215">
        <v>0</v>
      </c>
      <c r="Q40" s="215">
        <v>0</v>
      </c>
      <c r="R40" s="215">
        <v>0</v>
      </c>
      <c r="S40" s="215">
        <v>0</v>
      </c>
      <c r="T40" s="215">
        <v>0</v>
      </c>
      <c r="U40" s="215">
        <v>0</v>
      </c>
      <c r="V40" s="215">
        <v>0</v>
      </c>
      <c r="W40" s="215">
        <v>0</v>
      </c>
      <c r="X40" s="215">
        <v>0</v>
      </c>
      <c r="Y40" s="215">
        <v>0</v>
      </c>
      <c r="Z40" s="215">
        <v>0</v>
      </c>
      <c r="AA40" s="215">
        <v>0</v>
      </c>
      <c r="AB40" s="215">
        <v>0</v>
      </c>
      <c r="AC40" s="215">
        <v>0</v>
      </c>
      <c r="AD40" s="215">
        <v>0</v>
      </c>
      <c r="AE40" s="215">
        <v>0</v>
      </c>
      <c r="AF40" s="215">
        <v>0</v>
      </c>
      <c r="AG40" s="215">
        <v>0</v>
      </c>
      <c r="AH40" s="215">
        <v>0</v>
      </c>
      <c r="AI40" s="215">
        <v>0</v>
      </c>
      <c r="AJ40" s="215">
        <v>0</v>
      </c>
      <c r="AK40" s="215">
        <v>0</v>
      </c>
      <c r="AL40" s="215">
        <v>0</v>
      </c>
      <c r="AM40" s="215">
        <v>0</v>
      </c>
      <c r="AN40" s="215">
        <v>0</v>
      </c>
      <c r="AO40" s="215">
        <v>0</v>
      </c>
      <c r="AP40" s="215">
        <v>0</v>
      </c>
    </row>
    <row r="41" spans="1:42">
      <c r="A41" s="74">
        <v>-11</v>
      </c>
      <c r="B41" s="215">
        <v>0</v>
      </c>
      <c r="C41" s="215">
        <v>0</v>
      </c>
      <c r="D41" s="215">
        <v>0</v>
      </c>
      <c r="E41" s="215">
        <v>0</v>
      </c>
      <c r="F41" s="215">
        <v>0</v>
      </c>
      <c r="G41" s="215">
        <v>0</v>
      </c>
      <c r="H41" s="215">
        <v>0</v>
      </c>
      <c r="I41" s="215">
        <v>0</v>
      </c>
      <c r="J41" s="215">
        <v>0</v>
      </c>
      <c r="K41" s="215">
        <v>0</v>
      </c>
      <c r="L41" s="215">
        <v>0</v>
      </c>
      <c r="M41" s="215">
        <v>0</v>
      </c>
      <c r="N41" s="215">
        <v>0</v>
      </c>
      <c r="O41" s="215">
        <v>0</v>
      </c>
      <c r="P41" s="215">
        <v>0</v>
      </c>
      <c r="Q41" s="215">
        <v>0</v>
      </c>
      <c r="R41" s="215">
        <v>0</v>
      </c>
      <c r="S41" s="215">
        <v>0</v>
      </c>
      <c r="T41" s="215">
        <v>0</v>
      </c>
      <c r="U41" s="215">
        <v>0</v>
      </c>
      <c r="V41" s="215">
        <v>0</v>
      </c>
      <c r="W41" s="215">
        <v>0</v>
      </c>
      <c r="X41" s="215">
        <v>0</v>
      </c>
      <c r="Y41" s="215">
        <v>0</v>
      </c>
      <c r="Z41" s="215">
        <v>0</v>
      </c>
      <c r="AA41" s="215">
        <v>0</v>
      </c>
      <c r="AB41" s="215">
        <v>0</v>
      </c>
      <c r="AC41" s="215">
        <v>0</v>
      </c>
      <c r="AD41" s="215">
        <v>0</v>
      </c>
      <c r="AE41" s="215">
        <v>0</v>
      </c>
      <c r="AF41" s="215">
        <v>0</v>
      </c>
      <c r="AG41" s="215">
        <v>0</v>
      </c>
      <c r="AH41" s="215">
        <v>0</v>
      </c>
      <c r="AI41" s="215">
        <v>0</v>
      </c>
      <c r="AJ41" s="215">
        <v>0</v>
      </c>
      <c r="AK41" s="215">
        <v>0</v>
      </c>
      <c r="AL41" s="215">
        <v>0</v>
      </c>
      <c r="AM41" s="215">
        <v>0</v>
      </c>
      <c r="AN41" s="215">
        <v>0</v>
      </c>
      <c r="AO41" s="215">
        <v>0</v>
      </c>
      <c r="AP41" s="215">
        <v>0</v>
      </c>
    </row>
    <row r="42" spans="1:42">
      <c r="A42" s="74">
        <v>-10</v>
      </c>
      <c r="B42" s="215">
        <v>0</v>
      </c>
      <c r="C42" s="215">
        <v>0</v>
      </c>
      <c r="D42" s="215">
        <v>0</v>
      </c>
      <c r="E42" s="215">
        <v>0</v>
      </c>
      <c r="F42" s="215">
        <v>0</v>
      </c>
      <c r="G42" s="215">
        <v>0</v>
      </c>
      <c r="H42" s="215">
        <v>0</v>
      </c>
      <c r="I42" s="215">
        <v>0</v>
      </c>
      <c r="J42" s="215">
        <v>0</v>
      </c>
      <c r="K42" s="215">
        <v>0</v>
      </c>
      <c r="L42" s="215">
        <v>0</v>
      </c>
      <c r="M42" s="215">
        <v>0</v>
      </c>
      <c r="N42" s="215">
        <v>0</v>
      </c>
      <c r="O42" s="215">
        <v>0</v>
      </c>
      <c r="P42" s="215">
        <v>0</v>
      </c>
      <c r="Q42" s="215">
        <v>0</v>
      </c>
      <c r="R42" s="215">
        <v>0</v>
      </c>
      <c r="S42" s="215">
        <v>0</v>
      </c>
      <c r="T42" s="215">
        <v>0</v>
      </c>
      <c r="U42" s="215">
        <v>0</v>
      </c>
      <c r="V42" s="215">
        <v>0</v>
      </c>
      <c r="W42" s="215">
        <v>0</v>
      </c>
      <c r="X42" s="215">
        <v>0</v>
      </c>
      <c r="Y42" s="215">
        <v>0</v>
      </c>
      <c r="Z42" s="215">
        <v>0</v>
      </c>
      <c r="AA42" s="215">
        <v>0</v>
      </c>
      <c r="AB42" s="215">
        <v>0</v>
      </c>
      <c r="AC42" s="215">
        <v>0</v>
      </c>
      <c r="AD42" s="215">
        <v>0</v>
      </c>
      <c r="AE42" s="215">
        <v>0</v>
      </c>
      <c r="AF42" s="215">
        <v>0</v>
      </c>
      <c r="AG42" s="215">
        <v>0</v>
      </c>
      <c r="AH42" s="215">
        <v>0</v>
      </c>
      <c r="AI42" s="215">
        <v>0</v>
      </c>
      <c r="AJ42" s="215">
        <v>0</v>
      </c>
      <c r="AK42" s="215">
        <v>0</v>
      </c>
      <c r="AL42" s="215">
        <v>0</v>
      </c>
      <c r="AM42" s="215">
        <v>0</v>
      </c>
      <c r="AN42" s="215">
        <v>0</v>
      </c>
      <c r="AO42" s="215">
        <v>0</v>
      </c>
      <c r="AP42" s="215">
        <v>0</v>
      </c>
    </row>
    <row r="43" spans="1:42">
      <c r="A43" s="74">
        <v>-9</v>
      </c>
      <c r="B43" s="215">
        <v>0</v>
      </c>
      <c r="C43" s="215">
        <v>0</v>
      </c>
      <c r="D43" s="215">
        <v>0</v>
      </c>
      <c r="E43" s="215">
        <v>0</v>
      </c>
      <c r="F43" s="215">
        <v>0</v>
      </c>
      <c r="G43" s="215">
        <v>0</v>
      </c>
      <c r="H43" s="215">
        <v>0</v>
      </c>
      <c r="I43" s="215">
        <v>0</v>
      </c>
      <c r="J43" s="215">
        <v>0</v>
      </c>
      <c r="K43" s="215">
        <v>0</v>
      </c>
      <c r="L43" s="215">
        <v>0</v>
      </c>
      <c r="M43" s="215">
        <v>0</v>
      </c>
      <c r="N43" s="215">
        <v>0</v>
      </c>
      <c r="O43" s="215">
        <v>0</v>
      </c>
      <c r="P43" s="215">
        <v>0</v>
      </c>
      <c r="Q43" s="215">
        <v>0</v>
      </c>
      <c r="R43" s="215">
        <v>0</v>
      </c>
      <c r="S43" s="215">
        <v>0</v>
      </c>
      <c r="T43" s="215">
        <v>0</v>
      </c>
      <c r="U43" s="215">
        <v>0</v>
      </c>
      <c r="V43" s="215">
        <v>0</v>
      </c>
      <c r="W43" s="215">
        <v>0</v>
      </c>
      <c r="X43" s="215">
        <v>0</v>
      </c>
      <c r="Y43" s="215">
        <v>0</v>
      </c>
      <c r="Z43" s="215">
        <v>0</v>
      </c>
      <c r="AA43" s="215">
        <v>0</v>
      </c>
      <c r="AB43" s="215">
        <v>0</v>
      </c>
      <c r="AC43" s="215">
        <v>0</v>
      </c>
      <c r="AD43" s="215">
        <v>0</v>
      </c>
      <c r="AE43" s="215">
        <v>0</v>
      </c>
      <c r="AF43" s="215">
        <v>0</v>
      </c>
      <c r="AG43" s="215">
        <v>0</v>
      </c>
      <c r="AH43" s="215">
        <v>0</v>
      </c>
      <c r="AI43" s="215">
        <v>0</v>
      </c>
      <c r="AJ43" s="215">
        <v>0</v>
      </c>
      <c r="AK43" s="215">
        <v>0</v>
      </c>
      <c r="AL43" s="215">
        <v>0</v>
      </c>
      <c r="AM43" s="215">
        <v>0</v>
      </c>
      <c r="AN43" s="215">
        <v>0</v>
      </c>
      <c r="AO43" s="215">
        <v>0</v>
      </c>
      <c r="AP43" s="215">
        <v>0</v>
      </c>
    </row>
    <row r="44" spans="1:42">
      <c r="A44" s="74">
        <v>-8</v>
      </c>
      <c r="B44" s="215">
        <v>0</v>
      </c>
      <c r="C44" s="215">
        <v>0</v>
      </c>
      <c r="D44" s="215">
        <v>0</v>
      </c>
      <c r="E44" s="215">
        <v>0</v>
      </c>
      <c r="F44" s="215">
        <v>0</v>
      </c>
      <c r="G44" s="215">
        <v>0</v>
      </c>
      <c r="H44" s="215">
        <v>0</v>
      </c>
      <c r="I44" s="215">
        <v>0</v>
      </c>
      <c r="J44" s="215">
        <v>0</v>
      </c>
      <c r="K44" s="215">
        <v>0</v>
      </c>
      <c r="L44" s="215">
        <v>0</v>
      </c>
      <c r="M44" s="215">
        <v>0</v>
      </c>
      <c r="N44" s="215">
        <v>0</v>
      </c>
      <c r="O44" s="215">
        <v>0</v>
      </c>
      <c r="P44" s="215">
        <v>0</v>
      </c>
      <c r="Q44" s="215">
        <v>0</v>
      </c>
      <c r="R44" s="215">
        <v>0</v>
      </c>
      <c r="S44" s="215">
        <v>0</v>
      </c>
      <c r="T44" s="215">
        <v>0</v>
      </c>
      <c r="U44" s="215">
        <v>0</v>
      </c>
      <c r="V44" s="215">
        <v>0</v>
      </c>
      <c r="W44" s="215">
        <v>0</v>
      </c>
      <c r="X44" s="215">
        <v>0</v>
      </c>
      <c r="Y44" s="215">
        <v>0</v>
      </c>
      <c r="Z44" s="215">
        <v>0</v>
      </c>
      <c r="AA44" s="215">
        <v>0</v>
      </c>
      <c r="AB44" s="215">
        <v>0</v>
      </c>
      <c r="AC44" s="215">
        <v>0</v>
      </c>
      <c r="AD44" s="215">
        <v>0</v>
      </c>
      <c r="AE44" s="215">
        <v>0</v>
      </c>
      <c r="AF44" s="215">
        <v>0</v>
      </c>
      <c r="AG44" s="215">
        <v>0</v>
      </c>
      <c r="AH44" s="215">
        <v>0</v>
      </c>
      <c r="AI44" s="215">
        <v>0</v>
      </c>
      <c r="AJ44" s="215">
        <v>0</v>
      </c>
      <c r="AK44" s="215">
        <v>0</v>
      </c>
      <c r="AL44" s="215">
        <v>0</v>
      </c>
      <c r="AM44" s="215">
        <v>0</v>
      </c>
      <c r="AN44" s="215">
        <v>0</v>
      </c>
      <c r="AO44" s="215">
        <v>0</v>
      </c>
      <c r="AP44" s="215">
        <v>0</v>
      </c>
    </row>
    <row r="45" spans="1:42">
      <c r="A45" s="74">
        <v>-7</v>
      </c>
      <c r="B45" s="215">
        <v>0</v>
      </c>
      <c r="C45" s="215">
        <v>0</v>
      </c>
      <c r="D45" s="215">
        <v>0</v>
      </c>
      <c r="E45" s="215">
        <v>0</v>
      </c>
      <c r="F45" s="215">
        <v>0</v>
      </c>
      <c r="G45" s="215">
        <v>0</v>
      </c>
      <c r="H45" s="215">
        <v>0</v>
      </c>
      <c r="I45" s="215">
        <v>0</v>
      </c>
      <c r="J45" s="215">
        <v>0</v>
      </c>
      <c r="K45" s="215">
        <v>0</v>
      </c>
      <c r="L45" s="215">
        <v>0</v>
      </c>
      <c r="M45" s="215">
        <v>0</v>
      </c>
      <c r="N45" s="215">
        <v>0</v>
      </c>
      <c r="O45" s="215">
        <v>0</v>
      </c>
      <c r="P45" s="215">
        <v>0</v>
      </c>
      <c r="Q45" s="215">
        <v>0</v>
      </c>
      <c r="R45" s="215">
        <v>0</v>
      </c>
      <c r="S45" s="215">
        <v>0</v>
      </c>
      <c r="T45" s="215">
        <v>0</v>
      </c>
      <c r="U45" s="215">
        <v>0</v>
      </c>
      <c r="V45" s="215">
        <v>0</v>
      </c>
      <c r="W45" s="215">
        <v>0</v>
      </c>
      <c r="X45" s="215">
        <v>0</v>
      </c>
      <c r="Y45" s="215">
        <v>0</v>
      </c>
      <c r="Z45" s="215">
        <v>0</v>
      </c>
      <c r="AA45" s="215">
        <v>0</v>
      </c>
      <c r="AB45" s="215">
        <v>0</v>
      </c>
      <c r="AC45" s="215">
        <v>0</v>
      </c>
      <c r="AD45" s="215">
        <v>0</v>
      </c>
      <c r="AE45" s="215">
        <v>0</v>
      </c>
      <c r="AF45" s="215">
        <v>0</v>
      </c>
      <c r="AG45" s="215">
        <v>0</v>
      </c>
      <c r="AH45" s="215">
        <v>0</v>
      </c>
      <c r="AI45" s="215">
        <v>0</v>
      </c>
      <c r="AJ45" s="215">
        <v>0</v>
      </c>
      <c r="AK45" s="215">
        <v>0</v>
      </c>
      <c r="AL45" s="215">
        <v>0</v>
      </c>
      <c r="AM45" s="215">
        <v>0</v>
      </c>
      <c r="AN45" s="215">
        <v>0</v>
      </c>
      <c r="AO45" s="215">
        <v>0</v>
      </c>
      <c r="AP45" s="215">
        <v>0</v>
      </c>
    </row>
    <row r="46" spans="1:42">
      <c r="A46" s="74">
        <v>-6</v>
      </c>
      <c r="B46" s="215">
        <v>0</v>
      </c>
      <c r="C46" s="215">
        <v>0</v>
      </c>
      <c r="D46" s="215">
        <v>0</v>
      </c>
      <c r="E46" s="215">
        <v>0</v>
      </c>
      <c r="F46" s="215">
        <v>0</v>
      </c>
      <c r="G46" s="215">
        <v>0</v>
      </c>
      <c r="H46" s="215">
        <v>0</v>
      </c>
      <c r="I46" s="215">
        <v>0</v>
      </c>
      <c r="J46" s="215">
        <v>0</v>
      </c>
      <c r="K46" s="215">
        <v>0</v>
      </c>
      <c r="L46" s="215">
        <v>0</v>
      </c>
      <c r="M46" s="215">
        <v>0</v>
      </c>
      <c r="N46" s="215">
        <v>0</v>
      </c>
      <c r="O46" s="215">
        <v>0</v>
      </c>
      <c r="P46" s="215">
        <v>0</v>
      </c>
      <c r="Q46" s="215">
        <v>0</v>
      </c>
      <c r="R46" s="215">
        <v>0</v>
      </c>
      <c r="S46" s="215">
        <v>0</v>
      </c>
      <c r="T46" s="215">
        <v>0</v>
      </c>
      <c r="U46" s="215">
        <v>0</v>
      </c>
      <c r="V46" s="215">
        <v>0</v>
      </c>
      <c r="W46" s="215">
        <v>0</v>
      </c>
      <c r="X46" s="215">
        <v>0</v>
      </c>
      <c r="Y46" s="215">
        <v>0</v>
      </c>
      <c r="Z46" s="215">
        <v>0</v>
      </c>
      <c r="AA46" s="215">
        <v>0</v>
      </c>
      <c r="AB46" s="215">
        <v>0</v>
      </c>
      <c r="AC46" s="215">
        <v>0</v>
      </c>
      <c r="AD46" s="215">
        <v>0</v>
      </c>
      <c r="AE46" s="215">
        <v>0</v>
      </c>
      <c r="AF46" s="215">
        <v>0</v>
      </c>
      <c r="AG46" s="215">
        <v>0</v>
      </c>
      <c r="AH46" s="215">
        <v>0</v>
      </c>
      <c r="AI46" s="215">
        <v>0</v>
      </c>
      <c r="AJ46" s="215">
        <v>0</v>
      </c>
      <c r="AK46" s="215">
        <v>0</v>
      </c>
      <c r="AL46" s="215">
        <v>0</v>
      </c>
      <c r="AM46" s="215">
        <v>0</v>
      </c>
      <c r="AN46" s="215">
        <v>0</v>
      </c>
      <c r="AO46" s="215">
        <v>0</v>
      </c>
      <c r="AP46" s="215">
        <v>0</v>
      </c>
    </row>
    <row r="47" spans="1:42">
      <c r="A47" s="74">
        <v>-5</v>
      </c>
      <c r="B47" s="215">
        <v>0</v>
      </c>
      <c r="C47" s="215">
        <v>0</v>
      </c>
      <c r="D47" s="215">
        <v>0</v>
      </c>
      <c r="E47" s="215">
        <v>0</v>
      </c>
      <c r="F47" s="215">
        <v>0</v>
      </c>
      <c r="G47" s="215">
        <v>0</v>
      </c>
      <c r="H47" s="215">
        <v>0</v>
      </c>
      <c r="I47" s="215">
        <v>0</v>
      </c>
      <c r="J47" s="215">
        <v>0</v>
      </c>
      <c r="K47" s="215">
        <v>0</v>
      </c>
      <c r="L47" s="215">
        <v>0</v>
      </c>
      <c r="M47" s="215">
        <v>0</v>
      </c>
      <c r="N47" s="215">
        <v>0</v>
      </c>
      <c r="O47" s="215">
        <v>0</v>
      </c>
      <c r="P47" s="215">
        <v>0</v>
      </c>
      <c r="Q47" s="215">
        <v>0</v>
      </c>
      <c r="R47" s="215">
        <v>0</v>
      </c>
      <c r="S47" s="215">
        <v>0</v>
      </c>
      <c r="T47" s="215">
        <v>0</v>
      </c>
      <c r="U47" s="215">
        <v>0</v>
      </c>
      <c r="V47" s="215">
        <v>0</v>
      </c>
      <c r="W47" s="215">
        <v>0</v>
      </c>
      <c r="X47" s="215">
        <v>0</v>
      </c>
      <c r="Y47" s="215">
        <v>0</v>
      </c>
      <c r="Z47" s="215">
        <v>0</v>
      </c>
      <c r="AA47" s="215">
        <v>0</v>
      </c>
      <c r="AB47" s="215">
        <v>0</v>
      </c>
      <c r="AC47" s="215">
        <v>0</v>
      </c>
      <c r="AD47" s="215">
        <v>0</v>
      </c>
      <c r="AE47" s="215">
        <v>0</v>
      </c>
      <c r="AF47" s="215">
        <v>0</v>
      </c>
      <c r="AG47" s="215">
        <v>0</v>
      </c>
      <c r="AH47" s="215">
        <v>0</v>
      </c>
      <c r="AI47" s="215">
        <v>0</v>
      </c>
      <c r="AJ47" s="215">
        <v>0</v>
      </c>
      <c r="AK47" s="215">
        <v>0</v>
      </c>
      <c r="AL47" s="215">
        <v>0</v>
      </c>
      <c r="AM47" s="215">
        <v>0</v>
      </c>
      <c r="AN47" s="215">
        <v>0</v>
      </c>
      <c r="AO47" s="215">
        <v>0</v>
      </c>
      <c r="AP47" s="215">
        <v>0</v>
      </c>
    </row>
    <row r="48" spans="1:42">
      <c r="A48" s="74">
        <v>-4</v>
      </c>
      <c r="B48" s="215">
        <v>0</v>
      </c>
      <c r="C48" s="215">
        <v>0</v>
      </c>
      <c r="D48" s="215">
        <v>0</v>
      </c>
      <c r="E48" s="215">
        <v>0</v>
      </c>
      <c r="F48" s="215">
        <v>0</v>
      </c>
      <c r="G48" s="215">
        <v>0</v>
      </c>
      <c r="H48" s="215">
        <v>0</v>
      </c>
      <c r="I48" s="215">
        <v>0</v>
      </c>
      <c r="J48" s="215">
        <v>0</v>
      </c>
      <c r="K48" s="215">
        <v>0</v>
      </c>
      <c r="L48" s="215">
        <v>0</v>
      </c>
      <c r="M48" s="215">
        <v>0</v>
      </c>
      <c r="N48" s="215">
        <v>0</v>
      </c>
      <c r="O48" s="215">
        <v>0</v>
      </c>
      <c r="P48" s="215">
        <v>0</v>
      </c>
      <c r="Q48" s="215">
        <v>0</v>
      </c>
      <c r="R48" s="215">
        <v>0</v>
      </c>
      <c r="S48" s="215">
        <v>0</v>
      </c>
      <c r="T48" s="215">
        <v>0</v>
      </c>
      <c r="U48" s="215">
        <v>0</v>
      </c>
      <c r="V48" s="215">
        <v>0</v>
      </c>
      <c r="W48" s="215">
        <v>0</v>
      </c>
      <c r="X48" s="215">
        <v>0</v>
      </c>
      <c r="Y48" s="215">
        <v>0</v>
      </c>
      <c r="Z48" s="215">
        <v>0</v>
      </c>
      <c r="AA48" s="215">
        <v>0</v>
      </c>
      <c r="AB48" s="215">
        <v>0</v>
      </c>
      <c r="AC48" s="215">
        <v>0</v>
      </c>
      <c r="AD48" s="215">
        <v>0</v>
      </c>
      <c r="AE48" s="215">
        <v>0</v>
      </c>
      <c r="AF48" s="215">
        <v>0</v>
      </c>
      <c r="AG48" s="215">
        <v>0</v>
      </c>
      <c r="AH48" s="215">
        <v>0</v>
      </c>
      <c r="AI48" s="215">
        <v>0</v>
      </c>
      <c r="AJ48" s="215">
        <v>0</v>
      </c>
      <c r="AK48" s="215">
        <v>0</v>
      </c>
      <c r="AL48" s="215">
        <v>0</v>
      </c>
      <c r="AM48" s="215">
        <v>0</v>
      </c>
      <c r="AN48" s="215">
        <v>0</v>
      </c>
      <c r="AO48" s="215">
        <v>0</v>
      </c>
      <c r="AP48" s="215">
        <v>0</v>
      </c>
    </row>
    <row r="49" spans="1:42">
      <c r="A49" s="74">
        <v>-3</v>
      </c>
      <c r="B49" s="215">
        <v>0</v>
      </c>
      <c r="C49" s="215">
        <v>0</v>
      </c>
      <c r="D49" s="215">
        <v>0</v>
      </c>
      <c r="E49" s="215">
        <v>0</v>
      </c>
      <c r="F49" s="215">
        <v>0</v>
      </c>
      <c r="G49" s="215">
        <v>0</v>
      </c>
      <c r="H49" s="215">
        <v>0</v>
      </c>
      <c r="I49" s="215">
        <v>0</v>
      </c>
      <c r="J49" s="215">
        <v>0</v>
      </c>
      <c r="K49" s="215">
        <v>0</v>
      </c>
      <c r="L49" s="215">
        <v>0</v>
      </c>
      <c r="M49" s="215">
        <v>0</v>
      </c>
      <c r="N49" s="215">
        <v>0</v>
      </c>
      <c r="O49" s="215">
        <v>0</v>
      </c>
      <c r="P49" s="215">
        <v>0</v>
      </c>
      <c r="Q49" s="215">
        <v>0</v>
      </c>
      <c r="R49" s="215">
        <v>0</v>
      </c>
      <c r="S49" s="215">
        <v>0</v>
      </c>
      <c r="T49" s="215">
        <v>0</v>
      </c>
      <c r="U49" s="215">
        <v>0</v>
      </c>
      <c r="V49" s="215">
        <v>0</v>
      </c>
      <c r="W49" s="215">
        <v>0</v>
      </c>
      <c r="X49" s="215">
        <v>0</v>
      </c>
      <c r="Y49" s="215">
        <v>0</v>
      </c>
      <c r="Z49" s="215">
        <v>0</v>
      </c>
      <c r="AA49" s="215">
        <v>0</v>
      </c>
      <c r="AB49" s="215">
        <v>0</v>
      </c>
      <c r="AC49" s="215">
        <v>0</v>
      </c>
      <c r="AD49" s="215">
        <v>0</v>
      </c>
      <c r="AE49" s="215">
        <v>0</v>
      </c>
      <c r="AF49" s="215">
        <v>0</v>
      </c>
      <c r="AG49" s="215">
        <v>0</v>
      </c>
      <c r="AH49" s="215">
        <v>0</v>
      </c>
      <c r="AI49" s="215">
        <v>0</v>
      </c>
      <c r="AJ49" s="215">
        <v>0</v>
      </c>
      <c r="AK49" s="215">
        <v>0</v>
      </c>
      <c r="AL49" s="215">
        <v>0</v>
      </c>
      <c r="AM49" s="215">
        <v>0</v>
      </c>
      <c r="AN49" s="215">
        <v>0</v>
      </c>
      <c r="AO49" s="215">
        <v>0</v>
      </c>
      <c r="AP49" s="215">
        <v>0</v>
      </c>
    </row>
    <row r="50" spans="1:42">
      <c r="A50" s="74">
        <v>-2</v>
      </c>
      <c r="B50" s="215">
        <v>0</v>
      </c>
      <c r="C50" s="215">
        <v>0</v>
      </c>
      <c r="D50" s="215">
        <v>0</v>
      </c>
      <c r="E50" s="215">
        <v>0</v>
      </c>
      <c r="F50" s="215">
        <v>0</v>
      </c>
      <c r="G50" s="215">
        <v>0</v>
      </c>
      <c r="H50" s="215">
        <v>0</v>
      </c>
      <c r="I50" s="215">
        <v>0</v>
      </c>
      <c r="J50" s="215">
        <v>0</v>
      </c>
      <c r="K50" s="215">
        <v>0</v>
      </c>
      <c r="L50" s="215">
        <v>0</v>
      </c>
      <c r="M50" s="215">
        <v>0</v>
      </c>
      <c r="N50" s="215">
        <v>0</v>
      </c>
      <c r="O50" s="215">
        <v>0</v>
      </c>
      <c r="P50" s="215">
        <v>0</v>
      </c>
      <c r="Q50" s="215">
        <v>0</v>
      </c>
      <c r="R50" s="215">
        <v>0</v>
      </c>
      <c r="S50" s="215">
        <v>0</v>
      </c>
      <c r="T50" s="215">
        <v>0</v>
      </c>
      <c r="U50" s="215">
        <v>0</v>
      </c>
      <c r="V50" s="215">
        <v>0</v>
      </c>
      <c r="W50" s="215">
        <v>0</v>
      </c>
      <c r="X50" s="215">
        <v>0</v>
      </c>
      <c r="Y50" s="215">
        <v>0</v>
      </c>
      <c r="Z50" s="215">
        <v>0</v>
      </c>
      <c r="AA50" s="215">
        <v>0</v>
      </c>
      <c r="AB50" s="215">
        <v>0</v>
      </c>
      <c r="AC50" s="215">
        <v>0</v>
      </c>
      <c r="AD50" s="215">
        <v>0</v>
      </c>
      <c r="AE50" s="215">
        <v>0</v>
      </c>
      <c r="AF50" s="215">
        <v>0</v>
      </c>
      <c r="AG50" s="215">
        <v>0</v>
      </c>
      <c r="AH50" s="215">
        <v>0</v>
      </c>
      <c r="AI50" s="215">
        <v>0</v>
      </c>
      <c r="AJ50" s="215">
        <v>0</v>
      </c>
      <c r="AK50" s="215">
        <v>0</v>
      </c>
      <c r="AL50" s="215">
        <v>0</v>
      </c>
      <c r="AM50" s="215">
        <v>0</v>
      </c>
      <c r="AN50" s="215">
        <v>0</v>
      </c>
      <c r="AO50" s="215">
        <v>0</v>
      </c>
      <c r="AP50" s="215">
        <v>0</v>
      </c>
    </row>
    <row r="51" spans="1:42">
      <c r="A51" s="74">
        <v>-1</v>
      </c>
      <c r="B51" s="215">
        <v>0</v>
      </c>
      <c r="C51" s="215">
        <v>0</v>
      </c>
      <c r="D51" s="215">
        <v>0</v>
      </c>
      <c r="E51" s="215">
        <v>0</v>
      </c>
      <c r="F51" s="215">
        <v>0</v>
      </c>
      <c r="G51" s="215">
        <v>0</v>
      </c>
      <c r="H51" s="215">
        <v>0</v>
      </c>
      <c r="I51" s="215">
        <v>0</v>
      </c>
      <c r="J51" s="215">
        <v>0</v>
      </c>
      <c r="K51" s="215">
        <v>0</v>
      </c>
      <c r="L51" s="215">
        <v>0</v>
      </c>
      <c r="M51" s="215">
        <v>0</v>
      </c>
      <c r="N51" s="215">
        <v>0</v>
      </c>
      <c r="O51" s="215">
        <v>0</v>
      </c>
      <c r="P51" s="215">
        <v>0</v>
      </c>
      <c r="Q51" s="215">
        <v>0</v>
      </c>
      <c r="R51" s="215">
        <v>0</v>
      </c>
      <c r="S51" s="215">
        <v>0</v>
      </c>
      <c r="T51" s="215">
        <v>0</v>
      </c>
      <c r="U51" s="215">
        <v>0</v>
      </c>
      <c r="V51" s="215">
        <v>0</v>
      </c>
      <c r="W51" s="215">
        <v>0</v>
      </c>
      <c r="X51" s="215">
        <v>0</v>
      </c>
      <c r="Y51" s="215">
        <v>0</v>
      </c>
      <c r="Z51" s="215">
        <v>0</v>
      </c>
      <c r="AA51" s="215">
        <v>0</v>
      </c>
      <c r="AB51" s="215">
        <v>0</v>
      </c>
      <c r="AC51" s="215">
        <v>0</v>
      </c>
      <c r="AD51" s="215">
        <v>0</v>
      </c>
      <c r="AE51" s="215">
        <v>0</v>
      </c>
      <c r="AF51" s="215">
        <v>0</v>
      </c>
      <c r="AG51" s="215">
        <v>0</v>
      </c>
      <c r="AH51" s="215">
        <v>0</v>
      </c>
      <c r="AI51" s="215">
        <v>0</v>
      </c>
      <c r="AJ51" s="215">
        <v>0</v>
      </c>
      <c r="AK51" s="215">
        <v>0</v>
      </c>
      <c r="AL51" s="215">
        <v>0</v>
      </c>
      <c r="AM51" s="215">
        <v>0</v>
      </c>
      <c r="AN51" s="215">
        <v>0</v>
      </c>
      <c r="AO51" s="215">
        <v>0</v>
      </c>
      <c r="AP51" s="215">
        <v>0</v>
      </c>
    </row>
    <row r="52" spans="1:42">
      <c r="A52" s="74">
        <v>0</v>
      </c>
      <c r="B52" s="215">
        <v>0</v>
      </c>
      <c r="C52" s="215">
        <v>0</v>
      </c>
      <c r="D52" s="215">
        <v>0</v>
      </c>
      <c r="E52" s="215">
        <v>0</v>
      </c>
      <c r="F52" s="215">
        <v>0</v>
      </c>
      <c r="G52" s="215">
        <v>0</v>
      </c>
      <c r="H52" s="215">
        <v>0</v>
      </c>
      <c r="I52" s="215">
        <v>0</v>
      </c>
      <c r="J52" s="215">
        <v>0</v>
      </c>
      <c r="K52" s="215">
        <v>0</v>
      </c>
      <c r="L52" s="215">
        <v>0</v>
      </c>
      <c r="M52" s="215">
        <v>0</v>
      </c>
      <c r="N52" s="215">
        <v>0</v>
      </c>
      <c r="O52" s="215">
        <v>0</v>
      </c>
      <c r="P52" s="215">
        <v>0</v>
      </c>
      <c r="Q52" s="215">
        <v>0</v>
      </c>
      <c r="R52" s="215">
        <v>0</v>
      </c>
      <c r="S52" s="215">
        <v>0</v>
      </c>
      <c r="T52" s="215">
        <v>0</v>
      </c>
      <c r="U52" s="215">
        <v>0</v>
      </c>
      <c r="V52" s="215">
        <v>0</v>
      </c>
      <c r="W52" s="215">
        <v>0</v>
      </c>
      <c r="X52" s="215">
        <v>0</v>
      </c>
      <c r="Y52" s="215">
        <v>0</v>
      </c>
      <c r="Z52" s="215">
        <v>0</v>
      </c>
      <c r="AA52" s="215">
        <v>0</v>
      </c>
      <c r="AB52" s="215">
        <v>0</v>
      </c>
      <c r="AC52" s="215">
        <v>0</v>
      </c>
      <c r="AD52" s="215">
        <v>0</v>
      </c>
      <c r="AE52" s="215">
        <v>0</v>
      </c>
      <c r="AF52" s="215">
        <v>0</v>
      </c>
      <c r="AG52" s="215">
        <v>0</v>
      </c>
      <c r="AH52" s="215">
        <v>0</v>
      </c>
      <c r="AI52" s="215">
        <v>0</v>
      </c>
      <c r="AJ52" s="215">
        <v>0</v>
      </c>
      <c r="AK52" s="215">
        <v>0</v>
      </c>
      <c r="AL52" s="215">
        <v>0</v>
      </c>
      <c r="AM52" s="215">
        <v>0</v>
      </c>
      <c r="AN52" s="215">
        <v>0</v>
      </c>
      <c r="AO52" s="215">
        <v>0</v>
      </c>
      <c r="AP52" s="215">
        <v>0</v>
      </c>
    </row>
    <row r="53" spans="1:42">
      <c r="A53" s="74">
        <v>1</v>
      </c>
      <c r="B53" s="215">
        <v>0</v>
      </c>
      <c r="C53" s="215">
        <v>0</v>
      </c>
      <c r="D53" s="215">
        <v>0</v>
      </c>
      <c r="E53" s="215">
        <v>0</v>
      </c>
      <c r="F53" s="215">
        <v>0</v>
      </c>
      <c r="G53" s="215">
        <v>0</v>
      </c>
      <c r="H53" s="215">
        <v>0</v>
      </c>
      <c r="I53" s="215">
        <v>0</v>
      </c>
      <c r="J53" s="215">
        <v>0</v>
      </c>
      <c r="K53" s="215">
        <v>0</v>
      </c>
      <c r="L53" s="215">
        <v>0</v>
      </c>
      <c r="M53" s="215">
        <v>0</v>
      </c>
      <c r="N53" s="215">
        <v>0</v>
      </c>
      <c r="O53" s="215">
        <v>0</v>
      </c>
      <c r="P53" s="215">
        <v>0</v>
      </c>
      <c r="Q53" s="215">
        <v>0</v>
      </c>
      <c r="R53" s="215">
        <v>0</v>
      </c>
      <c r="S53" s="215">
        <v>0</v>
      </c>
      <c r="T53" s="215">
        <v>0</v>
      </c>
      <c r="U53" s="215">
        <v>0</v>
      </c>
      <c r="V53" s="215">
        <v>0</v>
      </c>
      <c r="W53" s="215">
        <v>0</v>
      </c>
      <c r="X53" s="215">
        <v>0</v>
      </c>
      <c r="Y53" s="215">
        <v>0</v>
      </c>
      <c r="Z53" s="215">
        <v>0</v>
      </c>
      <c r="AA53" s="215">
        <v>0</v>
      </c>
      <c r="AB53" s="215">
        <v>0</v>
      </c>
      <c r="AC53" s="215">
        <v>0</v>
      </c>
      <c r="AD53" s="215">
        <v>0</v>
      </c>
      <c r="AE53" s="215">
        <v>0</v>
      </c>
      <c r="AF53" s="215">
        <v>0</v>
      </c>
      <c r="AG53" s="215">
        <v>0</v>
      </c>
      <c r="AH53" s="215">
        <v>0</v>
      </c>
      <c r="AI53" s="215">
        <v>0</v>
      </c>
      <c r="AJ53" s="215">
        <v>0</v>
      </c>
      <c r="AK53" s="215">
        <v>0</v>
      </c>
      <c r="AL53" s="215">
        <v>0</v>
      </c>
      <c r="AM53" s="215">
        <v>0</v>
      </c>
      <c r="AN53" s="215">
        <v>0</v>
      </c>
      <c r="AO53" s="215">
        <v>0</v>
      </c>
      <c r="AP53" s="215">
        <v>0</v>
      </c>
    </row>
    <row r="54" spans="1:42">
      <c r="A54" s="74">
        <v>2</v>
      </c>
      <c r="B54" s="215">
        <v>0</v>
      </c>
      <c r="C54" s="215">
        <v>0</v>
      </c>
      <c r="D54" s="215">
        <v>0</v>
      </c>
      <c r="E54" s="215">
        <v>0</v>
      </c>
      <c r="F54" s="215">
        <v>0</v>
      </c>
      <c r="G54" s="215">
        <v>0</v>
      </c>
      <c r="H54" s="215">
        <v>0</v>
      </c>
      <c r="I54" s="215">
        <v>0</v>
      </c>
      <c r="J54" s="215">
        <v>0</v>
      </c>
      <c r="K54" s="215">
        <v>0</v>
      </c>
      <c r="L54" s="215">
        <v>0</v>
      </c>
      <c r="M54" s="215">
        <v>0</v>
      </c>
      <c r="N54" s="215">
        <v>0</v>
      </c>
      <c r="O54" s="215">
        <v>0</v>
      </c>
      <c r="P54" s="215">
        <v>0</v>
      </c>
      <c r="Q54" s="215">
        <v>0</v>
      </c>
      <c r="R54" s="215">
        <v>0</v>
      </c>
      <c r="S54" s="215">
        <v>0</v>
      </c>
      <c r="T54" s="215">
        <v>0</v>
      </c>
      <c r="U54" s="215">
        <v>0</v>
      </c>
      <c r="V54" s="215">
        <v>0</v>
      </c>
      <c r="W54" s="215">
        <v>0</v>
      </c>
      <c r="X54" s="215">
        <v>0</v>
      </c>
      <c r="Y54" s="215">
        <v>0</v>
      </c>
      <c r="Z54" s="215">
        <v>0</v>
      </c>
      <c r="AA54" s="215">
        <v>0</v>
      </c>
      <c r="AB54" s="215">
        <v>0</v>
      </c>
      <c r="AC54" s="215">
        <v>0</v>
      </c>
      <c r="AD54" s="215">
        <v>0</v>
      </c>
      <c r="AE54" s="215">
        <v>0</v>
      </c>
      <c r="AF54" s="215">
        <v>0</v>
      </c>
      <c r="AG54" s="215">
        <v>0</v>
      </c>
      <c r="AH54" s="215">
        <v>0</v>
      </c>
      <c r="AI54" s="215">
        <v>0</v>
      </c>
      <c r="AJ54" s="215">
        <v>0</v>
      </c>
      <c r="AK54" s="215">
        <v>0</v>
      </c>
      <c r="AL54" s="215">
        <v>0</v>
      </c>
      <c r="AM54" s="215">
        <v>0</v>
      </c>
      <c r="AN54" s="215">
        <v>0</v>
      </c>
      <c r="AO54" s="215">
        <v>0</v>
      </c>
      <c r="AP54" s="215">
        <v>0</v>
      </c>
    </row>
    <row r="55" spans="1:42">
      <c r="A55" s="74">
        <v>3</v>
      </c>
      <c r="B55" s="215">
        <v>0</v>
      </c>
      <c r="C55" s="215">
        <v>0</v>
      </c>
      <c r="D55" s="215">
        <v>0</v>
      </c>
      <c r="E55" s="215">
        <v>0</v>
      </c>
      <c r="F55" s="215">
        <v>0</v>
      </c>
      <c r="G55" s="215">
        <v>0</v>
      </c>
      <c r="H55" s="215">
        <v>0</v>
      </c>
      <c r="I55" s="215">
        <v>0</v>
      </c>
      <c r="J55" s="215">
        <v>0</v>
      </c>
      <c r="K55" s="215">
        <v>0</v>
      </c>
      <c r="L55" s="215">
        <v>0</v>
      </c>
      <c r="M55" s="215">
        <v>0</v>
      </c>
      <c r="N55" s="215">
        <v>0</v>
      </c>
      <c r="O55" s="215">
        <v>0</v>
      </c>
      <c r="P55" s="215">
        <v>0</v>
      </c>
      <c r="Q55" s="215">
        <v>0</v>
      </c>
      <c r="R55" s="215">
        <v>0</v>
      </c>
      <c r="S55" s="215">
        <v>0</v>
      </c>
      <c r="T55" s="215">
        <v>0</v>
      </c>
      <c r="U55" s="215">
        <v>0</v>
      </c>
      <c r="V55" s="215">
        <v>0</v>
      </c>
      <c r="W55" s="215">
        <v>0</v>
      </c>
      <c r="X55" s="215">
        <v>0</v>
      </c>
      <c r="Y55" s="215">
        <v>0</v>
      </c>
      <c r="Z55" s="215">
        <v>0</v>
      </c>
      <c r="AA55" s="215">
        <v>0</v>
      </c>
      <c r="AB55" s="215">
        <v>0</v>
      </c>
      <c r="AC55" s="215">
        <v>0</v>
      </c>
      <c r="AD55" s="215">
        <v>0</v>
      </c>
      <c r="AE55" s="215">
        <v>0</v>
      </c>
      <c r="AF55" s="215">
        <v>0</v>
      </c>
      <c r="AG55" s="215">
        <v>0</v>
      </c>
      <c r="AH55" s="215">
        <v>0</v>
      </c>
      <c r="AI55" s="215">
        <v>0</v>
      </c>
      <c r="AJ55" s="215">
        <v>0</v>
      </c>
      <c r="AK55" s="215">
        <v>0</v>
      </c>
      <c r="AL55" s="215">
        <v>0</v>
      </c>
      <c r="AM55" s="215">
        <v>0</v>
      </c>
      <c r="AN55" s="215">
        <v>0</v>
      </c>
      <c r="AO55" s="215">
        <v>0</v>
      </c>
      <c r="AP55" s="215">
        <v>0</v>
      </c>
    </row>
    <row r="56" spans="1:42">
      <c r="A56" s="74">
        <v>4</v>
      </c>
      <c r="B56" s="215">
        <v>0</v>
      </c>
      <c r="C56" s="215">
        <v>0</v>
      </c>
      <c r="D56" s="215">
        <v>0</v>
      </c>
      <c r="E56" s="215">
        <v>0</v>
      </c>
      <c r="F56" s="215">
        <v>0</v>
      </c>
      <c r="G56" s="215">
        <v>0</v>
      </c>
      <c r="H56" s="215">
        <v>0</v>
      </c>
      <c r="I56" s="215">
        <v>0</v>
      </c>
      <c r="J56" s="215">
        <v>0</v>
      </c>
      <c r="K56" s="215">
        <v>0</v>
      </c>
      <c r="L56" s="215">
        <v>0</v>
      </c>
      <c r="M56" s="215">
        <v>0</v>
      </c>
      <c r="N56" s="215">
        <v>0</v>
      </c>
      <c r="O56" s="215">
        <v>0</v>
      </c>
      <c r="P56" s="215">
        <v>0</v>
      </c>
      <c r="Q56" s="215">
        <v>0</v>
      </c>
      <c r="R56" s="215">
        <v>0</v>
      </c>
      <c r="S56" s="215">
        <v>0</v>
      </c>
      <c r="T56" s="215">
        <v>0</v>
      </c>
      <c r="U56" s="215">
        <v>0</v>
      </c>
      <c r="V56" s="215">
        <v>0</v>
      </c>
      <c r="W56" s="215">
        <v>0</v>
      </c>
      <c r="X56" s="215">
        <v>0</v>
      </c>
      <c r="Y56" s="215">
        <v>0</v>
      </c>
      <c r="Z56" s="215">
        <v>0</v>
      </c>
      <c r="AA56" s="215">
        <v>0</v>
      </c>
      <c r="AB56" s="215">
        <v>0</v>
      </c>
      <c r="AC56" s="215">
        <v>0</v>
      </c>
      <c r="AD56" s="215">
        <v>0</v>
      </c>
      <c r="AE56" s="215">
        <v>0</v>
      </c>
      <c r="AF56" s="215">
        <v>0</v>
      </c>
      <c r="AG56" s="215">
        <v>0</v>
      </c>
      <c r="AH56" s="215">
        <v>0</v>
      </c>
      <c r="AI56" s="215">
        <v>0</v>
      </c>
      <c r="AJ56" s="215">
        <v>0</v>
      </c>
      <c r="AK56" s="215">
        <v>0</v>
      </c>
      <c r="AL56" s="215">
        <v>0</v>
      </c>
      <c r="AM56" s="215">
        <v>0</v>
      </c>
      <c r="AN56" s="215">
        <v>0</v>
      </c>
      <c r="AO56" s="215">
        <v>0</v>
      </c>
      <c r="AP56" s="215">
        <v>0</v>
      </c>
    </row>
    <row r="57" spans="1:42">
      <c r="A57" s="74">
        <v>5</v>
      </c>
      <c r="B57" s="215">
        <v>0</v>
      </c>
      <c r="C57" s="215">
        <v>0</v>
      </c>
      <c r="D57" s="215">
        <v>0</v>
      </c>
      <c r="E57" s="215">
        <v>0</v>
      </c>
      <c r="F57" s="215">
        <v>0</v>
      </c>
      <c r="G57" s="215">
        <v>0</v>
      </c>
      <c r="H57" s="215">
        <v>0</v>
      </c>
      <c r="I57" s="215">
        <v>0</v>
      </c>
      <c r="J57" s="215">
        <v>0</v>
      </c>
      <c r="K57" s="215">
        <v>0</v>
      </c>
      <c r="L57" s="215">
        <v>0</v>
      </c>
      <c r="M57" s="215">
        <v>0</v>
      </c>
      <c r="N57" s="215">
        <v>0</v>
      </c>
      <c r="O57" s="215">
        <v>0</v>
      </c>
      <c r="P57" s="215">
        <v>0</v>
      </c>
      <c r="Q57" s="215">
        <v>0</v>
      </c>
      <c r="R57" s="215">
        <v>0</v>
      </c>
      <c r="S57" s="215">
        <v>0</v>
      </c>
      <c r="T57" s="215">
        <v>0</v>
      </c>
      <c r="U57" s="215">
        <v>0</v>
      </c>
      <c r="V57" s="215">
        <v>0</v>
      </c>
      <c r="W57" s="215">
        <v>0</v>
      </c>
      <c r="X57" s="215">
        <v>0</v>
      </c>
      <c r="Y57" s="215">
        <v>0</v>
      </c>
      <c r="Z57" s="215">
        <v>0</v>
      </c>
      <c r="AA57" s="215">
        <v>0</v>
      </c>
      <c r="AB57" s="215">
        <v>0</v>
      </c>
      <c r="AC57" s="215">
        <v>0</v>
      </c>
      <c r="AD57" s="215">
        <v>0</v>
      </c>
      <c r="AE57" s="215">
        <v>0</v>
      </c>
      <c r="AF57" s="215">
        <v>0</v>
      </c>
      <c r="AG57" s="215">
        <v>0</v>
      </c>
      <c r="AH57" s="215">
        <v>0</v>
      </c>
      <c r="AI57" s="215">
        <v>0</v>
      </c>
      <c r="AJ57" s="215">
        <v>0</v>
      </c>
      <c r="AK57" s="215">
        <v>0</v>
      </c>
      <c r="AL57" s="215">
        <v>0</v>
      </c>
      <c r="AM57" s="215">
        <v>0</v>
      </c>
      <c r="AN57" s="215">
        <v>0</v>
      </c>
      <c r="AO57" s="215">
        <v>0</v>
      </c>
      <c r="AP57" s="215">
        <v>0</v>
      </c>
    </row>
    <row r="58" spans="1:42">
      <c r="A58" s="74">
        <v>6</v>
      </c>
      <c r="B58" s="215">
        <v>0</v>
      </c>
      <c r="C58" s="215">
        <v>0</v>
      </c>
      <c r="D58" s="215">
        <v>0</v>
      </c>
      <c r="E58" s="215">
        <v>0</v>
      </c>
      <c r="F58" s="215">
        <v>0</v>
      </c>
      <c r="G58" s="215">
        <v>0</v>
      </c>
      <c r="H58" s="215">
        <v>0</v>
      </c>
      <c r="I58" s="215">
        <v>0</v>
      </c>
      <c r="J58" s="215">
        <v>0</v>
      </c>
      <c r="K58" s="215">
        <v>0</v>
      </c>
      <c r="L58" s="215">
        <v>0</v>
      </c>
      <c r="M58" s="215">
        <v>0</v>
      </c>
      <c r="N58" s="215">
        <v>0</v>
      </c>
      <c r="O58" s="215">
        <v>0</v>
      </c>
      <c r="P58" s="215">
        <v>0</v>
      </c>
      <c r="Q58" s="215">
        <v>0</v>
      </c>
      <c r="R58" s="215">
        <v>0</v>
      </c>
      <c r="S58" s="215">
        <v>0</v>
      </c>
      <c r="T58" s="215">
        <v>0</v>
      </c>
      <c r="U58" s="215">
        <v>0</v>
      </c>
      <c r="V58" s="215">
        <v>0</v>
      </c>
      <c r="W58" s="215">
        <v>0</v>
      </c>
      <c r="X58" s="215">
        <v>0</v>
      </c>
      <c r="Y58" s="215">
        <v>0</v>
      </c>
      <c r="Z58" s="215">
        <v>0</v>
      </c>
      <c r="AA58" s="215">
        <v>0</v>
      </c>
      <c r="AB58" s="215">
        <v>0</v>
      </c>
      <c r="AC58" s="215">
        <v>0</v>
      </c>
      <c r="AD58" s="215">
        <v>0</v>
      </c>
      <c r="AE58" s="215">
        <v>0</v>
      </c>
      <c r="AF58" s="215">
        <v>0</v>
      </c>
      <c r="AG58" s="215">
        <v>0</v>
      </c>
      <c r="AH58" s="215">
        <v>0</v>
      </c>
      <c r="AI58" s="215">
        <v>0</v>
      </c>
      <c r="AJ58" s="215">
        <v>0</v>
      </c>
      <c r="AK58" s="215">
        <v>0</v>
      </c>
      <c r="AL58" s="215">
        <v>0</v>
      </c>
      <c r="AM58" s="215">
        <v>0</v>
      </c>
      <c r="AN58" s="215">
        <v>0</v>
      </c>
      <c r="AO58" s="215">
        <v>0</v>
      </c>
      <c r="AP58" s="215">
        <v>0</v>
      </c>
    </row>
    <row r="59" spans="1:42">
      <c r="A59" s="74">
        <v>7</v>
      </c>
      <c r="B59" s="215">
        <v>0</v>
      </c>
      <c r="C59" s="215">
        <v>0</v>
      </c>
      <c r="D59" s="215">
        <v>0</v>
      </c>
      <c r="E59" s="215">
        <v>0</v>
      </c>
      <c r="F59" s="215">
        <v>0</v>
      </c>
      <c r="G59" s="215">
        <v>0</v>
      </c>
      <c r="H59" s="215">
        <v>0</v>
      </c>
      <c r="I59" s="215">
        <v>0</v>
      </c>
      <c r="J59" s="215">
        <v>0</v>
      </c>
      <c r="K59" s="215">
        <v>0</v>
      </c>
      <c r="L59" s="215">
        <v>0</v>
      </c>
      <c r="M59" s="215">
        <v>0</v>
      </c>
      <c r="N59" s="215">
        <v>0</v>
      </c>
      <c r="O59" s="215">
        <v>0</v>
      </c>
      <c r="P59" s="215">
        <v>0</v>
      </c>
      <c r="Q59" s="215">
        <v>0</v>
      </c>
      <c r="R59" s="215">
        <v>0</v>
      </c>
      <c r="S59" s="215">
        <v>0</v>
      </c>
      <c r="T59" s="215">
        <v>0</v>
      </c>
      <c r="U59" s="215">
        <v>0</v>
      </c>
      <c r="V59" s="215">
        <v>0</v>
      </c>
      <c r="W59" s="215">
        <v>0</v>
      </c>
      <c r="X59" s="215">
        <v>0</v>
      </c>
      <c r="Y59" s="215">
        <v>0</v>
      </c>
      <c r="Z59" s="215">
        <v>0</v>
      </c>
      <c r="AA59" s="215">
        <v>0</v>
      </c>
      <c r="AB59" s="215">
        <v>0</v>
      </c>
      <c r="AC59" s="215">
        <v>0</v>
      </c>
      <c r="AD59" s="215">
        <v>0</v>
      </c>
      <c r="AE59" s="215">
        <v>0</v>
      </c>
      <c r="AF59" s="215">
        <v>0</v>
      </c>
      <c r="AG59" s="215">
        <v>0</v>
      </c>
      <c r="AH59" s="215">
        <v>0</v>
      </c>
      <c r="AI59" s="215">
        <v>0</v>
      </c>
      <c r="AJ59" s="215">
        <v>0</v>
      </c>
      <c r="AK59" s="215">
        <v>0</v>
      </c>
      <c r="AL59" s="215">
        <v>0</v>
      </c>
      <c r="AM59" s="215">
        <v>0</v>
      </c>
      <c r="AN59" s="215">
        <v>0</v>
      </c>
      <c r="AO59" s="215">
        <v>0</v>
      </c>
      <c r="AP59" s="215">
        <v>0</v>
      </c>
    </row>
    <row r="60" spans="1:42">
      <c r="A60" s="74">
        <v>8</v>
      </c>
      <c r="B60" s="215">
        <v>0</v>
      </c>
      <c r="C60" s="215">
        <v>0</v>
      </c>
      <c r="D60" s="215">
        <v>0</v>
      </c>
      <c r="E60" s="215">
        <v>0</v>
      </c>
      <c r="F60" s="215">
        <v>0</v>
      </c>
      <c r="G60" s="215">
        <v>0</v>
      </c>
      <c r="H60" s="215">
        <v>0</v>
      </c>
      <c r="I60" s="215">
        <v>0</v>
      </c>
      <c r="J60" s="215">
        <v>0</v>
      </c>
      <c r="K60" s="215">
        <v>0</v>
      </c>
      <c r="L60" s="215">
        <v>0</v>
      </c>
      <c r="M60" s="215">
        <v>0</v>
      </c>
      <c r="N60" s="215">
        <v>0</v>
      </c>
      <c r="O60" s="215">
        <v>0</v>
      </c>
      <c r="P60" s="215">
        <v>0</v>
      </c>
      <c r="Q60" s="215">
        <v>0</v>
      </c>
      <c r="R60" s="215">
        <v>0</v>
      </c>
      <c r="S60" s="215">
        <v>0</v>
      </c>
      <c r="T60" s="215">
        <v>0</v>
      </c>
      <c r="U60" s="215">
        <v>0</v>
      </c>
      <c r="V60" s="215">
        <v>0</v>
      </c>
      <c r="W60" s="215">
        <v>0</v>
      </c>
      <c r="X60" s="215">
        <v>0</v>
      </c>
      <c r="Y60" s="215">
        <v>0</v>
      </c>
      <c r="Z60" s="215">
        <v>0</v>
      </c>
      <c r="AA60" s="215">
        <v>0</v>
      </c>
      <c r="AB60" s="215">
        <v>0</v>
      </c>
      <c r="AC60" s="215">
        <v>0</v>
      </c>
      <c r="AD60" s="215">
        <v>0</v>
      </c>
      <c r="AE60" s="215">
        <v>0</v>
      </c>
      <c r="AF60" s="215">
        <v>0</v>
      </c>
      <c r="AG60" s="215">
        <v>0</v>
      </c>
      <c r="AH60" s="215">
        <v>0</v>
      </c>
      <c r="AI60" s="215">
        <v>0</v>
      </c>
      <c r="AJ60" s="215">
        <v>0</v>
      </c>
      <c r="AK60" s="215">
        <v>0</v>
      </c>
      <c r="AL60" s="215">
        <v>0</v>
      </c>
      <c r="AM60" s="215">
        <v>0</v>
      </c>
      <c r="AN60" s="215">
        <v>0</v>
      </c>
      <c r="AO60" s="215">
        <v>0</v>
      </c>
      <c r="AP60" s="215">
        <v>0</v>
      </c>
    </row>
    <row r="61" spans="1:42">
      <c r="A61" s="74">
        <v>9</v>
      </c>
      <c r="B61" s="215">
        <v>0</v>
      </c>
      <c r="C61" s="215">
        <v>0</v>
      </c>
      <c r="D61" s="215">
        <v>0</v>
      </c>
      <c r="E61" s="215">
        <v>0</v>
      </c>
      <c r="F61" s="215">
        <v>0</v>
      </c>
      <c r="G61" s="215">
        <v>0</v>
      </c>
      <c r="H61" s="215">
        <v>0</v>
      </c>
      <c r="I61" s="215">
        <v>0</v>
      </c>
      <c r="J61" s="215">
        <v>0</v>
      </c>
      <c r="K61" s="215">
        <v>0</v>
      </c>
      <c r="L61" s="215">
        <v>0</v>
      </c>
      <c r="M61" s="215">
        <v>0</v>
      </c>
      <c r="N61" s="215">
        <v>0</v>
      </c>
      <c r="O61" s="215">
        <v>0</v>
      </c>
      <c r="P61" s="215">
        <v>0</v>
      </c>
      <c r="Q61" s="215">
        <v>0</v>
      </c>
      <c r="R61" s="215">
        <v>0</v>
      </c>
      <c r="S61" s="215">
        <v>0</v>
      </c>
      <c r="T61" s="215">
        <v>0</v>
      </c>
      <c r="U61" s="215">
        <v>0</v>
      </c>
      <c r="V61" s="215">
        <v>0</v>
      </c>
      <c r="W61" s="215">
        <v>0</v>
      </c>
      <c r="X61" s="215">
        <v>0</v>
      </c>
      <c r="Y61" s="215">
        <v>0</v>
      </c>
      <c r="Z61" s="215">
        <v>0</v>
      </c>
      <c r="AA61" s="215">
        <v>0</v>
      </c>
      <c r="AB61" s="215">
        <v>0</v>
      </c>
      <c r="AC61" s="215">
        <v>0</v>
      </c>
      <c r="AD61" s="215">
        <v>0</v>
      </c>
      <c r="AE61" s="215">
        <v>0</v>
      </c>
      <c r="AF61" s="215">
        <v>0</v>
      </c>
      <c r="AG61" s="215">
        <v>0</v>
      </c>
      <c r="AH61" s="215">
        <v>0</v>
      </c>
      <c r="AI61" s="215">
        <v>0</v>
      </c>
      <c r="AJ61" s="215">
        <v>0</v>
      </c>
      <c r="AK61" s="215">
        <v>0</v>
      </c>
      <c r="AL61" s="215">
        <v>0</v>
      </c>
      <c r="AM61" s="215">
        <v>0</v>
      </c>
      <c r="AN61" s="215">
        <v>0</v>
      </c>
      <c r="AO61" s="215">
        <v>0</v>
      </c>
      <c r="AP61" s="215">
        <v>0</v>
      </c>
    </row>
    <row r="62" spans="1:42">
      <c r="A62" s="74">
        <v>10</v>
      </c>
      <c r="B62" s="215">
        <v>0</v>
      </c>
      <c r="C62" s="215">
        <v>0</v>
      </c>
      <c r="D62" s="215">
        <v>0</v>
      </c>
      <c r="E62" s="215">
        <v>0</v>
      </c>
      <c r="F62" s="215">
        <v>0</v>
      </c>
      <c r="G62" s="215">
        <v>0</v>
      </c>
      <c r="H62" s="215">
        <v>0</v>
      </c>
      <c r="I62" s="215">
        <v>0</v>
      </c>
      <c r="J62" s="215">
        <v>0</v>
      </c>
      <c r="K62" s="215">
        <v>0</v>
      </c>
      <c r="L62" s="215">
        <v>0</v>
      </c>
      <c r="M62" s="215">
        <v>0</v>
      </c>
      <c r="N62" s="215">
        <v>0</v>
      </c>
      <c r="O62" s="215">
        <v>0</v>
      </c>
      <c r="P62" s="215">
        <v>0</v>
      </c>
      <c r="Q62" s="215">
        <v>0</v>
      </c>
      <c r="R62" s="215">
        <v>0</v>
      </c>
      <c r="S62" s="215">
        <v>0</v>
      </c>
      <c r="T62" s="215">
        <v>0</v>
      </c>
      <c r="U62" s="215">
        <v>0</v>
      </c>
      <c r="V62" s="215">
        <v>0</v>
      </c>
      <c r="W62" s="215">
        <v>0</v>
      </c>
      <c r="X62" s="215">
        <v>0</v>
      </c>
      <c r="Y62" s="215">
        <v>0</v>
      </c>
      <c r="Z62" s="215">
        <v>0</v>
      </c>
      <c r="AA62" s="215">
        <v>0</v>
      </c>
      <c r="AB62" s="215">
        <v>0</v>
      </c>
      <c r="AC62" s="215">
        <v>0</v>
      </c>
      <c r="AD62" s="215">
        <v>0</v>
      </c>
      <c r="AE62" s="215">
        <v>0</v>
      </c>
      <c r="AF62" s="215">
        <v>0</v>
      </c>
      <c r="AG62" s="215">
        <v>0</v>
      </c>
      <c r="AH62" s="215">
        <v>0</v>
      </c>
      <c r="AI62" s="215">
        <v>0</v>
      </c>
      <c r="AJ62" s="215">
        <v>0</v>
      </c>
      <c r="AK62" s="215">
        <v>0</v>
      </c>
      <c r="AL62" s="215">
        <v>0</v>
      </c>
      <c r="AM62" s="215">
        <v>0</v>
      </c>
      <c r="AN62" s="215">
        <v>0</v>
      </c>
      <c r="AO62" s="215">
        <v>0</v>
      </c>
      <c r="AP62" s="215">
        <v>0</v>
      </c>
    </row>
    <row r="63" spans="1:42">
      <c r="A63" s="74">
        <v>11</v>
      </c>
      <c r="B63" s="215">
        <v>0</v>
      </c>
      <c r="C63" s="215">
        <v>0</v>
      </c>
      <c r="D63" s="215">
        <v>0</v>
      </c>
      <c r="E63" s="215">
        <v>0</v>
      </c>
      <c r="F63" s="215">
        <v>0</v>
      </c>
      <c r="G63" s="215">
        <v>0</v>
      </c>
      <c r="H63" s="215">
        <v>0</v>
      </c>
      <c r="I63" s="215">
        <v>0</v>
      </c>
      <c r="J63" s="215">
        <v>0</v>
      </c>
      <c r="K63" s="215">
        <v>0</v>
      </c>
      <c r="L63" s="215">
        <v>0</v>
      </c>
      <c r="M63" s="215">
        <v>0</v>
      </c>
      <c r="N63" s="215">
        <v>0</v>
      </c>
      <c r="O63" s="215">
        <v>0</v>
      </c>
      <c r="P63" s="215">
        <v>0</v>
      </c>
      <c r="Q63" s="215">
        <v>0</v>
      </c>
      <c r="R63" s="215">
        <v>0</v>
      </c>
      <c r="S63" s="215">
        <v>0</v>
      </c>
      <c r="T63" s="215">
        <v>0</v>
      </c>
      <c r="U63" s="215">
        <v>0</v>
      </c>
      <c r="V63" s="215">
        <v>0</v>
      </c>
      <c r="W63" s="215">
        <v>0</v>
      </c>
      <c r="X63" s="215">
        <v>0</v>
      </c>
      <c r="Y63" s="215">
        <v>0</v>
      </c>
      <c r="Z63" s="215">
        <v>0</v>
      </c>
      <c r="AA63" s="215">
        <v>0</v>
      </c>
      <c r="AB63" s="215">
        <v>0</v>
      </c>
      <c r="AC63" s="215">
        <v>0</v>
      </c>
      <c r="AD63" s="215">
        <v>0</v>
      </c>
      <c r="AE63" s="215">
        <v>0</v>
      </c>
      <c r="AF63" s="215">
        <v>0</v>
      </c>
      <c r="AG63" s="215">
        <v>0</v>
      </c>
      <c r="AH63" s="215">
        <v>0</v>
      </c>
      <c r="AI63" s="215">
        <v>0</v>
      </c>
      <c r="AJ63" s="215">
        <v>0</v>
      </c>
      <c r="AK63" s="215">
        <v>0</v>
      </c>
      <c r="AL63" s="215">
        <v>0</v>
      </c>
      <c r="AM63" s="215">
        <v>0</v>
      </c>
      <c r="AN63" s="215">
        <v>0</v>
      </c>
      <c r="AO63" s="215">
        <v>0</v>
      </c>
      <c r="AP63" s="215">
        <v>0</v>
      </c>
    </row>
    <row r="64" spans="1:42">
      <c r="A64" s="74">
        <v>12</v>
      </c>
      <c r="B64" s="215">
        <v>0</v>
      </c>
      <c r="C64" s="215">
        <v>0</v>
      </c>
      <c r="D64" s="215">
        <v>0</v>
      </c>
      <c r="E64" s="215">
        <v>0</v>
      </c>
      <c r="F64" s="215">
        <v>0</v>
      </c>
      <c r="G64" s="215">
        <v>0</v>
      </c>
      <c r="H64" s="215">
        <v>0</v>
      </c>
      <c r="I64" s="215">
        <v>0</v>
      </c>
      <c r="J64" s="215">
        <v>0</v>
      </c>
      <c r="K64" s="215">
        <v>0</v>
      </c>
      <c r="L64" s="215">
        <v>0</v>
      </c>
      <c r="M64" s="215">
        <v>0</v>
      </c>
      <c r="N64" s="215">
        <v>0</v>
      </c>
      <c r="O64" s="215">
        <v>0</v>
      </c>
      <c r="P64" s="215">
        <v>0</v>
      </c>
      <c r="Q64" s="215">
        <v>0</v>
      </c>
      <c r="R64" s="215">
        <v>0</v>
      </c>
      <c r="S64" s="215">
        <v>0</v>
      </c>
      <c r="T64" s="215">
        <v>0</v>
      </c>
      <c r="U64" s="215">
        <v>0</v>
      </c>
      <c r="V64" s="215">
        <v>0</v>
      </c>
      <c r="W64" s="215">
        <v>0</v>
      </c>
      <c r="X64" s="215">
        <v>0</v>
      </c>
      <c r="Y64" s="215">
        <v>0</v>
      </c>
      <c r="Z64" s="215">
        <v>0</v>
      </c>
      <c r="AA64" s="215">
        <v>0</v>
      </c>
      <c r="AB64" s="215">
        <v>0</v>
      </c>
      <c r="AC64" s="215">
        <v>0</v>
      </c>
      <c r="AD64" s="215">
        <v>0</v>
      </c>
      <c r="AE64" s="215">
        <v>0</v>
      </c>
      <c r="AF64" s="215">
        <v>0</v>
      </c>
      <c r="AG64" s="215">
        <v>0</v>
      </c>
      <c r="AH64" s="215">
        <v>0</v>
      </c>
      <c r="AI64" s="215">
        <v>0</v>
      </c>
      <c r="AJ64" s="215">
        <v>0</v>
      </c>
      <c r="AK64" s="215">
        <v>0</v>
      </c>
      <c r="AL64" s="215">
        <v>0</v>
      </c>
      <c r="AM64" s="215">
        <v>0</v>
      </c>
      <c r="AN64" s="215">
        <v>0</v>
      </c>
      <c r="AO64" s="215">
        <v>0</v>
      </c>
      <c r="AP64" s="215">
        <v>0</v>
      </c>
    </row>
    <row r="65" spans="1:42">
      <c r="A65" s="74">
        <v>13</v>
      </c>
      <c r="B65" s="215">
        <v>0</v>
      </c>
      <c r="C65" s="215">
        <v>0</v>
      </c>
      <c r="D65" s="215">
        <v>0</v>
      </c>
      <c r="E65" s="215">
        <v>0</v>
      </c>
      <c r="F65" s="215">
        <v>0</v>
      </c>
      <c r="G65" s="215">
        <v>0</v>
      </c>
      <c r="H65" s="215">
        <v>0</v>
      </c>
      <c r="I65" s="215">
        <v>0</v>
      </c>
      <c r="J65" s="215">
        <v>0</v>
      </c>
      <c r="K65" s="215">
        <v>0</v>
      </c>
      <c r="L65" s="215">
        <v>0</v>
      </c>
      <c r="M65" s="215">
        <v>0</v>
      </c>
      <c r="N65" s="215">
        <v>0</v>
      </c>
      <c r="O65" s="215">
        <v>0</v>
      </c>
      <c r="P65" s="215">
        <v>0</v>
      </c>
      <c r="Q65" s="215">
        <v>0</v>
      </c>
      <c r="R65" s="215">
        <v>0</v>
      </c>
      <c r="S65" s="215">
        <v>0</v>
      </c>
      <c r="T65" s="215">
        <v>0</v>
      </c>
      <c r="U65" s="215">
        <v>0</v>
      </c>
      <c r="V65" s="215">
        <v>0</v>
      </c>
      <c r="W65" s="215">
        <v>0</v>
      </c>
      <c r="X65" s="215">
        <v>0</v>
      </c>
      <c r="Y65" s="215">
        <v>0</v>
      </c>
      <c r="Z65" s="215">
        <v>0</v>
      </c>
      <c r="AA65" s="215">
        <v>0</v>
      </c>
      <c r="AB65" s="215">
        <v>0</v>
      </c>
      <c r="AC65" s="215">
        <v>0</v>
      </c>
      <c r="AD65" s="215">
        <v>0</v>
      </c>
      <c r="AE65" s="215">
        <v>0</v>
      </c>
      <c r="AF65" s="215">
        <v>0</v>
      </c>
      <c r="AG65" s="215">
        <v>0</v>
      </c>
      <c r="AH65" s="215">
        <v>0</v>
      </c>
      <c r="AI65" s="215">
        <v>0</v>
      </c>
      <c r="AJ65" s="215">
        <v>0</v>
      </c>
      <c r="AK65" s="215">
        <v>0</v>
      </c>
      <c r="AL65" s="215">
        <v>0</v>
      </c>
      <c r="AM65" s="215">
        <v>0</v>
      </c>
      <c r="AN65" s="215">
        <v>0</v>
      </c>
      <c r="AO65" s="215">
        <v>0</v>
      </c>
      <c r="AP65" s="215">
        <v>0</v>
      </c>
    </row>
    <row r="66" spans="1:42">
      <c r="A66" s="74">
        <v>14</v>
      </c>
      <c r="B66" s="215">
        <v>0</v>
      </c>
      <c r="C66" s="215">
        <v>0</v>
      </c>
      <c r="D66" s="215">
        <v>0</v>
      </c>
      <c r="E66" s="215">
        <v>0</v>
      </c>
      <c r="F66" s="215">
        <v>0</v>
      </c>
      <c r="G66" s="215">
        <v>0</v>
      </c>
      <c r="H66" s="215">
        <v>0</v>
      </c>
      <c r="I66" s="215">
        <v>0</v>
      </c>
      <c r="J66" s="215">
        <v>0</v>
      </c>
      <c r="K66" s="215">
        <v>0</v>
      </c>
      <c r="L66" s="215">
        <v>0</v>
      </c>
      <c r="M66" s="215">
        <v>0</v>
      </c>
      <c r="N66" s="215">
        <v>0</v>
      </c>
      <c r="O66" s="215">
        <v>0</v>
      </c>
      <c r="P66" s="215">
        <v>0</v>
      </c>
      <c r="Q66" s="215">
        <v>0</v>
      </c>
      <c r="R66" s="215">
        <v>0</v>
      </c>
      <c r="S66" s="215">
        <v>0</v>
      </c>
      <c r="T66" s="215">
        <v>0</v>
      </c>
      <c r="U66" s="215">
        <v>0</v>
      </c>
      <c r="V66" s="215">
        <v>0</v>
      </c>
      <c r="W66" s="215">
        <v>0</v>
      </c>
      <c r="X66" s="215">
        <v>0</v>
      </c>
      <c r="Y66" s="215">
        <v>0</v>
      </c>
      <c r="Z66" s="215">
        <v>0</v>
      </c>
      <c r="AA66" s="215">
        <v>0</v>
      </c>
      <c r="AB66" s="215">
        <v>0</v>
      </c>
      <c r="AC66" s="215">
        <v>0</v>
      </c>
      <c r="AD66" s="215">
        <v>0</v>
      </c>
      <c r="AE66" s="215">
        <v>0</v>
      </c>
      <c r="AF66" s="215">
        <v>0</v>
      </c>
      <c r="AG66" s="215">
        <v>0</v>
      </c>
      <c r="AH66" s="215">
        <v>0</v>
      </c>
      <c r="AI66" s="215">
        <v>0</v>
      </c>
      <c r="AJ66" s="215">
        <v>0</v>
      </c>
      <c r="AK66" s="215">
        <v>0</v>
      </c>
      <c r="AL66" s="215">
        <v>0</v>
      </c>
      <c r="AM66" s="215">
        <v>0</v>
      </c>
      <c r="AN66" s="215">
        <v>0</v>
      </c>
      <c r="AO66" s="215">
        <v>0</v>
      </c>
      <c r="AP66" s="215">
        <v>0</v>
      </c>
    </row>
    <row r="67" spans="1:42">
      <c r="A67" s="74">
        <v>15</v>
      </c>
      <c r="B67" s="215">
        <v>0</v>
      </c>
      <c r="C67" s="215">
        <v>0</v>
      </c>
      <c r="D67" s="215">
        <v>0</v>
      </c>
      <c r="E67" s="215">
        <v>0</v>
      </c>
      <c r="F67" s="215">
        <v>0</v>
      </c>
      <c r="G67" s="215">
        <v>0</v>
      </c>
      <c r="H67" s="215">
        <v>0</v>
      </c>
      <c r="I67" s="215">
        <v>0</v>
      </c>
      <c r="J67" s="215">
        <v>0</v>
      </c>
      <c r="K67" s="215">
        <v>0</v>
      </c>
      <c r="L67" s="215">
        <v>0</v>
      </c>
      <c r="M67" s="215">
        <v>0</v>
      </c>
      <c r="N67" s="215">
        <v>0</v>
      </c>
      <c r="O67" s="215">
        <v>0</v>
      </c>
      <c r="P67" s="215">
        <v>0</v>
      </c>
      <c r="Q67" s="215">
        <v>0</v>
      </c>
      <c r="R67" s="215">
        <v>0</v>
      </c>
      <c r="S67" s="215">
        <v>0</v>
      </c>
      <c r="T67" s="215">
        <v>0</v>
      </c>
      <c r="U67" s="215">
        <v>0</v>
      </c>
      <c r="V67" s="215">
        <v>0</v>
      </c>
      <c r="W67" s="215">
        <v>0</v>
      </c>
      <c r="X67" s="215">
        <v>0</v>
      </c>
      <c r="Y67" s="215">
        <v>0</v>
      </c>
      <c r="Z67" s="215">
        <v>0</v>
      </c>
      <c r="AA67" s="215">
        <v>0</v>
      </c>
      <c r="AB67" s="215">
        <v>0</v>
      </c>
      <c r="AC67" s="215">
        <v>0</v>
      </c>
      <c r="AD67" s="215">
        <v>0</v>
      </c>
      <c r="AE67" s="215">
        <v>0</v>
      </c>
      <c r="AF67" s="215">
        <v>0</v>
      </c>
      <c r="AG67" s="215">
        <v>0</v>
      </c>
      <c r="AH67" s="215">
        <v>0</v>
      </c>
      <c r="AI67" s="215">
        <v>0</v>
      </c>
      <c r="AJ67" s="215">
        <v>0</v>
      </c>
      <c r="AK67" s="215">
        <v>0</v>
      </c>
      <c r="AL67" s="215">
        <v>0</v>
      </c>
      <c r="AM67" s="215">
        <v>0</v>
      </c>
      <c r="AN67" s="215">
        <v>0</v>
      </c>
      <c r="AO67" s="215">
        <v>0</v>
      </c>
      <c r="AP67" s="215">
        <v>0</v>
      </c>
    </row>
    <row r="68" spans="1:42">
      <c r="A68" s="74">
        <v>16</v>
      </c>
      <c r="B68" s="215">
        <v>0</v>
      </c>
      <c r="C68" s="215">
        <v>0</v>
      </c>
      <c r="D68" s="215">
        <v>0</v>
      </c>
      <c r="E68" s="215">
        <v>0</v>
      </c>
      <c r="F68" s="215">
        <v>0</v>
      </c>
      <c r="G68" s="215">
        <v>0</v>
      </c>
      <c r="H68" s="215">
        <v>0</v>
      </c>
      <c r="I68" s="215">
        <v>0</v>
      </c>
      <c r="J68" s="215">
        <v>0</v>
      </c>
      <c r="K68" s="215">
        <v>0</v>
      </c>
      <c r="L68" s="215">
        <v>0</v>
      </c>
      <c r="M68" s="215">
        <v>0</v>
      </c>
      <c r="N68" s="215">
        <v>0</v>
      </c>
      <c r="O68" s="215">
        <v>0</v>
      </c>
      <c r="P68" s="215">
        <v>0</v>
      </c>
      <c r="Q68" s="215">
        <v>0</v>
      </c>
      <c r="R68" s="215">
        <v>0</v>
      </c>
      <c r="S68" s="215">
        <v>0</v>
      </c>
      <c r="T68" s="215">
        <v>0</v>
      </c>
      <c r="U68" s="215">
        <v>0</v>
      </c>
      <c r="V68" s="215">
        <v>0</v>
      </c>
      <c r="W68" s="215">
        <v>0</v>
      </c>
      <c r="X68" s="215">
        <v>0</v>
      </c>
      <c r="Y68" s="215">
        <v>0</v>
      </c>
      <c r="Z68" s="215">
        <v>0</v>
      </c>
      <c r="AA68" s="215">
        <v>0</v>
      </c>
      <c r="AB68" s="215">
        <v>0</v>
      </c>
      <c r="AC68" s="215">
        <v>0</v>
      </c>
      <c r="AD68" s="215">
        <v>0</v>
      </c>
      <c r="AE68" s="215">
        <v>0</v>
      </c>
      <c r="AF68" s="215">
        <v>0</v>
      </c>
      <c r="AG68" s="215">
        <v>0</v>
      </c>
      <c r="AH68" s="215">
        <v>0</v>
      </c>
      <c r="AI68" s="215">
        <v>0</v>
      </c>
      <c r="AJ68" s="215">
        <v>0</v>
      </c>
      <c r="AK68" s="215">
        <v>0</v>
      </c>
      <c r="AL68" s="215">
        <v>0</v>
      </c>
      <c r="AM68" s="215">
        <v>0</v>
      </c>
      <c r="AN68" s="215">
        <v>0</v>
      </c>
      <c r="AO68" s="215">
        <v>0</v>
      </c>
      <c r="AP68" s="215">
        <v>0</v>
      </c>
    </row>
    <row r="69" spans="1:42">
      <c r="A69" s="74">
        <v>17</v>
      </c>
      <c r="B69" s="215">
        <v>0</v>
      </c>
      <c r="C69" s="215">
        <v>0</v>
      </c>
      <c r="D69" s="215">
        <v>0</v>
      </c>
      <c r="E69" s="215">
        <v>0</v>
      </c>
      <c r="F69" s="215">
        <v>0</v>
      </c>
      <c r="G69" s="215">
        <v>0</v>
      </c>
      <c r="H69" s="215">
        <v>0</v>
      </c>
      <c r="I69" s="215">
        <v>0</v>
      </c>
      <c r="J69" s="215">
        <v>0</v>
      </c>
      <c r="K69" s="215">
        <v>0</v>
      </c>
      <c r="L69" s="215">
        <v>0</v>
      </c>
      <c r="M69" s="215">
        <v>0</v>
      </c>
      <c r="N69" s="215">
        <v>0</v>
      </c>
      <c r="O69" s="215">
        <v>0</v>
      </c>
      <c r="P69" s="215">
        <v>0</v>
      </c>
      <c r="Q69" s="215">
        <v>0</v>
      </c>
      <c r="R69" s="215">
        <v>0</v>
      </c>
      <c r="S69" s="215">
        <v>0</v>
      </c>
      <c r="T69" s="215">
        <v>0</v>
      </c>
      <c r="U69" s="215">
        <v>0</v>
      </c>
      <c r="V69" s="215">
        <v>0</v>
      </c>
      <c r="W69" s="215">
        <v>0</v>
      </c>
      <c r="X69" s="215">
        <v>0</v>
      </c>
      <c r="Y69" s="215">
        <v>0</v>
      </c>
      <c r="Z69" s="215">
        <v>0</v>
      </c>
      <c r="AA69" s="215">
        <v>0</v>
      </c>
      <c r="AB69" s="215">
        <v>0</v>
      </c>
      <c r="AC69" s="215">
        <v>0</v>
      </c>
      <c r="AD69" s="215">
        <v>0</v>
      </c>
      <c r="AE69" s="215">
        <v>0</v>
      </c>
      <c r="AF69" s="215">
        <v>0</v>
      </c>
      <c r="AG69" s="215">
        <v>0</v>
      </c>
      <c r="AH69" s="215">
        <v>0</v>
      </c>
      <c r="AI69" s="215">
        <v>0</v>
      </c>
      <c r="AJ69" s="215">
        <v>0</v>
      </c>
      <c r="AK69" s="215">
        <v>0</v>
      </c>
      <c r="AL69" s="215">
        <v>0</v>
      </c>
      <c r="AM69" s="215">
        <v>0</v>
      </c>
      <c r="AN69" s="215">
        <v>0</v>
      </c>
      <c r="AO69" s="215">
        <v>0</v>
      </c>
      <c r="AP69" s="215">
        <v>0</v>
      </c>
    </row>
    <row r="70" spans="1:42">
      <c r="A70" s="74">
        <v>18</v>
      </c>
      <c r="B70" s="215">
        <v>0</v>
      </c>
      <c r="C70" s="215">
        <v>0</v>
      </c>
      <c r="D70" s="215">
        <v>0</v>
      </c>
      <c r="E70" s="215">
        <v>0</v>
      </c>
      <c r="F70" s="215">
        <v>0</v>
      </c>
      <c r="G70" s="215">
        <v>0</v>
      </c>
      <c r="H70" s="215">
        <v>0</v>
      </c>
      <c r="I70" s="215">
        <v>0</v>
      </c>
      <c r="J70" s="215">
        <v>0</v>
      </c>
      <c r="K70" s="215">
        <v>0</v>
      </c>
      <c r="L70" s="215">
        <v>0</v>
      </c>
      <c r="M70" s="215">
        <v>0</v>
      </c>
      <c r="N70" s="215">
        <v>0</v>
      </c>
      <c r="O70" s="215">
        <v>0</v>
      </c>
      <c r="P70" s="215">
        <v>0</v>
      </c>
      <c r="Q70" s="215">
        <v>0</v>
      </c>
      <c r="R70" s="215">
        <v>0</v>
      </c>
      <c r="S70" s="215">
        <v>0</v>
      </c>
      <c r="T70" s="215">
        <v>0</v>
      </c>
      <c r="U70" s="215">
        <v>0</v>
      </c>
      <c r="V70" s="215">
        <v>0</v>
      </c>
      <c r="W70" s="215">
        <v>0</v>
      </c>
      <c r="X70" s="215">
        <v>0</v>
      </c>
      <c r="Y70" s="215">
        <v>0</v>
      </c>
      <c r="Z70" s="215">
        <v>0</v>
      </c>
      <c r="AA70" s="215">
        <v>0</v>
      </c>
      <c r="AB70" s="215">
        <v>0</v>
      </c>
      <c r="AC70" s="215">
        <v>0</v>
      </c>
      <c r="AD70" s="215">
        <v>0</v>
      </c>
      <c r="AE70" s="215">
        <v>0</v>
      </c>
      <c r="AF70" s="215">
        <v>0</v>
      </c>
      <c r="AG70" s="215">
        <v>0</v>
      </c>
      <c r="AH70" s="215">
        <v>0</v>
      </c>
      <c r="AI70" s="215">
        <v>0</v>
      </c>
      <c r="AJ70" s="215">
        <v>0</v>
      </c>
      <c r="AK70" s="215">
        <v>0</v>
      </c>
      <c r="AL70" s="215">
        <v>0</v>
      </c>
      <c r="AM70" s="215">
        <v>0</v>
      </c>
      <c r="AN70" s="215">
        <v>0</v>
      </c>
      <c r="AO70" s="215">
        <v>0</v>
      </c>
      <c r="AP70" s="215">
        <v>0</v>
      </c>
    </row>
    <row r="71" spans="1:42">
      <c r="A71" s="74">
        <v>19</v>
      </c>
      <c r="B71" s="215">
        <v>0</v>
      </c>
      <c r="C71" s="215">
        <v>0</v>
      </c>
      <c r="D71" s="215">
        <v>0</v>
      </c>
      <c r="E71" s="215">
        <v>0</v>
      </c>
      <c r="F71" s="215">
        <v>0</v>
      </c>
      <c r="G71" s="215">
        <v>0</v>
      </c>
      <c r="H71" s="215">
        <v>0</v>
      </c>
      <c r="I71" s="215">
        <v>0</v>
      </c>
      <c r="J71" s="215">
        <v>0</v>
      </c>
      <c r="K71" s="215">
        <v>0</v>
      </c>
      <c r="L71" s="215">
        <v>0</v>
      </c>
      <c r="M71" s="215">
        <v>0</v>
      </c>
      <c r="N71" s="215">
        <v>0</v>
      </c>
      <c r="O71" s="215">
        <v>0</v>
      </c>
      <c r="P71" s="215">
        <v>0</v>
      </c>
      <c r="Q71" s="215">
        <v>0</v>
      </c>
      <c r="R71" s="215">
        <v>0</v>
      </c>
      <c r="S71" s="215">
        <v>0</v>
      </c>
      <c r="T71" s="215">
        <v>0</v>
      </c>
      <c r="U71" s="215">
        <v>0</v>
      </c>
      <c r="V71" s="215">
        <v>0</v>
      </c>
      <c r="W71" s="215">
        <v>0</v>
      </c>
      <c r="X71" s="215">
        <v>0</v>
      </c>
      <c r="Y71" s="215">
        <v>0</v>
      </c>
      <c r="Z71" s="215">
        <v>0</v>
      </c>
      <c r="AA71" s="215">
        <v>0</v>
      </c>
      <c r="AB71" s="215">
        <v>0</v>
      </c>
      <c r="AC71" s="215">
        <v>0</v>
      </c>
      <c r="AD71" s="215">
        <v>0</v>
      </c>
      <c r="AE71" s="215">
        <v>0</v>
      </c>
      <c r="AF71" s="215">
        <v>0</v>
      </c>
      <c r="AG71" s="215">
        <v>0</v>
      </c>
      <c r="AH71" s="215">
        <v>0</v>
      </c>
      <c r="AI71" s="215">
        <v>0</v>
      </c>
      <c r="AJ71" s="215">
        <v>0</v>
      </c>
      <c r="AK71" s="215">
        <v>0</v>
      </c>
      <c r="AL71" s="215">
        <v>0</v>
      </c>
      <c r="AM71" s="215">
        <v>0</v>
      </c>
      <c r="AN71" s="215">
        <v>0</v>
      </c>
      <c r="AO71" s="215">
        <v>0</v>
      </c>
      <c r="AP71" s="215">
        <v>0</v>
      </c>
    </row>
    <row r="72" spans="1:42">
      <c r="A72" s="74">
        <v>20</v>
      </c>
      <c r="B72" s="215">
        <v>0</v>
      </c>
      <c r="C72" s="215">
        <v>0</v>
      </c>
      <c r="D72" s="215">
        <v>0</v>
      </c>
      <c r="E72" s="215">
        <v>0</v>
      </c>
      <c r="F72" s="215">
        <v>0</v>
      </c>
      <c r="G72" s="215">
        <v>0</v>
      </c>
      <c r="H72" s="215">
        <v>0</v>
      </c>
      <c r="I72" s="215">
        <v>0</v>
      </c>
      <c r="J72" s="215">
        <v>0</v>
      </c>
      <c r="K72" s="215">
        <v>0</v>
      </c>
      <c r="L72" s="215">
        <v>0</v>
      </c>
      <c r="M72" s="215">
        <v>0</v>
      </c>
      <c r="N72" s="215">
        <v>0</v>
      </c>
      <c r="O72" s="215">
        <v>0</v>
      </c>
      <c r="P72" s="215">
        <v>0</v>
      </c>
      <c r="Q72" s="215">
        <v>0</v>
      </c>
      <c r="R72" s="215">
        <v>0</v>
      </c>
      <c r="S72" s="215">
        <v>0</v>
      </c>
      <c r="T72" s="215">
        <v>0</v>
      </c>
      <c r="U72" s="215">
        <v>0</v>
      </c>
      <c r="V72" s="215">
        <v>0</v>
      </c>
      <c r="W72" s="215">
        <v>0</v>
      </c>
      <c r="X72" s="215">
        <v>0</v>
      </c>
      <c r="Y72" s="215">
        <v>0</v>
      </c>
      <c r="Z72" s="215">
        <v>0</v>
      </c>
      <c r="AA72" s="215">
        <v>0</v>
      </c>
      <c r="AB72" s="215">
        <v>0</v>
      </c>
      <c r="AC72" s="215">
        <v>0</v>
      </c>
      <c r="AD72" s="215">
        <v>0</v>
      </c>
      <c r="AE72" s="215">
        <v>0</v>
      </c>
      <c r="AF72" s="215">
        <v>0</v>
      </c>
      <c r="AG72" s="215">
        <v>0</v>
      </c>
      <c r="AH72" s="215">
        <v>0</v>
      </c>
      <c r="AI72" s="215">
        <v>0</v>
      </c>
      <c r="AJ72" s="215">
        <v>0</v>
      </c>
      <c r="AK72" s="215">
        <v>0</v>
      </c>
      <c r="AL72" s="215">
        <v>0</v>
      </c>
      <c r="AM72" s="215">
        <v>0</v>
      </c>
      <c r="AN72" s="215">
        <v>0</v>
      </c>
      <c r="AO72" s="215">
        <v>0</v>
      </c>
      <c r="AP72" s="215">
        <v>0</v>
      </c>
    </row>
    <row r="73" spans="1:42">
      <c r="A73" s="74">
        <v>21</v>
      </c>
      <c r="B73" s="215">
        <v>0</v>
      </c>
      <c r="C73" s="215">
        <v>0</v>
      </c>
      <c r="D73" s="215">
        <v>0</v>
      </c>
      <c r="E73" s="215">
        <v>0</v>
      </c>
      <c r="F73" s="215">
        <v>0</v>
      </c>
      <c r="G73" s="215">
        <v>0</v>
      </c>
      <c r="H73" s="215">
        <v>0</v>
      </c>
      <c r="I73" s="215">
        <v>0</v>
      </c>
      <c r="J73" s="215">
        <v>0</v>
      </c>
      <c r="K73" s="215">
        <v>0</v>
      </c>
      <c r="L73" s="215">
        <v>0</v>
      </c>
      <c r="M73" s="215">
        <v>0</v>
      </c>
      <c r="N73" s="215">
        <v>0</v>
      </c>
      <c r="O73" s="215">
        <v>0</v>
      </c>
      <c r="P73" s="215">
        <v>0</v>
      </c>
      <c r="Q73" s="215">
        <v>0</v>
      </c>
      <c r="R73" s="215">
        <v>0</v>
      </c>
      <c r="S73" s="215">
        <v>0</v>
      </c>
      <c r="T73" s="215">
        <v>0</v>
      </c>
      <c r="U73" s="215">
        <v>0</v>
      </c>
      <c r="V73" s="215">
        <v>0</v>
      </c>
      <c r="W73" s="215">
        <v>0</v>
      </c>
      <c r="X73" s="215">
        <v>0</v>
      </c>
      <c r="Y73" s="215">
        <v>0</v>
      </c>
      <c r="Z73" s="215">
        <v>0</v>
      </c>
      <c r="AA73" s="215">
        <v>0</v>
      </c>
      <c r="AB73" s="215">
        <v>0</v>
      </c>
      <c r="AC73" s="215">
        <v>0</v>
      </c>
      <c r="AD73" s="215">
        <v>0</v>
      </c>
      <c r="AE73" s="215">
        <v>0</v>
      </c>
      <c r="AF73" s="215">
        <v>0</v>
      </c>
      <c r="AG73" s="215">
        <v>0</v>
      </c>
      <c r="AH73" s="215">
        <v>0</v>
      </c>
      <c r="AI73" s="215">
        <v>0</v>
      </c>
      <c r="AJ73" s="215">
        <v>0</v>
      </c>
      <c r="AK73" s="215">
        <v>0</v>
      </c>
      <c r="AL73" s="215">
        <v>0</v>
      </c>
      <c r="AM73" s="215">
        <v>0</v>
      </c>
      <c r="AN73" s="215">
        <v>0</v>
      </c>
      <c r="AO73" s="215">
        <v>0</v>
      </c>
      <c r="AP73" s="215">
        <v>0</v>
      </c>
    </row>
    <row r="74" spans="1:42">
      <c r="A74" s="74">
        <v>22</v>
      </c>
      <c r="B74" s="215">
        <v>0</v>
      </c>
      <c r="C74" s="215">
        <v>0</v>
      </c>
      <c r="D74" s="215">
        <v>0</v>
      </c>
      <c r="E74" s="215">
        <v>0</v>
      </c>
      <c r="F74" s="215">
        <v>0</v>
      </c>
      <c r="G74" s="215">
        <v>0</v>
      </c>
      <c r="H74" s="215">
        <v>0</v>
      </c>
      <c r="I74" s="215">
        <v>0</v>
      </c>
      <c r="J74" s="215">
        <v>0</v>
      </c>
      <c r="K74" s="215">
        <v>0</v>
      </c>
      <c r="L74" s="215">
        <v>0</v>
      </c>
      <c r="M74" s="215">
        <v>0</v>
      </c>
      <c r="N74" s="215">
        <v>0</v>
      </c>
      <c r="O74" s="215">
        <v>0</v>
      </c>
      <c r="P74" s="215">
        <v>0</v>
      </c>
      <c r="Q74" s="215">
        <v>0</v>
      </c>
      <c r="R74" s="215">
        <v>0</v>
      </c>
      <c r="S74" s="215">
        <v>0</v>
      </c>
      <c r="T74" s="215">
        <v>0</v>
      </c>
      <c r="U74" s="215">
        <v>0</v>
      </c>
      <c r="V74" s="215">
        <v>0</v>
      </c>
      <c r="W74" s="215">
        <v>0</v>
      </c>
      <c r="X74" s="215">
        <v>0</v>
      </c>
      <c r="Y74" s="215">
        <v>0</v>
      </c>
      <c r="Z74" s="215">
        <v>0</v>
      </c>
      <c r="AA74" s="215">
        <v>0</v>
      </c>
      <c r="AB74" s="215">
        <v>0</v>
      </c>
      <c r="AC74" s="215">
        <v>0</v>
      </c>
      <c r="AD74" s="215">
        <v>0</v>
      </c>
      <c r="AE74" s="215">
        <v>0</v>
      </c>
      <c r="AF74" s="215">
        <v>0</v>
      </c>
      <c r="AG74" s="215">
        <v>0</v>
      </c>
      <c r="AH74" s="215">
        <v>0</v>
      </c>
      <c r="AI74" s="215">
        <v>0</v>
      </c>
      <c r="AJ74" s="215">
        <v>0</v>
      </c>
      <c r="AK74" s="215">
        <v>0</v>
      </c>
      <c r="AL74" s="215">
        <v>0</v>
      </c>
      <c r="AM74" s="215">
        <v>0</v>
      </c>
      <c r="AN74" s="215">
        <v>0</v>
      </c>
      <c r="AO74" s="215">
        <v>0</v>
      </c>
      <c r="AP74" s="215">
        <v>0</v>
      </c>
    </row>
    <row r="75" spans="1:42">
      <c r="A75" s="74">
        <v>23</v>
      </c>
      <c r="B75" s="215">
        <v>0</v>
      </c>
      <c r="C75" s="215">
        <v>0</v>
      </c>
      <c r="D75" s="215">
        <v>0</v>
      </c>
      <c r="E75" s="215">
        <v>0</v>
      </c>
      <c r="F75" s="215">
        <v>0</v>
      </c>
      <c r="G75" s="215">
        <v>0</v>
      </c>
      <c r="H75" s="215">
        <v>0</v>
      </c>
      <c r="I75" s="215">
        <v>0</v>
      </c>
      <c r="J75" s="215">
        <v>0</v>
      </c>
      <c r="K75" s="215">
        <v>0</v>
      </c>
      <c r="L75" s="215">
        <v>0</v>
      </c>
      <c r="M75" s="215">
        <v>0</v>
      </c>
      <c r="N75" s="215">
        <v>0</v>
      </c>
      <c r="O75" s="215">
        <v>0</v>
      </c>
      <c r="P75" s="215">
        <v>0</v>
      </c>
      <c r="Q75" s="215">
        <v>0</v>
      </c>
      <c r="R75" s="215">
        <v>0</v>
      </c>
      <c r="S75" s="215">
        <v>0</v>
      </c>
      <c r="T75" s="215">
        <v>0</v>
      </c>
      <c r="U75" s="215">
        <v>0</v>
      </c>
      <c r="V75" s="215">
        <v>0</v>
      </c>
      <c r="W75" s="215">
        <v>0</v>
      </c>
      <c r="X75" s="215">
        <v>0</v>
      </c>
      <c r="Y75" s="215">
        <v>0</v>
      </c>
      <c r="Z75" s="215">
        <v>0</v>
      </c>
      <c r="AA75" s="215">
        <v>0</v>
      </c>
      <c r="AB75" s="215">
        <v>0</v>
      </c>
      <c r="AC75" s="215">
        <v>0</v>
      </c>
      <c r="AD75" s="215">
        <v>0</v>
      </c>
      <c r="AE75" s="215">
        <v>0</v>
      </c>
      <c r="AF75" s="215">
        <v>0</v>
      </c>
      <c r="AG75" s="215">
        <v>0</v>
      </c>
      <c r="AH75" s="215">
        <v>0</v>
      </c>
      <c r="AI75" s="215">
        <v>0</v>
      </c>
      <c r="AJ75" s="215">
        <v>0</v>
      </c>
      <c r="AK75" s="215">
        <v>0</v>
      </c>
      <c r="AL75" s="215">
        <v>0</v>
      </c>
      <c r="AM75" s="215">
        <v>0</v>
      </c>
      <c r="AN75" s="215">
        <v>0</v>
      </c>
      <c r="AO75" s="215">
        <v>0</v>
      </c>
      <c r="AP75" s="215">
        <v>0</v>
      </c>
    </row>
    <row r="76" spans="1:42">
      <c r="A76" s="74">
        <v>24</v>
      </c>
      <c r="B76" s="215">
        <v>0</v>
      </c>
      <c r="C76" s="215">
        <v>0</v>
      </c>
      <c r="D76" s="215">
        <v>0</v>
      </c>
      <c r="E76" s="215">
        <v>0</v>
      </c>
      <c r="F76" s="215">
        <v>0</v>
      </c>
      <c r="G76" s="215">
        <v>0</v>
      </c>
      <c r="H76" s="215">
        <v>0</v>
      </c>
      <c r="I76" s="215">
        <v>0</v>
      </c>
      <c r="J76" s="215">
        <v>0</v>
      </c>
      <c r="K76" s="215">
        <v>0</v>
      </c>
      <c r="L76" s="215">
        <v>0</v>
      </c>
      <c r="M76" s="215">
        <v>0</v>
      </c>
      <c r="N76" s="215">
        <v>0</v>
      </c>
      <c r="O76" s="215">
        <v>0</v>
      </c>
      <c r="P76" s="215">
        <v>0</v>
      </c>
      <c r="Q76" s="215">
        <v>0</v>
      </c>
      <c r="R76" s="215">
        <v>0</v>
      </c>
      <c r="S76" s="215">
        <v>0</v>
      </c>
      <c r="T76" s="215">
        <v>0</v>
      </c>
      <c r="U76" s="215">
        <v>0</v>
      </c>
      <c r="V76" s="215">
        <v>0</v>
      </c>
      <c r="W76" s="215">
        <v>0</v>
      </c>
      <c r="X76" s="215">
        <v>0</v>
      </c>
      <c r="Y76" s="215">
        <v>0</v>
      </c>
      <c r="Z76" s="215">
        <v>0</v>
      </c>
      <c r="AA76" s="215">
        <v>0</v>
      </c>
      <c r="AB76" s="215">
        <v>0</v>
      </c>
      <c r="AC76" s="215">
        <v>0</v>
      </c>
      <c r="AD76" s="215">
        <v>0</v>
      </c>
      <c r="AE76" s="215">
        <v>0</v>
      </c>
      <c r="AF76" s="215">
        <v>0</v>
      </c>
      <c r="AG76" s="215">
        <v>0</v>
      </c>
      <c r="AH76" s="215">
        <v>0</v>
      </c>
      <c r="AI76" s="215">
        <v>0</v>
      </c>
      <c r="AJ76" s="215">
        <v>0</v>
      </c>
      <c r="AK76" s="215">
        <v>0</v>
      </c>
      <c r="AL76" s="215">
        <v>0</v>
      </c>
      <c r="AM76" s="215">
        <v>0</v>
      </c>
      <c r="AN76" s="215">
        <v>0</v>
      </c>
      <c r="AO76" s="215">
        <v>0</v>
      </c>
      <c r="AP76" s="215">
        <v>0</v>
      </c>
    </row>
    <row r="77" spans="1:42">
      <c r="A77" s="74">
        <v>25</v>
      </c>
      <c r="B77" s="215">
        <v>0</v>
      </c>
      <c r="C77" s="215">
        <v>0</v>
      </c>
      <c r="D77" s="215">
        <v>0</v>
      </c>
      <c r="E77" s="215">
        <v>0</v>
      </c>
      <c r="F77" s="215">
        <v>0</v>
      </c>
      <c r="G77" s="215">
        <v>0</v>
      </c>
      <c r="H77" s="215">
        <v>0</v>
      </c>
      <c r="I77" s="215">
        <v>0</v>
      </c>
      <c r="J77" s="215">
        <v>0</v>
      </c>
      <c r="K77" s="215">
        <v>0</v>
      </c>
      <c r="L77" s="215">
        <v>0</v>
      </c>
      <c r="M77" s="215">
        <v>0</v>
      </c>
      <c r="N77" s="215">
        <v>0</v>
      </c>
      <c r="O77" s="215">
        <v>0</v>
      </c>
      <c r="P77" s="215">
        <v>0</v>
      </c>
      <c r="Q77" s="215">
        <v>0</v>
      </c>
      <c r="R77" s="215">
        <v>0</v>
      </c>
      <c r="S77" s="215">
        <v>0</v>
      </c>
      <c r="T77" s="215">
        <v>0</v>
      </c>
      <c r="U77" s="215">
        <v>0</v>
      </c>
      <c r="V77" s="215">
        <v>0</v>
      </c>
      <c r="W77" s="215">
        <v>0</v>
      </c>
      <c r="X77" s="215">
        <v>0</v>
      </c>
      <c r="Y77" s="215">
        <v>0</v>
      </c>
      <c r="Z77" s="215">
        <v>0</v>
      </c>
      <c r="AA77" s="215">
        <v>0</v>
      </c>
      <c r="AB77" s="215">
        <v>0</v>
      </c>
      <c r="AC77" s="215">
        <v>0</v>
      </c>
      <c r="AD77" s="215">
        <v>0</v>
      </c>
      <c r="AE77" s="215">
        <v>0</v>
      </c>
      <c r="AF77" s="215">
        <v>0</v>
      </c>
      <c r="AG77" s="215">
        <v>0</v>
      </c>
      <c r="AH77" s="215">
        <v>0</v>
      </c>
      <c r="AI77" s="215">
        <v>0</v>
      </c>
      <c r="AJ77" s="215">
        <v>0</v>
      </c>
      <c r="AK77" s="215">
        <v>0</v>
      </c>
      <c r="AL77" s="215">
        <v>0</v>
      </c>
      <c r="AM77" s="215">
        <v>0</v>
      </c>
      <c r="AN77" s="215">
        <v>0</v>
      </c>
      <c r="AO77" s="215">
        <v>0</v>
      </c>
      <c r="AP77" s="215">
        <v>0</v>
      </c>
    </row>
    <row r="78" spans="1:42">
      <c r="A78" s="74">
        <v>26</v>
      </c>
      <c r="B78" s="215">
        <v>0</v>
      </c>
      <c r="C78" s="215">
        <v>0</v>
      </c>
      <c r="D78" s="215">
        <v>0</v>
      </c>
      <c r="E78" s="215">
        <v>0</v>
      </c>
      <c r="F78" s="215">
        <v>0</v>
      </c>
      <c r="G78" s="215">
        <v>0</v>
      </c>
      <c r="H78" s="215">
        <v>0</v>
      </c>
      <c r="I78" s="215">
        <v>0</v>
      </c>
      <c r="J78" s="215">
        <v>0</v>
      </c>
      <c r="K78" s="215">
        <v>0</v>
      </c>
      <c r="L78" s="215">
        <v>0</v>
      </c>
      <c r="M78" s="215">
        <v>0</v>
      </c>
      <c r="N78" s="215">
        <v>0</v>
      </c>
      <c r="O78" s="215">
        <v>0</v>
      </c>
      <c r="P78" s="215">
        <v>0</v>
      </c>
      <c r="Q78" s="215">
        <v>0</v>
      </c>
      <c r="R78" s="215">
        <v>0</v>
      </c>
      <c r="S78" s="215">
        <v>0</v>
      </c>
      <c r="T78" s="215">
        <v>0</v>
      </c>
      <c r="U78" s="215">
        <v>0</v>
      </c>
      <c r="V78" s="215">
        <v>0</v>
      </c>
      <c r="W78" s="215">
        <v>0</v>
      </c>
      <c r="X78" s="215">
        <v>0</v>
      </c>
      <c r="Y78" s="215">
        <v>0</v>
      </c>
      <c r="Z78" s="215">
        <v>0</v>
      </c>
      <c r="AA78" s="215">
        <v>0</v>
      </c>
      <c r="AB78" s="215">
        <v>0</v>
      </c>
      <c r="AC78" s="215">
        <v>0</v>
      </c>
      <c r="AD78" s="215">
        <v>0</v>
      </c>
      <c r="AE78" s="215">
        <v>0</v>
      </c>
      <c r="AF78" s="215">
        <v>0</v>
      </c>
      <c r="AG78" s="215">
        <v>0</v>
      </c>
      <c r="AH78" s="215">
        <v>0</v>
      </c>
      <c r="AI78" s="215">
        <v>0</v>
      </c>
      <c r="AJ78" s="215">
        <v>0</v>
      </c>
      <c r="AK78" s="215">
        <v>0</v>
      </c>
      <c r="AL78" s="215">
        <v>0</v>
      </c>
      <c r="AM78" s="215">
        <v>0</v>
      </c>
      <c r="AN78" s="215">
        <v>0</v>
      </c>
      <c r="AO78" s="215">
        <v>0</v>
      </c>
      <c r="AP78" s="215">
        <v>0</v>
      </c>
    </row>
    <row r="79" spans="1:42">
      <c r="A79" s="74">
        <v>27</v>
      </c>
      <c r="B79" s="215">
        <v>0</v>
      </c>
      <c r="C79" s="215">
        <v>0</v>
      </c>
      <c r="D79" s="215">
        <v>0</v>
      </c>
      <c r="E79" s="215">
        <v>0</v>
      </c>
      <c r="F79" s="215">
        <v>0</v>
      </c>
      <c r="G79" s="215">
        <v>0</v>
      </c>
      <c r="H79" s="215">
        <v>0</v>
      </c>
      <c r="I79" s="215">
        <v>0</v>
      </c>
      <c r="J79" s="215">
        <v>0</v>
      </c>
      <c r="K79" s="215">
        <v>0</v>
      </c>
      <c r="L79" s="215">
        <v>0</v>
      </c>
      <c r="M79" s="215">
        <v>0</v>
      </c>
      <c r="N79" s="215">
        <v>0</v>
      </c>
      <c r="O79" s="215">
        <v>0</v>
      </c>
      <c r="P79" s="215">
        <v>0</v>
      </c>
      <c r="Q79" s="215">
        <v>0</v>
      </c>
      <c r="R79" s="215">
        <v>0</v>
      </c>
      <c r="S79" s="215">
        <v>0</v>
      </c>
      <c r="T79" s="215">
        <v>0</v>
      </c>
      <c r="U79" s="215">
        <v>0</v>
      </c>
      <c r="V79" s="215">
        <v>0</v>
      </c>
      <c r="W79" s="215">
        <v>0</v>
      </c>
      <c r="X79" s="215">
        <v>0</v>
      </c>
      <c r="Y79" s="215">
        <v>0</v>
      </c>
      <c r="Z79" s="215">
        <v>0</v>
      </c>
      <c r="AA79" s="215">
        <v>0</v>
      </c>
      <c r="AB79" s="215">
        <v>0</v>
      </c>
      <c r="AC79" s="215">
        <v>0</v>
      </c>
      <c r="AD79" s="215">
        <v>0</v>
      </c>
      <c r="AE79" s="215">
        <v>0</v>
      </c>
      <c r="AF79" s="215">
        <v>0</v>
      </c>
      <c r="AG79" s="215">
        <v>0</v>
      </c>
      <c r="AH79" s="215">
        <v>0</v>
      </c>
      <c r="AI79" s="215">
        <v>0</v>
      </c>
      <c r="AJ79" s="215">
        <v>0</v>
      </c>
      <c r="AK79" s="215">
        <v>0</v>
      </c>
      <c r="AL79" s="215">
        <v>0</v>
      </c>
      <c r="AM79" s="215">
        <v>0</v>
      </c>
      <c r="AN79" s="215">
        <v>0</v>
      </c>
      <c r="AO79" s="215">
        <v>0</v>
      </c>
      <c r="AP79" s="215">
        <v>0</v>
      </c>
    </row>
    <row r="80" spans="1:42">
      <c r="A80" s="74">
        <v>28</v>
      </c>
      <c r="B80" s="215">
        <v>0</v>
      </c>
      <c r="C80" s="215">
        <v>0</v>
      </c>
      <c r="D80" s="215">
        <v>0</v>
      </c>
      <c r="E80" s="215">
        <v>0</v>
      </c>
      <c r="F80" s="215">
        <v>0</v>
      </c>
      <c r="G80" s="215">
        <v>0</v>
      </c>
      <c r="H80" s="215">
        <v>0</v>
      </c>
      <c r="I80" s="215">
        <v>0</v>
      </c>
      <c r="J80" s="215">
        <v>0</v>
      </c>
      <c r="K80" s="215">
        <v>0</v>
      </c>
      <c r="L80" s="215">
        <v>0</v>
      </c>
      <c r="M80" s="215">
        <v>0</v>
      </c>
      <c r="N80" s="215">
        <v>0</v>
      </c>
      <c r="O80" s="215">
        <v>0</v>
      </c>
      <c r="P80" s="215">
        <v>0</v>
      </c>
      <c r="Q80" s="215">
        <v>0</v>
      </c>
      <c r="R80" s="215">
        <v>0</v>
      </c>
      <c r="S80" s="215">
        <v>0</v>
      </c>
      <c r="T80" s="215">
        <v>0</v>
      </c>
      <c r="U80" s="215">
        <v>0</v>
      </c>
      <c r="V80" s="215">
        <v>0</v>
      </c>
      <c r="W80" s="215">
        <v>0</v>
      </c>
      <c r="X80" s="215">
        <v>0</v>
      </c>
      <c r="Y80" s="215">
        <v>0</v>
      </c>
      <c r="Z80" s="215">
        <v>0</v>
      </c>
      <c r="AA80" s="215">
        <v>0</v>
      </c>
      <c r="AB80" s="215">
        <v>0</v>
      </c>
      <c r="AC80" s="215">
        <v>0</v>
      </c>
      <c r="AD80" s="215">
        <v>0</v>
      </c>
      <c r="AE80" s="215">
        <v>0</v>
      </c>
      <c r="AF80" s="215">
        <v>0</v>
      </c>
      <c r="AG80" s="215">
        <v>0</v>
      </c>
      <c r="AH80" s="215">
        <v>0</v>
      </c>
      <c r="AI80" s="215">
        <v>0</v>
      </c>
      <c r="AJ80" s="215">
        <v>0</v>
      </c>
      <c r="AK80" s="215">
        <v>0</v>
      </c>
      <c r="AL80" s="215">
        <v>0</v>
      </c>
      <c r="AM80" s="215">
        <v>0</v>
      </c>
      <c r="AN80" s="215">
        <v>0</v>
      </c>
      <c r="AO80" s="215">
        <v>0</v>
      </c>
      <c r="AP80" s="215">
        <v>0</v>
      </c>
    </row>
    <row r="81" spans="1:42">
      <c r="A81" s="74">
        <v>29</v>
      </c>
      <c r="B81" s="215">
        <v>0</v>
      </c>
      <c r="C81" s="215">
        <v>0</v>
      </c>
      <c r="D81" s="215">
        <v>0</v>
      </c>
      <c r="E81" s="215">
        <v>0</v>
      </c>
      <c r="F81" s="215">
        <v>0</v>
      </c>
      <c r="G81" s="215">
        <v>0</v>
      </c>
      <c r="H81" s="215">
        <v>0</v>
      </c>
      <c r="I81" s="215">
        <v>0</v>
      </c>
      <c r="J81" s="215">
        <v>0</v>
      </c>
      <c r="K81" s="215">
        <v>0</v>
      </c>
      <c r="L81" s="215">
        <v>0</v>
      </c>
      <c r="M81" s="215">
        <v>0</v>
      </c>
      <c r="N81" s="215">
        <v>0</v>
      </c>
      <c r="O81" s="215">
        <v>0</v>
      </c>
      <c r="P81" s="215">
        <v>0</v>
      </c>
      <c r="Q81" s="215">
        <v>0</v>
      </c>
      <c r="R81" s="215">
        <v>0</v>
      </c>
      <c r="S81" s="215">
        <v>0</v>
      </c>
      <c r="T81" s="215">
        <v>0</v>
      </c>
      <c r="U81" s="215">
        <v>0</v>
      </c>
      <c r="V81" s="215">
        <v>0</v>
      </c>
      <c r="W81" s="215">
        <v>0</v>
      </c>
      <c r="X81" s="215">
        <v>0</v>
      </c>
      <c r="Y81" s="215">
        <v>0</v>
      </c>
      <c r="Z81" s="215">
        <v>0</v>
      </c>
      <c r="AA81" s="215">
        <v>0</v>
      </c>
      <c r="AB81" s="215">
        <v>0</v>
      </c>
      <c r="AC81" s="215">
        <v>0</v>
      </c>
      <c r="AD81" s="215">
        <v>0</v>
      </c>
      <c r="AE81" s="215">
        <v>0</v>
      </c>
      <c r="AF81" s="215">
        <v>0</v>
      </c>
      <c r="AG81" s="215">
        <v>0</v>
      </c>
      <c r="AH81" s="215">
        <v>0</v>
      </c>
      <c r="AI81" s="215">
        <v>0</v>
      </c>
      <c r="AJ81" s="215">
        <v>0</v>
      </c>
      <c r="AK81" s="215">
        <v>0</v>
      </c>
      <c r="AL81" s="215">
        <v>0</v>
      </c>
      <c r="AM81" s="215">
        <v>0</v>
      </c>
      <c r="AN81" s="215">
        <v>0</v>
      </c>
      <c r="AO81" s="215">
        <v>0</v>
      </c>
      <c r="AP81" s="215">
        <v>0</v>
      </c>
    </row>
    <row r="82" spans="1:42">
      <c r="A82" s="74">
        <v>30</v>
      </c>
      <c r="B82" s="215">
        <v>0</v>
      </c>
      <c r="C82" s="215">
        <v>0</v>
      </c>
      <c r="D82" s="215">
        <v>0</v>
      </c>
      <c r="E82" s="215">
        <v>0</v>
      </c>
      <c r="F82" s="215">
        <v>0</v>
      </c>
      <c r="G82" s="215">
        <v>0</v>
      </c>
      <c r="H82" s="215">
        <v>0</v>
      </c>
      <c r="I82" s="215">
        <v>0</v>
      </c>
      <c r="J82" s="215">
        <v>0</v>
      </c>
      <c r="K82" s="215">
        <v>0</v>
      </c>
      <c r="L82" s="215">
        <v>0</v>
      </c>
      <c r="M82" s="215">
        <v>0</v>
      </c>
      <c r="N82" s="215">
        <v>0</v>
      </c>
      <c r="O82" s="215">
        <v>0</v>
      </c>
      <c r="P82" s="215">
        <v>0</v>
      </c>
      <c r="Q82" s="215">
        <v>0</v>
      </c>
      <c r="R82" s="215">
        <v>0</v>
      </c>
      <c r="S82" s="215">
        <v>0</v>
      </c>
      <c r="T82" s="215">
        <v>0</v>
      </c>
      <c r="U82" s="215">
        <v>0</v>
      </c>
      <c r="V82" s="215">
        <v>0</v>
      </c>
      <c r="W82" s="215">
        <v>0</v>
      </c>
      <c r="X82" s="215">
        <v>0</v>
      </c>
      <c r="Y82" s="215">
        <v>0</v>
      </c>
      <c r="Z82" s="215">
        <v>0</v>
      </c>
      <c r="AA82" s="215">
        <v>0</v>
      </c>
      <c r="AB82" s="215">
        <v>0</v>
      </c>
      <c r="AC82" s="215">
        <v>0</v>
      </c>
      <c r="AD82" s="215">
        <v>0</v>
      </c>
      <c r="AE82" s="215">
        <v>0</v>
      </c>
      <c r="AF82" s="215">
        <v>0</v>
      </c>
      <c r="AG82" s="215">
        <v>0</v>
      </c>
      <c r="AH82" s="215">
        <v>0</v>
      </c>
      <c r="AI82" s="215">
        <v>0</v>
      </c>
      <c r="AJ82" s="215">
        <v>0</v>
      </c>
      <c r="AK82" s="215">
        <v>0</v>
      </c>
      <c r="AL82" s="215">
        <v>0</v>
      </c>
      <c r="AM82" s="215">
        <v>0</v>
      </c>
      <c r="AN82" s="215">
        <v>0</v>
      </c>
      <c r="AO82" s="215">
        <v>0</v>
      </c>
      <c r="AP82" s="215">
        <v>0</v>
      </c>
    </row>
    <row r="83" spans="1:42">
      <c r="A83" s="74">
        <v>31</v>
      </c>
      <c r="B83" s="215">
        <v>0</v>
      </c>
      <c r="C83" s="215">
        <v>0</v>
      </c>
      <c r="D83" s="215">
        <v>0</v>
      </c>
      <c r="E83" s="215">
        <v>0</v>
      </c>
      <c r="F83" s="215">
        <v>0</v>
      </c>
      <c r="G83" s="215">
        <v>0</v>
      </c>
      <c r="H83" s="215">
        <v>0</v>
      </c>
      <c r="I83" s="215">
        <v>0</v>
      </c>
      <c r="J83" s="215">
        <v>0</v>
      </c>
      <c r="K83" s="215">
        <v>0</v>
      </c>
      <c r="L83" s="215">
        <v>0</v>
      </c>
      <c r="M83" s="215">
        <v>0</v>
      </c>
      <c r="N83" s="215">
        <v>0</v>
      </c>
      <c r="O83" s="215">
        <v>0</v>
      </c>
      <c r="P83" s="215">
        <v>0</v>
      </c>
      <c r="Q83" s="215">
        <v>0</v>
      </c>
      <c r="R83" s="215">
        <v>0</v>
      </c>
      <c r="S83" s="215">
        <v>0</v>
      </c>
      <c r="T83" s="215">
        <v>0</v>
      </c>
      <c r="U83" s="215">
        <v>0</v>
      </c>
      <c r="V83" s="215">
        <v>0</v>
      </c>
      <c r="W83" s="215">
        <v>0</v>
      </c>
      <c r="X83" s="215">
        <v>0</v>
      </c>
      <c r="Y83" s="215">
        <v>0</v>
      </c>
      <c r="Z83" s="215">
        <v>0</v>
      </c>
      <c r="AA83" s="215">
        <v>0</v>
      </c>
      <c r="AB83" s="215">
        <v>0</v>
      </c>
      <c r="AC83" s="215">
        <v>0</v>
      </c>
      <c r="AD83" s="215">
        <v>0</v>
      </c>
      <c r="AE83" s="215">
        <v>0</v>
      </c>
      <c r="AF83" s="215">
        <v>0</v>
      </c>
      <c r="AG83" s="215">
        <v>0</v>
      </c>
      <c r="AH83" s="215">
        <v>0</v>
      </c>
      <c r="AI83" s="215">
        <v>0</v>
      </c>
      <c r="AJ83" s="215">
        <v>0</v>
      </c>
      <c r="AK83" s="215">
        <v>0</v>
      </c>
      <c r="AL83" s="215">
        <v>0</v>
      </c>
      <c r="AM83" s="215">
        <v>0</v>
      </c>
      <c r="AN83" s="215">
        <v>0</v>
      </c>
      <c r="AO83" s="215">
        <v>0</v>
      </c>
      <c r="AP83" s="215">
        <v>0</v>
      </c>
    </row>
    <row r="84" spans="1:42">
      <c r="A84" s="74">
        <v>32</v>
      </c>
      <c r="B84" s="215">
        <v>0</v>
      </c>
      <c r="C84" s="215">
        <v>0</v>
      </c>
      <c r="D84" s="215">
        <v>0</v>
      </c>
      <c r="E84" s="215">
        <v>0</v>
      </c>
      <c r="F84" s="215">
        <v>0</v>
      </c>
      <c r="G84" s="215">
        <v>0</v>
      </c>
      <c r="H84" s="215">
        <v>0</v>
      </c>
      <c r="I84" s="215">
        <v>0</v>
      </c>
      <c r="J84" s="215">
        <v>0</v>
      </c>
      <c r="K84" s="215">
        <v>0</v>
      </c>
      <c r="L84" s="215">
        <v>0</v>
      </c>
      <c r="M84" s="215">
        <v>0</v>
      </c>
      <c r="N84" s="215">
        <v>0</v>
      </c>
      <c r="O84" s="215">
        <v>0</v>
      </c>
      <c r="P84" s="215">
        <v>0</v>
      </c>
      <c r="Q84" s="215">
        <v>0</v>
      </c>
      <c r="R84" s="215">
        <v>0</v>
      </c>
      <c r="S84" s="215">
        <v>0</v>
      </c>
      <c r="T84" s="215">
        <v>0</v>
      </c>
      <c r="U84" s="215">
        <v>0</v>
      </c>
      <c r="V84" s="215">
        <v>0</v>
      </c>
      <c r="W84" s="215">
        <v>0</v>
      </c>
      <c r="X84" s="215">
        <v>0</v>
      </c>
      <c r="Y84" s="215">
        <v>0</v>
      </c>
      <c r="Z84" s="215">
        <v>0</v>
      </c>
      <c r="AA84" s="215">
        <v>0</v>
      </c>
      <c r="AB84" s="215">
        <v>0</v>
      </c>
      <c r="AC84" s="215">
        <v>0</v>
      </c>
      <c r="AD84" s="215">
        <v>0</v>
      </c>
      <c r="AE84" s="215">
        <v>0</v>
      </c>
      <c r="AF84" s="215">
        <v>0</v>
      </c>
      <c r="AG84" s="215">
        <v>0</v>
      </c>
      <c r="AH84" s="215">
        <v>0</v>
      </c>
      <c r="AI84" s="215">
        <v>0</v>
      </c>
      <c r="AJ84" s="215">
        <v>0</v>
      </c>
      <c r="AK84" s="215">
        <v>0</v>
      </c>
      <c r="AL84" s="215">
        <v>0</v>
      </c>
      <c r="AM84" s="215">
        <v>0</v>
      </c>
      <c r="AN84" s="215">
        <v>0</v>
      </c>
      <c r="AO84" s="215">
        <v>0</v>
      </c>
      <c r="AP84" s="215">
        <v>0</v>
      </c>
    </row>
    <row r="85" spans="1:42">
      <c r="A85" s="74">
        <v>33</v>
      </c>
      <c r="B85" s="215">
        <v>0</v>
      </c>
      <c r="C85" s="215">
        <v>0</v>
      </c>
      <c r="D85" s="215">
        <v>0</v>
      </c>
      <c r="E85" s="215">
        <v>0</v>
      </c>
      <c r="F85" s="215">
        <v>0</v>
      </c>
      <c r="G85" s="215">
        <v>0</v>
      </c>
      <c r="H85" s="215">
        <v>0</v>
      </c>
      <c r="I85" s="215">
        <v>0</v>
      </c>
      <c r="J85" s="215">
        <v>0</v>
      </c>
      <c r="K85" s="215">
        <v>0</v>
      </c>
      <c r="L85" s="215">
        <v>0</v>
      </c>
      <c r="M85" s="215">
        <v>0</v>
      </c>
      <c r="N85" s="215">
        <v>0</v>
      </c>
      <c r="O85" s="215">
        <v>0</v>
      </c>
      <c r="P85" s="215">
        <v>0</v>
      </c>
      <c r="Q85" s="215">
        <v>0</v>
      </c>
      <c r="R85" s="215">
        <v>0</v>
      </c>
      <c r="S85" s="215">
        <v>0</v>
      </c>
      <c r="T85" s="215">
        <v>0</v>
      </c>
      <c r="U85" s="215">
        <v>0</v>
      </c>
      <c r="V85" s="215">
        <v>0</v>
      </c>
      <c r="W85" s="215">
        <v>0</v>
      </c>
      <c r="X85" s="215">
        <v>0</v>
      </c>
      <c r="Y85" s="215">
        <v>0</v>
      </c>
      <c r="Z85" s="215">
        <v>0</v>
      </c>
      <c r="AA85" s="215">
        <v>0</v>
      </c>
      <c r="AB85" s="215">
        <v>0</v>
      </c>
      <c r="AC85" s="215">
        <v>0</v>
      </c>
      <c r="AD85" s="215">
        <v>0</v>
      </c>
      <c r="AE85" s="215">
        <v>0</v>
      </c>
      <c r="AF85" s="215">
        <v>0</v>
      </c>
      <c r="AG85" s="215">
        <v>0</v>
      </c>
      <c r="AH85" s="215">
        <v>0</v>
      </c>
      <c r="AI85" s="215">
        <v>0</v>
      </c>
      <c r="AJ85" s="215">
        <v>0</v>
      </c>
      <c r="AK85" s="215">
        <v>0</v>
      </c>
      <c r="AL85" s="215">
        <v>0</v>
      </c>
      <c r="AM85" s="215">
        <v>0</v>
      </c>
      <c r="AN85" s="215">
        <v>0</v>
      </c>
      <c r="AO85" s="215">
        <v>0</v>
      </c>
      <c r="AP85" s="215">
        <v>0</v>
      </c>
    </row>
    <row r="86" spans="1:42">
      <c r="A86" s="74">
        <v>34</v>
      </c>
      <c r="B86" s="215">
        <v>0</v>
      </c>
      <c r="C86" s="215">
        <v>0</v>
      </c>
      <c r="D86" s="215">
        <v>0</v>
      </c>
      <c r="E86" s="215">
        <v>0</v>
      </c>
      <c r="F86" s="215">
        <v>0</v>
      </c>
      <c r="G86" s="215">
        <v>0</v>
      </c>
      <c r="H86" s="215">
        <v>0</v>
      </c>
      <c r="I86" s="215">
        <v>0</v>
      </c>
      <c r="J86" s="215">
        <v>0</v>
      </c>
      <c r="K86" s="215">
        <v>0</v>
      </c>
      <c r="L86" s="215">
        <v>0</v>
      </c>
      <c r="M86" s="215">
        <v>0</v>
      </c>
      <c r="N86" s="215">
        <v>0</v>
      </c>
      <c r="O86" s="215">
        <v>0</v>
      </c>
      <c r="P86" s="215">
        <v>0</v>
      </c>
      <c r="Q86" s="215">
        <v>0</v>
      </c>
      <c r="R86" s="215">
        <v>0</v>
      </c>
      <c r="S86" s="215">
        <v>0</v>
      </c>
      <c r="T86" s="215">
        <v>0</v>
      </c>
      <c r="U86" s="215">
        <v>0</v>
      </c>
      <c r="V86" s="215">
        <v>0</v>
      </c>
      <c r="W86" s="215">
        <v>0</v>
      </c>
      <c r="X86" s="215">
        <v>0</v>
      </c>
      <c r="Y86" s="215">
        <v>0</v>
      </c>
      <c r="Z86" s="215">
        <v>0</v>
      </c>
      <c r="AA86" s="215">
        <v>0</v>
      </c>
      <c r="AB86" s="215">
        <v>0</v>
      </c>
      <c r="AC86" s="215">
        <v>0</v>
      </c>
      <c r="AD86" s="215">
        <v>0</v>
      </c>
      <c r="AE86" s="215">
        <v>0</v>
      </c>
      <c r="AF86" s="215">
        <v>0</v>
      </c>
      <c r="AG86" s="215">
        <v>0</v>
      </c>
      <c r="AH86" s="215">
        <v>0</v>
      </c>
      <c r="AI86" s="215">
        <v>0</v>
      </c>
      <c r="AJ86" s="215">
        <v>0</v>
      </c>
      <c r="AK86" s="215">
        <v>0</v>
      </c>
      <c r="AL86" s="215">
        <v>0</v>
      </c>
      <c r="AM86" s="215">
        <v>0</v>
      </c>
      <c r="AN86" s="215">
        <v>0</v>
      </c>
      <c r="AO86" s="215">
        <v>0</v>
      </c>
      <c r="AP86" s="215">
        <v>0</v>
      </c>
    </row>
    <row r="87" spans="1:42">
      <c r="A87" s="74">
        <v>35</v>
      </c>
      <c r="B87" s="215">
        <v>0</v>
      </c>
      <c r="C87" s="215">
        <v>0</v>
      </c>
      <c r="D87" s="215">
        <v>0</v>
      </c>
      <c r="E87" s="215">
        <v>0</v>
      </c>
      <c r="F87" s="215">
        <v>0</v>
      </c>
      <c r="G87" s="215">
        <v>0</v>
      </c>
      <c r="H87" s="215">
        <v>0</v>
      </c>
      <c r="I87" s="215">
        <v>0</v>
      </c>
      <c r="J87" s="215">
        <v>0</v>
      </c>
      <c r="K87" s="215">
        <v>0</v>
      </c>
      <c r="L87" s="215">
        <v>0</v>
      </c>
      <c r="M87" s="215">
        <v>0</v>
      </c>
      <c r="N87" s="215">
        <v>0</v>
      </c>
      <c r="O87" s="215">
        <v>0</v>
      </c>
      <c r="P87" s="215">
        <v>0</v>
      </c>
      <c r="Q87" s="215">
        <v>0</v>
      </c>
      <c r="R87" s="215">
        <v>0</v>
      </c>
      <c r="S87" s="215">
        <v>0</v>
      </c>
      <c r="T87" s="215">
        <v>0</v>
      </c>
      <c r="U87" s="215">
        <v>0</v>
      </c>
      <c r="V87" s="215">
        <v>0</v>
      </c>
      <c r="W87" s="215">
        <v>0</v>
      </c>
      <c r="X87" s="215">
        <v>0</v>
      </c>
      <c r="Y87" s="215">
        <v>0</v>
      </c>
      <c r="Z87" s="215">
        <v>0</v>
      </c>
      <c r="AA87" s="215">
        <v>0</v>
      </c>
      <c r="AB87" s="215">
        <v>0</v>
      </c>
      <c r="AC87" s="215">
        <v>0</v>
      </c>
      <c r="AD87" s="215">
        <v>0</v>
      </c>
      <c r="AE87" s="215">
        <v>0</v>
      </c>
      <c r="AF87" s="215">
        <v>0</v>
      </c>
      <c r="AG87" s="215">
        <v>0</v>
      </c>
      <c r="AH87" s="215">
        <v>0</v>
      </c>
      <c r="AI87" s="215">
        <v>0</v>
      </c>
      <c r="AJ87" s="215">
        <v>0</v>
      </c>
      <c r="AK87" s="215">
        <v>0</v>
      </c>
      <c r="AL87" s="215">
        <v>0</v>
      </c>
      <c r="AM87" s="215">
        <v>0</v>
      </c>
      <c r="AN87" s="215">
        <v>0</v>
      </c>
      <c r="AO87" s="215">
        <v>0</v>
      </c>
      <c r="AP87" s="215">
        <v>0</v>
      </c>
    </row>
    <row r="88" spans="1:42">
      <c r="A88" s="74">
        <v>36</v>
      </c>
      <c r="B88" s="215">
        <v>0</v>
      </c>
      <c r="C88" s="215">
        <v>0</v>
      </c>
      <c r="D88" s="215">
        <v>0</v>
      </c>
      <c r="E88" s="215">
        <v>0</v>
      </c>
      <c r="F88" s="215">
        <v>0</v>
      </c>
      <c r="G88" s="215">
        <v>0</v>
      </c>
      <c r="H88" s="215">
        <v>0</v>
      </c>
      <c r="I88" s="215">
        <v>0</v>
      </c>
      <c r="J88" s="215">
        <v>0</v>
      </c>
      <c r="K88" s="215">
        <v>0</v>
      </c>
      <c r="L88" s="215">
        <v>0</v>
      </c>
      <c r="M88" s="215">
        <v>0</v>
      </c>
      <c r="N88" s="215">
        <v>0</v>
      </c>
      <c r="O88" s="215">
        <v>0</v>
      </c>
      <c r="P88" s="215">
        <v>0</v>
      </c>
      <c r="Q88" s="215">
        <v>0</v>
      </c>
      <c r="R88" s="215">
        <v>0</v>
      </c>
      <c r="S88" s="215">
        <v>0</v>
      </c>
      <c r="T88" s="215">
        <v>0</v>
      </c>
      <c r="U88" s="215">
        <v>0</v>
      </c>
      <c r="V88" s="215">
        <v>0</v>
      </c>
      <c r="W88" s="215">
        <v>0</v>
      </c>
      <c r="X88" s="215">
        <v>0</v>
      </c>
      <c r="Y88" s="215">
        <v>0</v>
      </c>
      <c r="Z88" s="215">
        <v>0</v>
      </c>
      <c r="AA88" s="215">
        <v>0</v>
      </c>
      <c r="AB88" s="215">
        <v>0</v>
      </c>
      <c r="AC88" s="215">
        <v>0</v>
      </c>
      <c r="AD88" s="215">
        <v>0</v>
      </c>
      <c r="AE88" s="215">
        <v>0</v>
      </c>
      <c r="AF88" s="215">
        <v>0</v>
      </c>
      <c r="AG88" s="215">
        <v>0</v>
      </c>
      <c r="AH88" s="215">
        <v>0</v>
      </c>
      <c r="AI88" s="215">
        <v>0</v>
      </c>
      <c r="AJ88" s="215">
        <v>0</v>
      </c>
      <c r="AK88" s="215">
        <v>0</v>
      </c>
      <c r="AL88" s="215">
        <v>0</v>
      </c>
      <c r="AM88" s="215">
        <v>0</v>
      </c>
      <c r="AN88" s="215">
        <v>0</v>
      </c>
      <c r="AO88" s="215">
        <v>0</v>
      </c>
      <c r="AP88" s="215">
        <v>0</v>
      </c>
    </row>
    <row r="89" spans="1:42">
      <c r="A89" s="74">
        <v>37</v>
      </c>
      <c r="B89" s="215">
        <v>0</v>
      </c>
      <c r="C89" s="215">
        <v>0</v>
      </c>
      <c r="D89" s="215">
        <v>0</v>
      </c>
      <c r="E89" s="215">
        <v>0</v>
      </c>
      <c r="F89" s="215">
        <v>0</v>
      </c>
      <c r="G89" s="215">
        <v>0</v>
      </c>
      <c r="H89" s="215">
        <v>0</v>
      </c>
      <c r="I89" s="215">
        <v>0</v>
      </c>
      <c r="J89" s="215">
        <v>0</v>
      </c>
      <c r="K89" s="215">
        <v>0</v>
      </c>
      <c r="L89" s="215">
        <v>0</v>
      </c>
      <c r="M89" s="215">
        <v>0</v>
      </c>
      <c r="N89" s="215">
        <v>0</v>
      </c>
      <c r="O89" s="215">
        <v>0</v>
      </c>
      <c r="P89" s="215">
        <v>0</v>
      </c>
      <c r="Q89" s="215">
        <v>0</v>
      </c>
      <c r="R89" s="215">
        <v>0</v>
      </c>
      <c r="S89" s="215">
        <v>0</v>
      </c>
      <c r="T89" s="215">
        <v>0</v>
      </c>
      <c r="U89" s="215">
        <v>0</v>
      </c>
      <c r="V89" s="215">
        <v>0</v>
      </c>
      <c r="W89" s="215">
        <v>0</v>
      </c>
      <c r="X89" s="215">
        <v>0</v>
      </c>
      <c r="Y89" s="215">
        <v>0</v>
      </c>
      <c r="Z89" s="215">
        <v>0</v>
      </c>
      <c r="AA89" s="215">
        <v>0</v>
      </c>
      <c r="AB89" s="215">
        <v>0</v>
      </c>
      <c r="AC89" s="215">
        <v>0</v>
      </c>
      <c r="AD89" s="215">
        <v>0</v>
      </c>
      <c r="AE89" s="215">
        <v>0</v>
      </c>
      <c r="AF89" s="215">
        <v>0</v>
      </c>
      <c r="AG89" s="215">
        <v>0</v>
      </c>
      <c r="AH89" s="215">
        <v>0</v>
      </c>
      <c r="AI89" s="215">
        <v>0</v>
      </c>
      <c r="AJ89" s="215">
        <v>0</v>
      </c>
      <c r="AK89" s="215">
        <v>0</v>
      </c>
      <c r="AL89" s="215">
        <v>0</v>
      </c>
      <c r="AM89" s="215">
        <v>0</v>
      </c>
      <c r="AN89" s="215">
        <v>0</v>
      </c>
      <c r="AO89" s="215">
        <v>0</v>
      </c>
      <c r="AP89" s="215">
        <v>0</v>
      </c>
    </row>
    <row r="90" spans="1:42">
      <c r="A90" s="74">
        <v>38</v>
      </c>
      <c r="B90" s="215">
        <v>0</v>
      </c>
      <c r="C90" s="215">
        <v>0</v>
      </c>
      <c r="D90" s="215">
        <v>0</v>
      </c>
      <c r="E90" s="215">
        <v>0</v>
      </c>
      <c r="F90" s="215">
        <v>0</v>
      </c>
      <c r="G90" s="215">
        <v>0</v>
      </c>
      <c r="H90" s="215">
        <v>0</v>
      </c>
      <c r="I90" s="215">
        <v>0</v>
      </c>
      <c r="J90" s="215">
        <v>0</v>
      </c>
      <c r="K90" s="215">
        <v>0</v>
      </c>
      <c r="L90" s="215">
        <v>0</v>
      </c>
      <c r="M90" s="215">
        <v>0</v>
      </c>
      <c r="N90" s="215">
        <v>0</v>
      </c>
      <c r="O90" s="215">
        <v>0</v>
      </c>
      <c r="P90" s="215">
        <v>0</v>
      </c>
      <c r="Q90" s="215">
        <v>0</v>
      </c>
      <c r="R90" s="215">
        <v>0</v>
      </c>
      <c r="S90" s="215">
        <v>0</v>
      </c>
      <c r="T90" s="215">
        <v>0</v>
      </c>
      <c r="U90" s="215">
        <v>0</v>
      </c>
      <c r="V90" s="215">
        <v>0</v>
      </c>
      <c r="W90" s="215">
        <v>0</v>
      </c>
      <c r="X90" s="215">
        <v>0</v>
      </c>
      <c r="Y90" s="215">
        <v>0</v>
      </c>
      <c r="Z90" s="215">
        <v>0</v>
      </c>
      <c r="AA90" s="215">
        <v>0</v>
      </c>
      <c r="AB90" s="215">
        <v>0</v>
      </c>
      <c r="AC90" s="215">
        <v>0</v>
      </c>
      <c r="AD90" s="215">
        <v>0</v>
      </c>
      <c r="AE90" s="215">
        <v>0</v>
      </c>
      <c r="AF90" s="215">
        <v>0</v>
      </c>
      <c r="AG90" s="215">
        <v>0</v>
      </c>
      <c r="AH90" s="215">
        <v>0</v>
      </c>
      <c r="AI90" s="215">
        <v>0</v>
      </c>
      <c r="AJ90" s="215">
        <v>0</v>
      </c>
      <c r="AK90" s="215">
        <v>0</v>
      </c>
      <c r="AL90" s="215">
        <v>0</v>
      </c>
      <c r="AM90" s="215">
        <v>0</v>
      </c>
      <c r="AN90" s="215">
        <v>0</v>
      </c>
      <c r="AO90" s="215">
        <v>0</v>
      </c>
      <c r="AP90" s="215">
        <v>0</v>
      </c>
    </row>
    <row r="91" spans="1:42">
      <c r="A91" s="74">
        <v>39</v>
      </c>
      <c r="B91" s="215">
        <v>0</v>
      </c>
      <c r="C91" s="215">
        <v>0</v>
      </c>
      <c r="D91" s="215">
        <v>0</v>
      </c>
      <c r="E91" s="215">
        <v>0</v>
      </c>
      <c r="F91" s="215">
        <v>0</v>
      </c>
      <c r="G91" s="215">
        <v>0</v>
      </c>
      <c r="H91" s="215">
        <v>0</v>
      </c>
      <c r="I91" s="215">
        <v>0</v>
      </c>
      <c r="J91" s="215">
        <v>0</v>
      </c>
      <c r="K91" s="215">
        <v>0</v>
      </c>
      <c r="L91" s="215">
        <v>0</v>
      </c>
      <c r="M91" s="215">
        <v>0</v>
      </c>
      <c r="N91" s="215">
        <v>0</v>
      </c>
      <c r="O91" s="215">
        <v>0</v>
      </c>
      <c r="P91" s="215">
        <v>0</v>
      </c>
      <c r="Q91" s="215">
        <v>0</v>
      </c>
      <c r="R91" s="215">
        <v>0</v>
      </c>
      <c r="S91" s="215">
        <v>0</v>
      </c>
      <c r="T91" s="215">
        <v>0</v>
      </c>
      <c r="U91" s="215">
        <v>0</v>
      </c>
      <c r="V91" s="215">
        <v>0</v>
      </c>
      <c r="W91" s="215">
        <v>0</v>
      </c>
      <c r="X91" s="215">
        <v>0</v>
      </c>
      <c r="Y91" s="215">
        <v>0</v>
      </c>
      <c r="Z91" s="215">
        <v>0</v>
      </c>
      <c r="AA91" s="215">
        <v>0</v>
      </c>
      <c r="AB91" s="215">
        <v>0</v>
      </c>
      <c r="AC91" s="215">
        <v>0</v>
      </c>
      <c r="AD91" s="215">
        <v>0</v>
      </c>
      <c r="AE91" s="215">
        <v>0</v>
      </c>
      <c r="AF91" s="215">
        <v>0</v>
      </c>
      <c r="AG91" s="215">
        <v>0</v>
      </c>
      <c r="AH91" s="215">
        <v>0</v>
      </c>
      <c r="AI91" s="215">
        <v>0</v>
      </c>
      <c r="AJ91" s="215">
        <v>0</v>
      </c>
      <c r="AK91" s="215">
        <v>0</v>
      </c>
      <c r="AL91" s="215">
        <v>0</v>
      </c>
      <c r="AM91" s="215">
        <v>0</v>
      </c>
      <c r="AN91" s="215">
        <v>0</v>
      </c>
      <c r="AO91" s="215">
        <v>0</v>
      </c>
      <c r="AP91" s="215">
        <v>0</v>
      </c>
    </row>
    <row r="92" spans="1:42">
      <c r="A92" s="74">
        <v>40</v>
      </c>
      <c r="B92" s="215">
        <v>0</v>
      </c>
      <c r="C92" s="215">
        <v>0</v>
      </c>
      <c r="D92" s="215">
        <v>0</v>
      </c>
      <c r="E92" s="215">
        <v>0</v>
      </c>
      <c r="F92" s="215">
        <v>0</v>
      </c>
      <c r="G92" s="215">
        <v>0</v>
      </c>
      <c r="H92" s="215">
        <v>0</v>
      </c>
      <c r="I92" s="215">
        <v>0</v>
      </c>
      <c r="J92" s="215">
        <v>0</v>
      </c>
      <c r="K92" s="215">
        <v>0</v>
      </c>
      <c r="L92" s="215">
        <v>0</v>
      </c>
      <c r="M92" s="215">
        <v>0</v>
      </c>
      <c r="N92" s="215">
        <v>0</v>
      </c>
      <c r="O92" s="215">
        <v>0</v>
      </c>
      <c r="P92" s="215">
        <v>0</v>
      </c>
      <c r="Q92" s="215">
        <v>0</v>
      </c>
      <c r="R92" s="215">
        <v>0</v>
      </c>
      <c r="S92" s="215">
        <v>0</v>
      </c>
      <c r="T92" s="215">
        <v>0</v>
      </c>
      <c r="U92" s="215">
        <v>0</v>
      </c>
      <c r="V92" s="215">
        <v>0</v>
      </c>
      <c r="W92" s="215">
        <v>0</v>
      </c>
      <c r="X92" s="215">
        <v>0</v>
      </c>
      <c r="Y92" s="215">
        <v>0</v>
      </c>
      <c r="Z92" s="215">
        <v>0</v>
      </c>
      <c r="AA92" s="215">
        <v>0</v>
      </c>
      <c r="AB92" s="215">
        <v>0</v>
      </c>
      <c r="AC92" s="215">
        <v>0</v>
      </c>
      <c r="AD92" s="215">
        <v>0</v>
      </c>
      <c r="AE92" s="215">
        <v>0</v>
      </c>
      <c r="AF92" s="215">
        <v>0</v>
      </c>
      <c r="AG92" s="215">
        <v>0</v>
      </c>
      <c r="AH92" s="215">
        <v>0</v>
      </c>
      <c r="AI92" s="215">
        <v>0</v>
      </c>
      <c r="AJ92" s="215">
        <v>0</v>
      </c>
      <c r="AK92" s="215">
        <v>0</v>
      </c>
      <c r="AL92" s="215">
        <v>0</v>
      </c>
      <c r="AM92" s="215">
        <v>0</v>
      </c>
      <c r="AN92" s="215">
        <v>0</v>
      </c>
      <c r="AO92" s="215">
        <v>0</v>
      </c>
      <c r="AP92" s="215">
        <v>0</v>
      </c>
    </row>
    <row r="93" spans="1:42">
      <c r="A93" s="74">
        <v>41</v>
      </c>
      <c r="B93" s="215">
        <v>0</v>
      </c>
      <c r="C93" s="215">
        <v>0</v>
      </c>
      <c r="D93" s="215">
        <v>0</v>
      </c>
      <c r="E93" s="215">
        <v>0</v>
      </c>
      <c r="F93" s="215">
        <v>0</v>
      </c>
      <c r="G93" s="215">
        <v>0</v>
      </c>
      <c r="H93" s="215">
        <v>0</v>
      </c>
      <c r="I93" s="215">
        <v>0</v>
      </c>
      <c r="J93" s="215">
        <v>0</v>
      </c>
      <c r="K93" s="215">
        <v>0</v>
      </c>
      <c r="L93" s="215">
        <v>0</v>
      </c>
      <c r="M93" s="215">
        <v>0</v>
      </c>
      <c r="N93" s="215">
        <v>0</v>
      </c>
      <c r="O93" s="215">
        <v>0</v>
      </c>
      <c r="P93" s="215">
        <v>0</v>
      </c>
      <c r="Q93" s="215">
        <v>0</v>
      </c>
      <c r="R93" s="215">
        <v>0</v>
      </c>
      <c r="S93" s="215">
        <v>0</v>
      </c>
      <c r="T93" s="215">
        <v>0</v>
      </c>
      <c r="U93" s="215">
        <v>0</v>
      </c>
      <c r="V93" s="215">
        <v>0</v>
      </c>
      <c r="W93" s="215">
        <v>0</v>
      </c>
      <c r="X93" s="215">
        <v>0</v>
      </c>
      <c r="Y93" s="215">
        <v>0</v>
      </c>
      <c r="Z93" s="215">
        <v>0</v>
      </c>
      <c r="AA93" s="215">
        <v>0</v>
      </c>
      <c r="AB93" s="215">
        <v>0</v>
      </c>
      <c r="AC93" s="215">
        <v>0</v>
      </c>
      <c r="AD93" s="215">
        <v>0</v>
      </c>
      <c r="AE93" s="215">
        <v>0</v>
      </c>
      <c r="AF93" s="215">
        <v>0</v>
      </c>
      <c r="AG93" s="215">
        <v>0</v>
      </c>
      <c r="AH93" s="215">
        <v>0</v>
      </c>
      <c r="AI93" s="215">
        <v>0</v>
      </c>
      <c r="AJ93" s="215">
        <v>0</v>
      </c>
      <c r="AK93" s="215">
        <v>0</v>
      </c>
      <c r="AL93" s="215">
        <v>0</v>
      </c>
      <c r="AM93" s="215">
        <v>0</v>
      </c>
      <c r="AN93" s="215">
        <v>0</v>
      </c>
      <c r="AO93" s="215">
        <v>0</v>
      </c>
      <c r="AP93" s="215">
        <v>0</v>
      </c>
    </row>
    <row r="94" spans="1:42">
      <c r="A94" s="74">
        <v>42</v>
      </c>
      <c r="B94" s="215">
        <v>0</v>
      </c>
      <c r="C94" s="215">
        <v>0</v>
      </c>
      <c r="D94" s="215">
        <v>0</v>
      </c>
      <c r="E94" s="215">
        <v>0</v>
      </c>
      <c r="F94" s="215">
        <v>0</v>
      </c>
      <c r="G94" s="215">
        <v>0</v>
      </c>
      <c r="H94" s="215">
        <v>0</v>
      </c>
      <c r="I94" s="215">
        <v>0</v>
      </c>
      <c r="J94" s="215">
        <v>0</v>
      </c>
      <c r="K94" s="215">
        <v>0</v>
      </c>
      <c r="L94" s="215">
        <v>0</v>
      </c>
      <c r="M94" s="215">
        <v>0</v>
      </c>
      <c r="N94" s="215">
        <v>0</v>
      </c>
      <c r="O94" s="215">
        <v>0</v>
      </c>
      <c r="P94" s="215">
        <v>0</v>
      </c>
      <c r="Q94" s="215">
        <v>0</v>
      </c>
      <c r="R94" s="215">
        <v>0</v>
      </c>
      <c r="S94" s="215">
        <v>0</v>
      </c>
      <c r="T94" s="215">
        <v>0</v>
      </c>
      <c r="U94" s="215">
        <v>0</v>
      </c>
      <c r="V94" s="215">
        <v>0</v>
      </c>
      <c r="W94" s="215">
        <v>0</v>
      </c>
      <c r="X94" s="215">
        <v>0</v>
      </c>
      <c r="Y94" s="215">
        <v>0</v>
      </c>
      <c r="Z94" s="215">
        <v>0</v>
      </c>
      <c r="AA94" s="215">
        <v>0</v>
      </c>
      <c r="AB94" s="215">
        <v>0</v>
      </c>
      <c r="AC94" s="215">
        <v>0</v>
      </c>
      <c r="AD94" s="215">
        <v>0</v>
      </c>
      <c r="AE94" s="215">
        <v>0</v>
      </c>
      <c r="AF94" s="215">
        <v>0</v>
      </c>
      <c r="AG94" s="215">
        <v>0</v>
      </c>
      <c r="AH94" s="215">
        <v>0</v>
      </c>
      <c r="AI94" s="215">
        <v>0</v>
      </c>
      <c r="AJ94" s="215">
        <v>0</v>
      </c>
      <c r="AK94" s="215">
        <v>0</v>
      </c>
      <c r="AL94" s="215">
        <v>0</v>
      </c>
      <c r="AM94" s="215">
        <v>0</v>
      </c>
      <c r="AN94" s="215">
        <v>0</v>
      </c>
      <c r="AO94" s="215">
        <v>0</v>
      </c>
      <c r="AP94" s="215">
        <v>0</v>
      </c>
    </row>
    <row r="95" spans="1:42">
      <c r="A95" s="74">
        <v>43</v>
      </c>
      <c r="B95" s="215">
        <v>0</v>
      </c>
      <c r="C95" s="215">
        <v>0</v>
      </c>
      <c r="D95" s="215">
        <v>0</v>
      </c>
      <c r="E95" s="215">
        <v>0</v>
      </c>
      <c r="F95" s="215">
        <v>0</v>
      </c>
      <c r="G95" s="215">
        <v>0</v>
      </c>
      <c r="H95" s="215">
        <v>0</v>
      </c>
      <c r="I95" s="215">
        <v>0</v>
      </c>
      <c r="J95" s="215">
        <v>0</v>
      </c>
      <c r="K95" s="215">
        <v>0</v>
      </c>
      <c r="L95" s="215">
        <v>0</v>
      </c>
      <c r="M95" s="215">
        <v>0</v>
      </c>
      <c r="N95" s="215">
        <v>0</v>
      </c>
      <c r="O95" s="215">
        <v>0</v>
      </c>
      <c r="P95" s="215">
        <v>0</v>
      </c>
      <c r="Q95" s="215">
        <v>0</v>
      </c>
      <c r="R95" s="215">
        <v>0</v>
      </c>
      <c r="S95" s="215">
        <v>0</v>
      </c>
      <c r="T95" s="215">
        <v>0</v>
      </c>
      <c r="U95" s="215">
        <v>0</v>
      </c>
      <c r="V95" s="215">
        <v>0</v>
      </c>
      <c r="W95" s="215">
        <v>0</v>
      </c>
      <c r="X95" s="215">
        <v>0</v>
      </c>
      <c r="Y95" s="215">
        <v>0</v>
      </c>
      <c r="Z95" s="215">
        <v>0</v>
      </c>
      <c r="AA95" s="215">
        <v>0</v>
      </c>
      <c r="AB95" s="215">
        <v>0</v>
      </c>
      <c r="AC95" s="215">
        <v>0</v>
      </c>
      <c r="AD95" s="215">
        <v>0</v>
      </c>
      <c r="AE95" s="215">
        <v>0</v>
      </c>
      <c r="AF95" s="215">
        <v>0</v>
      </c>
      <c r="AG95" s="215">
        <v>0</v>
      </c>
      <c r="AH95" s="215">
        <v>0</v>
      </c>
      <c r="AI95" s="215">
        <v>0</v>
      </c>
      <c r="AJ95" s="215">
        <v>0</v>
      </c>
      <c r="AK95" s="215">
        <v>0</v>
      </c>
      <c r="AL95" s="215">
        <v>0</v>
      </c>
      <c r="AM95" s="215">
        <v>0</v>
      </c>
      <c r="AN95" s="215">
        <v>0</v>
      </c>
      <c r="AO95" s="215">
        <v>0</v>
      </c>
      <c r="AP95" s="215">
        <v>0</v>
      </c>
    </row>
    <row r="96" spans="1:42">
      <c r="A96" s="74">
        <v>44</v>
      </c>
      <c r="B96" s="215">
        <v>0</v>
      </c>
      <c r="C96" s="215">
        <v>0</v>
      </c>
      <c r="D96" s="215">
        <v>0</v>
      </c>
      <c r="E96" s="215">
        <v>0</v>
      </c>
      <c r="F96" s="215">
        <v>0</v>
      </c>
      <c r="G96" s="215">
        <v>0</v>
      </c>
      <c r="H96" s="215">
        <v>0</v>
      </c>
      <c r="I96" s="215">
        <v>0</v>
      </c>
      <c r="J96" s="215">
        <v>0</v>
      </c>
      <c r="K96" s="215">
        <v>0</v>
      </c>
      <c r="L96" s="215">
        <v>0</v>
      </c>
      <c r="M96" s="215">
        <v>0</v>
      </c>
      <c r="N96" s="215">
        <v>0</v>
      </c>
      <c r="O96" s="215">
        <v>0</v>
      </c>
      <c r="P96" s="215">
        <v>0</v>
      </c>
      <c r="Q96" s="215">
        <v>0</v>
      </c>
      <c r="R96" s="215">
        <v>0</v>
      </c>
      <c r="S96" s="215">
        <v>0</v>
      </c>
      <c r="T96" s="215">
        <v>0</v>
      </c>
      <c r="U96" s="215">
        <v>0</v>
      </c>
      <c r="V96" s="215">
        <v>0</v>
      </c>
      <c r="W96" s="215">
        <v>0</v>
      </c>
      <c r="X96" s="215">
        <v>0</v>
      </c>
      <c r="Y96" s="215">
        <v>0</v>
      </c>
      <c r="Z96" s="215">
        <v>0</v>
      </c>
      <c r="AA96" s="215">
        <v>0</v>
      </c>
      <c r="AB96" s="215">
        <v>0</v>
      </c>
      <c r="AC96" s="215">
        <v>0</v>
      </c>
      <c r="AD96" s="215">
        <v>0</v>
      </c>
      <c r="AE96" s="215">
        <v>0</v>
      </c>
      <c r="AF96" s="215">
        <v>0</v>
      </c>
      <c r="AG96" s="215">
        <v>0</v>
      </c>
      <c r="AH96" s="215">
        <v>0</v>
      </c>
      <c r="AI96" s="215">
        <v>0</v>
      </c>
      <c r="AJ96" s="215">
        <v>0</v>
      </c>
      <c r="AK96" s="215">
        <v>0</v>
      </c>
      <c r="AL96" s="215">
        <v>0</v>
      </c>
      <c r="AM96" s="215">
        <v>0</v>
      </c>
      <c r="AN96" s="215">
        <v>0</v>
      </c>
      <c r="AO96" s="215">
        <v>0</v>
      </c>
      <c r="AP96" s="215">
        <v>0</v>
      </c>
    </row>
    <row r="97" spans="1:42">
      <c r="A97" s="74">
        <v>45</v>
      </c>
      <c r="B97" s="215">
        <v>0</v>
      </c>
      <c r="C97" s="215">
        <v>0</v>
      </c>
      <c r="D97" s="215">
        <v>0</v>
      </c>
      <c r="E97" s="215">
        <v>0</v>
      </c>
      <c r="F97" s="215">
        <v>0</v>
      </c>
      <c r="G97" s="215">
        <v>0</v>
      </c>
      <c r="H97" s="215">
        <v>0</v>
      </c>
      <c r="I97" s="215">
        <v>0</v>
      </c>
      <c r="J97" s="215">
        <v>0</v>
      </c>
      <c r="K97" s="215">
        <v>0</v>
      </c>
      <c r="L97" s="215">
        <v>0</v>
      </c>
      <c r="M97" s="215">
        <v>0</v>
      </c>
      <c r="N97" s="215">
        <v>0</v>
      </c>
      <c r="O97" s="215">
        <v>0</v>
      </c>
      <c r="P97" s="215">
        <v>0</v>
      </c>
      <c r="Q97" s="215">
        <v>0</v>
      </c>
      <c r="R97" s="215">
        <v>0</v>
      </c>
      <c r="S97" s="215">
        <v>0</v>
      </c>
      <c r="T97" s="215">
        <v>0</v>
      </c>
      <c r="U97" s="215">
        <v>0</v>
      </c>
      <c r="V97" s="215">
        <v>0</v>
      </c>
      <c r="W97" s="215">
        <v>0</v>
      </c>
      <c r="X97" s="215">
        <v>0</v>
      </c>
      <c r="Y97" s="215">
        <v>0</v>
      </c>
      <c r="Z97" s="215">
        <v>0</v>
      </c>
      <c r="AA97" s="215">
        <v>0</v>
      </c>
      <c r="AB97" s="215">
        <v>0</v>
      </c>
      <c r="AC97" s="215">
        <v>0</v>
      </c>
      <c r="AD97" s="215">
        <v>0</v>
      </c>
      <c r="AE97" s="215">
        <v>0</v>
      </c>
      <c r="AF97" s="215">
        <v>0</v>
      </c>
      <c r="AG97" s="215">
        <v>0</v>
      </c>
      <c r="AH97" s="215">
        <v>0</v>
      </c>
      <c r="AI97" s="215">
        <v>0</v>
      </c>
      <c r="AJ97" s="215">
        <v>0</v>
      </c>
      <c r="AK97" s="215">
        <v>0</v>
      </c>
      <c r="AL97" s="215">
        <v>0</v>
      </c>
      <c r="AM97" s="215">
        <v>0</v>
      </c>
      <c r="AN97" s="215">
        <v>0</v>
      </c>
      <c r="AO97" s="215">
        <v>0</v>
      </c>
      <c r="AP97" s="215">
        <v>0</v>
      </c>
    </row>
    <row r="98" spans="1:42">
      <c r="A98" s="74">
        <v>46</v>
      </c>
      <c r="B98" s="215">
        <v>0</v>
      </c>
      <c r="C98" s="215">
        <v>0</v>
      </c>
      <c r="D98" s="215">
        <v>0</v>
      </c>
      <c r="E98" s="215">
        <v>0</v>
      </c>
      <c r="F98" s="215">
        <v>0</v>
      </c>
      <c r="G98" s="215">
        <v>0</v>
      </c>
      <c r="H98" s="215">
        <v>0</v>
      </c>
      <c r="I98" s="215">
        <v>0</v>
      </c>
      <c r="J98" s="215">
        <v>0</v>
      </c>
      <c r="K98" s="215">
        <v>0</v>
      </c>
      <c r="L98" s="215">
        <v>0</v>
      </c>
      <c r="M98" s="215">
        <v>0</v>
      </c>
      <c r="N98" s="215">
        <v>0</v>
      </c>
      <c r="O98" s="215">
        <v>0</v>
      </c>
      <c r="P98" s="215">
        <v>0</v>
      </c>
      <c r="Q98" s="215">
        <v>0</v>
      </c>
      <c r="R98" s="215">
        <v>0</v>
      </c>
      <c r="S98" s="215">
        <v>0</v>
      </c>
      <c r="T98" s="215">
        <v>0</v>
      </c>
      <c r="U98" s="215">
        <v>0</v>
      </c>
      <c r="V98" s="215">
        <v>0</v>
      </c>
      <c r="W98" s="215">
        <v>0</v>
      </c>
      <c r="X98" s="215">
        <v>0</v>
      </c>
      <c r="Y98" s="215">
        <v>0</v>
      </c>
      <c r="Z98" s="215">
        <v>0</v>
      </c>
      <c r="AA98" s="215">
        <v>0</v>
      </c>
      <c r="AB98" s="215">
        <v>0</v>
      </c>
      <c r="AC98" s="215">
        <v>0</v>
      </c>
      <c r="AD98" s="215">
        <v>0</v>
      </c>
      <c r="AE98" s="215">
        <v>0</v>
      </c>
      <c r="AF98" s="215">
        <v>0</v>
      </c>
      <c r="AG98" s="215">
        <v>0</v>
      </c>
      <c r="AH98" s="215">
        <v>0</v>
      </c>
      <c r="AI98" s="215">
        <v>0</v>
      </c>
      <c r="AJ98" s="215">
        <v>0</v>
      </c>
      <c r="AK98" s="215">
        <v>0</v>
      </c>
      <c r="AL98" s="215">
        <v>0</v>
      </c>
      <c r="AM98" s="215">
        <v>0</v>
      </c>
      <c r="AN98" s="215">
        <v>0</v>
      </c>
      <c r="AO98" s="215">
        <v>0</v>
      </c>
      <c r="AP98" s="215">
        <v>0</v>
      </c>
    </row>
    <row r="99" spans="1:42">
      <c r="A99" s="74">
        <v>47</v>
      </c>
      <c r="B99" s="215">
        <v>0</v>
      </c>
      <c r="C99" s="215">
        <v>0</v>
      </c>
      <c r="D99" s="215">
        <v>0</v>
      </c>
      <c r="E99" s="215">
        <v>0</v>
      </c>
      <c r="F99" s="215">
        <v>0</v>
      </c>
      <c r="G99" s="215">
        <v>0</v>
      </c>
      <c r="H99" s="215">
        <v>0</v>
      </c>
      <c r="I99" s="215">
        <v>0</v>
      </c>
      <c r="J99" s="215">
        <v>0</v>
      </c>
      <c r="K99" s="215">
        <v>0</v>
      </c>
      <c r="L99" s="215">
        <v>0</v>
      </c>
      <c r="M99" s="215">
        <v>0</v>
      </c>
      <c r="N99" s="215">
        <v>0</v>
      </c>
      <c r="O99" s="215">
        <v>0</v>
      </c>
      <c r="P99" s="215">
        <v>0</v>
      </c>
      <c r="Q99" s="215">
        <v>0</v>
      </c>
      <c r="R99" s="215">
        <v>0</v>
      </c>
      <c r="S99" s="215">
        <v>0</v>
      </c>
      <c r="T99" s="215">
        <v>0</v>
      </c>
      <c r="U99" s="215">
        <v>0</v>
      </c>
      <c r="V99" s="215">
        <v>0</v>
      </c>
      <c r="W99" s="215">
        <v>0</v>
      </c>
      <c r="X99" s="215">
        <v>0</v>
      </c>
      <c r="Y99" s="215">
        <v>0</v>
      </c>
      <c r="Z99" s="215">
        <v>0</v>
      </c>
      <c r="AA99" s="215">
        <v>0</v>
      </c>
      <c r="AB99" s="215">
        <v>0</v>
      </c>
      <c r="AC99" s="215">
        <v>0</v>
      </c>
      <c r="AD99" s="215">
        <v>0</v>
      </c>
      <c r="AE99" s="215">
        <v>0</v>
      </c>
      <c r="AF99" s="215">
        <v>0</v>
      </c>
      <c r="AG99" s="215">
        <v>0</v>
      </c>
      <c r="AH99" s="215">
        <v>0</v>
      </c>
      <c r="AI99" s="215">
        <v>0</v>
      </c>
      <c r="AJ99" s="215">
        <v>0</v>
      </c>
      <c r="AK99" s="215">
        <v>0</v>
      </c>
      <c r="AL99" s="215">
        <v>0</v>
      </c>
      <c r="AM99" s="215">
        <v>0</v>
      </c>
      <c r="AN99" s="215">
        <v>0</v>
      </c>
      <c r="AO99" s="215">
        <v>0</v>
      </c>
      <c r="AP99" s="215">
        <v>0</v>
      </c>
    </row>
    <row r="100" spans="1:42">
      <c r="A100" s="74">
        <v>48</v>
      </c>
      <c r="B100" s="215">
        <v>0</v>
      </c>
      <c r="C100" s="215">
        <v>0</v>
      </c>
      <c r="D100" s="215">
        <v>0</v>
      </c>
      <c r="E100" s="215">
        <v>0</v>
      </c>
      <c r="F100" s="215">
        <v>0</v>
      </c>
      <c r="G100" s="215">
        <v>0</v>
      </c>
      <c r="H100" s="215">
        <v>0</v>
      </c>
      <c r="I100" s="215">
        <v>0</v>
      </c>
      <c r="J100" s="215">
        <v>0</v>
      </c>
      <c r="K100" s="215">
        <v>0</v>
      </c>
      <c r="L100" s="215">
        <v>0</v>
      </c>
      <c r="M100" s="215">
        <v>0</v>
      </c>
      <c r="N100" s="215">
        <v>0</v>
      </c>
      <c r="O100" s="215">
        <v>0</v>
      </c>
      <c r="P100" s="215">
        <v>0</v>
      </c>
      <c r="Q100" s="215">
        <v>0</v>
      </c>
      <c r="R100" s="215">
        <v>0</v>
      </c>
      <c r="S100" s="215">
        <v>0</v>
      </c>
      <c r="T100" s="215">
        <v>0</v>
      </c>
      <c r="U100" s="215">
        <v>0</v>
      </c>
      <c r="V100" s="215">
        <v>0</v>
      </c>
      <c r="W100" s="215">
        <v>0</v>
      </c>
      <c r="X100" s="215">
        <v>0</v>
      </c>
      <c r="Y100" s="215">
        <v>0</v>
      </c>
      <c r="Z100" s="215">
        <v>0</v>
      </c>
      <c r="AA100" s="215">
        <v>0</v>
      </c>
      <c r="AB100" s="215">
        <v>0</v>
      </c>
      <c r="AC100" s="215">
        <v>0</v>
      </c>
      <c r="AD100" s="215">
        <v>0</v>
      </c>
      <c r="AE100" s="215">
        <v>0</v>
      </c>
      <c r="AF100" s="215">
        <v>0</v>
      </c>
      <c r="AG100" s="215">
        <v>0</v>
      </c>
      <c r="AH100" s="215">
        <v>0</v>
      </c>
      <c r="AI100" s="215">
        <v>0</v>
      </c>
      <c r="AJ100" s="215">
        <v>0</v>
      </c>
      <c r="AK100" s="215">
        <v>0</v>
      </c>
      <c r="AL100" s="215">
        <v>0</v>
      </c>
      <c r="AM100" s="215">
        <v>0</v>
      </c>
      <c r="AN100" s="215">
        <v>0</v>
      </c>
      <c r="AO100" s="215">
        <v>0</v>
      </c>
      <c r="AP100" s="215">
        <v>0</v>
      </c>
    </row>
    <row r="101" spans="1:42">
      <c r="A101" s="74">
        <v>49</v>
      </c>
      <c r="B101" s="215">
        <v>0</v>
      </c>
      <c r="C101" s="215">
        <v>0</v>
      </c>
      <c r="D101" s="215">
        <v>0</v>
      </c>
      <c r="E101" s="215">
        <v>0</v>
      </c>
      <c r="F101" s="215">
        <v>0</v>
      </c>
      <c r="G101" s="215">
        <v>0</v>
      </c>
      <c r="H101" s="215">
        <v>0</v>
      </c>
      <c r="I101" s="215">
        <v>0</v>
      </c>
      <c r="J101" s="215">
        <v>0</v>
      </c>
      <c r="K101" s="215">
        <v>0</v>
      </c>
      <c r="L101" s="215">
        <v>0</v>
      </c>
      <c r="M101" s="215">
        <v>0</v>
      </c>
      <c r="N101" s="215">
        <v>0</v>
      </c>
      <c r="O101" s="215">
        <v>0</v>
      </c>
      <c r="P101" s="215">
        <v>0</v>
      </c>
      <c r="Q101" s="215">
        <v>0</v>
      </c>
      <c r="R101" s="215">
        <v>0</v>
      </c>
      <c r="S101" s="215">
        <v>0</v>
      </c>
      <c r="T101" s="215">
        <v>0</v>
      </c>
      <c r="U101" s="215">
        <v>0</v>
      </c>
      <c r="V101" s="215">
        <v>0</v>
      </c>
      <c r="W101" s="215">
        <v>0</v>
      </c>
      <c r="X101" s="215">
        <v>0</v>
      </c>
      <c r="Y101" s="215">
        <v>0</v>
      </c>
      <c r="Z101" s="215">
        <v>0</v>
      </c>
      <c r="AA101" s="215">
        <v>0</v>
      </c>
      <c r="AB101" s="215">
        <v>0</v>
      </c>
      <c r="AC101" s="215">
        <v>0</v>
      </c>
      <c r="AD101" s="215">
        <v>0</v>
      </c>
      <c r="AE101" s="215">
        <v>0</v>
      </c>
      <c r="AF101" s="215">
        <v>0</v>
      </c>
      <c r="AG101" s="215">
        <v>0</v>
      </c>
      <c r="AH101" s="215">
        <v>0</v>
      </c>
      <c r="AI101" s="215">
        <v>0</v>
      </c>
      <c r="AJ101" s="215">
        <v>0</v>
      </c>
      <c r="AK101" s="215">
        <v>0</v>
      </c>
      <c r="AL101" s="215">
        <v>0</v>
      </c>
      <c r="AM101" s="215">
        <v>0</v>
      </c>
      <c r="AN101" s="215">
        <v>0</v>
      </c>
      <c r="AO101" s="215">
        <v>0</v>
      </c>
      <c r="AP101" s="215">
        <v>0</v>
      </c>
    </row>
    <row r="102" spans="1:42">
      <c r="A102" s="74">
        <v>50</v>
      </c>
      <c r="B102" s="215">
        <v>0</v>
      </c>
      <c r="C102" s="215">
        <v>0</v>
      </c>
      <c r="D102" s="215">
        <v>0</v>
      </c>
      <c r="E102" s="215">
        <v>0</v>
      </c>
      <c r="F102" s="215">
        <v>0</v>
      </c>
      <c r="G102" s="215">
        <v>0</v>
      </c>
      <c r="H102" s="215">
        <v>0</v>
      </c>
      <c r="I102" s="215">
        <v>0</v>
      </c>
      <c r="J102" s="215">
        <v>0</v>
      </c>
      <c r="K102" s="215">
        <v>0</v>
      </c>
      <c r="L102" s="215">
        <v>0</v>
      </c>
      <c r="M102" s="215">
        <v>0</v>
      </c>
      <c r="N102" s="215">
        <v>0</v>
      </c>
      <c r="O102" s="215">
        <v>0</v>
      </c>
      <c r="P102" s="215">
        <v>0</v>
      </c>
      <c r="Q102" s="215">
        <v>0</v>
      </c>
      <c r="R102" s="215">
        <v>0</v>
      </c>
      <c r="S102" s="215">
        <v>0</v>
      </c>
      <c r="T102" s="215">
        <v>0</v>
      </c>
      <c r="U102" s="215">
        <v>0</v>
      </c>
      <c r="V102" s="215">
        <v>0</v>
      </c>
      <c r="W102" s="215">
        <v>0</v>
      </c>
      <c r="X102" s="215">
        <v>0</v>
      </c>
      <c r="Y102" s="215">
        <v>0</v>
      </c>
      <c r="Z102" s="215">
        <v>0</v>
      </c>
      <c r="AA102" s="215">
        <v>0</v>
      </c>
      <c r="AB102" s="215">
        <v>0</v>
      </c>
      <c r="AC102" s="215">
        <v>0</v>
      </c>
      <c r="AD102" s="215">
        <v>0</v>
      </c>
      <c r="AE102" s="215">
        <v>0</v>
      </c>
      <c r="AF102" s="215">
        <v>0</v>
      </c>
      <c r="AG102" s="215">
        <v>0</v>
      </c>
      <c r="AH102" s="215">
        <v>0</v>
      </c>
      <c r="AI102" s="215">
        <v>0</v>
      </c>
      <c r="AJ102" s="215">
        <v>0</v>
      </c>
      <c r="AK102" s="215">
        <v>0</v>
      </c>
      <c r="AL102" s="215">
        <v>0</v>
      </c>
      <c r="AM102" s="215">
        <v>0</v>
      </c>
      <c r="AN102" s="215">
        <v>0</v>
      </c>
      <c r="AO102" s="215">
        <v>0</v>
      </c>
      <c r="AP102" s="215">
        <v>0</v>
      </c>
    </row>
    <row r="103" spans="1:42">
      <c r="A103" s="74">
        <v>51</v>
      </c>
      <c r="B103" s="215">
        <v>0</v>
      </c>
      <c r="C103" s="215">
        <v>0</v>
      </c>
      <c r="D103" s="215">
        <v>0</v>
      </c>
      <c r="E103" s="215">
        <v>0</v>
      </c>
      <c r="F103" s="215">
        <v>0</v>
      </c>
      <c r="G103" s="215">
        <v>0</v>
      </c>
      <c r="H103" s="215">
        <v>0</v>
      </c>
      <c r="I103" s="215">
        <v>0</v>
      </c>
      <c r="J103" s="215">
        <v>0</v>
      </c>
      <c r="K103" s="215">
        <v>0</v>
      </c>
      <c r="L103" s="215">
        <v>0</v>
      </c>
      <c r="M103" s="215">
        <v>0</v>
      </c>
      <c r="N103" s="215">
        <v>0</v>
      </c>
      <c r="O103" s="215">
        <v>0</v>
      </c>
      <c r="P103" s="215">
        <v>0</v>
      </c>
      <c r="Q103" s="215">
        <v>0</v>
      </c>
      <c r="R103" s="215">
        <v>0</v>
      </c>
      <c r="S103" s="215">
        <v>0</v>
      </c>
      <c r="T103" s="215">
        <v>0</v>
      </c>
      <c r="U103" s="215">
        <v>0</v>
      </c>
      <c r="V103" s="215">
        <v>0</v>
      </c>
      <c r="W103" s="215">
        <v>0</v>
      </c>
      <c r="X103" s="215">
        <v>0</v>
      </c>
      <c r="Y103" s="215">
        <v>0</v>
      </c>
      <c r="Z103" s="215">
        <v>0</v>
      </c>
      <c r="AA103" s="215">
        <v>0</v>
      </c>
      <c r="AB103" s="215">
        <v>0</v>
      </c>
      <c r="AC103" s="215">
        <v>0</v>
      </c>
      <c r="AD103" s="215">
        <v>0</v>
      </c>
      <c r="AE103" s="215">
        <v>0</v>
      </c>
      <c r="AF103" s="215">
        <v>0</v>
      </c>
      <c r="AG103" s="215">
        <v>0</v>
      </c>
      <c r="AH103" s="215">
        <v>0</v>
      </c>
      <c r="AI103" s="215">
        <v>0</v>
      </c>
      <c r="AJ103" s="215">
        <v>0</v>
      </c>
      <c r="AK103" s="215">
        <v>0</v>
      </c>
      <c r="AL103" s="215">
        <v>0</v>
      </c>
      <c r="AM103" s="215">
        <v>0</v>
      </c>
      <c r="AN103" s="215">
        <v>0</v>
      </c>
      <c r="AO103" s="215">
        <v>0</v>
      </c>
      <c r="AP103" s="215">
        <v>0</v>
      </c>
    </row>
    <row r="104" spans="1:42">
      <c r="A104" s="74">
        <v>52</v>
      </c>
      <c r="B104" s="215">
        <v>0</v>
      </c>
      <c r="C104" s="215">
        <v>0</v>
      </c>
      <c r="D104" s="215">
        <v>0</v>
      </c>
      <c r="E104" s="215">
        <v>0</v>
      </c>
      <c r="F104" s="215">
        <v>0</v>
      </c>
      <c r="G104" s="215">
        <v>0</v>
      </c>
      <c r="H104" s="215">
        <v>0</v>
      </c>
      <c r="I104" s="215">
        <v>0</v>
      </c>
      <c r="J104" s="215">
        <v>0</v>
      </c>
      <c r="K104" s="215">
        <v>0</v>
      </c>
      <c r="L104" s="215">
        <v>0</v>
      </c>
      <c r="M104" s="215">
        <v>0</v>
      </c>
      <c r="N104" s="215">
        <v>0</v>
      </c>
      <c r="O104" s="215">
        <v>0</v>
      </c>
      <c r="P104" s="215">
        <v>0</v>
      </c>
      <c r="Q104" s="215">
        <v>0</v>
      </c>
      <c r="R104" s="215">
        <v>0</v>
      </c>
      <c r="S104" s="215">
        <v>0</v>
      </c>
      <c r="T104" s="215">
        <v>0</v>
      </c>
      <c r="U104" s="215">
        <v>0</v>
      </c>
      <c r="V104" s="215">
        <v>0</v>
      </c>
      <c r="W104" s="215">
        <v>0</v>
      </c>
      <c r="X104" s="215">
        <v>0</v>
      </c>
      <c r="Y104" s="215">
        <v>0</v>
      </c>
      <c r="Z104" s="215">
        <v>0</v>
      </c>
      <c r="AA104" s="215">
        <v>0</v>
      </c>
      <c r="AB104" s="215">
        <v>0</v>
      </c>
      <c r="AC104" s="215">
        <v>0</v>
      </c>
      <c r="AD104" s="215">
        <v>0</v>
      </c>
      <c r="AE104" s="215">
        <v>0</v>
      </c>
      <c r="AF104" s="215">
        <v>0</v>
      </c>
      <c r="AG104" s="215">
        <v>0</v>
      </c>
      <c r="AH104" s="215">
        <v>0</v>
      </c>
      <c r="AI104" s="215">
        <v>0</v>
      </c>
      <c r="AJ104" s="215">
        <v>0</v>
      </c>
      <c r="AK104" s="215">
        <v>0</v>
      </c>
      <c r="AL104" s="215">
        <v>0</v>
      </c>
      <c r="AM104" s="215">
        <v>0</v>
      </c>
      <c r="AN104" s="215">
        <v>0</v>
      </c>
      <c r="AO104" s="215">
        <v>0</v>
      </c>
      <c r="AP104" s="215">
        <v>0</v>
      </c>
    </row>
    <row r="105" spans="1:42">
      <c r="A105" s="74">
        <v>53</v>
      </c>
      <c r="B105" s="215">
        <v>0</v>
      </c>
      <c r="C105" s="215">
        <v>0</v>
      </c>
      <c r="D105" s="215">
        <v>0</v>
      </c>
      <c r="E105" s="215">
        <v>0</v>
      </c>
      <c r="F105" s="215">
        <v>0</v>
      </c>
      <c r="G105" s="215">
        <v>0</v>
      </c>
      <c r="H105" s="215">
        <v>0</v>
      </c>
      <c r="I105" s="215">
        <v>0</v>
      </c>
      <c r="J105" s="215">
        <v>0</v>
      </c>
      <c r="K105" s="215">
        <v>0</v>
      </c>
      <c r="L105" s="215">
        <v>0</v>
      </c>
      <c r="M105" s="215">
        <v>0</v>
      </c>
      <c r="N105" s="215">
        <v>0</v>
      </c>
      <c r="O105" s="215">
        <v>0</v>
      </c>
      <c r="P105" s="215">
        <v>0</v>
      </c>
      <c r="Q105" s="215">
        <v>0</v>
      </c>
      <c r="R105" s="215">
        <v>0</v>
      </c>
      <c r="S105" s="215">
        <v>0</v>
      </c>
      <c r="T105" s="215">
        <v>0</v>
      </c>
      <c r="U105" s="215">
        <v>0</v>
      </c>
      <c r="V105" s="215">
        <v>0</v>
      </c>
      <c r="W105" s="215">
        <v>0</v>
      </c>
      <c r="X105" s="215">
        <v>0</v>
      </c>
      <c r="Y105" s="215">
        <v>0</v>
      </c>
      <c r="Z105" s="215">
        <v>0</v>
      </c>
      <c r="AA105" s="215">
        <v>0</v>
      </c>
      <c r="AB105" s="215">
        <v>0</v>
      </c>
      <c r="AC105" s="215">
        <v>0</v>
      </c>
      <c r="AD105" s="215">
        <v>0</v>
      </c>
      <c r="AE105" s="215">
        <v>0</v>
      </c>
      <c r="AF105" s="215">
        <v>0</v>
      </c>
      <c r="AG105" s="215">
        <v>0</v>
      </c>
      <c r="AH105" s="215">
        <v>0</v>
      </c>
      <c r="AI105" s="215">
        <v>0</v>
      </c>
      <c r="AJ105" s="215">
        <v>0</v>
      </c>
      <c r="AK105" s="215">
        <v>0</v>
      </c>
      <c r="AL105" s="215">
        <v>0</v>
      </c>
      <c r="AM105" s="215">
        <v>0</v>
      </c>
      <c r="AN105" s="215">
        <v>0</v>
      </c>
      <c r="AO105" s="215">
        <v>0</v>
      </c>
      <c r="AP105" s="215">
        <v>0</v>
      </c>
    </row>
    <row r="106" spans="1:42">
      <c r="A106" s="74">
        <v>54</v>
      </c>
      <c r="B106" s="215">
        <v>0</v>
      </c>
      <c r="C106" s="215">
        <v>0</v>
      </c>
      <c r="D106" s="215">
        <v>0</v>
      </c>
      <c r="E106" s="215">
        <v>0</v>
      </c>
      <c r="F106" s="215">
        <v>0</v>
      </c>
      <c r="G106" s="215">
        <v>0</v>
      </c>
      <c r="H106" s="215">
        <v>0</v>
      </c>
      <c r="I106" s="215">
        <v>0</v>
      </c>
      <c r="J106" s="215">
        <v>0</v>
      </c>
      <c r="K106" s="215">
        <v>0</v>
      </c>
      <c r="L106" s="215">
        <v>0</v>
      </c>
      <c r="M106" s="215">
        <v>0</v>
      </c>
      <c r="N106" s="215">
        <v>0</v>
      </c>
      <c r="O106" s="215">
        <v>0</v>
      </c>
      <c r="P106" s="215">
        <v>0</v>
      </c>
      <c r="Q106" s="215">
        <v>0</v>
      </c>
      <c r="R106" s="215">
        <v>0</v>
      </c>
      <c r="S106" s="215">
        <v>0</v>
      </c>
      <c r="T106" s="215">
        <v>0</v>
      </c>
      <c r="U106" s="215">
        <v>0</v>
      </c>
      <c r="V106" s="215">
        <v>0</v>
      </c>
      <c r="W106" s="215">
        <v>0</v>
      </c>
      <c r="X106" s="215">
        <v>0</v>
      </c>
      <c r="Y106" s="215">
        <v>0</v>
      </c>
      <c r="Z106" s="215">
        <v>0</v>
      </c>
      <c r="AA106" s="215">
        <v>0</v>
      </c>
      <c r="AB106" s="215">
        <v>0</v>
      </c>
      <c r="AC106" s="215">
        <v>0</v>
      </c>
      <c r="AD106" s="215">
        <v>0</v>
      </c>
      <c r="AE106" s="215">
        <v>0</v>
      </c>
      <c r="AF106" s="215">
        <v>0</v>
      </c>
      <c r="AG106" s="215">
        <v>0</v>
      </c>
      <c r="AH106" s="215">
        <v>0</v>
      </c>
      <c r="AI106" s="215">
        <v>0</v>
      </c>
      <c r="AJ106" s="215">
        <v>0</v>
      </c>
      <c r="AK106" s="215">
        <v>0</v>
      </c>
      <c r="AL106" s="215">
        <v>0</v>
      </c>
      <c r="AM106" s="215">
        <v>0</v>
      </c>
      <c r="AN106" s="215">
        <v>0</v>
      </c>
      <c r="AO106" s="215">
        <v>0</v>
      </c>
      <c r="AP106" s="215">
        <v>0</v>
      </c>
    </row>
    <row r="107" spans="1:42">
      <c r="A107" s="74">
        <v>55</v>
      </c>
      <c r="B107" s="215">
        <v>0</v>
      </c>
      <c r="C107" s="215">
        <v>0</v>
      </c>
      <c r="D107" s="215">
        <v>0</v>
      </c>
      <c r="E107" s="215">
        <v>0</v>
      </c>
      <c r="F107" s="215">
        <v>0</v>
      </c>
      <c r="G107" s="215">
        <v>0</v>
      </c>
      <c r="H107" s="215">
        <v>0</v>
      </c>
      <c r="I107" s="215">
        <v>0</v>
      </c>
      <c r="J107" s="215">
        <v>0</v>
      </c>
      <c r="K107" s="215">
        <v>0</v>
      </c>
      <c r="L107" s="215">
        <v>0</v>
      </c>
      <c r="M107" s="215">
        <v>0</v>
      </c>
      <c r="N107" s="215">
        <v>0</v>
      </c>
      <c r="O107" s="215">
        <v>0</v>
      </c>
      <c r="P107" s="215">
        <v>0</v>
      </c>
      <c r="Q107" s="215">
        <v>0</v>
      </c>
      <c r="R107" s="215">
        <v>0</v>
      </c>
      <c r="S107" s="215">
        <v>0</v>
      </c>
      <c r="T107" s="215">
        <v>0</v>
      </c>
      <c r="U107" s="215">
        <v>0</v>
      </c>
      <c r="V107" s="215">
        <v>0</v>
      </c>
      <c r="W107" s="215">
        <v>0</v>
      </c>
      <c r="X107" s="215">
        <v>0</v>
      </c>
      <c r="Y107" s="215">
        <v>0</v>
      </c>
      <c r="Z107" s="215">
        <v>0</v>
      </c>
      <c r="AA107" s="215">
        <v>0</v>
      </c>
      <c r="AB107" s="215">
        <v>0</v>
      </c>
      <c r="AC107" s="215">
        <v>0</v>
      </c>
      <c r="AD107" s="215">
        <v>0</v>
      </c>
      <c r="AE107" s="215">
        <v>0</v>
      </c>
      <c r="AF107" s="215">
        <v>0</v>
      </c>
      <c r="AG107" s="215">
        <v>0</v>
      </c>
      <c r="AH107" s="215">
        <v>0</v>
      </c>
      <c r="AI107" s="215">
        <v>0</v>
      </c>
      <c r="AJ107" s="215">
        <v>0</v>
      </c>
      <c r="AK107" s="215">
        <v>0</v>
      </c>
      <c r="AL107" s="215">
        <v>0</v>
      </c>
      <c r="AM107" s="215">
        <v>0</v>
      </c>
      <c r="AN107" s="215">
        <v>0</v>
      </c>
      <c r="AO107" s="215">
        <v>0</v>
      </c>
      <c r="AP107" s="215">
        <v>0</v>
      </c>
    </row>
    <row r="108" spans="1:42">
      <c r="A108" s="74">
        <v>56</v>
      </c>
      <c r="B108" s="215">
        <v>0</v>
      </c>
      <c r="C108" s="215">
        <v>0</v>
      </c>
      <c r="D108" s="215">
        <v>0</v>
      </c>
      <c r="E108" s="215">
        <v>0</v>
      </c>
      <c r="F108" s="215">
        <v>0</v>
      </c>
      <c r="G108" s="215">
        <v>0</v>
      </c>
      <c r="H108" s="215">
        <v>0</v>
      </c>
      <c r="I108" s="215">
        <v>0</v>
      </c>
      <c r="J108" s="215">
        <v>0</v>
      </c>
      <c r="K108" s="215">
        <v>0</v>
      </c>
      <c r="L108" s="215">
        <v>0</v>
      </c>
      <c r="M108" s="215">
        <v>0</v>
      </c>
      <c r="N108" s="215">
        <v>0</v>
      </c>
      <c r="O108" s="215">
        <v>0</v>
      </c>
      <c r="P108" s="215">
        <v>0</v>
      </c>
      <c r="Q108" s="215">
        <v>0</v>
      </c>
      <c r="R108" s="215">
        <v>0</v>
      </c>
      <c r="S108" s="215">
        <v>0</v>
      </c>
      <c r="T108" s="215">
        <v>0</v>
      </c>
      <c r="U108" s="215">
        <v>0</v>
      </c>
      <c r="V108" s="215">
        <v>0</v>
      </c>
      <c r="W108" s="215">
        <v>0</v>
      </c>
      <c r="X108" s="215">
        <v>0</v>
      </c>
      <c r="Y108" s="215">
        <v>0</v>
      </c>
      <c r="Z108" s="215">
        <v>0</v>
      </c>
      <c r="AA108" s="215">
        <v>0</v>
      </c>
      <c r="AB108" s="215">
        <v>0</v>
      </c>
      <c r="AC108" s="215">
        <v>0</v>
      </c>
      <c r="AD108" s="215">
        <v>0</v>
      </c>
      <c r="AE108" s="215">
        <v>0</v>
      </c>
      <c r="AF108" s="215">
        <v>0</v>
      </c>
      <c r="AG108" s="215">
        <v>0</v>
      </c>
      <c r="AH108" s="215">
        <v>0</v>
      </c>
      <c r="AI108" s="215">
        <v>0</v>
      </c>
      <c r="AJ108" s="215">
        <v>0</v>
      </c>
      <c r="AK108" s="215">
        <v>0</v>
      </c>
      <c r="AL108" s="215">
        <v>0</v>
      </c>
      <c r="AM108" s="215">
        <v>0</v>
      </c>
      <c r="AN108" s="215">
        <v>0</v>
      </c>
      <c r="AO108" s="215">
        <v>0</v>
      </c>
      <c r="AP108" s="215">
        <v>0</v>
      </c>
    </row>
    <row r="109" spans="1:42">
      <c r="A109" s="74">
        <v>57</v>
      </c>
      <c r="B109" s="215">
        <v>0</v>
      </c>
      <c r="C109" s="215">
        <v>0</v>
      </c>
      <c r="D109" s="215">
        <v>0</v>
      </c>
      <c r="E109" s="215">
        <v>0</v>
      </c>
      <c r="F109" s="215">
        <v>0</v>
      </c>
      <c r="G109" s="215">
        <v>0</v>
      </c>
      <c r="H109" s="215">
        <v>0</v>
      </c>
      <c r="I109" s="215">
        <v>0</v>
      </c>
      <c r="J109" s="215">
        <v>0</v>
      </c>
      <c r="K109" s="215">
        <v>0</v>
      </c>
      <c r="L109" s="215">
        <v>0</v>
      </c>
      <c r="M109" s="215">
        <v>0</v>
      </c>
      <c r="N109" s="215">
        <v>0</v>
      </c>
      <c r="O109" s="215">
        <v>0</v>
      </c>
      <c r="P109" s="215">
        <v>0</v>
      </c>
      <c r="Q109" s="215">
        <v>0</v>
      </c>
      <c r="R109" s="215">
        <v>0</v>
      </c>
      <c r="S109" s="215">
        <v>0</v>
      </c>
      <c r="T109" s="215">
        <v>0</v>
      </c>
      <c r="U109" s="215">
        <v>0</v>
      </c>
      <c r="V109" s="215">
        <v>0</v>
      </c>
      <c r="W109" s="215">
        <v>0</v>
      </c>
      <c r="X109" s="215">
        <v>0</v>
      </c>
      <c r="Y109" s="215">
        <v>0</v>
      </c>
      <c r="Z109" s="215">
        <v>0</v>
      </c>
      <c r="AA109" s="215">
        <v>0</v>
      </c>
      <c r="AB109" s="215">
        <v>0</v>
      </c>
      <c r="AC109" s="215">
        <v>0</v>
      </c>
      <c r="AD109" s="215">
        <v>0</v>
      </c>
      <c r="AE109" s="215">
        <v>0</v>
      </c>
      <c r="AF109" s="215">
        <v>0</v>
      </c>
      <c r="AG109" s="215">
        <v>0</v>
      </c>
      <c r="AH109" s="215">
        <v>0</v>
      </c>
      <c r="AI109" s="215">
        <v>0</v>
      </c>
      <c r="AJ109" s="215">
        <v>0</v>
      </c>
      <c r="AK109" s="215">
        <v>0</v>
      </c>
      <c r="AL109" s="215">
        <v>0</v>
      </c>
      <c r="AM109" s="215">
        <v>0</v>
      </c>
      <c r="AN109" s="215">
        <v>0</v>
      </c>
      <c r="AO109" s="215">
        <v>0</v>
      </c>
      <c r="AP109" s="215">
        <v>0</v>
      </c>
    </row>
    <row r="110" spans="1:42">
      <c r="A110" s="74">
        <v>58</v>
      </c>
      <c r="B110" s="215">
        <v>0</v>
      </c>
      <c r="C110" s="215">
        <v>0</v>
      </c>
      <c r="D110" s="215">
        <v>0</v>
      </c>
      <c r="E110" s="215">
        <v>0</v>
      </c>
      <c r="F110" s="215">
        <v>0</v>
      </c>
      <c r="G110" s="215">
        <v>0</v>
      </c>
      <c r="H110" s="215">
        <v>0</v>
      </c>
      <c r="I110" s="215">
        <v>0</v>
      </c>
      <c r="J110" s="215">
        <v>0</v>
      </c>
      <c r="K110" s="215">
        <v>0</v>
      </c>
      <c r="L110" s="215">
        <v>0</v>
      </c>
      <c r="M110" s="215">
        <v>0</v>
      </c>
      <c r="N110" s="215">
        <v>0</v>
      </c>
      <c r="O110" s="215">
        <v>0</v>
      </c>
      <c r="P110" s="215">
        <v>0</v>
      </c>
      <c r="Q110" s="215">
        <v>0</v>
      </c>
      <c r="R110" s="215">
        <v>0</v>
      </c>
      <c r="S110" s="215">
        <v>0</v>
      </c>
      <c r="T110" s="215">
        <v>0</v>
      </c>
      <c r="U110" s="215">
        <v>0</v>
      </c>
      <c r="V110" s="215">
        <v>0</v>
      </c>
      <c r="W110" s="215">
        <v>0</v>
      </c>
      <c r="X110" s="215">
        <v>0</v>
      </c>
      <c r="Y110" s="215">
        <v>0</v>
      </c>
      <c r="Z110" s="215">
        <v>0</v>
      </c>
      <c r="AA110" s="215">
        <v>0</v>
      </c>
      <c r="AB110" s="215">
        <v>0</v>
      </c>
      <c r="AC110" s="215">
        <v>0</v>
      </c>
      <c r="AD110" s="215">
        <v>0</v>
      </c>
      <c r="AE110" s="215">
        <v>0</v>
      </c>
      <c r="AF110" s="215">
        <v>0</v>
      </c>
      <c r="AG110" s="215">
        <v>0</v>
      </c>
      <c r="AH110" s="215">
        <v>0</v>
      </c>
      <c r="AI110" s="215">
        <v>0</v>
      </c>
      <c r="AJ110" s="215">
        <v>0</v>
      </c>
      <c r="AK110" s="215">
        <v>0</v>
      </c>
      <c r="AL110" s="215">
        <v>0</v>
      </c>
      <c r="AM110" s="215">
        <v>0</v>
      </c>
      <c r="AN110" s="215">
        <v>0</v>
      </c>
      <c r="AO110" s="215">
        <v>0</v>
      </c>
      <c r="AP110" s="215">
        <v>0</v>
      </c>
    </row>
    <row r="111" spans="1:42">
      <c r="A111" s="74">
        <v>59</v>
      </c>
      <c r="B111" s="215">
        <v>0</v>
      </c>
      <c r="C111" s="215">
        <v>0</v>
      </c>
      <c r="D111" s="215">
        <v>0</v>
      </c>
      <c r="E111" s="215">
        <v>0</v>
      </c>
      <c r="F111" s="215">
        <v>0</v>
      </c>
      <c r="G111" s="215">
        <v>0</v>
      </c>
      <c r="H111" s="215">
        <v>0</v>
      </c>
      <c r="I111" s="215">
        <v>0</v>
      </c>
      <c r="J111" s="215">
        <v>0</v>
      </c>
      <c r="K111" s="215">
        <v>0</v>
      </c>
      <c r="L111" s="215">
        <v>0</v>
      </c>
      <c r="M111" s="215">
        <v>0</v>
      </c>
      <c r="N111" s="215">
        <v>0</v>
      </c>
      <c r="O111" s="215">
        <v>0</v>
      </c>
      <c r="P111" s="215">
        <v>0</v>
      </c>
      <c r="Q111" s="215">
        <v>0</v>
      </c>
      <c r="R111" s="215">
        <v>0</v>
      </c>
      <c r="S111" s="215">
        <v>0</v>
      </c>
      <c r="T111" s="215">
        <v>0</v>
      </c>
      <c r="U111" s="215">
        <v>0</v>
      </c>
      <c r="V111" s="215">
        <v>0</v>
      </c>
      <c r="W111" s="215">
        <v>0</v>
      </c>
      <c r="X111" s="215">
        <v>0</v>
      </c>
      <c r="Y111" s="215">
        <v>0</v>
      </c>
      <c r="Z111" s="215">
        <v>0</v>
      </c>
      <c r="AA111" s="215">
        <v>0</v>
      </c>
      <c r="AB111" s="215">
        <v>0</v>
      </c>
      <c r="AC111" s="215">
        <v>0</v>
      </c>
      <c r="AD111" s="215">
        <v>0</v>
      </c>
      <c r="AE111" s="215">
        <v>0</v>
      </c>
      <c r="AF111" s="215">
        <v>0</v>
      </c>
      <c r="AG111" s="215">
        <v>0</v>
      </c>
      <c r="AH111" s="215">
        <v>0</v>
      </c>
      <c r="AI111" s="215">
        <v>0</v>
      </c>
      <c r="AJ111" s="215">
        <v>0</v>
      </c>
      <c r="AK111" s="215">
        <v>0</v>
      </c>
      <c r="AL111" s="215">
        <v>0</v>
      </c>
      <c r="AM111" s="215">
        <v>0</v>
      </c>
      <c r="AN111" s="215">
        <v>0</v>
      </c>
      <c r="AO111" s="215">
        <v>0</v>
      </c>
      <c r="AP111" s="215">
        <v>0</v>
      </c>
    </row>
    <row r="112" spans="1:42">
      <c r="A112" s="74">
        <v>60</v>
      </c>
      <c r="B112" s="215">
        <v>0</v>
      </c>
      <c r="C112" s="215">
        <v>0</v>
      </c>
      <c r="D112" s="215">
        <v>0</v>
      </c>
      <c r="E112" s="215">
        <v>0</v>
      </c>
      <c r="F112" s="215">
        <v>0</v>
      </c>
      <c r="G112" s="215">
        <v>0</v>
      </c>
      <c r="H112" s="215">
        <v>0</v>
      </c>
      <c r="I112" s="215">
        <v>0</v>
      </c>
      <c r="J112" s="215">
        <v>0</v>
      </c>
      <c r="K112" s="215">
        <v>0</v>
      </c>
      <c r="L112" s="215">
        <v>0</v>
      </c>
      <c r="M112" s="215">
        <v>0</v>
      </c>
      <c r="N112" s="215">
        <v>0</v>
      </c>
      <c r="O112" s="215">
        <v>0</v>
      </c>
      <c r="P112" s="215">
        <v>0</v>
      </c>
      <c r="Q112" s="215">
        <v>0</v>
      </c>
      <c r="R112" s="215">
        <v>0</v>
      </c>
      <c r="S112" s="215">
        <v>0</v>
      </c>
      <c r="T112" s="215">
        <v>0</v>
      </c>
      <c r="U112" s="215">
        <v>0</v>
      </c>
      <c r="V112" s="215">
        <v>0</v>
      </c>
      <c r="W112" s="215">
        <v>0</v>
      </c>
      <c r="X112" s="215">
        <v>0</v>
      </c>
      <c r="Y112" s="215">
        <v>0</v>
      </c>
      <c r="Z112" s="215">
        <v>0</v>
      </c>
      <c r="AA112" s="215">
        <v>0</v>
      </c>
      <c r="AB112" s="215">
        <v>0</v>
      </c>
      <c r="AC112" s="215">
        <v>0</v>
      </c>
      <c r="AD112" s="215">
        <v>0</v>
      </c>
      <c r="AE112" s="215">
        <v>0</v>
      </c>
      <c r="AF112" s="215">
        <v>0</v>
      </c>
      <c r="AG112" s="215">
        <v>0</v>
      </c>
      <c r="AH112" s="215">
        <v>0</v>
      </c>
      <c r="AI112" s="215">
        <v>0</v>
      </c>
      <c r="AJ112" s="215">
        <v>0</v>
      </c>
      <c r="AK112" s="215">
        <v>0</v>
      </c>
      <c r="AL112" s="215">
        <v>0</v>
      </c>
      <c r="AM112" s="215">
        <v>0</v>
      </c>
      <c r="AN112" s="215">
        <v>0</v>
      </c>
      <c r="AO112" s="215">
        <v>0</v>
      </c>
      <c r="AP112" s="215">
        <v>0</v>
      </c>
    </row>
    <row r="113" spans="1:42">
      <c r="A113" s="74">
        <v>61</v>
      </c>
      <c r="B113" s="215">
        <v>0</v>
      </c>
      <c r="C113" s="215">
        <v>0</v>
      </c>
      <c r="D113" s="215">
        <v>0</v>
      </c>
      <c r="E113" s="215">
        <v>0</v>
      </c>
      <c r="F113" s="215">
        <v>0</v>
      </c>
      <c r="G113" s="215">
        <v>0</v>
      </c>
      <c r="H113" s="215">
        <v>0</v>
      </c>
      <c r="I113" s="215">
        <v>0</v>
      </c>
      <c r="J113" s="215">
        <v>0</v>
      </c>
      <c r="K113" s="215">
        <v>0</v>
      </c>
      <c r="L113" s="215">
        <v>0</v>
      </c>
      <c r="M113" s="215">
        <v>0</v>
      </c>
      <c r="N113" s="215">
        <v>0</v>
      </c>
      <c r="O113" s="215">
        <v>0</v>
      </c>
      <c r="P113" s="215">
        <v>0</v>
      </c>
      <c r="Q113" s="215">
        <v>0</v>
      </c>
      <c r="R113" s="215">
        <v>0</v>
      </c>
      <c r="S113" s="215">
        <v>0</v>
      </c>
      <c r="T113" s="215">
        <v>0</v>
      </c>
      <c r="U113" s="215">
        <v>0</v>
      </c>
      <c r="V113" s="215">
        <v>0</v>
      </c>
      <c r="W113" s="215">
        <v>0</v>
      </c>
      <c r="X113" s="215">
        <v>0</v>
      </c>
      <c r="Y113" s="215">
        <v>0</v>
      </c>
      <c r="Z113" s="215">
        <v>0</v>
      </c>
      <c r="AA113" s="215">
        <v>0</v>
      </c>
      <c r="AB113" s="215">
        <v>0</v>
      </c>
      <c r="AC113" s="215">
        <v>0</v>
      </c>
      <c r="AD113" s="215">
        <v>0</v>
      </c>
      <c r="AE113" s="215">
        <v>0</v>
      </c>
      <c r="AF113" s="215">
        <v>0</v>
      </c>
      <c r="AG113" s="215">
        <v>0</v>
      </c>
      <c r="AH113" s="215">
        <v>0</v>
      </c>
      <c r="AI113" s="215">
        <v>0</v>
      </c>
      <c r="AJ113" s="215">
        <v>0</v>
      </c>
      <c r="AK113" s="215">
        <v>0</v>
      </c>
      <c r="AL113" s="215">
        <v>0</v>
      </c>
      <c r="AM113" s="215">
        <v>0</v>
      </c>
      <c r="AN113" s="215">
        <v>0</v>
      </c>
      <c r="AO113" s="215">
        <v>0</v>
      </c>
      <c r="AP113" s="215">
        <v>0</v>
      </c>
    </row>
    <row r="114" spans="1:42">
      <c r="A114" s="74">
        <v>62</v>
      </c>
      <c r="B114" s="215">
        <v>0</v>
      </c>
      <c r="C114" s="215">
        <v>0</v>
      </c>
      <c r="D114" s="215">
        <v>0</v>
      </c>
      <c r="E114" s="215">
        <v>0</v>
      </c>
      <c r="F114" s="215">
        <v>0</v>
      </c>
      <c r="G114" s="215">
        <v>0</v>
      </c>
      <c r="H114" s="215">
        <v>0</v>
      </c>
      <c r="I114" s="215">
        <v>0</v>
      </c>
      <c r="J114" s="215">
        <v>0</v>
      </c>
      <c r="K114" s="215">
        <v>0</v>
      </c>
      <c r="L114" s="215">
        <v>0</v>
      </c>
      <c r="M114" s="215">
        <v>0</v>
      </c>
      <c r="N114" s="215">
        <v>0</v>
      </c>
      <c r="O114" s="215">
        <v>0</v>
      </c>
      <c r="P114" s="215">
        <v>0</v>
      </c>
      <c r="Q114" s="215">
        <v>0</v>
      </c>
      <c r="R114" s="215">
        <v>0</v>
      </c>
      <c r="S114" s="215">
        <v>0</v>
      </c>
      <c r="T114" s="215">
        <v>0</v>
      </c>
      <c r="U114" s="215">
        <v>0</v>
      </c>
      <c r="V114" s="215">
        <v>0</v>
      </c>
      <c r="W114" s="215">
        <v>0</v>
      </c>
      <c r="X114" s="215">
        <v>0</v>
      </c>
      <c r="Y114" s="215">
        <v>0</v>
      </c>
      <c r="Z114" s="215">
        <v>0</v>
      </c>
      <c r="AA114" s="215">
        <v>0</v>
      </c>
      <c r="AB114" s="215">
        <v>0</v>
      </c>
      <c r="AC114" s="215">
        <v>0</v>
      </c>
      <c r="AD114" s="215">
        <v>0</v>
      </c>
      <c r="AE114" s="215">
        <v>0</v>
      </c>
      <c r="AF114" s="215">
        <v>0</v>
      </c>
      <c r="AG114" s="215">
        <v>0</v>
      </c>
      <c r="AH114" s="215">
        <v>0</v>
      </c>
      <c r="AI114" s="215">
        <v>0</v>
      </c>
      <c r="AJ114" s="215">
        <v>0</v>
      </c>
      <c r="AK114" s="215">
        <v>0</v>
      </c>
      <c r="AL114" s="215">
        <v>0</v>
      </c>
      <c r="AM114" s="215">
        <v>0</v>
      </c>
      <c r="AN114" s="215">
        <v>0</v>
      </c>
      <c r="AO114" s="215">
        <v>0</v>
      </c>
      <c r="AP114" s="215">
        <v>0</v>
      </c>
    </row>
    <row r="115" spans="1:42">
      <c r="A115" s="74">
        <v>63</v>
      </c>
      <c r="B115" s="215">
        <v>0</v>
      </c>
      <c r="C115" s="215">
        <v>0</v>
      </c>
      <c r="D115" s="215">
        <v>0</v>
      </c>
      <c r="E115" s="215">
        <v>0</v>
      </c>
      <c r="F115" s="215">
        <v>0</v>
      </c>
      <c r="G115" s="215">
        <v>0</v>
      </c>
      <c r="H115" s="215">
        <v>0</v>
      </c>
      <c r="I115" s="215">
        <v>0</v>
      </c>
      <c r="J115" s="215">
        <v>0</v>
      </c>
      <c r="K115" s="215">
        <v>0</v>
      </c>
      <c r="L115" s="215">
        <v>0</v>
      </c>
      <c r="M115" s="215">
        <v>0</v>
      </c>
      <c r="N115" s="215">
        <v>0</v>
      </c>
      <c r="O115" s="215">
        <v>0</v>
      </c>
      <c r="P115" s="215">
        <v>0</v>
      </c>
      <c r="Q115" s="215">
        <v>0</v>
      </c>
      <c r="R115" s="215">
        <v>0</v>
      </c>
      <c r="S115" s="215">
        <v>0</v>
      </c>
      <c r="T115" s="215">
        <v>0</v>
      </c>
      <c r="U115" s="215">
        <v>0</v>
      </c>
      <c r="V115" s="215">
        <v>0</v>
      </c>
      <c r="W115" s="215">
        <v>0</v>
      </c>
      <c r="X115" s="215">
        <v>0</v>
      </c>
      <c r="Y115" s="215">
        <v>0</v>
      </c>
      <c r="Z115" s="215">
        <v>0</v>
      </c>
      <c r="AA115" s="215">
        <v>0</v>
      </c>
      <c r="AB115" s="215">
        <v>0</v>
      </c>
      <c r="AC115" s="215">
        <v>0</v>
      </c>
      <c r="AD115" s="215">
        <v>0</v>
      </c>
      <c r="AE115" s="215">
        <v>0</v>
      </c>
      <c r="AF115" s="215">
        <v>0</v>
      </c>
      <c r="AG115" s="215">
        <v>0</v>
      </c>
      <c r="AH115" s="215">
        <v>0</v>
      </c>
      <c r="AI115" s="215">
        <v>0</v>
      </c>
      <c r="AJ115" s="215">
        <v>0</v>
      </c>
      <c r="AK115" s="215">
        <v>0</v>
      </c>
      <c r="AL115" s="215">
        <v>0</v>
      </c>
      <c r="AM115" s="215">
        <v>0</v>
      </c>
      <c r="AN115" s="215">
        <v>0</v>
      </c>
      <c r="AO115" s="215">
        <v>0</v>
      </c>
      <c r="AP115" s="215">
        <v>0</v>
      </c>
    </row>
    <row r="116" spans="1:42">
      <c r="A116" s="74">
        <v>64</v>
      </c>
      <c r="B116" s="215">
        <v>0</v>
      </c>
      <c r="C116" s="215">
        <v>0</v>
      </c>
      <c r="D116" s="215">
        <v>0</v>
      </c>
      <c r="E116" s="215">
        <v>0</v>
      </c>
      <c r="F116" s="215">
        <v>0</v>
      </c>
      <c r="G116" s="215">
        <v>0</v>
      </c>
      <c r="H116" s="215">
        <v>0</v>
      </c>
      <c r="I116" s="215">
        <v>0</v>
      </c>
      <c r="J116" s="215">
        <v>0</v>
      </c>
      <c r="K116" s="215">
        <v>0</v>
      </c>
      <c r="L116" s="215">
        <v>0</v>
      </c>
      <c r="M116" s="215">
        <v>0</v>
      </c>
      <c r="N116" s="215">
        <v>0</v>
      </c>
      <c r="O116" s="215">
        <v>0</v>
      </c>
      <c r="P116" s="215">
        <v>0</v>
      </c>
      <c r="Q116" s="215">
        <v>0</v>
      </c>
      <c r="R116" s="215">
        <v>0</v>
      </c>
      <c r="S116" s="215">
        <v>0</v>
      </c>
      <c r="T116" s="215">
        <v>0</v>
      </c>
      <c r="U116" s="215">
        <v>0</v>
      </c>
      <c r="V116" s="215">
        <v>0</v>
      </c>
      <c r="W116" s="215">
        <v>0</v>
      </c>
      <c r="X116" s="215">
        <v>0</v>
      </c>
      <c r="Y116" s="215">
        <v>0</v>
      </c>
      <c r="Z116" s="215">
        <v>0</v>
      </c>
      <c r="AA116" s="215">
        <v>0</v>
      </c>
      <c r="AB116" s="215">
        <v>0</v>
      </c>
      <c r="AC116" s="215">
        <v>0</v>
      </c>
      <c r="AD116" s="215">
        <v>0</v>
      </c>
      <c r="AE116" s="215">
        <v>0</v>
      </c>
      <c r="AF116" s="215">
        <v>0</v>
      </c>
      <c r="AG116" s="215">
        <v>0</v>
      </c>
      <c r="AH116" s="215">
        <v>0</v>
      </c>
      <c r="AI116" s="215">
        <v>0</v>
      </c>
      <c r="AJ116" s="215">
        <v>0</v>
      </c>
      <c r="AK116" s="215">
        <v>0</v>
      </c>
      <c r="AL116" s="215">
        <v>0</v>
      </c>
      <c r="AM116" s="215">
        <v>0</v>
      </c>
      <c r="AN116" s="215">
        <v>0</v>
      </c>
      <c r="AO116" s="215">
        <v>0</v>
      </c>
      <c r="AP116" s="215">
        <v>0</v>
      </c>
    </row>
    <row r="117" spans="1:42">
      <c r="A117" s="74">
        <v>65</v>
      </c>
      <c r="B117" s="215">
        <v>0</v>
      </c>
      <c r="C117" s="215">
        <v>0</v>
      </c>
      <c r="D117" s="215">
        <v>0</v>
      </c>
      <c r="E117" s="215">
        <v>0</v>
      </c>
      <c r="F117" s="215">
        <v>0</v>
      </c>
      <c r="G117" s="215">
        <v>0</v>
      </c>
      <c r="H117" s="215">
        <v>0</v>
      </c>
      <c r="I117" s="215">
        <v>0</v>
      </c>
      <c r="J117" s="215">
        <v>0</v>
      </c>
      <c r="K117" s="215">
        <v>0</v>
      </c>
      <c r="L117" s="215">
        <v>0</v>
      </c>
      <c r="M117" s="215">
        <v>0</v>
      </c>
      <c r="N117" s="215">
        <v>0</v>
      </c>
      <c r="O117" s="215">
        <v>0</v>
      </c>
      <c r="P117" s="215">
        <v>0</v>
      </c>
      <c r="Q117" s="215">
        <v>0</v>
      </c>
      <c r="R117" s="215">
        <v>0</v>
      </c>
      <c r="S117" s="215">
        <v>0</v>
      </c>
      <c r="T117" s="215">
        <v>0</v>
      </c>
      <c r="U117" s="215">
        <v>0</v>
      </c>
      <c r="V117" s="215">
        <v>0</v>
      </c>
      <c r="W117" s="215">
        <v>0</v>
      </c>
      <c r="X117" s="215">
        <v>0</v>
      </c>
      <c r="Y117" s="215">
        <v>0</v>
      </c>
      <c r="Z117" s="215">
        <v>0</v>
      </c>
      <c r="AA117" s="215">
        <v>0</v>
      </c>
      <c r="AB117" s="215">
        <v>0</v>
      </c>
      <c r="AC117" s="215">
        <v>0</v>
      </c>
      <c r="AD117" s="215">
        <v>0</v>
      </c>
      <c r="AE117" s="215">
        <v>0</v>
      </c>
      <c r="AF117" s="215">
        <v>0</v>
      </c>
      <c r="AG117" s="215">
        <v>0</v>
      </c>
      <c r="AH117" s="215">
        <v>0</v>
      </c>
      <c r="AI117" s="215">
        <v>0</v>
      </c>
      <c r="AJ117" s="215">
        <v>0</v>
      </c>
      <c r="AK117" s="215">
        <v>0</v>
      </c>
      <c r="AL117" s="215">
        <v>0</v>
      </c>
      <c r="AM117" s="215">
        <v>0</v>
      </c>
      <c r="AN117" s="215">
        <v>0</v>
      </c>
      <c r="AO117" s="215">
        <v>0</v>
      </c>
      <c r="AP117" s="215">
        <v>0</v>
      </c>
    </row>
    <row r="118" spans="1:42">
      <c r="A118" s="74">
        <v>66</v>
      </c>
      <c r="B118" s="215">
        <v>0</v>
      </c>
      <c r="C118" s="215">
        <v>0</v>
      </c>
      <c r="D118" s="215">
        <v>0</v>
      </c>
      <c r="E118" s="215">
        <v>0</v>
      </c>
      <c r="F118" s="215">
        <v>0</v>
      </c>
      <c r="G118" s="215">
        <v>0</v>
      </c>
      <c r="H118" s="215">
        <v>0</v>
      </c>
      <c r="I118" s="215">
        <v>0</v>
      </c>
      <c r="J118" s="215">
        <v>0</v>
      </c>
      <c r="K118" s="215">
        <v>0</v>
      </c>
      <c r="L118" s="215">
        <v>0</v>
      </c>
      <c r="M118" s="215">
        <v>0</v>
      </c>
      <c r="N118" s="215">
        <v>0</v>
      </c>
      <c r="O118" s="215">
        <v>0</v>
      </c>
      <c r="P118" s="215">
        <v>0</v>
      </c>
      <c r="Q118" s="215">
        <v>0</v>
      </c>
      <c r="R118" s="215">
        <v>0</v>
      </c>
      <c r="S118" s="215">
        <v>0</v>
      </c>
      <c r="T118" s="215">
        <v>0</v>
      </c>
      <c r="U118" s="215">
        <v>0</v>
      </c>
      <c r="V118" s="215">
        <v>0</v>
      </c>
      <c r="W118" s="215">
        <v>0</v>
      </c>
      <c r="X118" s="215">
        <v>0</v>
      </c>
      <c r="Y118" s="215">
        <v>0</v>
      </c>
      <c r="Z118" s="215">
        <v>0</v>
      </c>
      <c r="AA118" s="215">
        <v>0</v>
      </c>
      <c r="AB118" s="215">
        <v>0</v>
      </c>
      <c r="AC118" s="215">
        <v>0</v>
      </c>
      <c r="AD118" s="215">
        <v>0</v>
      </c>
      <c r="AE118" s="215">
        <v>0</v>
      </c>
      <c r="AF118" s="215">
        <v>0</v>
      </c>
      <c r="AG118" s="215">
        <v>0</v>
      </c>
      <c r="AH118" s="215">
        <v>0</v>
      </c>
      <c r="AI118" s="215">
        <v>0</v>
      </c>
      <c r="AJ118" s="215">
        <v>0</v>
      </c>
      <c r="AK118" s="215">
        <v>0</v>
      </c>
      <c r="AL118" s="215">
        <v>0</v>
      </c>
      <c r="AM118" s="215">
        <v>0</v>
      </c>
      <c r="AN118" s="215">
        <v>0</v>
      </c>
      <c r="AO118" s="215">
        <v>0</v>
      </c>
      <c r="AP118" s="215">
        <v>0</v>
      </c>
    </row>
    <row r="119" spans="1:42">
      <c r="A119" s="74">
        <v>67</v>
      </c>
      <c r="B119" s="215">
        <v>0</v>
      </c>
      <c r="C119" s="215">
        <v>0</v>
      </c>
      <c r="D119" s="215">
        <v>0</v>
      </c>
      <c r="E119" s="215">
        <v>0</v>
      </c>
      <c r="F119" s="215">
        <v>0</v>
      </c>
      <c r="G119" s="215">
        <v>0</v>
      </c>
      <c r="H119" s="215">
        <v>0</v>
      </c>
      <c r="I119" s="215">
        <v>0</v>
      </c>
      <c r="J119" s="215">
        <v>0</v>
      </c>
      <c r="K119" s="215">
        <v>0</v>
      </c>
      <c r="L119" s="215">
        <v>0</v>
      </c>
      <c r="M119" s="215">
        <v>0</v>
      </c>
      <c r="N119" s="215">
        <v>0</v>
      </c>
      <c r="O119" s="215">
        <v>0</v>
      </c>
      <c r="P119" s="215">
        <v>0</v>
      </c>
      <c r="Q119" s="215">
        <v>0</v>
      </c>
      <c r="R119" s="215">
        <v>0</v>
      </c>
      <c r="S119" s="215">
        <v>0</v>
      </c>
      <c r="T119" s="215">
        <v>0</v>
      </c>
      <c r="U119" s="215">
        <v>0</v>
      </c>
      <c r="V119" s="215">
        <v>0</v>
      </c>
      <c r="W119" s="215">
        <v>0</v>
      </c>
      <c r="X119" s="215">
        <v>0</v>
      </c>
      <c r="Y119" s="215">
        <v>0</v>
      </c>
      <c r="Z119" s="215">
        <v>0</v>
      </c>
      <c r="AA119" s="215">
        <v>0</v>
      </c>
      <c r="AB119" s="215">
        <v>0</v>
      </c>
      <c r="AC119" s="215">
        <v>0</v>
      </c>
      <c r="AD119" s="215">
        <v>0</v>
      </c>
      <c r="AE119" s="215">
        <v>0</v>
      </c>
      <c r="AF119" s="215">
        <v>0</v>
      </c>
      <c r="AG119" s="215">
        <v>0</v>
      </c>
      <c r="AH119" s="215">
        <v>0</v>
      </c>
      <c r="AI119" s="215">
        <v>0</v>
      </c>
      <c r="AJ119" s="215">
        <v>0</v>
      </c>
      <c r="AK119" s="215">
        <v>0</v>
      </c>
      <c r="AL119" s="215">
        <v>0</v>
      </c>
      <c r="AM119" s="215">
        <v>0</v>
      </c>
      <c r="AN119" s="215">
        <v>0</v>
      </c>
      <c r="AO119" s="215">
        <v>0</v>
      </c>
      <c r="AP119" s="215">
        <v>0</v>
      </c>
    </row>
    <row r="120" spans="1:42">
      <c r="A120" s="74">
        <v>68</v>
      </c>
      <c r="B120" s="215">
        <v>0</v>
      </c>
      <c r="C120" s="215">
        <v>0</v>
      </c>
      <c r="D120" s="215">
        <v>0</v>
      </c>
      <c r="E120" s="215">
        <v>0</v>
      </c>
      <c r="F120" s="215">
        <v>0</v>
      </c>
      <c r="G120" s="215">
        <v>0</v>
      </c>
      <c r="H120" s="215">
        <v>0</v>
      </c>
      <c r="I120" s="215">
        <v>0</v>
      </c>
      <c r="J120" s="215">
        <v>0</v>
      </c>
      <c r="K120" s="215">
        <v>0</v>
      </c>
      <c r="L120" s="215">
        <v>0</v>
      </c>
      <c r="M120" s="215">
        <v>0</v>
      </c>
      <c r="N120" s="215">
        <v>0</v>
      </c>
      <c r="O120" s="215">
        <v>0</v>
      </c>
      <c r="P120" s="215">
        <v>0</v>
      </c>
      <c r="Q120" s="215">
        <v>0</v>
      </c>
      <c r="R120" s="215">
        <v>0</v>
      </c>
      <c r="S120" s="215">
        <v>0</v>
      </c>
      <c r="T120" s="215">
        <v>0</v>
      </c>
      <c r="U120" s="215">
        <v>0</v>
      </c>
      <c r="V120" s="215">
        <v>0</v>
      </c>
      <c r="W120" s="215">
        <v>0</v>
      </c>
      <c r="X120" s="215">
        <v>0</v>
      </c>
      <c r="Y120" s="215">
        <v>0</v>
      </c>
      <c r="Z120" s="215">
        <v>0</v>
      </c>
      <c r="AA120" s="215">
        <v>0</v>
      </c>
      <c r="AB120" s="215">
        <v>0</v>
      </c>
      <c r="AC120" s="215">
        <v>0</v>
      </c>
      <c r="AD120" s="215">
        <v>0</v>
      </c>
      <c r="AE120" s="215">
        <v>0</v>
      </c>
      <c r="AF120" s="215">
        <v>0</v>
      </c>
      <c r="AG120" s="215">
        <v>0</v>
      </c>
      <c r="AH120" s="215">
        <v>0</v>
      </c>
      <c r="AI120" s="215">
        <v>0</v>
      </c>
      <c r="AJ120" s="215">
        <v>0</v>
      </c>
      <c r="AK120" s="215">
        <v>0</v>
      </c>
      <c r="AL120" s="215">
        <v>0</v>
      </c>
      <c r="AM120" s="215">
        <v>0</v>
      </c>
      <c r="AN120" s="215">
        <v>0</v>
      </c>
      <c r="AO120" s="215">
        <v>0</v>
      </c>
      <c r="AP120" s="215">
        <v>0</v>
      </c>
    </row>
    <row r="121" spans="1:42">
      <c r="A121" s="74">
        <v>69</v>
      </c>
      <c r="B121" s="215">
        <v>0</v>
      </c>
      <c r="C121" s="215">
        <v>0</v>
      </c>
      <c r="D121" s="215">
        <v>0</v>
      </c>
      <c r="E121" s="215">
        <v>0</v>
      </c>
      <c r="F121" s="215">
        <v>0</v>
      </c>
      <c r="G121" s="215">
        <v>0</v>
      </c>
      <c r="H121" s="215">
        <v>0</v>
      </c>
      <c r="I121" s="215">
        <v>0</v>
      </c>
      <c r="J121" s="215">
        <v>0</v>
      </c>
      <c r="K121" s="215">
        <v>0</v>
      </c>
      <c r="L121" s="215">
        <v>0</v>
      </c>
      <c r="M121" s="215">
        <v>0</v>
      </c>
      <c r="N121" s="215">
        <v>0</v>
      </c>
      <c r="O121" s="215">
        <v>0</v>
      </c>
      <c r="P121" s="215">
        <v>0</v>
      </c>
      <c r="Q121" s="215">
        <v>0</v>
      </c>
      <c r="R121" s="215">
        <v>0</v>
      </c>
      <c r="S121" s="215">
        <v>0</v>
      </c>
      <c r="T121" s="215">
        <v>0</v>
      </c>
      <c r="U121" s="215">
        <v>0</v>
      </c>
      <c r="V121" s="215">
        <v>0</v>
      </c>
      <c r="W121" s="215">
        <v>0</v>
      </c>
      <c r="X121" s="215">
        <v>0</v>
      </c>
      <c r="Y121" s="215">
        <v>0</v>
      </c>
      <c r="Z121" s="215">
        <v>0</v>
      </c>
      <c r="AA121" s="215">
        <v>0</v>
      </c>
      <c r="AB121" s="215">
        <v>0</v>
      </c>
      <c r="AC121" s="215">
        <v>0</v>
      </c>
      <c r="AD121" s="215">
        <v>0</v>
      </c>
      <c r="AE121" s="215">
        <v>0</v>
      </c>
      <c r="AF121" s="215">
        <v>0</v>
      </c>
      <c r="AG121" s="215">
        <v>0</v>
      </c>
      <c r="AH121" s="215">
        <v>0</v>
      </c>
      <c r="AI121" s="215">
        <v>0</v>
      </c>
      <c r="AJ121" s="215">
        <v>0</v>
      </c>
      <c r="AK121" s="215">
        <v>0</v>
      </c>
      <c r="AL121" s="215">
        <v>0</v>
      </c>
      <c r="AM121" s="215">
        <v>0</v>
      </c>
      <c r="AN121" s="215">
        <v>0</v>
      </c>
      <c r="AO121" s="215">
        <v>0</v>
      </c>
      <c r="AP121" s="215">
        <v>0</v>
      </c>
    </row>
    <row r="122" spans="1:42">
      <c r="A122" s="74">
        <v>70</v>
      </c>
      <c r="B122" s="215">
        <v>0</v>
      </c>
      <c r="C122" s="215">
        <v>0</v>
      </c>
      <c r="D122" s="215">
        <v>0</v>
      </c>
      <c r="E122" s="215">
        <v>0</v>
      </c>
      <c r="F122" s="215">
        <v>0</v>
      </c>
      <c r="G122" s="215">
        <v>0</v>
      </c>
      <c r="H122" s="215">
        <v>0</v>
      </c>
      <c r="I122" s="215">
        <v>0</v>
      </c>
      <c r="J122" s="215">
        <v>0</v>
      </c>
      <c r="K122" s="215">
        <v>0</v>
      </c>
      <c r="L122" s="215">
        <v>0</v>
      </c>
      <c r="M122" s="215">
        <v>0</v>
      </c>
      <c r="N122" s="215">
        <v>0</v>
      </c>
      <c r="O122" s="215">
        <v>0</v>
      </c>
      <c r="P122" s="215">
        <v>0</v>
      </c>
      <c r="Q122" s="215">
        <v>0</v>
      </c>
      <c r="R122" s="215">
        <v>0</v>
      </c>
      <c r="S122" s="215">
        <v>0</v>
      </c>
      <c r="T122" s="215">
        <v>0</v>
      </c>
      <c r="U122" s="215">
        <v>0</v>
      </c>
      <c r="V122" s="215">
        <v>0</v>
      </c>
      <c r="W122" s="215">
        <v>0</v>
      </c>
      <c r="X122" s="215">
        <v>0</v>
      </c>
      <c r="Y122" s="215">
        <v>0</v>
      </c>
      <c r="Z122" s="215">
        <v>0</v>
      </c>
      <c r="AA122" s="215">
        <v>0</v>
      </c>
      <c r="AB122" s="215">
        <v>0</v>
      </c>
      <c r="AC122" s="215">
        <v>0</v>
      </c>
      <c r="AD122" s="215">
        <v>0</v>
      </c>
      <c r="AE122" s="215">
        <v>0</v>
      </c>
      <c r="AF122" s="215">
        <v>0</v>
      </c>
      <c r="AG122" s="215">
        <v>0</v>
      </c>
      <c r="AH122" s="215">
        <v>0</v>
      </c>
      <c r="AI122" s="215">
        <v>0</v>
      </c>
      <c r="AJ122" s="215">
        <v>0</v>
      </c>
      <c r="AK122" s="215">
        <v>0</v>
      </c>
      <c r="AL122" s="215">
        <v>0</v>
      </c>
      <c r="AM122" s="215">
        <v>0</v>
      </c>
      <c r="AN122" s="215">
        <v>0</v>
      </c>
      <c r="AO122" s="215">
        <v>0</v>
      </c>
      <c r="AP122" s="215">
        <v>0</v>
      </c>
    </row>
    <row r="123" spans="1:42">
      <c r="A123" s="74">
        <v>71</v>
      </c>
      <c r="B123" s="215">
        <v>0</v>
      </c>
      <c r="C123" s="215">
        <v>0</v>
      </c>
      <c r="D123" s="215">
        <v>0</v>
      </c>
      <c r="E123" s="215">
        <v>0</v>
      </c>
      <c r="F123" s="215">
        <v>0</v>
      </c>
      <c r="G123" s="215">
        <v>0</v>
      </c>
      <c r="H123" s="215">
        <v>0</v>
      </c>
      <c r="I123" s="215">
        <v>0</v>
      </c>
      <c r="J123" s="215">
        <v>0</v>
      </c>
      <c r="K123" s="215">
        <v>0</v>
      </c>
      <c r="L123" s="215">
        <v>0</v>
      </c>
      <c r="M123" s="215">
        <v>0</v>
      </c>
      <c r="N123" s="215">
        <v>0</v>
      </c>
      <c r="O123" s="215">
        <v>0</v>
      </c>
      <c r="P123" s="215">
        <v>0</v>
      </c>
      <c r="Q123" s="215">
        <v>0</v>
      </c>
      <c r="R123" s="215">
        <v>0</v>
      </c>
      <c r="S123" s="215">
        <v>0</v>
      </c>
      <c r="T123" s="215">
        <v>0</v>
      </c>
      <c r="U123" s="215">
        <v>0</v>
      </c>
      <c r="V123" s="215">
        <v>0</v>
      </c>
      <c r="W123" s="215">
        <v>0</v>
      </c>
      <c r="X123" s="215">
        <v>0</v>
      </c>
      <c r="Y123" s="215">
        <v>0</v>
      </c>
      <c r="Z123" s="215">
        <v>0</v>
      </c>
      <c r="AA123" s="215">
        <v>0</v>
      </c>
      <c r="AB123" s="215">
        <v>0</v>
      </c>
      <c r="AC123" s="215">
        <v>0</v>
      </c>
      <c r="AD123" s="215">
        <v>0</v>
      </c>
      <c r="AE123" s="215">
        <v>0</v>
      </c>
      <c r="AF123" s="215">
        <v>0</v>
      </c>
      <c r="AG123" s="215">
        <v>0</v>
      </c>
      <c r="AH123" s="215">
        <v>0</v>
      </c>
      <c r="AI123" s="215">
        <v>0</v>
      </c>
      <c r="AJ123" s="215">
        <v>0</v>
      </c>
      <c r="AK123" s="215">
        <v>0</v>
      </c>
      <c r="AL123" s="215">
        <v>0</v>
      </c>
      <c r="AM123" s="215">
        <v>0</v>
      </c>
      <c r="AN123" s="215">
        <v>0</v>
      </c>
      <c r="AO123" s="215">
        <v>0</v>
      </c>
      <c r="AP123" s="215">
        <v>0</v>
      </c>
    </row>
    <row r="124" spans="1:42">
      <c r="A124" s="74">
        <v>72</v>
      </c>
      <c r="B124" s="215">
        <v>0</v>
      </c>
      <c r="C124" s="215">
        <v>0</v>
      </c>
      <c r="D124" s="215">
        <v>0</v>
      </c>
      <c r="E124" s="215">
        <v>0</v>
      </c>
      <c r="F124" s="215">
        <v>0</v>
      </c>
      <c r="G124" s="215">
        <v>0</v>
      </c>
      <c r="H124" s="215">
        <v>0</v>
      </c>
      <c r="I124" s="215">
        <v>0</v>
      </c>
      <c r="J124" s="215">
        <v>0</v>
      </c>
      <c r="K124" s="215">
        <v>0</v>
      </c>
      <c r="L124" s="215">
        <v>0</v>
      </c>
      <c r="M124" s="215">
        <v>0</v>
      </c>
      <c r="N124" s="215">
        <v>0</v>
      </c>
      <c r="O124" s="215">
        <v>0</v>
      </c>
      <c r="P124" s="215">
        <v>0</v>
      </c>
      <c r="Q124" s="215">
        <v>0</v>
      </c>
      <c r="R124" s="215">
        <v>0</v>
      </c>
      <c r="S124" s="215">
        <v>0</v>
      </c>
      <c r="T124" s="215">
        <v>0</v>
      </c>
      <c r="U124" s="215">
        <v>0</v>
      </c>
      <c r="V124" s="215">
        <v>0</v>
      </c>
      <c r="W124" s="215">
        <v>0</v>
      </c>
      <c r="X124" s="215">
        <v>0</v>
      </c>
      <c r="Y124" s="215">
        <v>0</v>
      </c>
      <c r="Z124" s="215">
        <v>0</v>
      </c>
      <c r="AA124" s="215">
        <v>0</v>
      </c>
      <c r="AB124" s="215">
        <v>0</v>
      </c>
      <c r="AC124" s="215">
        <v>0</v>
      </c>
      <c r="AD124" s="215">
        <v>0</v>
      </c>
      <c r="AE124" s="215">
        <v>0</v>
      </c>
      <c r="AF124" s="215">
        <v>0</v>
      </c>
      <c r="AG124" s="215">
        <v>0</v>
      </c>
      <c r="AH124" s="215">
        <v>0</v>
      </c>
      <c r="AI124" s="215">
        <v>0</v>
      </c>
      <c r="AJ124" s="215">
        <v>0</v>
      </c>
      <c r="AK124" s="215">
        <v>0</v>
      </c>
      <c r="AL124" s="215">
        <v>0</v>
      </c>
      <c r="AM124" s="215">
        <v>0</v>
      </c>
      <c r="AN124" s="215">
        <v>0</v>
      </c>
      <c r="AO124" s="215">
        <v>0</v>
      </c>
      <c r="AP124" s="215">
        <v>0</v>
      </c>
    </row>
    <row r="125" spans="1:42">
      <c r="A125" s="74">
        <v>73</v>
      </c>
      <c r="B125" s="215">
        <v>0</v>
      </c>
      <c r="C125" s="215">
        <v>0</v>
      </c>
      <c r="D125" s="215">
        <v>0</v>
      </c>
      <c r="E125" s="215">
        <v>0</v>
      </c>
      <c r="F125" s="215">
        <v>0</v>
      </c>
      <c r="G125" s="215">
        <v>0</v>
      </c>
      <c r="H125" s="215">
        <v>0</v>
      </c>
      <c r="I125" s="215">
        <v>0</v>
      </c>
      <c r="J125" s="215">
        <v>0</v>
      </c>
      <c r="K125" s="215">
        <v>0</v>
      </c>
      <c r="L125" s="215">
        <v>0</v>
      </c>
      <c r="M125" s="215">
        <v>0</v>
      </c>
      <c r="N125" s="215">
        <v>0</v>
      </c>
      <c r="O125" s="215">
        <v>0</v>
      </c>
      <c r="P125" s="215">
        <v>0</v>
      </c>
      <c r="Q125" s="215">
        <v>0</v>
      </c>
      <c r="R125" s="215">
        <v>0</v>
      </c>
      <c r="S125" s="215">
        <v>0</v>
      </c>
      <c r="T125" s="215">
        <v>0</v>
      </c>
      <c r="U125" s="215">
        <v>0</v>
      </c>
      <c r="V125" s="215">
        <v>0</v>
      </c>
      <c r="W125" s="215">
        <v>0</v>
      </c>
      <c r="X125" s="215">
        <v>0</v>
      </c>
      <c r="Y125" s="215">
        <v>0</v>
      </c>
      <c r="Z125" s="215">
        <v>0</v>
      </c>
      <c r="AA125" s="215">
        <v>0</v>
      </c>
      <c r="AB125" s="215">
        <v>0</v>
      </c>
      <c r="AC125" s="215">
        <v>0</v>
      </c>
      <c r="AD125" s="215">
        <v>0</v>
      </c>
      <c r="AE125" s="215">
        <v>0</v>
      </c>
      <c r="AF125" s="215">
        <v>0</v>
      </c>
      <c r="AG125" s="215">
        <v>0</v>
      </c>
      <c r="AH125" s="215">
        <v>0</v>
      </c>
      <c r="AI125" s="215">
        <v>0</v>
      </c>
      <c r="AJ125" s="215">
        <v>0</v>
      </c>
      <c r="AK125" s="215">
        <v>0</v>
      </c>
      <c r="AL125" s="215">
        <v>0</v>
      </c>
      <c r="AM125" s="215">
        <v>0</v>
      </c>
      <c r="AN125" s="215">
        <v>0</v>
      </c>
      <c r="AO125" s="215">
        <v>0</v>
      </c>
      <c r="AP125" s="215">
        <v>0</v>
      </c>
    </row>
    <row r="126" spans="1:42">
      <c r="A126" s="74">
        <v>74</v>
      </c>
      <c r="B126" s="215">
        <v>0</v>
      </c>
      <c r="C126" s="215">
        <v>0</v>
      </c>
      <c r="D126" s="215">
        <v>0</v>
      </c>
      <c r="E126" s="215">
        <v>0</v>
      </c>
      <c r="F126" s="215">
        <v>0</v>
      </c>
      <c r="G126" s="215">
        <v>0</v>
      </c>
      <c r="H126" s="215">
        <v>0</v>
      </c>
      <c r="I126" s="215">
        <v>0</v>
      </c>
      <c r="J126" s="215">
        <v>0</v>
      </c>
      <c r="K126" s="215">
        <v>0</v>
      </c>
      <c r="L126" s="215">
        <v>0</v>
      </c>
      <c r="M126" s="215">
        <v>0</v>
      </c>
      <c r="N126" s="215">
        <v>0</v>
      </c>
      <c r="O126" s="215">
        <v>0</v>
      </c>
      <c r="P126" s="215">
        <v>0</v>
      </c>
      <c r="Q126" s="215">
        <v>0</v>
      </c>
      <c r="R126" s="215">
        <v>0</v>
      </c>
      <c r="S126" s="215">
        <v>0</v>
      </c>
      <c r="T126" s="215">
        <v>0</v>
      </c>
      <c r="U126" s="215">
        <v>0</v>
      </c>
      <c r="V126" s="215">
        <v>0</v>
      </c>
      <c r="W126" s="215">
        <v>0</v>
      </c>
      <c r="X126" s="215">
        <v>0</v>
      </c>
      <c r="Y126" s="215">
        <v>0</v>
      </c>
      <c r="Z126" s="215">
        <v>0</v>
      </c>
      <c r="AA126" s="215">
        <v>0</v>
      </c>
      <c r="AB126" s="215">
        <v>0</v>
      </c>
      <c r="AC126" s="215">
        <v>0</v>
      </c>
      <c r="AD126" s="215">
        <v>0</v>
      </c>
      <c r="AE126" s="215">
        <v>0</v>
      </c>
      <c r="AF126" s="215">
        <v>0</v>
      </c>
      <c r="AG126" s="215">
        <v>0</v>
      </c>
      <c r="AH126" s="215">
        <v>0</v>
      </c>
      <c r="AI126" s="215">
        <v>0</v>
      </c>
      <c r="AJ126" s="215">
        <v>0</v>
      </c>
      <c r="AK126" s="215">
        <v>0</v>
      </c>
      <c r="AL126" s="215">
        <v>0</v>
      </c>
      <c r="AM126" s="215">
        <v>0</v>
      </c>
      <c r="AN126" s="215">
        <v>0</v>
      </c>
      <c r="AO126" s="215">
        <v>0</v>
      </c>
      <c r="AP126" s="215">
        <v>0</v>
      </c>
    </row>
    <row r="127" spans="1:42">
      <c r="A127" s="74">
        <v>75</v>
      </c>
      <c r="B127" s="215">
        <v>0</v>
      </c>
      <c r="C127" s="215">
        <v>0</v>
      </c>
      <c r="D127" s="215">
        <v>0</v>
      </c>
      <c r="E127" s="215">
        <v>0</v>
      </c>
      <c r="F127" s="215">
        <v>0</v>
      </c>
      <c r="G127" s="215">
        <v>0</v>
      </c>
      <c r="H127" s="215">
        <v>0</v>
      </c>
      <c r="I127" s="215">
        <v>0</v>
      </c>
      <c r="J127" s="215">
        <v>0</v>
      </c>
      <c r="K127" s="215">
        <v>0</v>
      </c>
      <c r="L127" s="215">
        <v>0</v>
      </c>
      <c r="M127" s="215">
        <v>0</v>
      </c>
      <c r="N127" s="215">
        <v>0</v>
      </c>
      <c r="O127" s="215">
        <v>0</v>
      </c>
      <c r="P127" s="215">
        <v>0</v>
      </c>
      <c r="Q127" s="215">
        <v>0</v>
      </c>
      <c r="R127" s="215">
        <v>0</v>
      </c>
      <c r="S127" s="215">
        <v>0</v>
      </c>
      <c r="T127" s="215">
        <v>0</v>
      </c>
      <c r="U127" s="215">
        <v>0</v>
      </c>
      <c r="V127" s="215">
        <v>0</v>
      </c>
      <c r="W127" s="215">
        <v>0</v>
      </c>
      <c r="X127" s="215">
        <v>0</v>
      </c>
      <c r="Y127" s="215">
        <v>0</v>
      </c>
      <c r="Z127" s="215">
        <v>0</v>
      </c>
      <c r="AA127" s="215">
        <v>0</v>
      </c>
      <c r="AB127" s="215">
        <v>0</v>
      </c>
      <c r="AC127" s="215">
        <v>0</v>
      </c>
      <c r="AD127" s="215">
        <v>0</v>
      </c>
      <c r="AE127" s="215">
        <v>0</v>
      </c>
      <c r="AF127" s="215">
        <v>0</v>
      </c>
      <c r="AG127" s="215">
        <v>0</v>
      </c>
      <c r="AH127" s="215">
        <v>0</v>
      </c>
      <c r="AI127" s="215">
        <v>0</v>
      </c>
      <c r="AJ127" s="215">
        <v>0</v>
      </c>
      <c r="AK127" s="215">
        <v>0</v>
      </c>
      <c r="AL127" s="215">
        <v>0</v>
      </c>
      <c r="AM127" s="215">
        <v>0</v>
      </c>
      <c r="AN127" s="215">
        <v>0</v>
      </c>
      <c r="AO127" s="215">
        <v>0</v>
      </c>
      <c r="AP127" s="215">
        <v>0</v>
      </c>
    </row>
    <row r="128" spans="1:42">
      <c r="A128" s="74">
        <v>76</v>
      </c>
      <c r="B128" s="215">
        <v>0</v>
      </c>
      <c r="C128" s="215">
        <v>0</v>
      </c>
      <c r="D128" s="215">
        <v>0</v>
      </c>
      <c r="E128" s="215">
        <v>0</v>
      </c>
      <c r="F128" s="215">
        <v>0</v>
      </c>
      <c r="G128" s="215">
        <v>0</v>
      </c>
      <c r="H128" s="215">
        <v>0</v>
      </c>
      <c r="I128" s="215">
        <v>0</v>
      </c>
      <c r="J128" s="215">
        <v>0</v>
      </c>
      <c r="K128" s="215">
        <v>0</v>
      </c>
      <c r="L128" s="215">
        <v>0</v>
      </c>
      <c r="M128" s="215">
        <v>0</v>
      </c>
      <c r="N128" s="215">
        <v>0</v>
      </c>
      <c r="O128" s="215">
        <v>0</v>
      </c>
      <c r="P128" s="215">
        <v>0</v>
      </c>
      <c r="Q128" s="215">
        <v>0</v>
      </c>
      <c r="R128" s="215">
        <v>0</v>
      </c>
      <c r="S128" s="215">
        <v>0</v>
      </c>
      <c r="T128" s="215">
        <v>0</v>
      </c>
      <c r="U128" s="215">
        <v>0</v>
      </c>
      <c r="V128" s="215">
        <v>0</v>
      </c>
      <c r="W128" s="215">
        <v>0</v>
      </c>
      <c r="X128" s="215">
        <v>0</v>
      </c>
      <c r="Y128" s="215">
        <v>0</v>
      </c>
      <c r="Z128" s="215">
        <v>0</v>
      </c>
      <c r="AA128" s="215">
        <v>0</v>
      </c>
      <c r="AB128" s="215">
        <v>0</v>
      </c>
      <c r="AC128" s="215">
        <v>0</v>
      </c>
      <c r="AD128" s="215">
        <v>0</v>
      </c>
      <c r="AE128" s="215">
        <v>0</v>
      </c>
      <c r="AF128" s="215">
        <v>0</v>
      </c>
      <c r="AG128" s="215">
        <v>0</v>
      </c>
      <c r="AH128" s="215">
        <v>0</v>
      </c>
      <c r="AI128" s="215">
        <v>0</v>
      </c>
      <c r="AJ128" s="215">
        <v>0</v>
      </c>
      <c r="AK128" s="215">
        <v>0</v>
      </c>
      <c r="AL128" s="215">
        <v>0</v>
      </c>
      <c r="AM128" s="215">
        <v>0</v>
      </c>
      <c r="AN128" s="215">
        <v>0</v>
      </c>
      <c r="AO128" s="215">
        <v>0</v>
      </c>
      <c r="AP128" s="215">
        <v>0</v>
      </c>
    </row>
    <row r="129" spans="1:42">
      <c r="A129" s="74">
        <v>77</v>
      </c>
      <c r="B129" s="215">
        <v>0</v>
      </c>
      <c r="C129" s="215">
        <v>0</v>
      </c>
      <c r="D129" s="215">
        <v>0</v>
      </c>
      <c r="E129" s="215">
        <v>0</v>
      </c>
      <c r="F129" s="215">
        <v>0</v>
      </c>
      <c r="G129" s="215">
        <v>0</v>
      </c>
      <c r="H129" s="215">
        <v>0</v>
      </c>
      <c r="I129" s="215">
        <v>0</v>
      </c>
      <c r="J129" s="215">
        <v>0</v>
      </c>
      <c r="K129" s="215">
        <v>0</v>
      </c>
      <c r="L129" s="215">
        <v>0</v>
      </c>
      <c r="M129" s="215">
        <v>0</v>
      </c>
      <c r="N129" s="215">
        <v>0</v>
      </c>
      <c r="O129" s="215">
        <v>0</v>
      </c>
      <c r="P129" s="215">
        <v>0</v>
      </c>
      <c r="Q129" s="215">
        <v>0</v>
      </c>
      <c r="R129" s="215">
        <v>0</v>
      </c>
      <c r="S129" s="215">
        <v>0</v>
      </c>
      <c r="T129" s="215">
        <v>0</v>
      </c>
      <c r="U129" s="215">
        <v>0</v>
      </c>
      <c r="V129" s="215">
        <v>0</v>
      </c>
      <c r="W129" s="215">
        <v>0</v>
      </c>
      <c r="X129" s="215">
        <v>0</v>
      </c>
      <c r="Y129" s="215">
        <v>0</v>
      </c>
      <c r="Z129" s="215">
        <v>0</v>
      </c>
      <c r="AA129" s="215">
        <v>0</v>
      </c>
      <c r="AB129" s="215">
        <v>0</v>
      </c>
      <c r="AC129" s="215">
        <v>0</v>
      </c>
      <c r="AD129" s="215">
        <v>0</v>
      </c>
      <c r="AE129" s="215">
        <v>0</v>
      </c>
      <c r="AF129" s="215">
        <v>0</v>
      </c>
      <c r="AG129" s="215">
        <v>0</v>
      </c>
      <c r="AH129" s="215">
        <v>0</v>
      </c>
      <c r="AI129" s="215">
        <v>0</v>
      </c>
      <c r="AJ129" s="215">
        <v>0</v>
      </c>
      <c r="AK129" s="215">
        <v>0</v>
      </c>
      <c r="AL129" s="215">
        <v>0</v>
      </c>
      <c r="AM129" s="215">
        <v>0</v>
      </c>
      <c r="AN129" s="215">
        <v>0</v>
      </c>
      <c r="AO129" s="215">
        <v>0</v>
      </c>
      <c r="AP129" s="215">
        <v>0</v>
      </c>
    </row>
    <row r="130" spans="1:42">
      <c r="A130" s="74">
        <v>78</v>
      </c>
      <c r="B130" s="215">
        <v>0</v>
      </c>
      <c r="C130" s="215">
        <v>0</v>
      </c>
      <c r="D130" s="215">
        <v>0</v>
      </c>
      <c r="E130" s="215">
        <v>0</v>
      </c>
      <c r="F130" s="215">
        <v>0</v>
      </c>
      <c r="G130" s="215">
        <v>0</v>
      </c>
      <c r="H130" s="215">
        <v>0</v>
      </c>
      <c r="I130" s="215">
        <v>0</v>
      </c>
      <c r="J130" s="215">
        <v>0</v>
      </c>
      <c r="K130" s="215">
        <v>0</v>
      </c>
      <c r="L130" s="215">
        <v>0</v>
      </c>
      <c r="M130" s="215">
        <v>0</v>
      </c>
      <c r="N130" s="215">
        <v>0</v>
      </c>
      <c r="O130" s="215">
        <v>0</v>
      </c>
      <c r="P130" s="215">
        <v>0</v>
      </c>
      <c r="Q130" s="215">
        <v>0</v>
      </c>
      <c r="R130" s="215">
        <v>0</v>
      </c>
      <c r="S130" s="215">
        <v>0</v>
      </c>
      <c r="T130" s="215">
        <v>0</v>
      </c>
      <c r="U130" s="215">
        <v>0</v>
      </c>
      <c r="V130" s="215">
        <v>0</v>
      </c>
      <c r="W130" s="215">
        <v>0</v>
      </c>
      <c r="X130" s="215">
        <v>0</v>
      </c>
      <c r="Y130" s="215">
        <v>0</v>
      </c>
      <c r="Z130" s="215">
        <v>0</v>
      </c>
      <c r="AA130" s="215">
        <v>0</v>
      </c>
      <c r="AB130" s="215">
        <v>0</v>
      </c>
      <c r="AC130" s="215">
        <v>0</v>
      </c>
      <c r="AD130" s="215">
        <v>0</v>
      </c>
      <c r="AE130" s="215">
        <v>0</v>
      </c>
      <c r="AF130" s="215">
        <v>0</v>
      </c>
      <c r="AG130" s="215">
        <v>0</v>
      </c>
      <c r="AH130" s="215">
        <v>0</v>
      </c>
      <c r="AI130" s="215">
        <v>0</v>
      </c>
      <c r="AJ130" s="215">
        <v>0</v>
      </c>
      <c r="AK130" s="215">
        <v>0</v>
      </c>
      <c r="AL130" s="215">
        <v>0</v>
      </c>
      <c r="AM130" s="215">
        <v>0</v>
      </c>
      <c r="AN130" s="215">
        <v>0</v>
      </c>
      <c r="AO130" s="215">
        <v>0</v>
      </c>
      <c r="AP130" s="215">
        <v>0</v>
      </c>
    </row>
    <row r="131" spans="1:42">
      <c r="A131" s="74">
        <v>79</v>
      </c>
      <c r="B131" s="215">
        <v>0</v>
      </c>
      <c r="C131" s="215">
        <v>0</v>
      </c>
      <c r="D131" s="215">
        <v>0</v>
      </c>
      <c r="E131" s="215">
        <v>0</v>
      </c>
      <c r="F131" s="215">
        <v>0</v>
      </c>
      <c r="G131" s="215">
        <v>0</v>
      </c>
      <c r="H131" s="215">
        <v>0</v>
      </c>
      <c r="I131" s="215">
        <v>0</v>
      </c>
      <c r="J131" s="215">
        <v>0</v>
      </c>
      <c r="K131" s="215">
        <v>0</v>
      </c>
      <c r="L131" s="215">
        <v>0</v>
      </c>
      <c r="M131" s="215">
        <v>0</v>
      </c>
      <c r="N131" s="215">
        <v>0</v>
      </c>
      <c r="O131" s="215">
        <v>0</v>
      </c>
      <c r="P131" s="215">
        <v>0</v>
      </c>
      <c r="Q131" s="215">
        <v>0</v>
      </c>
      <c r="R131" s="215">
        <v>0</v>
      </c>
      <c r="S131" s="215">
        <v>0</v>
      </c>
      <c r="T131" s="215">
        <v>0</v>
      </c>
      <c r="U131" s="215">
        <v>0</v>
      </c>
      <c r="V131" s="215">
        <v>0</v>
      </c>
      <c r="W131" s="215">
        <v>0</v>
      </c>
      <c r="X131" s="215">
        <v>0</v>
      </c>
      <c r="Y131" s="215">
        <v>0</v>
      </c>
      <c r="Z131" s="215">
        <v>0</v>
      </c>
      <c r="AA131" s="215">
        <v>0</v>
      </c>
      <c r="AB131" s="215">
        <v>0</v>
      </c>
      <c r="AC131" s="215">
        <v>0</v>
      </c>
      <c r="AD131" s="215">
        <v>0</v>
      </c>
      <c r="AE131" s="215">
        <v>0</v>
      </c>
      <c r="AF131" s="215">
        <v>0</v>
      </c>
      <c r="AG131" s="215">
        <v>0</v>
      </c>
      <c r="AH131" s="215">
        <v>0</v>
      </c>
      <c r="AI131" s="215">
        <v>0</v>
      </c>
      <c r="AJ131" s="215">
        <v>0</v>
      </c>
      <c r="AK131" s="215">
        <v>0</v>
      </c>
      <c r="AL131" s="215">
        <v>0</v>
      </c>
      <c r="AM131" s="215">
        <v>0</v>
      </c>
      <c r="AN131" s="215">
        <v>0</v>
      </c>
      <c r="AO131" s="215">
        <v>0</v>
      </c>
      <c r="AP131" s="215">
        <v>0</v>
      </c>
    </row>
    <row r="132" spans="1:42">
      <c r="A132" s="74">
        <v>80</v>
      </c>
      <c r="B132" s="215">
        <v>0</v>
      </c>
      <c r="C132" s="215">
        <v>0</v>
      </c>
      <c r="D132" s="215">
        <v>0</v>
      </c>
      <c r="E132" s="215">
        <v>0</v>
      </c>
      <c r="F132" s="215">
        <v>0</v>
      </c>
      <c r="G132" s="215">
        <v>0</v>
      </c>
      <c r="H132" s="215">
        <v>0</v>
      </c>
      <c r="I132" s="215">
        <v>0</v>
      </c>
      <c r="J132" s="215">
        <v>0</v>
      </c>
      <c r="K132" s="215">
        <v>0</v>
      </c>
      <c r="L132" s="215">
        <v>0</v>
      </c>
      <c r="M132" s="215">
        <v>0</v>
      </c>
      <c r="N132" s="215">
        <v>0</v>
      </c>
      <c r="O132" s="215">
        <v>0</v>
      </c>
      <c r="P132" s="215">
        <v>0</v>
      </c>
      <c r="Q132" s="215">
        <v>0</v>
      </c>
      <c r="R132" s="215">
        <v>0</v>
      </c>
      <c r="S132" s="215">
        <v>0</v>
      </c>
      <c r="T132" s="215">
        <v>0</v>
      </c>
      <c r="U132" s="215">
        <v>0</v>
      </c>
      <c r="V132" s="215">
        <v>0</v>
      </c>
      <c r="W132" s="215">
        <v>0</v>
      </c>
      <c r="X132" s="215">
        <v>0</v>
      </c>
      <c r="Y132" s="215">
        <v>0</v>
      </c>
      <c r="Z132" s="215">
        <v>0</v>
      </c>
      <c r="AA132" s="215">
        <v>0</v>
      </c>
      <c r="AB132" s="215">
        <v>0</v>
      </c>
      <c r="AC132" s="215">
        <v>0</v>
      </c>
      <c r="AD132" s="215">
        <v>0</v>
      </c>
      <c r="AE132" s="215">
        <v>0</v>
      </c>
      <c r="AF132" s="215">
        <v>0</v>
      </c>
      <c r="AG132" s="215">
        <v>0</v>
      </c>
      <c r="AH132" s="215">
        <v>0</v>
      </c>
      <c r="AI132" s="215">
        <v>0</v>
      </c>
      <c r="AJ132" s="215">
        <v>0</v>
      </c>
      <c r="AK132" s="215">
        <v>0</v>
      </c>
      <c r="AL132" s="215">
        <v>0</v>
      </c>
      <c r="AM132" s="215">
        <v>0</v>
      </c>
      <c r="AN132" s="215">
        <v>0</v>
      </c>
      <c r="AO132" s="215">
        <v>0</v>
      </c>
      <c r="AP132" s="215">
        <v>0</v>
      </c>
    </row>
    <row r="133" spans="1:42">
      <c r="A133" s="74">
        <v>81</v>
      </c>
      <c r="B133" s="215">
        <v>0</v>
      </c>
      <c r="C133" s="215">
        <v>0</v>
      </c>
      <c r="D133" s="215">
        <v>0</v>
      </c>
      <c r="E133" s="215">
        <v>0</v>
      </c>
      <c r="F133" s="215">
        <v>0</v>
      </c>
      <c r="G133" s="215">
        <v>0</v>
      </c>
      <c r="H133" s="215">
        <v>0</v>
      </c>
      <c r="I133" s="215">
        <v>0</v>
      </c>
      <c r="J133" s="215">
        <v>0</v>
      </c>
      <c r="K133" s="215">
        <v>0</v>
      </c>
      <c r="L133" s="215">
        <v>0</v>
      </c>
      <c r="M133" s="215">
        <v>0</v>
      </c>
      <c r="N133" s="215">
        <v>0</v>
      </c>
      <c r="O133" s="215">
        <v>0</v>
      </c>
      <c r="P133" s="215">
        <v>0</v>
      </c>
      <c r="Q133" s="215">
        <v>0</v>
      </c>
      <c r="R133" s="215">
        <v>0</v>
      </c>
      <c r="S133" s="215">
        <v>0</v>
      </c>
      <c r="T133" s="215">
        <v>0</v>
      </c>
      <c r="U133" s="215">
        <v>0</v>
      </c>
      <c r="V133" s="215">
        <v>0</v>
      </c>
      <c r="W133" s="215">
        <v>0</v>
      </c>
      <c r="X133" s="215">
        <v>0</v>
      </c>
      <c r="Y133" s="215">
        <v>0</v>
      </c>
      <c r="Z133" s="215">
        <v>0</v>
      </c>
      <c r="AA133" s="215">
        <v>0</v>
      </c>
      <c r="AB133" s="215">
        <v>0</v>
      </c>
      <c r="AC133" s="215">
        <v>0</v>
      </c>
      <c r="AD133" s="215">
        <v>0</v>
      </c>
      <c r="AE133" s="215">
        <v>0</v>
      </c>
      <c r="AF133" s="215">
        <v>0</v>
      </c>
      <c r="AG133" s="215">
        <v>0</v>
      </c>
      <c r="AH133" s="215">
        <v>0</v>
      </c>
      <c r="AI133" s="215">
        <v>0</v>
      </c>
      <c r="AJ133" s="215">
        <v>0</v>
      </c>
      <c r="AK133" s="215">
        <v>0</v>
      </c>
      <c r="AL133" s="215">
        <v>0</v>
      </c>
      <c r="AM133" s="215">
        <v>0</v>
      </c>
      <c r="AN133" s="215">
        <v>0</v>
      </c>
      <c r="AO133" s="215">
        <v>0</v>
      </c>
      <c r="AP133" s="215">
        <v>0</v>
      </c>
    </row>
    <row r="134" spans="1:42">
      <c r="A134" s="74">
        <v>82</v>
      </c>
      <c r="B134" s="215">
        <v>0</v>
      </c>
      <c r="C134" s="215">
        <v>0</v>
      </c>
      <c r="D134" s="215">
        <v>0</v>
      </c>
      <c r="E134" s="215">
        <v>0</v>
      </c>
      <c r="F134" s="215">
        <v>0</v>
      </c>
      <c r="G134" s="215">
        <v>0</v>
      </c>
      <c r="H134" s="215">
        <v>0</v>
      </c>
      <c r="I134" s="215">
        <v>0</v>
      </c>
      <c r="J134" s="215">
        <v>0</v>
      </c>
      <c r="K134" s="215">
        <v>0</v>
      </c>
      <c r="L134" s="215">
        <v>0</v>
      </c>
      <c r="M134" s="215">
        <v>0</v>
      </c>
      <c r="N134" s="215">
        <v>0</v>
      </c>
      <c r="O134" s="215">
        <v>0</v>
      </c>
      <c r="P134" s="215">
        <v>0</v>
      </c>
      <c r="Q134" s="215">
        <v>0</v>
      </c>
      <c r="R134" s="215">
        <v>0</v>
      </c>
      <c r="S134" s="215">
        <v>0</v>
      </c>
      <c r="T134" s="215">
        <v>0</v>
      </c>
      <c r="U134" s="215">
        <v>0</v>
      </c>
      <c r="V134" s="215">
        <v>0</v>
      </c>
      <c r="W134" s="215">
        <v>0</v>
      </c>
      <c r="X134" s="215">
        <v>0</v>
      </c>
      <c r="Y134" s="215">
        <v>0</v>
      </c>
      <c r="Z134" s="215">
        <v>0</v>
      </c>
      <c r="AA134" s="215">
        <v>0</v>
      </c>
      <c r="AB134" s="215">
        <v>0</v>
      </c>
      <c r="AC134" s="215">
        <v>0</v>
      </c>
      <c r="AD134" s="215">
        <v>0</v>
      </c>
      <c r="AE134" s="215">
        <v>0</v>
      </c>
      <c r="AF134" s="215">
        <v>0</v>
      </c>
      <c r="AG134" s="215">
        <v>0</v>
      </c>
      <c r="AH134" s="215">
        <v>0</v>
      </c>
      <c r="AI134" s="215">
        <v>0</v>
      </c>
      <c r="AJ134" s="215">
        <v>0</v>
      </c>
      <c r="AK134" s="215">
        <v>0</v>
      </c>
      <c r="AL134" s="215">
        <v>0</v>
      </c>
      <c r="AM134" s="215">
        <v>0</v>
      </c>
      <c r="AN134" s="215">
        <v>0</v>
      </c>
      <c r="AO134" s="215">
        <v>0</v>
      </c>
      <c r="AP134" s="215">
        <v>0</v>
      </c>
    </row>
    <row r="135" spans="1:42">
      <c r="A135" s="74">
        <v>83</v>
      </c>
      <c r="B135" s="215">
        <v>0</v>
      </c>
      <c r="C135" s="215">
        <v>0</v>
      </c>
      <c r="D135" s="215">
        <v>0</v>
      </c>
      <c r="E135" s="215">
        <v>0</v>
      </c>
      <c r="F135" s="215">
        <v>0</v>
      </c>
      <c r="G135" s="215">
        <v>0</v>
      </c>
      <c r="H135" s="215">
        <v>0</v>
      </c>
      <c r="I135" s="215">
        <v>0</v>
      </c>
      <c r="J135" s="215">
        <v>0</v>
      </c>
      <c r="K135" s="215">
        <v>0</v>
      </c>
      <c r="L135" s="215">
        <v>0</v>
      </c>
      <c r="M135" s="215">
        <v>0</v>
      </c>
      <c r="N135" s="215">
        <v>0</v>
      </c>
      <c r="O135" s="215">
        <v>0</v>
      </c>
      <c r="P135" s="215">
        <v>0</v>
      </c>
      <c r="Q135" s="215">
        <v>0</v>
      </c>
      <c r="R135" s="215">
        <v>0</v>
      </c>
      <c r="S135" s="215">
        <v>0</v>
      </c>
      <c r="T135" s="215">
        <v>0</v>
      </c>
      <c r="U135" s="215">
        <v>0</v>
      </c>
      <c r="V135" s="215">
        <v>0</v>
      </c>
      <c r="W135" s="215">
        <v>0</v>
      </c>
      <c r="X135" s="215">
        <v>0</v>
      </c>
      <c r="Y135" s="215">
        <v>0</v>
      </c>
      <c r="Z135" s="215">
        <v>0</v>
      </c>
      <c r="AA135" s="215">
        <v>0</v>
      </c>
      <c r="AB135" s="215">
        <v>0</v>
      </c>
      <c r="AC135" s="215">
        <v>0</v>
      </c>
      <c r="AD135" s="215">
        <v>0</v>
      </c>
      <c r="AE135" s="215">
        <v>0</v>
      </c>
      <c r="AF135" s="215">
        <v>0</v>
      </c>
      <c r="AG135" s="215">
        <v>0</v>
      </c>
      <c r="AH135" s="215">
        <v>0</v>
      </c>
      <c r="AI135" s="215">
        <v>0</v>
      </c>
      <c r="AJ135" s="215">
        <v>0</v>
      </c>
      <c r="AK135" s="215">
        <v>0</v>
      </c>
      <c r="AL135" s="215">
        <v>0</v>
      </c>
      <c r="AM135" s="215">
        <v>0</v>
      </c>
      <c r="AN135" s="215">
        <v>0</v>
      </c>
      <c r="AO135" s="215">
        <v>0</v>
      </c>
      <c r="AP135" s="215">
        <v>0</v>
      </c>
    </row>
    <row r="136" spans="1:42">
      <c r="A136" s="74">
        <v>84</v>
      </c>
      <c r="B136" s="215">
        <v>0</v>
      </c>
      <c r="C136" s="215">
        <v>0</v>
      </c>
      <c r="D136" s="215">
        <v>0</v>
      </c>
      <c r="E136" s="215">
        <v>0</v>
      </c>
      <c r="F136" s="215">
        <v>0</v>
      </c>
      <c r="G136" s="215">
        <v>0</v>
      </c>
      <c r="H136" s="215">
        <v>0</v>
      </c>
      <c r="I136" s="215">
        <v>0</v>
      </c>
      <c r="J136" s="215">
        <v>0</v>
      </c>
      <c r="K136" s="215">
        <v>0</v>
      </c>
      <c r="L136" s="215">
        <v>0</v>
      </c>
      <c r="M136" s="215">
        <v>0</v>
      </c>
      <c r="N136" s="215">
        <v>0</v>
      </c>
      <c r="O136" s="215">
        <v>0</v>
      </c>
      <c r="P136" s="215">
        <v>0</v>
      </c>
      <c r="Q136" s="215">
        <v>0</v>
      </c>
      <c r="R136" s="215">
        <v>0</v>
      </c>
      <c r="S136" s="215">
        <v>0</v>
      </c>
      <c r="T136" s="215">
        <v>0</v>
      </c>
      <c r="U136" s="215">
        <v>0</v>
      </c>
      <c r="V136" s="215">
        <v>0</v>
      </c>
      <c r="W136" s="215">
        <v>0</v>
      </c>
      <c r="X136" s="215">
        <v>0</v>
      </c>
      <c r="Y136" s="215">
        <v>0</v>
      </c>
      <c r="Z136" s="215">
        <v>0</v>
      </c>
      <c r="AA136" s="215">
        <v>0</v>
      </c>
      <c r="AB136" s="215">
        <v>0</v>
      </c>
      <c r="AC136" s="215">
        <v>0</v>
      </c>
      <c r="AD136" s="215">
        <v>0</v>
      </c>
      <c r="AE136" s="215">
        <v>0</v>
      </c>
      <c r="AF136" s="215">
        <v>0</v>
      </c>
      <c r="AG136" s="215">
        <v>0</v>
      </c>
      <c r="AH136" s="215">
        <v>0</v>
      </c>
      <c r="AI136" s="215">
        <v>0</v>
      </c>
      <c r="AJ136" s="215">
        <v>0</v>
      </c>
      <c r="AK136" s="215">
        <v>0</v>
      </c>
      <c r="AL136" s="215">
        <v>0</v>
      </c>
      <c r="AM136" s="215">
        <v>0</v>
      </c>
      <c r="AN136" s="215">
        <v>0</v>
      </c>
      <c r="AO136" s="215">
        <v>0</v>
      </c>
      <c r="AP136" s="215">
        <v>0</v>
      </c>
    </row>
    <row r="137" spans="1:42">
      <c r="A137" s="74">
        <v>85</v>
      </c>
      <c r="B137" s="215">
        <v>0</v>
      </c>
      <c r="C137" s="215">
        <v>0</v>
      </c>
      <c r="D137" s="215">
        <v>0</v>
      </c>
      <c r="E137" s="215">
        <v>0</v>
      </c>
      <c r="F137" s="215">
        <v>0</v>
      </c>
      <c r="G137" s="215">
        <v>0</v>
      </c>
      <c r="H137" s="215">
        <v>0</v>
      </c>
      <c r="I137" s="215">
        <v>0</v>
      </c>
      <c r="J137" s="215">
        <v>0</v>
      </c>
      <c r="K137" s="215">
        <v>0</v>
      </c>
      <c r="L137" s="215">
        <v>0</v>
      </c>
      <c r="M137" s="215">
        <v>0</v>
      </c>
      <c r="N137" s="215">
        <v>0</v>
      </c>
      <c r="O137" s="215">
        <v>0</v>
      </c>
      <c r="P137" s="215">
        <v>0</v>
      </c>
      <c r="Q137" s="215">
        <v>0</v>
      </c>
      <c r="R137" s="215">
        <v>0</v>
      </c>
      <c r="S137" s="215">
        <v>0</v>
      </c>
      <c r="T137" s="215">
        <v>0</v>
      </c>
      <c r="U137" s="215">
        <v>0</v>
      </c>
      <c r="V137" s="215">
        <v>0</v>
      </c>
      <c r="W137" s="215">
        <v>0</v>
      </c>
      <c r="X137" s="215">
        <v>0</v>
      </c>
      <c r="Y137" s="215">
        <v>0</v>
      </c>
      <c r="Z137" s="215">
        <v>0</v>
      </c>
      <c r="AA137" s="215">
        <v>0</v>
      </c>
      <c r="AB137" s="215">
        <v>0</v>
      </c>
      <c r="AC137" s="215">
        <v>0</v>
      </c>
      <c r="AD137" s="215">
        <v>0</v>
      </c>
      <c r="AE137" s="215">
        <v>0</v>
      </c>
      <c r="AF137" s="215">
        <v>0</v>
      </c>
      <c r="AG137" s="215">
        <v>0</v>
      </c>
      <c r="AH137" s="215">
        <v>0</v>
      </c>
      <c r="AI137" s="215">
        <v>0</v>
      </c>
      <c r="AJ137" s="215">
        <v>0</v>
      </c>
      <c r="AK137" s="215">
        <v>0</v>
      </c>
      <c r="AL137" s="215">
        <v>0</v>
      </c>
      <c r="AM137" s="215">
        <v>0</v>
      </c>
      <c r="AN137" s="215">
        <v>0</v>
      </c>
      <c r="AO137" s="215">
        <v>0</v>
      </c>
      <c r="AP137" s="215">
        <v>0</v>
      </c>
    </row>
    <row r="138" spans="1:42">
      <c r="A138" s="74">
        <v>86</v>
      </c>
      <c r="B138" s="215">
        <v>0</v>
      </c>
      <c r="C138" s="215">
        <v>0</v>
      </c>
      <c r="D138" s="215">
        <v>0</v>
      </c>
      <c r="E138" s="215">
        <v>0</v>
      </c>
      <c r="F138" s="215">
        <v>0</v>
      </c>
      <c r="G138" s="215">
        <v>0</v>
      </c>
      <c r="H138" s="215">
        <v>0</v>
      </c>
      <c r="I138" s="215">
        <v>0</v>
      </c>
      <c r="J138" s="215">
        <v>0</v>
      </c>
      <c r="K138" s="215">
        <v>0</v>
      </c>
      <c r="L138" s="215">
        <v>0</v>
      </c>
      <c r="M138" s="215">
        <v>0</v>
      </c>
      <c r="N138" s="215">
        <v>0</v>
      </c>
      <c r="O138" s="215">
        <v>0</v>
      </c>
      <c r="P138" s="215">
        <v>0</v>
      </c>
      <c r="Q138" s="215">
        <v>0</v>
      </c>
      <c r="R138" s="215">
        <v>0</v>
      </c>
      <c r="S138" s="215">
        <v>0</v>
      </c>
      <c r="T138" s="215">
        <v>0</v>
      </c>
      <c r="U138" s="215">
        <v>0</v>
      </c>
      <c r="V138" s="215">
        <v>0</v>
      </c>
      <c r="W138" s="215">
        <v>0</v>
      </c>
      <c r="X138" s="215">
        <v>0</v>
      </c>
      <c r="Y138" s="215">
        <v>0</v>
      </c>
      <c r="Z138" s="215">
        <v>0</v>
      </c>
      <c r="AA138" s="215">
        <v>0</v>
      </c>
      <c r="AB138" s="215">
        <v>0</v>
      </c>
      <c r="AC138" s="215">
        <v>0</v>
      </c>
      <c r="AD138" s="215">
        <v>0</v>
      </c>
      <c r="AE138" s="215">
        <v>0</v>
      </c>
      <c r="AF138" s="215">
        <v>0</v>
      </c>
      <c r="AG138" s="215">
        <v>0</v>
      </c>
      <c r="AH138" s="215">
        <v>0</v>
      </c>
      <c r="AI138" s="215">
        <v>0</v>
      </c>
      <c r="AJ138" s="215">
        <v>0</v>
      </c>
      <c r="AK138" s="215">
        <v>0</v>
      </c>
      <c r="AL138" s="215">
        <v>0</v>
      </c>
      <c r="AM138" s="215">
        <v>0</v>
      </c>
      <c r="AN138" s="215">
        <v>0</v>
      </c>
      <c r="AO138" s="215">
        <v>0</v>
      </c>
      <c r="AP138" s="215">
        <v>0</v>
      </c>
    </row>
    <row r="139" spans="1:42">
      <c r="A139" s="74">
        <v>87</v>
      </c>
      <c r="B139" s="215">
        <v>0</v>
      </c>
      <c r="C139" s="215">
        <v>0</v>
      </c>
      <c r="D139" s="215">
        <v>0</v>
      </c>
      <c r="E139" s="215">
        <v>0</v>
      </c>
      <c r="F139" s="215">
        <v>0</v>
      </c>
      <c r="G139" s="215">
        <v>0</v>
      </c>
      <c r="H139" s="215">
        <v>0</v>
      </c>
      <c r="I139" s="215">
        <v>0</v>
      </c>
      <c r="J139" s="215">
        <v>0</v>
      </c>
      <c r="K139" s="215">
        <v>0</v>
      </c>
      <c r="L139" s="215">
        <v>0</v>
      </c>
      <c r="M139" s="215">
        <v>0</v>
      </c>
      <c r="N139" s="215">
        <v>0</v>
      </c>
      <c r="O139" s="215">
        <v>0</v>
      </c>
      <c r="P139" s="215">
        <v>0</v>
      </c>
      <c r="Q139" s="215">
        <v>0</v>
      </c>
      <c r="R139" s="215">
        <v>0</v>
      </c>
      <c r="S139" s="215">
        <v>0</v>
      </c>
      <c r="T139" s="215">
        <v>0</v>
      </c>
      <c r="U139" s="215">
        <v>0</v>
      </c>
      <c r="V139" s="215">
        <v>0</v>
      </c>
      <c r="W139" s="215">
        <v>0</v>
      </c>
      <c r="X139" s="215">
        <v>0</v>
      </c>
      <c r="Y139" s="215">
        <v>0</v>
      </c>
      <c r="Z139" s="215">
        <v>0</v>
      </c>
      <c r="AA139" s="215">
        <v>0</v>
      </c>
      <c r="AB139" s="215">
        <v>0</v>
      </c>
      <c r="AC139" s="215">
        <v>0</v>
      </c>
      <c r="AD139" s="215">
        <v>0</v>
      </c>
      <c r="AE139" s="215">
        <v>0</v>
      </c>
      <c r="AF139" s="215">
        <v>0</v>
      </c>
      <c r="AG139" s="215">
        <v>0</v>
      </c>
      <c r="AH139" s="215">
        <v>0</v>
      </c>
      <c r="AI139" s="215">
        <v>0</v>
      </c>
      <c r="AJ139" s="215">
        <v>0</v>
      </c>
      <c r="AK139" s="215">
        <v>0</v>
      </c>
      <c r="AL139" s="215">
        <v>0</v>
      </c>
      <c r="AM139" s="215">
        <v>0</v>
      </c>
      <c r="AN139" s="215">
        <v>0</v>
      </c>
      <c r="AO139" s="215">
        <v>0</v>
      </c>
      <c r="AP139" s="215">
        <v>0</v>
      </c>
    </row>
    <row r="140" spans="1:42">
      <c r="A140" s="74">
        <v>88</v>
      </c>
      <c r="B140" s="215">
        <v>0</v>
      </c>
      <c r="C140" s="215">
        <v>0</v>
      </c>
      <c r="D140" s="215">
        <v>0</v>
      </c>
      <c r="E140" s="215">
        <v>0</v>
      </c>
      <c r="F140" s="215">
        <v>0</v>
      </c>
      <c r="G140" s="215">
        <v>0</v>
      </c>
      <c r="H140" s="215">
        <v>0</v>
      </c>
      <c r="I140" s="215">
        <v>0</v>
      </c>
      <c r="J140" s="215">
        <v>0</v>
      </c>
      <c r="K140" s="215">
        <v>0</v>
      </c>
      <c r="L140" s="215">
        <v>0</v>
      </c>
      <c r="M140" s="215">
        <v>0</v>
      </c>
      <c r="N140" s="215">
        <v>0</v>
      </c>
      <c r="O140" s="215">
        <v>0</v>
      </c>
      <c r="P140" s="215">
        <v>0</v>
      </c>
      <c r="Q140" s="215">
        <v>0</v>
      </c>
      <c r="R140" s="215">
        <v>0</v>
      </c>
      <c r="S140" s="215">
        <v>0</v>
      </c>
      <c r="T140" s="215">
        <v>0</v>
      </c>
      <c r="U140" s="215">
        <v>0</v>
      </c>
      <c r="V140" s="215">
        <v>0</v>
      </c>
      <c r="W140" s="215">
        <v>0</v>
      </c>
      <c r="X140" s="215">
        <v>0</v>
      </c>
      <c r="Y140" s="215">
        <v>0</v>
      </c>
      <c r="Z140" s="215">
        <v>0</v>
      </c>
      <c r="AA140" s="215">
        <v>0</v>
      </c>
      <c r="AB140" s="215">
        <v>0</v>
      </c>
      <c r="AC140" s="215">
        <v>0</v>
      </c>
      <c r="AD140" s="215">
        <v>0</v>
      </c>
      <c r="AE140" s="215">
        <v>0</v>
      </c>
      <c r="AF140" s="215">
        <v>0</v>
      </c>
      <c r="AG140" s="215">
        <v>0</v>
      </c>
      <c r="AH140" s="215">
        <v>0</v>
      </c>
      <c r="AI140" s="215">
        <v>0</v>
      </c>
      <c r="AJ140" s="215">
        <v>0</v>
      </c>
      <c r="AK140" s="215">
        <v>0</v>
      </c>
      <c r="AL140" s="215">
        <v>0</v>
      </c>
      <c r="AM140" s="215">
        <v>0</v>
      </c>
      <c r="AN140" s="215">
        <v>0</v>
      </c>
      <c r="AO140" s="215">
        <v>0</v>
      </c>
      <c r="AP140" s="215">
        <v>0</v>
      </c>
    </row>
    <row r="141" spans="1:42">
      <c r="A141" s="74">
        <v>89</v>
      </c>
      <c r="B141" s="215">
        <v>0</v>
      </c>
      <c r="C141" s="215">
        <v>0</v>
      </c>
      <c r="D141" s="215">
        <v>0</v>
      </c>
      <c r="E141" s="215">
        <v>0</v>
      </c>
      <c r="F141" s="215">
        <v>0</v>
      </c>
      <c r="G141" s="215">
        <v>0</v>
      </c>
      <c r="H141" s="215">
        <v>0</v>
      </c>
      <c r="I141" s="215">
        <v>0</v>
      </c>
      <c r="J141" s="215">
        <v>0</v>
      </c>
      <c r="K141" s="215">
        <v>0</v>
      </c>
      <c r="L141" s="215">
        <v>0</v>
      </c>
      <c r="M141" s="215">
        <v>0</v>
      </c>
      <c r="N141" s="215">
        <v>0</v>
      </c>
      <c r="O141" s="215">
        <v>0</v>
      </c>
      <c r="P141" s="215">
        <v>0</v>
      </c>
      <c r="Q141" s="215">
        <v>0</v>
      </c>
      <c r="R141" s="215">
        <v>0</v>
      </c>
      <c r="S141" s="215">
        <v>0</v>
      </c>
      <c r="T141" s="215">
        <v>0</v>
      </c>
      <c r="U141" s="215">
        <v>0</v>
      </c>
      <c r="V141" s="215">
        <v>0</v>
      </c>
      <c r="W141" s="215">
        <v>0</v>
      </c>
      <c r="X141" s="215">
        <v>0</v>
      </c>
      <c r="Y141" s="215">
        <v>0</v>
      </c>
      <c r="Z141" s="215">
        <v>0</v>
      </c>
      <c r="AA141" s="215">
        <v>0</v>
      </c>
      <c r="AB141" s="215">
        <v>0</v>
      </c>
      <c r="AC141" s="215">
        <v>0</v>
      </c>
      <c r="AD141" s="215">
        <v>0</v>
      </c>
      <c r="AE141" s="215">
        <v>0</v>
      </c>
      <c r="AF141" s="215">
        <v>0</v>
      </c>
      <c r="AG141" s="215">
        <v>0</v>
      </c>
      <c r="AH141" s="215">
        <v>0</v>
      </c>
      <c r="AI141" s="215">
        <v>0</v>
      </c>
      <c r="AJ141" s="215">
        <v>0</v>
      </c>
      <c r="AK141" s="215">
        <v>0</v>
      </c>
      <c r="AL141" s="215">
        <v>0</v>
      </c>
      <c r="AM141" s="215">
        <v>0</v>
      </c>
      <c r="AN141" s="215">
        <v>0</v>
      </c>
      <c r="AO141" s="215">
        <v>0</v>
      </c>
      <c r="AP141" s="215">
        <v>0</v>
      </c>
    </row>
    <row r="142" spans="1:42">
      <c r="A142" s="74">
        <v>90</v>
      </c>
      <c r="B142" s="215">
        <v>0</v>
      </c>
      <c r="C142" s="215">
        <v>0</v>
      </c>
      <c r="D142" s="215">
        <v>0</v>
      </c>
      <c r="E142" s="215">
        <v>0</v>
      </c>
      <c r="F142" s="215">
        <v>0</v>
      </c>
      <c r="G142" s="215">
        <v>0</v>
      </c>
      <c r="H142" s="215">
        <v>0</v>
      </c>
      <c r="I142" s="215">
        <v>0</v>
      </c>
      <c r="J142" s="215">
        <v>0</v>
      </c>
      <c r="K142" s="215">
        <v>0</v>
      </c>
      <c r="L142" s="215">
        <v>0</v>
      </c>
      <c r="M142" s="215">
        <v>0</v>
      </c>
      <c r="N142" s="215">
        <v>0</v>
      </c>
      <c r="O142" s="215">
        <v>0</v>
      </c>
      <c r="P142" s="215">
        <v>0</v>
      </c>
      <c r="Q142" s="215">
        <v>0</v>
      </c>
      <c r="R142" s="215">
        <v>0</v>
      </c>
      <c r="S142" s="215">
        <v>0</v>
      </c>
      <c r="T142" s="215">
        <v>0</v>
      </c>
      <c r="U142" s="215">
        <v>0</v>
      </c>
      <c r="V142" s="215">
        <v>0</v>
      </c>
      <c r="W142" s="215">
        <v>0</v>
      </c>
      <c r="X142" s="215">
        <v>0</v>
      </c>
      <c r="Y142" s="215">
        <v>0</v>
      </c>
      <c r="Z142" s="215">
        <v>0</v>
      </c>
      <c r="AA142" s="215">
        <v>0</v>
      </c>
      <c r="AB142" s="215">
        <v>0</v>
      </c>
      <c r="AC142" s="215">
        <v>0</v>
      </c>
      <c r="AD142" s="215">
        <v>0</v>
      </c>
      <c r="AE142" s="215">
        <v>0</v>
      </c>
      <c r="AF142" s="215">
        <v>0</v>
      </c>
      <c r="AG142" s="215">
        <v>0</v>
      </c>
      <c r="AH142" s="215">
        <v>0</v>
      </c>
      <c r="AI142" s="215">
        <v>0</v>
      </c>
      <c r="AJ142" s="215">
        <v>0</v>
      </c>
      <c r="AK142" s="215">
        <v>0</v>
      </c>
      <c r="AL142" s="215">
        <v>0</v>
      </c>
      <c r="AM142" s="215">
        <v>0</v>
      </c>
      <c r="AN142" s="215">
        <v>0</v>
      </c>
      <c r="AO142" s="215">
        <v>0</v>
      </c>
      <c r="AP142" s="215">
        <v>0</v>
      </c>
    </row>
    <row r="143" spans="1:42">
      <c r="A143" s="74">
        <v>91</v>
      </c>
      <c r="B143" s="215">
        <v>0</v>
      </c>
      <c r="C143" s="215">
        <v>0</v>
      </c>
      <c r="D143" s="215">
        <v>0</v>
      </c>
      <c r="E143" s="215">
        <v>0</v>
      </c>
      <c r="F143" s="215">
        <v>0</v>
      </c>
      <c r="G143" s="215">
        <v>0</v>
      </c>
      <c r="H143" s="215">
        <v>0</v>
      </c>
      <c r="I143" s="215">
        <v>0</v>
      </c>
      <c r="J143" s="215">
        <v>0</v>
      </c>
      <c r="K143" s="215">
        <v>0</v>
      </c>
      <c r="L143" s="215">
        <v>0</v>
      </c>
      <c r="M143" s="215">
        <v>0</v>
      </c>
      <c r="N143" s="215">
        <v>0</v>
      </c>
      <c r="O143" s="215">
        <v>0</v>
      </c>
      <c r="P143" s="215">
        <v>0</v>
      </c>
      <c r="Q143" s="215">
        <v>0</v>
      </c>
      <c r="R143" s="215">
        <v>0</v>
      </c>
      <c r="S143" s="215">
        <v>0</v>
      </c>
      <c r="T143" s="215">
        <v>0</v>
      </c>
      <c r="U143" s="215">
        <v>0</v>
      </c>
      <c r="V143" s="215">
        <v>0</v>
      </c>
      <c r="W143" s="215">
        <v>0</v>
      </c>
      <c r="X143" s="215">
        <v>0</v>
      </c>
      <c r="Y143" s="215">
        <v>0</v>
      </c>
      <c r="Z143" s="215">
        <v>0</v>
      </c>
      <c r="AA143" s="215">
        <v>0</v>
      </c>
      <c r="AB143" s="215">
        <v>0</v>
      </c>
      <c r="AC143" s="215">
        <v>0</v>
      </c>
      <c r="AD143" s="215">
        <v>0</v>
      </c>
      <c r="AE143" s="215">
        <v>0</v>
      </c>
      <c r="AF143" s="215">
        <v>0</v>
      </c>
      <c r="AG143" s="215">
        <v>0</v>
      </c>
      <c r="AH143" s="215">
        <v>0</v>
      </c>
      <c r="AI143" s="215">
        <v>0</v>
      </c>
      <c r="AJ143" s="215">
        <v>0</v>
      </c>
      <c r="AK143" s="215">
        <v>0</v>
      </c>
      <c r="AL143" s="215">
        <v>0</v>
      </c>
      <c r="AM143" s="215">
        <v>0</v>
      </c>
      <c r="AN143" s="215">
        <v>0</v>
      </c>
      <c r="AO143" s="215">
        <v>0</v>
      </c>
      <c r="AP143" s="215">
        <v>0</v>
      </c>
    </row>
    <row r="144" spans="1:42">
      <c r="A144" s="74">
        <v>92</v>
      </c>
      <c r="B144" s="215">
        <v>0</v>
      </c>
      <c r="C144" s="215">
        <v>0</v>
      </c>
      <c r="D144" s="215">
        <v>0</v>
      </c>
      <c r="E144" s="215">
        <v>0</v>
      </c>
      <c r="F144" s="215">
        <v>0</v>
      </c>
      <c r="G144" s="215">
        <v>0</v>
      </c>
      <c r="H144" s="215">
        <v>0</v>
      </c>
      <c r="I144" s="215">
        <v>0</v>
      </c>
      <c r="J144" s="215">
        <v>0</v>
      </c>
      <c r="K144" s="215">
        <v>0</v>
      </c>
      <c r="L144" s="215">
        <v>0</v>
      </c>
      <c r="M144" s="215">
        <v>0</v>
      </c>
      <c r="N144" s="215">
        <v>0</v>
      </c>
      <c r="O144" s="215">
        <v>0</v>
      </c>
      <c r="P144" s="215">
        <v>0</v>
      </c>
      <c r="Q144" s="215">
        <v>0</v>
      </c>
      <c r="R144" s="215">
        <v>0</v>
      </c>
      <c r="S144" s="215">
        <v>0</v>
      </c>
      <c r="T144" s="215">
        <v>0</v>
      </c>
      <c r="U144" s="215">
        <v>0</v>
      </c>
      <c r="V144" s="215">
        <v>0</v>
      </c>
      <c r="W144" s="215">
        <v>0</v>
      </c>
      <c r="X144" s="215">
        <v>0</v>
      </c>
      <c r="Y144" s="215">
        <v>0</v>
      </c>
      <c r="Z144" s="215">
        <v>0</v>
      </c>
      <c r="AA144" s="215">
        <v>0</v>
      </c>
      <c r="AB144" s="215">
        <v>0</v>
      </c>
      <c r="AC144" s="215">
        <v>0</v>
      </c>
      <c r="AD144" s="215">
        <v>0</v>
      </c>
      <c r="AE144" s="215">
        <v>0</v>
      </c>
      <c r="AF144" s="215">
        <v>0</v>
      </c>
      <c r="AG144" s="215">
        <v>0</v>
      </c>
      <c r="AH144" s="215">
        <v>0</v>
      </c>
      <c r="AI144" s="215">
        <v>0</v>
      </c>
      <c r="AJ144" s="215">
        <v>0</v>
      </c>
      <c r="AK144" s="215">
        <v>0</v>
      </c>
      <c r="AL144" s="215">
        <v>0</v>
      </c>
      <c r="AM144" s="215">
        <v>0</v>
      </c>
      <c r="AN144" s="215">
        <v>0</v>
      </c>
      <c r="AO144" s="215">
        <v>0</v>
      </c>
      <c r="AP144" s="215">
        <v>0</v>
      </c>
    </row>
    <row r="145" spans="1:42">
      <c r="A145" s="74">
        <v>93</v>
      </c>
      <c r="B145" s="215">
        <v>0</v>
      </c>
      <c r="C145" s="215">
        <v>0</v>
      </c>
      <c r="D145" s="215">
        <v>0</v>
      </c>
      <c r="E145" s="215">
        <v>0</v>
      </c>
      <c r="F145" s="215">
        <v>0</v>
      </c>
      <c r="G145" s="215">
        <v>0</v>
      </c>
      <c r="H145" s="215">
        <v>0</v>
      </c>
      <c r="I145" s="215">
        <v>0</v>
      </c>
      <c r="J145" s="215">
        <v>0</v>
      </c>
      <c r="K145" s="215">
        <v>0</v>
      </c>
      <c r="L145" s="215">
        <v>0</v>
      </c>
      <c r="M145" s="215">
        <v>0</v>
      </c>
      <c r="N145" s="215">
        <v>0</v>
      </c>
      <c r="O145" s="215">
        <v>0</v>
      </c>
      <c r="P145" s="215">
        <v>0</v>
      </c>
      <c r="Q145" s="215">
        <v>0</v>
      </c>
      <c r="R145" s="215">
        <v>0</v>
      </c>
      <c r="S145" s="215">
        <v>0</v>
      </c>
      <c r="T145" s="215">
        <v>0</v>
      </c>
      <c r="U145" s="215">
        <v>0</v>
      </c>
      <c r="V145" s="215">
        <v>0</v>
      </c>
      <c r="W145" s="215">
        <v>0</v>
      </c>
      <c r="X145" s="215">
        <v>0</v>
      </c>
      <c r="Y145" s="215">
        <v>0</v>
      </c>
      <c r="Z145" s="215">
        <v>0</v>
      </c>
      <c r="AA145" s="215">
        <v>0</v>
      </c>
      <c r="AB145" s="215">
        <v>0</v>
      </c>
      <c r="AC145" s="215">
        <v>0</v>
      </c>
      <c r="AD145" s="215">
        <v>0</v>
      </c>
      <c r="AE145" s="215">
        <v>0</v>
      </c>
      <c r="AF145" s="215">
        <v>0</v>
      </c>
      <c r="AG145" s="215">
        <v>0</v>
      </c>
      <c r="AH145" s="215">
        <v>0</v>
      </c>
      <c r="AI145" s="215">
        <v>0</v>
      </c>
      <c r="AJ145" s="215">
        <v>0</v>
      </c>
      <c r="AK145" s="215">
        <v>0</v>
      </c>
      <c r="AL145" s="215">
        <v>0</v>
      </c>
      <c r="AM145" s="215">
        <v>0</v>
      </c>
      <c r="AN145" s="215">
        <v>0</v>
      </c>
      <c r="AO145" s="215">
        <v>0</v>
      </c>
      <c r="AP145" s="215">
        <v>0</v>
      </c>
    </row>
    <row r="146" spans="1:42">
      <c r="A146" s="74">
        <v>94</v>
      </c>
      <c r="B146" s="215">
        <v>0</v>
      </c>
      <c r="C146" s="215">
        <v>0</v>
      </c>
      <c r="D146" s="215">
        <v>0</v>
      </c>
      <c r="E146" s="215">
        <v>0</v>
      </c>
      <c r="F146" s="215">
        <v>0</v>
      </c>
      <c r="G146" s="215">
        <v>0</v>
      </c>
      <c r="H146" s="215">
        <v>0</v>
      </c>
      <c r="I146" s="215">
        <v>0</v>
      </c>
      <c r="J146" s="215">
        <v>0</v>
      </c>
      <c r="K146" s="215">
        <v>0</v>
      </c>
      <c r="L146" s="215">
        <v>0</v>
      </c>
      <c r="M146" s="215">
        <v>0</v>
      </c>
      <c r="N146" s="215">
        <v>0</v>
      </c>
      <c r="O146" s="215">
        <v>0</v>
      </c>
      <c r="P146" s="215">
        <v>0</v>
      </c>
      <c r="Q146" s="215">
        <v>0</v>
      </c>
      <c r="R146" s="215">
        <v>0</v>
      </c>
      <c r="S146" s="215">
        <v>0</v>
      </c>
      <c r="T146" s="215">
        <v>0</v>
      </c>
      <c r="U146" s="215">
        <v>0</v>
      </c>
      <c r="V146" s="215">
        <v>0</v>
      </c>
      <c r="W146" s="215">
        <v>0</v>
      </c>
      <c r="X146" s="215">
        <v>0</v>
      </c>
      <c r="Y146" s="215">
        <v>0</v>
      </c>
      <c r="Z146" s="215">
        <v>0</v>
      </c>
      <c r="AA146" s="215">
        <v>0</v>
      </c>
      <c r="AB146" s="215">
        <v>0</v>
      </c>
      <c r="AC146" s="215">
        <v>0</v>
      </c>
      <c r="AD146" s="215">
        <v>0</v>
      </c>
      <c r="AE146" s="215">
        <v>0</v>
      </c>
      <c r="AF146" s="215">
        <v>0</v>
      </c>
      <c r="AG146" s="215">
        <v>0</v>
      </c>
      <c r="AH146" s="215">
        <v>0</v>
      </c>
      <c r="AI146" s="215">
        <v>0</v>
      </c>
      <c r="AJ146" s="215">
        <v>0</v>
      </c>
      <c r="AK146" s="215">
        <v>0</v>
      </c>
      <c r="AL146" s="215">
        <v>0</v>
      </c>
      <c r="AM146" s="215">
        <v>0</v>
      </c>
      <c r="AN146" s="215">
        <v>0</v>
      </c>
      <c r="AO146" s="215">
        <v>0</v>
      </c>
      <c r="AP146" s="215">
        <v>0</v>
      </c>
    </row>
    <row r="147" spans="1:42">
      <c r="A147" s="74">
        <v>95</v>
      </c>
      <c r="B147" s="215">
        <v>0</v>
      </c>
      <c r="C147" s="215">
        <v>0</v>
      </c>
      <c r="D147" s="215">
        <v>0</v>
      </c>
      <c r="E147" s="215">
        <v>0</v>
      </c>
      <c r="F147" s="215">
        <v>0</v>
      </c>
      <c r="G147" s="215">
        <v>0</v>
      </c>
      <c r="H147" s="215">
        <v>0</v>
      </c>
      <c r="I147" s="215">
        <v>0</v>
      </c>
      <c r="J147" s="215">
        <v>0</v>
      </c>
      <c r="K147" s="215">
        <v>0</v>
      </c>
      <c r="L147" s="215">
        <v>0</v>
      </c>
      <c r="M147" s="215">
        <v>0</v>
      </c>
      <c r="N147" s="215">
        <v>0</v>
      </c>
      <c r="O147" s="215">
        <v>0</v>
      </c>
      <c r="P147" s="215">
        <v>0</v>
      </c>
      <c r="Q147" s="215">
        <v>0</v>
      </c>
      <c r="R147" s="215">
        <v>0</v>
      </c>
      <c r="S147" s="215">
        <v>0</v>
      </c>
      <c r="T147" s="215">
        <v>0</v>
      </c>
      <c r="U147" s="215">
        <v>0</v>
      </c>
      <c r="V147" s="215">
        <v>0</v>
      </c>
      <c r="W147" s="215">
        <v>0</v>
      </c>
      <c r="X147" s="215">
        <v>0</v>
      </c>
      <c r="Y147" s="215">
        <v>0</v>
      </c>
      <c r="Z147" s="215">
        <v>0</v>
      </c>
      <c r="AA147" s="215">
        <v>0</v>
      </c>
      <c r="AB147" s="215">
        <v>0</v>
      </c>
      <c r="AC147" s="215">
        <v>0</v>
      </c>
      <c r="AD147" s="215">
        <v>0</v>
      </c>
      <c r="AE147" s="215">
        <v>0</v>
      </c>
      <c r="AF147" s="215">
        <v>0</v>
      </c>
      <c r="AG147" s="215">
        <v>0</v>
      </c>
      <c r="AH147" s="215">
        <v>0</v>
      </c>
      <c r="AI147" s="215">
        <v>0</v>
      </c>
      <c r="AJ147" s="215">
        <v>0</v>
      </c>
      <c r="AK147" s="215">
        <v>0</v>
      </c>
      <c r="AL147" s="215">
        <v>0</v>
      </c>
      <c r="AM147" s="215">
        <v>0</v>
      </c>
      <c r="AN147" s="215">
        <v>0</v>
      </c>
      <c r="AO147" s="215">
        <v>0</v>
      </c>
      <c r="AP147" s="215">
        <v>0</v>
      </c>
    </row>
    <row r="148" spans="1:42">
      <c r="A148" s="74">
        <v>96</v>
      </c>
      <c r="B148" s="215">
        <v>0</v>
      </c>
      <c r="C148" s="215">
        <v>0</v>
      </c>
      <c r="D148" s="215">
        <v>0</v>
      </c>
      <c r="E148" s="215">
        <v>0</v>
      </c>
      <c r="F148" s="215">
        <v>0</v>
      </c>
      <c r="G148" s="215">
        <v>0</v>
      </c>
      <c r="H148" s="215">
        <v>0</v>
      </c>
      <c r="I148" s="215">
        <v>0</v>
      </c>
      <c r="J148" s="215">
        <v>0</v>
      </c>
      <c r="K148" s="215">
        <v>0</v>
      </c>
      <c r="L148" s="215">
        <v>0</v>
      </c>
      <c r="M148" s="215">
        <v>0</v>
      </c>
      <c r="N148" s="215">
        <v>0</v>
      </c>
      <c r="O148" s="215">
        <v>0</v>
      </c>
      <c r="P148" s="215">
        <v>0</v>
      </c>
      <c r="Q148" s="215">
        <v>0</v>
      </c>
      <c r="R148" s="215">
        <v>0</v>
      </c>
      <c r="S148" s="215">
        <v>0</v>
      </c>
      <c r="T148" s="215">
        <v>0</v>
      </c>
      <c r="U148" s="215">
        <v>0</v>
      </c>
      <c r="V148" s="215">
        <v>0</v>
      </c>
      <c r="W148" s="215">
        <v>0</v>
      </c>
      <c r="X148" s="215">
        <v>0</v>
      </c>
      <c r="Y148" s="215">
        <v>0</v>
      </c>
      <c r="Z148" s="215">
        <v>0</v>
      </c>
      <c r="AA148" s="215">
        <v>0</v>
      </c>
      <c r="AB148" s="215">
        <v>0</v>
      </c>
      <c r="AC148" s="215">
        <v>0</v>
      </c>
      <c r="AD148" s="215">
        <v>0</v>
      </c>
      <c r="AE148" s="215">
        <v>0</v>
      </c>
      <c r="AF148" s="215">
        <v>0</v>
      </c>
      <c r="AG148" s="215">
        <v>0</v>
      </c>
      <c r="AH148" s="215">
        <v>0</v>
      </c>
      <c r="AI148" s="215">
        <v>0</v>
      </c>
      <c r="AJ148" s="215">
        <v>0</v>
      </c>
      <c r="AK148" s="215">
        <v>0</v>
      </c>
      <c r="AL148" s="215">
        <v>0</v>
      </c>
      <c r="AM148" s="215">
        <v>0</v>
      </c>
      <c r="AN148" s="215">
        <v>0</v>
      </c>
      <c r="AO148" s="215">
        <v>0</v>
      </c>
      <c r="AP148" s="215">
        <v>0</v>
      </c>
    </row>
    <row r="149" spans="1:42">
      <c r="A149" s="74">
        <v>97</v>
      </c>
      <c r="B149" s="215">
        <v>0</v>
      </c>
      <c r="C149" s="215">
        <v>0</v>
      </c>
      <c r="D149" s="215">
        <v>0</v>
      </c>
      <c r="E149" s="215">
        <v>0</v>
      </c>
      <c r="F149" s="215">
        <v>0</v>
      </c>
      <c r="G149" s="215">
        <v>0</v>
      </c>
      <c r="H149" s="215">
        <v>0</v>
      </c>
      <c r="I149" s="215">
        <v>0</v>
      </c>
      <c r="J149" s="215">
        <v>0</v>
      </c>
      <c r="K149" s="215">
        <v>0</v>
      </c>
      <c r="L149" s="215">
        <v>0</v>
      </c>
      <c r="M149" s="215">
        <v>0</v>
      </c>
      <c r="N149" s="215">
        <v>0</v>
      </c>
      <c r="O149" s="215">
        <v>0</v>
      </c>
      <c r="P149" s="215">
        <v>0</v>
      </c>
      <c r="Q149" s="215">
        <v>0</v>
      </c>
      <c r="R149" s="215">
        <v>0</v>
      </c>
      <c r="S149" s="215">
        <v>0</v>
      </c>
      <c r="T149" s="215">
        <v>0</v>
      </c>
      <c r="U149" s="215">
        <v>0</v>
      </c>
      <c r="V149" s="215">
        <v>0</v>
      </c>
      <c r="W149" s="215">
        <v>0</v>
      </c>
      <c r="X149" s="215">
        <v>0</v>
      </c>
      <c r="Y149" s="215">
        <v>0</v>
      </c>
      <c r="Z149" s="215">
        <v>0</v>
      </c>
      <c r="AA149" s="215">
        <v>0</v>
      </c>
      <c r="AB149" s="215">
        <v>0</v>
      </c>
      <c r="AC149" s="215">
        <v>0</v>
      </c>
      <c r="AD149" s="215">
        <v>0</v>
      </c>
      <c r="AE149" s="215">
        <v>0</v>
      </c>
      <c r="AF149" s="215">
        <v>0</v>
      </c>
      <c r="AG149" s="215">
        <v>0</v>
      </c>
      <c r="AH149" s="215">
        <v>0</v>
      </c>
      <c r="AI149" s="215">
        <v>0</v>
      </c>
      <c r="AJ149" s="215">
        <v>0</v>
      </c>
      <c r="AK149" s="215">
        <v>0</v>
      </c>
      <c r="AL149" s="215">
        <v>0</v>
      </c>
      <c r="AM149" s="215">
        <v>0</v>
      </c>
      <c r="AN149" s="215">
        <v>0</v>
      </c>
      <c r="AO149" s="215">
        <v>0</v>
      </c>
      <c r="AP149" s="215">
        <v>0</v>
      </c>
    </row>
    <row r="150" spans="1:42">
      <c r="A150" s="74">
        <v>98</v>
      </c>
      <c r="B150" s="215">
        <v>0</v>
      </c>
      <c r="C150" s="215">
        <v>0</v>
      </c>
      <c r="D150" s="215">
        <v>0</v>
      </c>
      <c r="E150" s="215">
        <v>0</v>
      </c>
      <c r="F150" s="215">
        <v>0</v>
      </c>
      <c r="G150" s="215">
        <v>0</v>
      </c>
      <c r="H150" s="215">
        <v>0</v>
      </c>
      <c r="I150" s="215">
        <v>0</v>
      </c>
      <c r="J150" s="215">
        <v>0</v>
      </c>
      <c r="K150" s="215">
        <v>0</v>
      </c>
      <c r="L150" s="215">
        <v>0</v>
      </c>
      <c r="M150" s="215">
        <v>0</v>
      </c>
      <c r="N150" s="215">
        <v>0</v>
      </c>
      <c r="O150" s="215">
        <v>0</v>
      </c>
      <c r="P150" s="215">
        <v>0</v>
      </c>
      <c r="Q150" s="215">
        <v>0</v>
      </c>
      <c r="R150" s="215">
        <v>0</v>
      </c>
      <c r="S150" s="215">
        <v>0</v>
      </c>
      <c r="T150" s="215">
        <v>0</v>
      </c>
      <c r="U150" s="215">
        <v>0</v>
      </c>
      <c r="V150" s="215">
        <v>0</v>
      </c>
      <c r="W150" s="215">
        <v>0</v>
      </c>
      <c r="X150" s="215">
        <v>0</v>
      </c>
      <c r="Y150" s="215">
        <v>0</v>
      </c>
      <c r="Z150" s="215">
        <v>0</v>
      </c>
      <c r="AA150" s="215">
        <v>0</v>
      </c>
      <c r="AB150" s="215">
        <v>0</v>
      </c>
      <c r="AC150" s="215">
        <v>0</v>
      </c>
      <c r="AD150" s="215">
        <v>0</v>
      </c>
      <c r="AE150" s="215">
        <v>0</v>
      </c>
      <c r="AF150" s="215">
        <v>0</v>
      </c>
      <c r="AG150" s="215">
        <v>0</v>
      </c>
      <c r="AH150" s="215">
        <v>0</v>
      </c>
      <c r="AI150" s="215">
        <v>0</v>
      </c>
      <c r="AJ150" s="215">
        <v>0</v>
      </c>
      <c r="AK150" s="215">
        <v>0</v>
      </c>
      <c r="AL150" s="215">
        <v>0</v>
      </c>
      <c r="AM150" s="215">
        <v>0</v>
      </c>
      <c r="AN150" s="215">
        <v>0</v>
      </c>
      <c r="AO150" s="215">
        <v>0</v>
      </c>
      <c r="AP150" s="215">
        <v>0</v>
      </c>
    </row>
    <row r="151" spans="1:42">
      <c r="A151" s="74">
        <v>99</v>
      </c>
      <c r="B151" s="215">
        <v>0</v>
      </c>
      <c r="C151" s="215">
        <v>0</v>
      </c>
      <c r="D151" s="215">
        <v>0</v>
      </c>
      <c r="E151" s="215">
        <v>0</v>
      </c>
      <c r="F151" s="215">
        <v>0</v>
      </c>
      <c r="G151" s="215">
        <v>0</v>
      </c>
      <c r="H151" s="215">
        <v>0</v>
      </c>
      <c r="I151" s="215">
        <v>0</v>
      </c>
      <c r="J151" s="215">
        <v>0</v>
      </c>
      <c r="K151" s="215">
        <v>0</v>
      </c>
      <c r="L151" s="215">
        <v>0</v>
      </c>
      <c r="M151" s="215">
        <v>0</v>
      </c>
      <c r="N151" s="215">
        <v>0</v>
      </c>
      <c r="O151" s="215">
        <v>0</v>
      </c>
      <c r="P151" s="215">
        <v>0</v>
      </c>
      <c r="Q151" s="215">
        <v>0</v>
      </c>
      <c r="R151" s="215">
        <v>0</v>
      </c>
      <c r="S151" s="215">
        <v>0</v>
      </c>
      <c r="T151" s="215">
        <v>0</v>
      </c>
      <c r="U151" s="215">
        <v>0</v>
      </c>
      <c r="V151" s="215">
        <v>0</v>
      </c>
      <c r="W151" s="215">
        <v>0</v>
      </c>
      <c r="X151" s="215">
        <v>0</v>
      </c>
      <c r="Y151" s="215">
        <v>0</v>
      </c>
      <c r="Z151" s="215">
        <v>0</v>
      </c>
      <c r="AA151" s="215">
        <v>0</v>
      </c>
      <c r="AB151" s="215">
        <v>0</v>
      </c>
      <c r="AC151" s="215">
        <v>0</v>
      </c>
      <c r="AD151" s="215">
        <v>0</v>
      </c>
      <c r="AE151" s="215">
        <v>0</v>
      </c>
      <c r="AF151" s="215">
        <v>0</v>
      </c>
      <c r="AG151" s="215">
        <v>0</v>
      </c>
      <c r="AH151" s="215">
        <v>0</v>
      </c>
      <c r="AI151" s="215">
        <v>0</v>
      </c>
      <c r="AJ151" s="215">
        <v>0</v>
      </c>
      <c r="AK151" s="215">
        <v>0</v>
      </c>
      <c r="AL151" s="215">
        <v>0</v>
      </c>
      <c r="AM151" s="215">
        <v>0</v>
      </c>
      <c r="AN151" s="215">
        <v>0</v>
      </c>
      <c r="AO151" s="215">
        <v>0</v>
      </c>
      <c r="AP151" s="215">
        <v>0</v>
      </c>
    </row>
    <row r="152" spans="1:42">
      <c r="A152" s="74">
        <v>100</v>
      </c>
      <c r="B152" s="215">
        <v>0</v>
      </c>
      <c r="C152" s="215">
        <v>0</v>
      </c>
      <c r="D152" s="215">
        <v>0</v>
      </c>
      <c r="E152" s="215">
        <v>0</v>
      </c>
      <c r="F152" s="215">
        <v>0</v>
      </c>
      <c r="G152" s="215">
        <v>0</v>
      </c>
      <c r="H152" s="215">
        <v>0</v>
      </c>
      <c r="I152" s="215">
        <v>0</v>
      </c>
      <c r="J152" s="215">
        <v>0</v>
      </c>
      <c r="K152" s="215">
        <v>0</v>
      </c>
      <c r="L152" s="215">
        <v>0</v>
      </c>
      <c r="M152" s="215">
        <v>0</v>
      </c>
      <c r="N152" s="215">
        <v>0</v>
      </c>
      <c r="O152" s="215">
        <v>0</v>
      </c>
      <c r="P152" s="215">
        <v>0</v>
      </c>
      <c r="Q152" s="215">
        <v>0</v>
      </c>
      <c r="R152" s="215">
        <v>0</v>
      </c>
      <c r="S152" s="215">
        <v>0</v>
      </c>
      <c r="T152" s="215">
        <v>0</v>
      </c>
      <c r="U152" s="215">
        <v>0</v>
      </c>
      <c r="V152" s="215">
        <v>0</v>
      </c>
      <c r="W152" s="215">
        <v>0</v>
      </c>
      <c r="X152" s="215">
        <v>0</v>
      </c>
      <c r="Y152" s="215">
        <v>0</v>
      </c>
      <c r="Z152" s="215">
        <v>0</v>
      </c>
      <c r="AA152" s="215">
        <v>0</v>
      </c>
      <c r="AB152" s="215">
        <v>0</v>
      </c>
      <c r="AC152" s="215">
        <v>0</v>
      </c>
      <c r="AD152" s="215">
        <v>0</v>
      </c>
      <c r="AE152" s="215">
        <v>0</v>
      </c>
      <c r="AF152" s="215">
        <v>0</v>
      </c>
      <c r="AG152" s="215">
        <v>0</v>
      </c>
      <c r="AH152" s="215">
        <v>0</v>
      </c>
      <c r="AI152" s="215">
        <v>0</v>
      </c>
      <c r="AJ152" s="215">
        <v>0</v>
      </c>
      <c r="AK152" s="215">
        <v>0</v>
      </c>
      <c r="AL152" s="215">
        <v>0</v>
      </c>
      <c r="AM152" s="215">
        <v>0</v>
      </c>
      <c r="AN152" s="215">
        <v>0</v>
      </c>
      <c r="AO152" s="215">
        <v>0</v>
      </c>
      <c r="AP152" s="215">
        <v>0</v>
      </c>
    </row>
    <row r="153" spans="1:42">
      <c r="A153" s="74">
        <v>150</v>
      </c>
      <c r="B153" s="215">
        <v>0</v>
      </c>
      <c r="C153" s="215">
        <v>0</v>
      </c>
      <c r="D153" s="215">
        <v>0</v>
      </c>
      <c r="E153" s="215">
        <v>0</v>
      </c>
      <c r="F153" s="215">
        <v>0</v>
      </c>
      <c r="G153" s="215">
        <v>0</v>
      </c>
      <c r="H153" s="215">
        <v>0</v>
      </c>
      <c r="I153" s="215">
        <v>0</v>
      </c>
      <c r="J153" s="215">
        <v>0</v>
      </c>
      <c r="K153" s="215">
        <v>0</v>
      </c>
      <c r="L153" s="215">
        <v>0</v>
      </c>
      <c r="M153" s="215">
        <v>0</v>
      </c>
      <c r="N153" s="215">
        <v>0</v>
      </c>
      <c r="O153" s="215">
        <v>0</v>
      </c>
      <c r="P153" s="215">
        <v>0</v>
      </c>
      <c r="Q153" s="215">
        <v>0</v>
      </c>
      <c r="R153" s="215">
        <v>0</v>
      </c>
      <c r="S153" s="215">
        <v>0</v>
      </c>
      <c r="T153" s="215">
        <v>0</v>
      </c>
      <c r="U153" s="215">
        <v>0</v>
      </c>
      <c r="V153" s="215">
        <v>0</v>
      </c>
      <c r="W153" s="215">
        <v>0</v>
      </c>
      <c r="X153" s="215">
        <v>0</v>
      </c>
      <c r="Y153" s="215">
        <v>0</v>
      </c>
      <c r="Z153" s="215">
        <v>0</v>
      </c>
      <c r="AA153" s="215">
        <v>0</v>
      </c>
      <c r="AB153" s="215">
        <v>0</v>
      </c>
      <c r="AC153" s="215">
        <v>0</v>
      </c>
      <c r="AD153" s="215">
        <v>0</v>
      </c>
      <c r="AE153" s="215">
        <v>0</v>
      </c>
      <c r="AF153" s="215">
        <v>0</v>
      </c>
      <c r="AG153" s="215">
        <v>0</v>
      </c>
      <c r="AH153" s="215">
        <v>0</v>
      </c>
      <c r="AI153" s="215">
        <v>0</v>
      </c>
      <c r="AJ153" s="215">
        <v>0</v>
      </c>
      <c r="AK153" s="215">
        <v>0</v>
      </c>
      <c r="AL153" s="215">
        <v>0</v>
      </c>
      <c r="AM153" s="215">
        <v>0</v>
      </c>
      <c r="AN153" s="215">
        <v>0</v>
      </c>
      <c r="AO153" s="215">
        <v>0</v>
      </c>
      <c r="AP153" s="215">
        <v>0</v>
      </c>
    </row>
    <row r="154" spans="1:42">
      <c r="A154" s="74">
        <v>200</v>
      </c>
      <c r="B154" s="215">
        <v>0</v>
      </c>
      <c r="C154" s="215">
        <v>0</v>
      </c>
      <c r="D154" s="215">
        <v>0</v>
      </c>
      <c r="E154" s="215">
        <v>0</v>
      </c>
      <c r="F154" s="215">
        <v>0</v>
      </c>
      <c r="G154" s="215">
        <v>0</v>
      </c>
      <c r="H154" s="215">
        <v>0</v>
      </c>
      <c r="I154" s="215">
        <v>0</v>
      </c>
      <c r="J154" s="215">
        <v>0</v>
      </c>
      <c r="K154" s="215">
        <v>0</v>
      </c>
      <c r="L154" s="215">
        <v>0</v>
      </c>
      <c r="M154" s="215">
        <v>0</v>
      </c>
      <c r="N154" s="215">
        <v>0</v>
      </c>
      <c r="O154" s="215">
        <v>0</v>
      </c>
      <c r="P154" s="215">
        <v>0</v>
      </c>
      <c r="Q154" s="215">
        <v>0</v>
      </c>
      <c r="R154" s="215">
        <v>0</v>
      </c>
      <c r="S154" s="215">
        <v>0</v>
      </c>
      <c r="T154" s="215">
        <v>0</v>
      </c>
      <c r="U154" s="215">
        <v>0</v>
      </c>
      <c r="V154" s="215">
        <v>0</v>
      </c>
      <c r="W154" s="215">
        <v>0</v>
      </c>
      <c r="X154" s="215">
        <v>0</v>
      </c>
      <c r="Y154" s="215">
        <v>0</v>
      </c>
      <c r="Z154" s="215">
        <v>0</v>
      </c>
      <c r="AA154" s="215">
        <v>0</v>
      </c>
      <c r="AB154" s="215">
        <v>0</v>
      </c>
      <c r="AC154" s="215">
        <v>0</v>
      </c>
      <c r="AD154" s="215">
        <v>0</v>
      </c>
      <c r="AE154" s="215">
        <v>0</v>
      </c>
      <c r="AF154" s="215">
        <v>0</v>
      </c>
      <c r="AG154" s="215">
        <v>0</v>
      </c>
      <c r="AH154" s="215">
        <v>0</v>
      </c>
      <c r="AI154" s="215">
        <v>0</v>
      </c>
      <c r="AJ154" s="215">
        <v>0</v>
      </c>
      <c r="AK154" s="215">
        <v>0</v>
      </c>
      <c r="AL154" s="215">
        <v>0</v>
      </c>
      <c r="AM154" s="215">
        <v>0</v>
      </c>
      <c r="AN154" s="215">
        <v>0</v>
      </c>
      <c r="AO154" s="215">
        <v>0</v>
      </c>
      <c r="AP154" s="215">
        <v>0</v>
      </c>
    </row>
    <row r="155" spans="1:42">
      <c r="A155" s="74">
        <v>250</v>
      </c>
      <c r="B155" s="215">
        <v>0</v>
      </c>
      <c r="C155" s="215">
        <v>0</v>
      </c>
      <c r="D155" s="215">
        <v>0</v>
      </c>
      <c r="E155" s="215">
        <v>0</v>
      </c>
      <c r="F155" s="215">
        <v>0</v>
      </c>
      <c r="G155" s="215">
        <v>0</v>
      </c>
      <c r="H155" s="215">
        <v>0</v>
      </c>
      <c r="I155" s="215">
        <v>0</v>
      </c>
      <c r="J155" s="215">
        <v>0</v>
      </c>
      <c r="K155" s="215">
        <v>0</v>
      </c>
      <c r="L155" s="215">
        <v>0</v>
      </c>
      <c r="M155" s="215">
        <v>0</v>
      </c>
      <c r="N155" s="215">
        <v>0</v>
      </c>
      <c r="O155" s="215">
        <v>0</v>
      </c>
      <c r="P155" s="215">
        <v>0</v>
      </c>
      <c r="Q155" s="215">
        <v>0</v>
      </c>
      <c r="R155" s="215">
        <v>0</v>
      </c>
      <c r="S155" s="215">
        <v>0</v>
      </c>
      <c r="T155" s="215">
        <v>0</v>
      </c>
      <c r="U155" s="215">
        <v>0</v>
      </c>
      <c r="V155" s="215">
        <v>0</v>
      </c>
      <c r="W155" s="215">
        <v>0</v>
      </c>
      <c r="X155" s="215">
        <v>0</v>
      </c>
      <c r="Y155" s="215">
        <v>0</v>
      </c>
      <c r="Z155" s="215">
        <v>0</v>
      </c>
      <c r="AA155" s="215">
        <v>0</v>
      </c>
      <c r="AB155" s="215">
        <v>0</v>
      </c>
      <c r="AC155" s="215">
        <v>0</v>
      </c>
      <c r="AD155" s="215">
        <v>0</v>
      </c>
      <c r="AE155" s="215">
        <v>0</v>
      </c>
      <c r="AF155" s="215">
        <v>0</v>
      </c>
      <c r="AG155" s="215">
        <v>0</v>
      </c>
      <c r="AH155" s="215">
        <v>0</v>
      </c>
      <c r="AI155" s="215">
        <v>0</v>
      </c>
      <c r="AJ155" s="215">
        <v>0</v>
      </c>
      <c r="AK155" s="215">
        <v>0</v>
      </c>
      <c r="AL155" s="215">
        <v>0</v>
      </c>
      <c r="AM155" s="215">
        <v>0</v>
      </c>
      <c r="AN155" s="215">
        <v>0</v>
      </c>
      <c r="AO155" s="215">
        <v>0</v>
      </c>
      <c r="AP155" s="215">
        <v>0</v>
      </c>
    </row>
    <row r="156" spans="1:42">
      <c r="A156" s="74">
        <v>300</v>
      </c>
      <c r="B156" s="215">
        <v>0</v>
      </c>
      <c r="C156" s="215">
        <v>0</v>
      </c>
      <c r="D156" s="215">
        <v>0</v>
      </c>
      <c r="E156" s="215">
        <v>0</v>
      </c>
      <c r="F156" s="215">
        <v>0</v>
      </c>
      <c r="G156" s="215">
        <v>0</v>
      </c>
      <c r="H156" s="215">
        <v>0</v>
      </c>
      <c r="I156" s="215">
        <v>0</v>
      </c>
      <c r="J156" s="215">
        <v>0</v>
      </c>
      <c r="K156" s="215">
        <v>0</v>
      </c>
      <c r="L156" s="215">
        <v>0</v>
      </c>
      <c r="M156" s="215">
        <v>0</v>
      </c>
      <c r="N156" s="215">
        <v>0</v>
      </c>
      <c r="O156" s="215">
        <v>0</v>
      </c>
      <c r="P156" s="215">
        <v>0</v>
      </c>
      <c r="Q156" s="215">
        <v>0</v>
      </c>
      <c r="R156" s="215">
        <v>0</v>
      </c>
      <c r="S156" s="215">
        <v>0</v>
      </c>
      <c r="T156" s="215">
        <v>0</v>
      </c>
      <c r="U156" s="215">
        <v>0</v>
      </c>
      <c r="V156" s="215">
        <v>0</v>
      </c>
      <c r="W156" s="215">
        <v>0</v>
      </c>
      <c r="X156" s="215">
        <v>0</v>
      </c>
      <c r="Y156" s="215">
        <v>0</v>
      </c>
      <c r="Z156" s="215">
        <v>0</v>
      </c>
      <c r="AA156" s="215">
        <v>0</v>
      </c>
      <c r="AB156" s="215">
        <v>0</v>
      </c>
      <c r="AC156" s="215">
        <v>0</v>
      </c>
      <c r="AD156" s="215">
        <v>0</v>
      </c>
      <c r="AE156" s="215">
        <v>0</v>
      </c>
      <c r="AF156" s="215">
        <v>0</v>
      </c>
      <c r="AG156" s="215">
        <v>0</v>
      </c>
      <c r="AH156" s="215">
        <v>0</v>
      </c>
      <c r="AI156" s="215">
        <v>0</v>
      </c>
      <c r="AJ156" s="215">
        <v>0</v>
      </c>
      <c r="AK156" s="215">
        <v>0</v>
      </c>
      <c r="AL156" s="215">
        <v>0</v>
      </c>
      <c r="AM156" s="215">
        <v>0</v>
      </c>
      <c r="AN156" s="215">
        <v>0</v>
      </c>
      <c r="AO156" s="215">
        <v>0</v>
      </c>
      <c r="AP156" s="215">
        <v>0</v>
      </c>
    </row>
    <row r="157" spans="1:42">
      <c r="A157" s="74">
        <v>350</v>
      </c>
      <c r="B157" s="215">
        <v>0</v>
      </c>
      <c r="C157" s="215">
        <v>0</v>
      </c>
      <c r="D157" s="215">
        <v>0</v>
      </c>
      <c r="E157" s="215">
        <v>0</v>
      </c>
      <c r="F157" s="215">
        <v>0</v>
      </c>
      <c r="G157" s="215">
        <v>0</v>
      </c>
      <c r="H157" s="215">
        <v>0</v>
      </c>
      <c r="I157" s="215">
        <v>0</v>
      </c>
      <c r="J157" s="215">
        <v>0</v>
      </c>
      <c r="K157" s="215">
        <v>0</v>
      </c>
      <c r="L157" s="215">
        <v>0</v>
      </c>
      <c r="M157" s="215">
        <v>0</v>
      </c>
      <c r="N157" s="215">
        <v>0</v>
      </c>
      <c r="O157" s="215">
        <v>0</v>
      </c>
      <c r="P157" s="215">
        <v>0</v>
      </c>
      <c r="Q157" s="215">
        <v>0</v>
      </c>
      <c r="R157" s="215">
        <v>0</v>
      </c>
      <c r="S157" s="215">
        <v>0</v>
      </c>
      <c r="T157" s="215">
        <v>0</v>
      </c>
      <c r="U157" s="215">
        <v>0</v>
      </c>
      <c r="V157" s="215">
        <v>0</v>
      </c>
      <c r="W157" s="215">
        <v>0</v>
      </c>
      <c r="X157" s="215">
        <v>0</v>
      </c>
      <c r="Y157" s="215">
        <v>0</v>
      </c>
      <c r="Z157" s="215">
        <v>0</v>
      </c>
      <c r="AA157" s="215">
        <v>0</v>
      </c>
      <c r="AB157" s="215">
        <v>0</v>
      </c>
      <c r="AC157" s="215">
        <v>0</v>
      </c>
      <c r="AD157" s="215">
        <v>0</v>
      </c>
      <c r="AE157" s="215">
        <v>0</v>
      </c>
      <c r="AF157" s="215">
        <v>0</v>
      </c>
      <c r="AG157" s="215">
        <v>0</v>
      </c>
      <c r="AH157" s="215">
        <v>0</v>
      </c>
      <c r="AI157" s="215">
        <v>0</v>
      </c>
      <c r="AJ157" s="215">
        <v>0</v>
      </c>
      <c r="AK157" s="215">
        <v>0</v>
      </c>
      <c r="AL157" s="215">
        <v>0</v>
      </c>
      <c r="AM157" s="215">
        <v>0</v>
      </c>
      <c r="AN157" s="215">
        <v>0</v>
      </c>
      <c r="AO157" s="215">
        <v>0</v>
      </c>
      <c r="AP157" s="215">
        <v>0</v>
      </c>
    </row>
    <row r="158" spans="1:42">
      <c r="A158" s="74">
        <v>400</v>
      </c>
      <c r="B158" s="215">
        <v>0</v>
      </c>
      <c r="C158" s="215">
        <v>0</v>
      </c>
      <c r="D158" s="215">
        <v>0</v>
      </c>
      <c r="E158" s="215">
        <v>0</v>
      </c>
      <c r="F158" s="215">
        <v>0</v>
      </c>
      <c r="G158" s="215">
        <v>0</v>
      </c>
      <c r="H158" s="215">
        <v>0</v>
      </c>
      <c r="I158" s="215">
        <v>0</v>
      </c>
      <c r="J158" s="215">
        <v>0</v>
      </c>
      <c r="K158" s="215">
        <v>0</v>
      </c>
      <c r="L158" s="215">
        <v>0</v>
      </c>
      <c r="M158" s="215">
        <v>0</v>
      </c>
      <c r="N158" s="215">
        <v>0</v>
      </c>
      <c r="O158" s="215">
        <v>0</v>
      </c>
      <c r="P158" s="215">
        <v>0</v>
      </c>
      <c r="Q158" s="215">
        <v>0</v>
      </c>
      <c r="R158" s="215">
        <v>0</v>
      </c>
      <c r="S158" s="215">
        <v>0</v>
      </c>
      <c r="T158" s="215">
        <v>0</v>
      </c>
      <c r="U158" s="215">
        <v>0</v>
      </c>
      <c r="V158" s="215">
        <v>0</v>
      </c>
      <c r="W158" s="215">
        <v>0</v>
      </c>
      <c r="X158" s="215">
        <v>0</v>
      </c>
      <c r="Y158" s="215">
        <v>0</v>
      </c>
      <c r="Z158" s="215">
        <v>0</v>
      </c>
      <c r="AA158" s="215">
        <v>0</v>
      </c>
      <c r="AB158" s="215">
        <v>0</v>
      </c>
      <c r="AC158" s="215">
        <v>0</v>
      </c>
      <c r="AD158" s="215">
        <v>0</v>
      </c>
      <c r="AE158" s="215">
        <v>0</v>
      </c>
      <c r="AF158" s="215">
        <v>0</v>
      </c>
      <c r="AG158" s="215">
        <v>0</v>
      </c>
      <c r="AH158" s="215">
        <v>0</v>
      </c>
      <c r="AI158" s="215">
        <v>0</v>
      </c>
      <c r="AJ158" s="215">
        <v>0</v>
      </c>
      <c r="AK158" s="215">
        <v>0</v>
      </c>
      <c r="AL158" s="215">
        <v>0</v>
      </c>
      <c r="AM158" s="215">
        <v>0</v>
      </c>
      <c r="AN158" s="215">
        <v>0</v>
      </c>
      <c r="AO158" s="215">
        <v>0</v>
      </c>
      <c r="AP158" s="215">
        <v>0</v>
      </c>
    </row>
    <row r="159" spans="1:42">
      <c r="A159" s="74">
        <v>450</v>
      </c>
      <c r="B159" s="215">
        <v>0</v>
      </c>
      <c r="C159" s="215">
        <v>0</v>
      </c>
      <c r="D159" s="215">
        <v>0</v>
      </c>
      <c r="E159" s="215">
        <v>0</v>
      </c>
      <c r="F159" s="215">
        <v>0</v>
      </c>
      <c r="G159" s="215">
        <v>0</v>
      </c>
      <c r="H159" s="215">
        <v>0</v>
      </c>
      <c r="I159" s="215">
        <v>0</v>
      </c>
      <c r="J159" s="215">
        <v>0</v>
      </c>
      <c r="K159" s="215">
        <v>0</v>
      </c>
      <c r="L159" s="215">
        <v>0</v>
      </c>
      <c r="M159" s="215">
        <v>0</v>
      </c>
      <c r="N159" s="215">
        <v>0</v>
      </c>
      <c r="O159" s="215">
        <v>0</v>
      </c>
      <c r="P159" s="215">
        <v>0</v>
      </c>
      <c r="Q159" s="215">
        <v>0</v>
      </c>
      <c r="R159" s="215">
        <v>0</v>
      </c>
      <c r="S159" s="215">
        <v>0</v>
      </c>
      <c r="T159" s="215">
        <v>0</v>
      </c>
      <c r="U159" s="215">
        <v>0</v>
      </c>
      <c r="V159" s="215">
        <v>0</v>
      </c>
      <c r="W159" s="215">
        <v>0</v>
      </c>
      <c r="X159" s="215">
        <v>0</v>
      </c>
      <c r="Y159" s="215">
        <v>0</v>
      </c>
      <c r="Z159" s="215">
        <v>0</v>
      </c>
      <c r="AA159" s="215">
        <v>0</v>
      </c>
      <c r="AB159" s="215">
        <v>0</v>
      </c>
      <c r="AC159" s="215">
        <v>0</v>
      </c>
      <c r="AD159" s="215">
        <v>0</v>
      </c>
      <c r="AE159" s="215">
        <v>0</v>
      </c>
      <c r="AF159" s="215">
        <v>0</v>
      </c>
      <c r="AG159" s="215">
        <v>0</v>
      </c>
      <c r="AH159" s="215">
        <v>0</v>
      </c>
      <c r="AI159" s="215">
        <v>0</v>
      </c>
      <c r="AJ159" s="215">
        <v>0</v>
      </c>
      <c r="AK159" s="215">
        <v>0</v>
      </c>
      <c r="AL159" s="215">
        <v>0</v>
      </c>
      <c r="AM159" s="215">
        <v>0</v>
      </c>
      <c r="AN159" s="215">
        <v>0</v>
      </c>
      <c r="AO159" s="215">
        <v>0</v>
      </c>
      <c r="AP159" s="215">
        <v>0</v>
      </c>
    </row>
    <row r="160" spans="1:42">
      <c r="A160" s="74">
        <v>500</v>
      </c>
      <c r="B160" s="215">
        <v>0</v>
      </c>
      <c r="C160" s="215">
        <v>0</v>
      </c>
      <c r="D160" s="215">
        <v>0</v>
      </c>
      <c r="E160" s="215">
        <v>0</v>
      </c>
      <c r="F160" s="215">
        <v>0</v>
      </c>
      <c r="G160" s="215">
        <v>0</v>
      </c>
      <c r="H160" s="215">
        <v>0</v>
      </c>
      <c r="I160" s="215">
        <v>0</v>
      </c>
      <c r="J160" s="215">
        <v>0</v>
      </c>
      <c r="K160" s="215">
        <v>0</v>
      </c>
      <c r="L160" s="215">
        <v>0</v>
      </c>
      <c r="M160" s="215">
        <v>0</v>
      </c>
      <c r="N160" s="215">
        <v>0</v>
      </c>
      <c r="O160" s="215">
        <v>0</v>
      </c>
      <c r="P160" s="215">
        <v>0</v>
      </c>
      <c r="Q160" s="215">
        <v>0</v>
      </c>
      <c r="R160" s="215">
        <v>0</v>
      </c>
      <c r="S160" s="215">
        <v>0</v>
      </c>
      <c r="T160" s="215">
        <v>0</v>
      </c>
      <c r="U160" s="215">
        <v>0</v>
      </c>
      <c r="V160" s="215">
        <v>0</v>
      </c>
      <c r="W160" s="215">
        <v>0</v>
      </c>
      <c r="X160" s="215">
        <v>0</v>
      </c>
      <c r="Y160" s="215">
        <v>0</v>
      </c>
      <c r="Z160" s="215">
        <v>0</v>
      </c>
      <c r="AA160" s="215">
        <v>0</v>
      </c>
      <c r="AB160" s="215">
        <v>0</v>
      </c>
      <c r="AC160" s="215">
        <v>0</v>
      </c>
      <c r="AD160" s="215">
        <v>0</v>
      </c>
      <c r="AE160" s="215">
        <v>0</v>
      </c>
      <c r="AF160" s="215">
        <v>0</v>
      </c>
      <c r="AG160" s="215">
        <v>0</v>
      </c>
      <c r="AH160" s="215">
        <v>0</v>
      </c>
      <c r="AI160" s="215">
        <v>0</v>
      </c>
      <c r="AJ160" s="215">
        <v>0</v>
      </c>
      <c r="AK160" s="215">
        <v>0</v>
      </c>
      <c r="AL160" s="215">
        <v>0</v>
      </c>
      <c r="AM160" s="215">
        <v>0</v>
      </c>
      <c r="AN160" s="215">
        <v>0</v>
      </c>
      <c r="AO160" s="215">
        <v>0</v>
      </c>
      <c r="AP160" s="215">
        <v>0</v>
      </c>
    </row>
    <row r="161" spans="1:42">
      <c r="A161" s="74">
        <v>550</v>
      </c>
      <c r="B161" s="215">
        <v>0</v>
      </c>
      <c r="C161" s="215">
        <v>0</v>
      </c>
      <c r="D161" s="215">
        <v>0</v>
      </c>
      <c r="E161" s="215">
        <v>0</v>
      </c>
      <c r="F161" s="215">
        <v>0</v>
      </c>
      <c r="G161" s="215">
        <v>0</v>
      </c>
      <c r="H161" s="215">
        <v>0</v>
      </c>
      <c r="I161" s="215">
        <v>0</v>
      </c>
      <c r="J161" s="215">
        <v>0</v>
      </c>
      <c r="K161" s="215">
        <v>0</v>
      </c>
      <c r="L161" s="215">
        <v>0</v>
      </c>
      <c r="M161" s="215">
        <v>0</v>
      </c>
      <c r="N161" s="215">
        <v>0</v>
      </c>
      <c r="O161" s="215">
        <v>0</v>
      </c>
      <c r="P161" s="215">
        <v>0</v>
      </c>
      <c r="Q161" s="215">
        <v>0</v>
      </c>
      <c r="R161" s="215">
        <v>0</v>
      </c>
      <c r="S161" s="215">
        <v>0</v>
      </c>
      <c r="T161" s="215">
        <v>0</v>
      </c>
      <c r="U161" s="215">
        <v>0</v>
      </c>
      <c r="V161" s="215">
        <v>0</v>
      </c>
      <c r="W161" s="215">
        <v>0</v>
      </c>
      <c r="X161" s="215">
        <v>0</v>
      </c>
      <c r="Y161" s="215">
        <v>0</v>
      </c>
      <c r="Z161" s="215">
        <v>0</v>
      </c>
      <c r="AA161" s="215">
        <v>0</v>
      </c>
      <c r="AB161" s="215">
        <v>0</v>
      </c>
      <c r="AC161" s="215">
        <v>0</v>
      </c>
      <c r="AD161" s="215">
        <v>0</v>
      </c>
      <c r="AE161" s="215">
        <v>0</v>
      </c>
      <c r="AF161" s="215">
        <v>0</v>
      </c>
      <c r="AG161" s="215">
        <v>0</v>
      </c>
      <c r="AH161" s="215">
        <v>0</v>
      </c>
      <c r="AI161" s="215">
        <v>0</v>
      </c>
      <c r="AJ161" s="215">
        <v>0</v>
      </c>
      <c r="AK161" s="215">
        <v>0</v>
      </c>
      <c r="AL161" s="215">
        <v>0</v>
      </c>
      <c r="AM161" s="215">
        <v>0</v>
      </c>
      <c r="AN161" s="215">
        <v>0</v>
      </c>
      <c r="AO161" s="215">
        <v>0</v>
      </c>
      <c r="AP161" s="215">
        <v>0</v>
      </c>
    </row>
    <row r="162" spans="1:42">
      <c r="A162" s="74">
        <v>600</v>
      </c>
      <c r="B162" s="215">
        <v>0</v>
      </c>
      <c r="C162" s="215">
        <v>0</v>
      </c>
      <c r="D162" s="215">
        <v>0</v>
      </c>
      <c r="E162" s="215">
        <v>0</v>
      </c>
      <c r="F162" s="215">
        <v>0</v>
      </c>
      <c r="G162" s="215">
        <v>0</v>
      </c>
      <c r="H162" s="215">
        <v>0</v>
      </c>
      <c r="I162" s="215">
        <v>0</v>
      </c>
      <c r="J162" s="215">
        <v>0</v>
      </c>
      <c r="K162" s="215">
        <v>0</v>
      </c>
      <c r="L162" s="215">
        <v>0</v>
      </c>
      <c r="M162" s="215">
        <v>0</v>
      </c>
      <c r="N162" s="215">
        <v>0</v>
      </c>
      <c r="O162" s="215">
        <v>0</v>
      </c>
      <c r="P162" s="215">
        <v>0</v>
      </c>
      <c r="Q162" s="215">
        <v>0</v>
      </c>
      <c r="R162" s="215">
        <v>0</v>
      </c>
      <c r="S162" s="215">
        <v>0</v>
      </c>
      <c r="T162" s="215">
        <v>0</v>
      </c>
      <c r="U162" s="215">
        <v>0</v>
      </c>
      <c r="V162" s="215">
        <v>0</v>
      </c>
      <c r="W162" s="215">
        <v>0</v>
      </c>
      <c r="X162" s="215">
        <v>0</v>
      </c>
      <c r="Y162" s="215">
        <v>0</v>
      </c>
      <c r="Z162" s="215">
        <v>0</v>
      </c>
      <c r="AA162" s="215">
        <v>0</v>
      </c>
      <c r="AB162" s="215">
        <v>0</v>
      </c>
      <c r="AC162" s="215">
        <v>0</v>
      </c>
      <c r="AD162" s="215">
        <v>0</v>
      </c>
      <c r="AE162" s="215">
        <v>0</v>
      </c>
      <c r="AF162" s="215">
        <v>0</v>
      </c>
      <c r="AG162" s="215">
        <v>0</v>
      </c>
      <c r="AH162" s="215">
        <v>0</v>
      </c>
      <c r="AI162" s="215">
        <v>0</v>
      </c>
      <c r="AJ162" s="215">
        <v>0</v>
      </c>
      <c r="AK162" s="215">
        <v>0</v>
      </c>
      <c r="AL162" s="215">
        <v>0</v>
      </c>
      <c r="AM162" s="215">
        <v>0</v>
      </c>
      <c r="AN162" s="215">
        <v>0</v>
      </c>
      <c r="AO162" s="215">
        <v>0</v>
      </c>
      <c r="AP162" s="215">
        <v>0</v>
      </c>
    </row>
    <row r="163" spans="1:42">
      <c r="A163" s="74">
        <v>650</v>
      </c>
      <c r="B163" s="215">
        <v>0</v>
      </c>
      <c r="C163" s="215">
        <v>0</v>
      </c>
      <c r="D163" s="215">
        <v>0</v>
      </c>
      <c r="E163" s="215">
        <v>0</v>
      </c>
      <c r="F163" s="215">
        <v>0</v>
      </c>
      <c r="G163" s="215">
        <v>0</v>
      </c>
      <c r="H163" s="215">
        <v>0</v>
      </c>
      <c r="I163" s="215">
        <v>0</v>
      </c>
      <c r="J163" s="215">
        <v>0</v>
      </c>
      <c r="K163" s="215">
        <v>0</v>
      </c>
      <c r="L163" s="215">
        <v>0</v>
      </c>
      <c r="M163" s="215">
        <v>0</v>
      </c>
      <c r="N163" s="215">
        <v>0</v>
      </c>
      <c r="O163" s="215">
        <v>0</v>
      </c>
      <c r="P163" s="215">
        <v>0</v>
      </c>
      <c r="Q163" s="215">
        <v>0</v>
      </c>
      <c r="R163" s="215">
        <v>0</v>
      </c>
      <c r="S163" s="215">
        <v>0</v>
      </c>
      <c r="T163" s="215">
        <v>0</v>
      </c>
      <c r="U163" s="215">
        <v>0</v>
      </c>
      <c r="V163" s="215">
        <v>0</v>
      </c>
      <c r="W163" s="215">
        <v>0</v>
      </c>
      <c r="X163" s="215">
        <v>0</v>
      </c>
      <c r="Y163" s="215">
        <v>0</v>
      </c>
      <c r="Z163" s="215">
        <v>0</v>
      </c>
      <c r="AA163" s="215">
        <v>0</v>
      </c>
      <c r="AB163" s="215">
        <v>0</v>
      </c>
      <c r="AC163" s="215">
        <v>0</v>
      </c>
      <c r="AD163" s="215">
        <v>0</v>
      </c>
      <c r="AE163" s="215">
        <v>0</v>
      </c>
      <c r="AF163" s="215">
        <v>0</v>
      </c>
      <c r="AG163" s="215">
        <v>0</v>
      </c>
      <c r="AH163" s="215">
        <v>0</v>
      </c>
      <c r="AI163" s="215">
        <v>0</v>
      </c>
      <c r="AJ163" s="215">
        <v>0</v>
      </c>
      <c r="AK163" s="215">
        <v>0</v>
      </c>
      <c r="AL163" s="215">
        <v>0</v>
      </c>
      <c r="AM163" s="215">
        <v>0</v>
      </c>
      <c r="AN163" s="215">
        <v>0</v>
      </c>
      <c r="AO163" s="215">
        <v>0</v>
      </c>
      <c r="AP163" s="215">
        <v>0</v>
      </c>
    </row>
    <row r="164" spans="1:42">
      <c r="A164" s="74">
        <v>700</v>
      </c>
      <c r="B164" s="215">
        <v>0</v>
      </c>
      <c r="C164" s="215">
        <v>0</v>
      </c>
      <c r="D164" s="215">
        <v>0</v>
      </c>
      <c r="E164" s="215">
        <v>0</v>
      </c>
      <c r="F164" s="215">
        <v>0</v>
      </c>
      <c r="G164" s="215">
        <v>0</v>
      </c>
      <c r="H164" s="215">
        <v>0</v>
      </c>
      <c r="I164" s="215">
        <v>0</v>
      </c>
      <c r="J164" s="215">
        <v>0</v>
      </c>
      <c r="K164" s="215">
        <v>0</v>
      </c>
      <c r="L164" s="215">
        <v>0</v>
      </c>
      <c r="M164" s="215">
        <v>0</v>
      </c>
      <c r="N164" s="215">
        <v>0</v>
      </c>
      <c r="O164" s="215">
        <v>0</v>
      </c>
      <c r="P164" s="215">
        <v>0</v>
      </c>
      <c r="Q164" s="215">
        <v>0</v>
      </c>
      <c r="R164" s="215">
        <v>0</v>
      </c>
      <c r="S164" s="215">
        <v>0</v>
      </c>
      <c r="T164" s="215">
        <v>0</v>
      </c>
      <c r="U164" s="215">
        <v>0</v>
      </c>
      <c r="V164" s="215">
        <v>0</v>
      </c>
      <c r="W164" s="215">
        <v>0</v>
      </c>
      <c r="X164" s="215">
        <v>0</v>
      </c>
      <c r="Y164" s="215">
        <v>0</v>
      </c>
      <c r="Z164" s="215">
        <v>0</v>
      </c>
      <c r="AA164" s="215">
        <v>0</v>
      </c>
      <c r="AB164" s="215">
        <v>0</v>
      </c>
      <c r="AC164" s="215">
        <v>0</v>
      </c>
      <c r="AD164" s="215">
        <v>0</v>
      </c>
      <c r="AE164" s="215">
        <v>0</v>
      </c>
      <c r="AF164" s="215">
        <v>0</v>
      </c>
      <c r="AG164" s="215">
        <v>0</v>
      </c>
      <c r="AH164" s="215">
        <v>0</v>
      </c>
      <c r="AI164" s="215">
        <v>0</v>
      </c>
      <c r="AJ164" s="215">
        <v>0</v>
      </c>
      <c r="AK164" s="215">
        <v>0</v>
      </c>
      <c r="AL164" s="215">
        <v>0</v>
      </c>
      <c r="AM164" s="215">
        <v>0</v>
      </c>
      <c r="AN164" s="215">
        <v>0</v>
      </c>
      <c r="AO164" s="215">
        <v>0</v>
      </c>
      <c r="AP164" s="215">
        <v>0</v>
      </c>
    </row>
    <row r="165" spans="1:42">
      <c r="A165" s="74">
        <v>750</v>
      </c>
      <c r="B165" s="215">
        <v>0</v>
      </c>
      <c r="C165" s="215">
        <v>0</v>
      </c>
      <c r="D165" s="215">
        <v>0</v>
      </c>
      <c r="E165" s="215">
        <v>0</v>
      </c>
      <c r="F165" s="215">
        <v>0</v>
      </c>
      <c r="G165" s="215">
        <v>0</v>
      </c>
      <c r="H165" s="215">
        <v>0</v>
      </c>
      <c r="I165" s="215">
        <v>0</v>
      </c>
      <c r="J165" s="215">
        <v>0</v>
      </c>
      <c r="K165" s="215">
        <v>0</v>
      </c>
      <c r="L165" s="215">
        <v>0</v>
      </c>
      <c r="M165" s="215">
        <v>0</v>
      </c>
      <c r="N165" s="215">
        <v>0</v>
      </c>
      <c r="O165" s="215">
        <v>0</v>
      </c>
      <c r="P165" s="215">
        <v>0</v>
      </c>
      <c r="Q165" s="215">
        <v>0</v>
      </c>
      <c r="R165" s="215">
        <v>0</v>
      </c>
      <c r="S165" s="215">
        <v>0</v>
      </c>
      <c r="T165" s="215">
        <v>0</v>
      </c>
      <c r="U165" s="215">
        <v>0</v>
      </c>
      <c r="V165" s="215">
        <v>0</v>
      </c>
      <c r="W165" s="215">
        <v>0</v>
      </c>
      <c r="X165" s="215">
        <v>0</v>
      </c>
      <c r="Y165" s="215">
        <v>0</v>
      </c>
      <c r="Z165" s="215">
        <v>0</v>
      </c>
      <c r="AA165" s="215">
        <v>0</v>
      </c>
      <c r="AB165" s="215">
        <v>0</v>
      </c>
      <c r="AC165" s="215">
        <v>0</v>
      </c>
      <c r="AD165" s="215">
        <v>0</v>
      </c>
      <c r="AE165" s="215">
        <v>0</v>
      </c>
      <c r="AF165" s="215">
        <v>0</v>
      </c>
      <c r="AG165" s="215">
        <v>0</v>
      </c>
      <c r="AH165" s="215">
        <v>0</v>
      </c>
      <c r="AI165" s="215">
        <v>0</v>
      </c>
      <c r="AJ165" s="215">
        <v>0</v>
      </c>
      <c r="AK165" s="215">
        <v>0</v>
      </c>
      <c r="AL165" s="215">
        <v>0</v>
      </c>
      <c r="AM165" s="215">
        <v>0</v>
      </c>
      <c r="AN165" s="215">
        <v>0</v>
      </c>
      <c r="AO165" s="215">
        <v>0</v>
      </c>
      <c r="AP165" s="215">
        <v>0</v>
      </c>
    </row>
    <row r="166" spans="1:42">
      <c r="A166" s="74">
        <v>800</v>
      </c>
      <c r="B166" s="215">
        <v>0</v>
      </c>
      <c r="C166" s="215">
        <v>0</v>
      </c>
      <c r="D166" s="215">
        <v>0</v>
      </c>
      <c r="E166" s="215">
        <v>0</v>
      </c>
      <c r="F166" s="215">
        <v>0</v>
      </c>
      <c r="G166" s="215">
        <v>0</v>
      </c>
      <c r="H166" s="215">
        <v>0</v>
      </c>
      <c r="I166" s="215">
        <v>0</v>
      </c>
      <c r="J166" s="215">
        <v>0</v>
      </c>
      <c r="K166" s="215">
        <v>0</v>
      </c>
      <c r="L166" s="215">
        <v>0</v>
      </c>
      <c r="M166" s="215">
        <v>0</v>
      </c>
      <c r="N166" s="215">
        <v>0</v>
      </c>
      <c r="O166" s="215">
        <v>0</v>
      </c>
      <c r="P166" s="215">
        <v>0</v>
      </c>
      <c r="Q166" s="215">
        <v>0</v>
      </c>
      <c r="R166" s="215">
        <v>0</v>
      </c>
      <c r="S166" s="215">
        <v>0</v>
      </c>
      <c r="T166" s="215">
        <v>0</v>
      </c>
      <c r="U166" s="215">
        <v>0</v>
      </c>
      <c r="V166" s="215">
        <v>0</v>
      </c>
      <c r="W166" s="215">
        <v>0</v>
      </c>
      <c r="X166" s="215">
        <v>0</v>
      </c>
      <c r="Y166" s="215">
        <v>0</v>
      </c>
      <c r="Z166" s="215">
        <v>0</v>
      </c>
      <c r="AA166" s="215">
        <v>0</v>
      </c>
      <c r="AB166" s="215">
        <v>0</v>
      </c>
      <c r="AC166" s="215">
        <v>0</v>
      </c>
      <c r="AD166" s="215">
        <v>0</v>
      </c>
      <c r="AE166" s="215">
        <v>0</v>
      </c>
      <c r="AF166" s="215">
        <v>0</v>
      </c>
      <c r="AG166" s="215">
        <v>0</v>
      </c>
      <c r="AH166" s="215">
        <v>0</v>
      </c>
      <c r="AI166" s="215">
        <v>0</v>
      </c>
      <c r="AJ166" s="215">
        <v>0</v>
      </c>
      <c r="AK166" s="215">
        <v>0</v>
      </c>
      <c r="AL166" s="215">
        <v>0</v>
      </c>
      <c r="AM166" s="215">
        <v>0</v>
      </c>
      <c r="AN166" s="215">
        <v>0</v>
      </c>
      <c r="AO166" s="215">
        <v>0</v>
      </c>
      <c r="AP166" s="215">
        <v>0</v>
      </c>
    </row>
    <row r="167" spans="1:42">
      <c r="A167" s="74">
        <v>850</v>
      </c>
      <c r="B167" s="215">
        <v>0</v>
      </c>
      <c r="C167" s="215">
        <v>0</v>
      </c>
      <c r="D167" s="215">
        <v>0</v>
      </c>
      <c r="E167" s="215">
        <v>0</v>
      </c>
      <c r="F167" s="215">
        <v>0</v>
      </c>
      <c r="G167" s="215">
        <v>0</v>
      </c>
      <c r="H167" s="215">
        <v>0</v>
      </c>
      <c r="I167" s="215">
        <v>0</v>
      </c>
      <c r="J167" s="215">
        <v>0</v>
      </c>
      <c r="K167" s="215">
        <v>0</v>
      </c>
      <c r="L167" s="215">
        <v>0</v>
      </c>
      <c r="M167" s="215">
        <v>0</v>
      </c>
      <c r="N167" s="215">
        <v>0</v>
      </c>
      <c r="O167" s="215">
        <v>0</v>
      </c>
      <c r="P167" s="215">
        <v>0</v>
      </c>
      <c r="Q167" s="215">
        <v>0</v>
      </c>
      <c r="R167" s="215">
        <v>0</v>
      </c>
      <c r="S167" s="215">
        <v>0</v>
      </c>
      <c r="T167" s="215">
        <v>0</v>
      </c>
      <c r="U167" s="215">
        <v>0</v>
      </c>
      <c r="V167" s="215">
        <v>0</v>
      </c>
      <c r="W167" s="215">
        <v>0</v>
      </c>
      <c r="X167" s="215">
        <v>0</v>
      </c>
      <c r="Y167" s="215">
        <v>0</v>
      </c>
      <c r="Z167" s="215">
        <v>0</v>
      </c>
      <c r="AA167" s="215">
        <v>0</v>
      </c>
      <c r="AB167" s="215">
        <v>0</v>
      </c>
      <c r="AC167" s="215">
        <v>0</v>
      </c>
      <c r="AD167" s="215">
        <v>0</v>
      </c>
      <c r="AE167" s="215">
        <v>0</v>
      </c>
      <c r="AF167" s="215">
        <v>0</v>
      </c>
      <c r="AG167" s="215">
        <v>0</v>
      </c>
      <c r="AH167" s="215">
        <v>0</v>
      </c>
      <c r="AI167" s="215">
        <v>0</v>
      </c>
      <c r="AJ167" s="215">
        <v>0</v>
      </c>
      <c r="AK167" s="215">
        <v>0</v>
      </c>
      <c r="AL167" s="215">
        <v>0</v>
      </c>
      <c r="AM167" s="215">
        <v>0</v>
      </c>
      <c r="AN167" s="215">
        <v>0</v>
      </c>
      <c r="AO167" s="215">
        <v>0</v>
      </c>
      <c r="AP167" s="215">
        <v>0</v>
      </c>
    </row>
    <row r="168" spans="1:42">
      <c r="A168" s="74">
        <v>900</v>
      </c>
      <c r="B168" s="215">
        <v>0</v>
      </c>
      <c r="C168" s="215">
        <v>0</v>
      </c>
      <c r="D168" s="215">
        <v>0</v>
      </c>
      <c r="E168" s="215">
        <v>0</v>
      </c>
      <c r="F168" s="215">
        <v>0</v>
      </c>
      <c r="G168" s="215">
        <v>0</v>
      </c>
      <c r="H168" s="215">
        <v>0</v>
      </c>
      <c r="I168" s="215">
        <v>0</v>
      </c>
      <c r="J168" s="215">
        <v>0</v>
      </c>
      <c r="K168" s="215">
        <v>0</v>
      </c>
      <c r="L168" s="215">
        <v>0</v>
      </c>
      <c r="M168" s="215">
        <v>0</v>
      </c>
      <c r="N168" s="215">
        <v>0</v>
      </c>
      <c r="O168" s="215">
        <v>0</v>
      </c>
      <c r="P168" s="215">
        <v>0</v>
      </c>
      <c r="Q168" s="215">
        <v>0</v>
      </c>
      <c r="R168" s="215">
        <v>0</v>
      </c>
      <c r="S168" s="215">
        <v>0</v>
      </c>
      <c r="T168" s="215">
        <v>0</v>
      </c>
      <c r="U168" s="215">
        <v>0</v>
      </c>
      <c r="V168" s="215">
        <v>0</v>
      </c>
      <c r="W168" s="215">
        <v>0</v>
      </c>
      <c r="X168" s="215">
        <v>0</v>
      </c>
      <c r="Y168" s="215">
        <v>0</v>
      </c>
      <c r="Z168" s="215">
        <v>0</v>
      </c>
      <c r="AA168" s="215">
        <v>0</v>
      </c>
      <c r="AB168" s="215">
        <v>0</v>
      </c>
      <c r="AC168" s="215">
        <v>0</v>
      </c>
      <c r="AD168" s="215">
        <v>0</v>
      </c>
      <c r="AE168" s="215">
        <v>0</v>
      </c>
      <c r="AF168" s="215">
        <v>0</v>
      </c>
      <c r="AG168" s="215">
        <v>0</v>
      </c>
      <c r="AH168" s="215">
        <v>0</v>
      </c>
      <c r="AI168" s="215">
        <v>0</v>
      </c>
      <c r="AJ168" s="215">
        <v>0</v>
      </c>
      <c r="AK168" s="215">
        <v>0</v>
      </c>
      <c r="AL168" s="215">
        <v>0</v>
      </c>
      <c r="AM168" s="215">
        <v>0</v>
      </c>
      <c r="AN168" s="215">
        <v>0</v>
      </c>
      <c r="AO168" s="215">
        <v>0</v>
      </c>
      <c r="AP168" s="215">
        <v>0</v>
      </c>
    </row>
    <row r="169" spans="1:42">
      <c r="A169" s="74">
        <v>950</v>
      </c>
      <c r="B169" s="215">
        <v>0</v>
      </c>
      <c r="C169" s="215">
        <v>0</v>
      </c>
      <c r="D169" s="215">
        <v>0</v>
      </c>
      <c r="E169" s="215">
        <v>0</v>
      </c>
      <c r="F169" s="215">
        <v>0</v>
      </c>
      <c r="G169" s="215">
        <v>0</v>
      </c>
      <c r="H169" s="215">
        <v>0</v>
      </c>
      <c r="I169" s="215">
        <v>0</v>
      </c>
      <c r="J169" s="215">
        <v>0</v>
      </c>
      <c r="K169" s="215">
        <v>0</v>
      </c>
      <c r="L169" s="215">
        <v>0</v>
      </c>
      <c r="M169" s="215">
        <v>0</v>
      </c>
      <c r="N169" s="215">
        <v>0</v>
      </c>
      <c r="O169" s="215">
        <v>0</v>
      </c>
      <c r="P169" s="215">
        <v>0</v>
      </c>
      <c r="Q169" s="215">
        <v>0</v>
      </c>
      <c r="R169" s="215">
        <v>0</v>
      </c>
      <c r="S169" s="215">
        <v>0</v>
      </c>
      <c r="T169" s="215">
        <v>0</v>
      </c>
      <c r="U169" s="215">
        <v>0</v>
      </c>
      <c r="V169" s="215">
        <v>0</v>
      </c>
      <c r="W169" s="215">
        <v>0</v>
      </c>
      <c r="X169" s="215">
        <v>0</v>
      </c>
      <c r="Y169" s="215">
        <v>0</v>
      </c>
      <c r="Z169" s="215">
        <v>0</v>
      </c>
      <c r="AA169" s="215">
        <v>0</v>
      </c>
      <c r="AB169" s="215">
        <v>0</v>
      </c>
      <c r="AC169" s="215">
        <v>0</v>
      </c>
      <c r="AD169" s="215">
        <v>0</v>
      </c>
      <c r="AE169" s="215">
        <v>0</v>
      </c>
      <c r="AF169" s="215">
        <v>0</v>
      </c>
      <c r="AG169" s="215">
        <v>0</v>
      </c>
      <c r="AH169" s="215">
        <v>0</v>
      </c>
      <c r="AI169" s="215">
        <v>0</v>
      </c>
      <c r="AJ169" s="215">
        <v>0</v>
      </c>
      <c r="AK169" s="215">
        <v>0</v>
      </c>
      <c r="AL169" s="215">
        <v>0</v>
      </c>
      <c r="AM169" s="215">
        <v>0</v>
      </c>
      <c r="AN169" s="215">
        <v>0</v>
      </c>
      <c r="AO169" s="215">
        <v>0</v>
      </c>
      <c r="AP169" s="215">
        <v>0</v>
      </c>
    </row>
    <row r="170" spans="1:42">
      <c r="A170" s="74">
        <v>1000</v>
      </c>
      <c r="B170" s="215">
        <v>0</v>
      </c>
      <c r="C170" s="215">
        <v>0</v>
      </c>
      <c r="D170" s="215">
        <v>0</v>
      </c>
      <c r="E170" s="215">
        <v>0</v>
      </c>
      <c r="F170" s="215">
        <v>0</v>
      </c>
      <c r="G170" s="215">
        <v>0</v>
      </c>
      <c r="H170" s="215">
        <v>0</v>
      </c>
      <c r="I170" s="215">
        <v>0</v>
      </c>
      <c r="J170" s="215">
        <v>0</v>
      </c>
      <c r="K170" s="215">
        <v>0</v>
      </c>
      <c r="L170" s="215">
        <v>0</v>
      </c>
      <c r="M170" s="215">
        <v>0</v>
      </c>
      <c r="N170" s="215">
        <v>0</v>
      </c>
      <c r="O170" s="215">
        <v>0</v>
      </c>
      <c r="P170" s="215">
        <v>0</v>
      </c>
      <c r="Q170" s="215">
        <v>0</v>
      </c>
      <c r="R170" s="215">
        <v>0</v>
      </c>
      <c r="S170" s="215">
        <v>0</v>
      </c>
      <c r="T170" s="215">
        <v>0</v>
      </c>
      <c r="U170" s="215">
        <v>0</v>
      </c>
      <c r="V170" s="215">
        <v>0</v>
      </c>
      <c r="W170" s="215">
        <v>0</v>
      </c>
      <c r="X170" s="215">
        <v>0</v>
      </c>
      <c r="Y170" s="215">
        <v>0</v>
      </c>
      <c r="Z170" s="215">
        <v>0</v>
      </c>
      <c r="AA170" s="215">
        <v>0</v>
      </c>
      <c r="AB170" s="215">
        <v>0</v>
      </c>
      <c r="AC170" s="215">
        <v>0</v>
      </c>
      <c r="AD170" s="215">
        <v>0</v>
      </c>
      <c r="AE170" s="215">
        <v>0</v>
      </c>
      <c r="AF170" s="215">
        <v>0</v>
      </c>
      <c r="AG170" s="215">
        <v>0</v>
      </c>
      <c r="AH170" s="215">
        <v>0</v>
      </c>
      <c r="AI170" s="215">
        <v>0</v>
      </c>
      <c r="AJ170" s="215">
        <v>0</v>
      </c>
      <c r="AK170" s="215">
        <v>0</v>
      </c>
      <c r="AL170" s="215">
        <v>0</v>
      </c>
      <c r="AM170" s="215">
        <v>0</v>
      </c>
      <c r="AN170" s="215">
        <v>0</v>
      </c>
      <c r="AO170" s="215">
        <v>0</v>
      </c>
      <c r="AP170" s="215">
        <v>0</v>
      </c>
    </row>
    <row r="171" spans="1:42">
      <c r="A171" s="74">
        <v>1500</v>
      </c>
      <c r="B171" s="215">
        <v>0</v>
      </c>
      <c r="C171" s="215">
        <v>0</v>
      </c>
      <c r="D171" s="215">
        <v>0</v>
      </c>
      <c r="E171" s="215">
        <v>0</v>
      </c>
      <c r="F171" s="215">
        <v>0</v>
      </c>
      <c r="G171" s="215">
        <v>0</v>
      </c>
      <c r="H171" s="215">
        <v>0</v>
      </c>
      <c r="I171" s="215">
        <v>0</v>
      </c>
      <c r="J171" s="215">
        <v>0</v>
      </c>
      <c r="K171" s="215">
        <v>0</v>
      </c>
      <c r="L171" s="215">
        <v>0</v>
      </c>
      <c r="M171" s="215">
        <v>0</v>
      </c>
      <c r="N171" s="215">
        <v>0</v>
      </c>
      <c r="O171" s="215">
        <v>0</v>
      </c>
      <c r="P171" s="215">
        <v>0</v>
      </c>
      <c r="Q171" s="215">
        <v>0</v>
      </c>
      <c r="R171" s="215">
        <v>0</v>
      </c>
      <c r="S171" s="215">
        <v>0</v>
      </c>
      <c r="T171" s="215">
        <v>0</v>
      </c>
      <c r="U171" s="215">
        <v>0</v>
      </c>
      <c r="V171" s="215">
        <v>0</v>
      </c>
      <c r="W171" s="215">
        <v>0</v>
      </c>
      <c r="X171" s="215">
        <v>0</v>
      </c>
      <c r="Y171" s="215">
        <v>0</v>
      </c>
      <c r="Z171" s="215">
        <v>0</v>
      </c>
      <c r="AA171" s="215">
        <v>0</v>
      </c>
      <c r="AB171" s="215">
        <v>0</v>
      </c>
      <c r="AC171" s="215">
        <v>0</v>
      </c>
      <c r="AD171" s="215">
        <v>0</v>
      </c>
      <c r="AE171" s="215">
        <v>0</v>
      </c>
      <c r="AF171" s="215">
        <v>0</v>
      </c>
      <c r="AG171" s="215">
        <v>0</v>
      </c>
      <c r="AH171" s="215">
        <v>0</v>
      </c>
      <c r="AI171" s="215">
        <v>0</v>
      </c>
      <c r="AJ171" s="215">
        <v>0</v>
      </c>
      <c r="AK171" s="215">
        <v>0</v>
      </c>
      <c r="AL171" s="215">
        <v>0</v>
      </c>
      <c r="AM171" s="215">
        <v>0</v>
      </c>
      <c r="AN171" s="215">
        <v>0</v>
      </c>
      <c r="AO171" s="215">
        <v>0</v>
      </c>
      <c r="AP171" s="215">
        <v>0</v>
      </c>
    </row>
    <row r="172" spans="1:42">
      <c r="A172" s="74">
        <v>2000</v>
      </c>
      <c r="B172" s="215">
        <v>0</v>
      </c>
      <c r="C172" s="215">
        <v>0</v>
      </c>
      <c r="D172" s="215">
        <v>0</v>
      </c>
      <c r="E172" s="215">
        <v>0</v>
      </c>
      <c r="F172" s="215">
        <v>0</v>
      </c>
      <c r="G172" s="215">
        <v>0</v>
      </c>
      <c r="H172" s="215">
        <v>0</v>
      </c>
      <c r="I172" s="215">
        <v>0</v>
      </c>
      <c r="J172" s="215">
        <v>0</v>
      </c>
      <c r="K172" s="215">
        <v>0</v>
      </c>
      <c r="L172" s="215">
        <v>0</v>
      </c>
      <c r="M172" s="215">
        <v>0</v>
      </c>
      <c r="N172" s="215">
        <v>0</v>
      </c>
      <c r="O172" s="215">
        <v>0</v>
      </c>
      <c r="P172" s="215">
        <v>0</v>
      </c>
      <c r="Q172" s="215">
        <v>0</v>
      </c>
      <c r="R172" s="215">
        <v>0</v>
      </c>
      <c r="S172" s="215">
        <v>0</v>
      </c>
      <c r="T172" s="215">
        <v>0</v>
      </c>
      <c r="U172" s="215">
        <v>0</v>
      </c>
      <c r="V172" s="215">
        <v>0</v>
      </c>
      <c r="W172" s="215">
        <v>0</v>
      </c>
      <c r="X172" s="215">
        <v>0</v>
      </c>
      <c r="Y172" s="215">
        <v>0</v>
      </c>
      <c r="Z172" s="215">
        <v>0</v>
      </c>
      <c r="AA172" s="215">
        <v>0</v>
      </c>
      <c r="AB172" s="215">
        <v>0</v>
      </c>
      <c r="AC172" s="215">
        <v>0</v>
      </c>
      <c r="AD172" s="215">
        <v>0</v>
      </c>
      <c r="AE172" s="215">
        <v>0</v>
      </c>
      <c r="AF172" s="215">
        <v>0</v>
      </c>
      <c r="AG172" s="215">
        <v>0</v>
      </c>
      <c r="AH172" s="215">
        <v>0</v>
      </c>
      <c r="AI172" s="215">
        <v>0</v>
      </c>
      <c r="AJ172" s="215">
        <v>0</v>
      </c>
      <c r="AK172" s="215">
        <v>0</v>
      </c>
      <c r="AL172" s="215">
        <v>0</v>
      </c>
      <c r="AM172" s="215">
        <v>0</v>
      </c>
      <c r="AN172" s="215">
        <v>0</v>
      </c>
      <c r="AO172" s="215">
        <v>0</v>
      </c>
      <c r="AP172" s="215">
        <v>0</v>
      </c>
    </row>
    <row r="173" spans="1:42">
      <c r="A173" s="74">
        <v>3000</v>
      </c>
      <c r="B173" s="215">
        <v>0</v>
      </c>
      <c r="C173" s="215">
        <v>0</v>
      </c>
      <c r="D173" s="215">
        <v>0</v>
      </c>
      <c r="E173" s="215">
        <v>0</v>
      </c>
      <c r="F173" s="215">
        <v>0</v>
      </c>
      <c r="G173" s="215">
        <v>0</v>
      </c>
      <c r="H173" s="215">
        <v>0</v>
      </c>
      <c r="I173" s="215">
        <v>0</v>
      </c>
      <c r="J173" s="215">
        <v>0</v>
      </c>
      <c r="K173" s="215">
        <v>0</v>
      </c>
      <c r="L173" s="215">
        <v>0</v>
      </c>
      <c r="M173" s="215">
        <v>0</v>
      </c>
      <c r="N173" s="215">
        <v>0</v>
      </c>
      <c r="O173" s="215">
        <v>0</v>
      </c>
      <c r="P173" s="215">
        <v>0</v>
      </c>
      <c r="Q173" s="215">
        <v>0</v>
      </c>
      <c r="R173" s="215">
        <v>0</v>
      </c>
      <c r="S173" s="215">
        <v>0</v>
      </c>
      <c r="T173" s="215">
        <v>0</v>
      </c>
      <c r="U173" s="215">
        <v>0</v>
      </c>
      <c r="V173" s="215">
        <v>0</v>
      </c>
      <c r="W173" s="215">
        <v>0</v>
      </c>
      <c r="X173" s="215">
        <v>0</v>
      </c>
      <c r="Y173" s="215">
        <v>0</v>
      </c>
      <c r="Z173" s="215">
        <v>0</v>
      </c>
      <c r="AA173" s="215">
        <v>0</v>
      </c>
      <c r="AB173" s="215">
        <v>0</v>
      </c>
      <c r="AC173" s="215">
        <v>0</v>
      </c>
      <c r="AD173" s="215">
        <v>0</v>
      </c>
      <c r="AE173" s="215">
        <v>0</v>
      </c>
      <c r="AF173" s="215">
        <v>0</v>
      </c>
      <c r="AG173" s="215">
        <v>0</v>
      </c>
      <c r="AH173" s="215">
        <v>0</v>
      </c>
      <c r="AI173" s="215">
        <v>0</v>
      </c>
      <c r="AJ173" s="215">
        <v>0</v>
      </c>
      <c r="AK173" s="215">
        <v>0</v>
      </c>
      <c r="AL173" s="215">
        <v>0</v>
      </c>
      <c r="AM173" s="215">
        <v>0</v>
      </c>
      <c r="AN173" s="215">
        <v>0</v>
      </c>
      <c r="AO173" s="215">
        <v>0</v>
      </c>
      <c r="AP173" s="215">
        <v>0</v>
      </c>
    </row>
    <row r="174" spans="1:42">
      <c r="A174" s="74">
        <v>5000</v>
      </c>
      <c r="B174" s="215">
        <v>0</v>
      </c>
      <c r="C174" s="215">
        <v>0</v>
      </c>
      <c r="D174" s="215">
        <v>0</v>
      </c>
      <c r="E174" s="215">
        <v>0</v>
      </c>
      <c r="F174" s="215">
        <v>0</v>
      </c>
      <c r="G174" s="215">
        <v>0</v>
      </c>
      <c r="H174" s="215">
        <v>0</v>
      </c>
      <c r="I174" s="215">
        <v>0</v>
      </c>
      <c r="J174" s="215">
        <v>0</v>
      </c>
      <c r="K174" s="215">
        <v>0</v>
      </c>
      <c r="L174" s="215">
        <v>0</v>
      </c>
      <c r="M174" s="215">
        <v>0</v>
      </c>
      <c r="N174" s="215">
        <v>0</v>
      </c>
      <c r="O174" s="215">
        <v>0</v>
      </c>
      <c r="P174" s="215">
        <v>0</v>
      </c>
      <c r="Q174" s="215">
        <v>0</v>
      </c>
      <c r="R174" s="215">
        <v>0</v>
      </c>
      <c r="S174" s="215">
        <v>0</v>
      </c>
      <c r="T174" s="215">
        <v>0</v>
      </c>
      <c r="U174" s="215">
        <v>0</v>
      </c>
      <c r="V174" s="215">
        <v>0</v>
      </c>
      <c r="W174" s="215">
        <v>0</v>
      </c>
      <c r="X174" s="215">
        <v>0</v>
      </c>
      <c r="Y174" s="215">
        <v>0</v>
      </c>
      <c r="Z174" s="215">
        <v>0</v>
      </c>
      <c r="AA174" s="215">
        <v>0</v>
      </c>
      <c r="AB174" s="215">
        <v>0</v>
      </c>
      <c r="AC174" s="215">
        <v>0</v>
      </c>
      <c r="AD174" s="215">
        <v>0</v>
      </c>
      <c r="AE174" s="215">
        <v>0</v>
      </c>
      <c r="AF174" s="215">
        <v>0</v>
      </c>
      <c r="AG174" s="215">
        <v>0</v>
      </c>
      <c r="AH174" s="215">
        <v>0</v>
      </c>
      <c r="AI174" s="215">
        <v>0</v>
      </c>
      <c r="AJ174" s="215">
        <v>0</v>
      </c>
      <c r="AK174" s="215">
        <v>0</v>
      </c>
      <c r="AL174" s="215">
        <v>0</v>
      </c>
      <c r="AM174" s="215">
        <v>0</v>
      </c>
      <c r="AN174" s="215">
        <v>0</v>
      </c>
      <c r="AO174" s="215">
        <v>0</v>
      </c>
      <c r="AP174" s="215">
        <v>0</v>
      </c>
    </row>
    <row r="175" spans="1:42">
      <c r="A175" s="74">
        <v>10000</v>
      </c>
      <c r="B175" s="215">
        <v>0</v>
      </c>
      <c r="C175" s="215">
        <v>0</v>
      </c>
      <c r="D175" s="215">
        <v>0</v>
      </c>
      <c r="E175" s="215">
        <v>0</v>
      </c>
      <c r="F175" s="215">
        <v>0</v>
      </c>
      <c r="G175" s="215">
        <v>0</v>
      </c>
      <c r="H175" s="215">
        <v>0</v>
      </c>
      <c r="I175" s="215">
        <v>0</v>
      </c>
      <c r="J175" s="215">
        <v>0</v>
      </c>
      <c r="K175" s="215">
        <v>0</v>
      </c>
      <c r="L175" s="215">
        <v>0</v>
      </c>
      <c r="M175" s="215">
        <v>0</v>
      </c>
      <c r="N175" s="215">
        <v>0</v>
      </c>
      <c r="O175" s="215">
        <v>0</v>
      </c>
      <c r="P175" s="215">
        <v>0</v>
      </c>
      <c r="Q175" s="215">
        <v>0</v>
      </c>
      <c r="R175" s="215">
        <v>0</v>
      </c>
      <c r="S175" s="215">
        <v>0</v>
      </c>
      <c r="T175" s="215">
        <v>0</v>
      </c>
      <c r="U175" s="215">
        <v>0</v>
      </c>
      <c r="V175" s="215">
        <v>0</v>
      </c>
      <c r="W175" s="215">
        <v>0</v>
      </c>
      <c r="X175" s="215">
        <v>0</v>
      </c>
      <c r="Y175" s="215">
        <v>0</v>
      </c>
      <c r="Z175" s="215">
        <v>0</v>
      </c>
      <c r="AA175" s="215">
        <v>0</v>
      </c>
      <c r="AB175" s="215">
        <v>0</v>
      </c>
      <c r="AC175" s="215">
        <v>0</v>
      </c>
      <c r="AD175" s="215">
        <v>0</v>
      </c>
      <c r="AE175" s="215">
        <v>0</v>
      </c>
      <c r="AF175" s="215">
        <v>0</v>
      </c>
      <c r="AG175" s="215">
        <v>0</v>
      </c>
      <c r="AH175" s="215">
        <v>0</v>
      </c>
      <c r="AI175" s="215">
        <v>0</v>
      </c>
      <c r="AJ175" s="215">
        <v>0</v>
      </c>
      <c r="AK175" s="215">
        <v>0</v>
      </c>
      <c r="AL175" s="215">
        <v>0</v>
      </c>
      <c r="AM175" s="215">
        <v>0</v>
      </c>
      <c r="AN175" s="215">
        <v>0</v>
      </c>
      <c r="AO175" s="215">
        <v>0</v>
      </c>
      <c r="AP175" s="215">
        <v>0</v>
      </c>
    </row>
    <row r="176" spans="1:42">
      <c r="A176" s="74">
        <v>100000</v>
      </c>
      <c r="B176" s="215">
        <v>0</v>
      </c>
      <c r="C176" s="215">
        <v>0</v>
      </c>
      <c r="D176" s="215">
        <v>0</v>
      </c>
      <c r="E176" s="215">
        <v>0</v>
      </c>
      <c r="F176" s="215">
        <v>0</v>
      </c>
      <c r="G176" s="215">
        <v>0</v>
      </c>
      <c r="H176" s="215">
        <v>0</v>
      </c>
      <c r="I176" s="215">
        <v>0</v>
      </c>
      <c r="J176" s="215">
        <v>0</v>
      </c>
      <c r="K176" s="215">
        <v>0</v>
      </c>
      <c r="L176" s="215">
        <v>0</v>
      </c>
      <c r="M176" s="215">
        <v>0</v>
      </c>
      <c r="N176" s="215">
        <v>0</v>
      </c>
      <c r="O176" s="215">
        <v>0</v>
      </c>
      <c r="P176" s="215">
        <v>0</v>
      </c>
      <c r="Q176" s="215">
        <v>0</v>
      </c>
      <c r="R176" s="215">
        <v>0</v>
      </c>
      <c r="S176" s="215">
        <v>0</v>
      </c>
      <c r="T176" s="215">
        <v>0</v>
      </c>
      <c r="U176" s="215">
        <v>0</v>
      </c>
      <c r="V176" s="215">
        <v>0</v>
      </c>
      <c r="W176" s="215">
        <v>0</v>
      </c>
      <c r="X176" s="215">
        <v>0</v>
      </c>
      <c r="Y176" s="215">
        <v>0</v>
      </c>
      <c r="Z176" s="215">
        <v>0</v>
      </c>
      <c r="AA176" s="215">
        <v>0</v>
      </c>
      <c r="AB176" s="215">
        <v>0</v>
      </c>
      <c r="AC176" s="215">
        <v>0</v>
      </c>
      <c r="AD176" s="215">
        <v>0</v>
      </c>
      <c r="AE176" s="215">
        <v>0</v>
      </c>
      <c r="AF176" s="215">
        <v>0</v>
      </c>
      <c r="AG176" s="215">
        <v>0</v>
      </c>
      <c r="AH176" s="215">
        <v>0</v>
      </c>
      <c r="AI176" s="215">
        <v>0</v>
      </c>
      <c r="AJ176" s="215">
        <v>0</v>
      </c>
      <c r="AK176" s="215">
        <v>0</v>
      </c>
      <c r="AL176" s="215">
        <v>0</v>
      </c>
      <c r="AM176" s="215">
        <v>0</v>
      </c>
      <c r="AN176" s="215">
        <v>0</v>
      </c>
      <c r="AO176" s="215">
        <v>0</v>
      </c>
      <c r="AP176" s="215">
        <v>0</v>
      </c>
    </row>
    <row r="177" spans="1:42">
      <c r="A177" s="74">
        <v>1000000</v>
      </c>
      <c r="B177" s="215">
        <v>0</v>
      </c>
      <c r="C177" s="215">
        <v>0</v>
      </c>
      <c r="D177" s="215">
        <v>0</v>
      </c>
      <c r="E177" s="215">
        <v>0</v>
      </c>
      <c r="F177" s="215">
        <v>0</v>
      </c>
      <c r="G177" s="215">
        <v>0</v>
      </c>
      <c r="H177" s="215">
        <v>0</v>
      </c>
      <c r="I177" s="215">
        <v>0</v>
      </c>
      <c r="J177" s="215">
        <v>0</v>
      </c>
      <c r="K177" s="215">
        <v>0</v>
      </c>
      <c r="L177" s="215">
        <v>0</v>
      </c>
      <c r="M177" s="215">
        <v>0</v>
      </c>
      <c r="N177" s="215">
        <v>0</v>
      </c>
      <c r="O177" s="215">
        <v>0</v>
      </c>
      <c r="P177" s="215">
        <v>0</v>
      </c>
      <c r="Q177" s="215">
        <v>0</v>
      </c>
      <c r="R177" s="215">
        <v>0</v>
      </c>
      <c r="S177" s="215">
        <v>0</v>
      </c>
      <c r="T177" s="215">
        <v>0</v>
      </c>
      <c r="U177" s="215">
        <v>0</v>
      </c>
      <c r="V177" s="215">
        <v>0</v>
      </c>
      <c r="W177" s="215">
        <v>0</v>
      </c>
      <c r="X177" s="215">
        <v>0</v>
      </c>
      <c r="Y177" s="215">
        <v>0</v>
      </c>
      <c r="Z177" s="215">
        <v>0</v>
      </c>
      <c r="AA177" s="215">
        <v>0</v>
      </c>
      <c r="AB177" s="215">
        <v>0</v>
      </c>
      <c r="AC177" s="215">
        <v>0</v>
      </c>
      <c r="AD177" s="215">
        <v>0</v>
      </c>
      <c r="AE177" s="215">
        <v>0</v>
      </c>
      <c r="AF177" s="215">
        <v>0</v>
      </c>
      <c r="AG177" s="215">
        <v>0</v>
      </c>
      <c r="AH177" s="215">
        <v>0</v>
      </c>
      <c r="AI177" s="215">
        <v>0</v>
      </c>
      <c r="AJ177" s="215">
        <v>0</v>
      </c>
      <c r="AK177" s="215">
        <v>0</v>
      </c>
      <c r="AL177" s="215">
        <v>0</v>
      </c>
      <c r="AM177" s="215">
        <v>0</v>
      </c>
      <c r="AN177" s="215">
        <v>0</v>
      </c>
      <c r="AO177" s="215">
        <v>0</v>
      </c>
      <c r="AP177" s="215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B2:G33"/>
  <sheetViews>
    <sheetView workbookViewId="0"/>
  </sheetViews>
  <sheetFormatPr defaultRowHeight="15"/>
  <cols>
    <col min="2" max="2" width="23.140625" bestFit="1" customWidth="1"/>
    <col min="3" max="5" width="10.85546875" customWidth="1"/>
  </cols>
  <sheetData>
    <row r="2" spans="2:7">
      <c r="B2" s="133" t="s">
        <v>331</v>
      </c>
      <c r="C2" s="134" t="s">
        <v>332</v>
      </c>
      <c r="D2" s="134"/>
      <c r="E2" s="135"/>
      <c r="F2" s="135"/>
      <c r="G2" s="136"/>
    </row>
    <row r="3" spans="2:7">
      <c r="B3" s="137" t="s">
        <v>333</v>
      </c>
      <c r="C3" s="138">
        <v>41520.626423611109</v>
      </c>
      <c r="D3" s="139"/>
      <c r="E3" s="140"/>
      <c r="F3" s="140"/>
      <c r="G3" s="141"/>
    </row>
    <row r="4" spans="2:7">
      <c r="B4" s="137" t="s">
        <v>1</v>
      </c>
      <c r="C4" s="139" t="s">
        <v>2</v>
      </c>
      <c r="D4" s="139"/>
      <c r="E4" s="140"/>
      <c r="F4" s="140"/>
      <c r="G4" s="141"/>
    </row>
    <row r="5" spans="2:7">
      <c r="B5" s="137" t="s">
        <v>3</v>
      </c>
      <c r="C5" s="142" t="s">
        <v>4</v>
      </c>
      <c r="D5" s="142"/>
      <c r="E5" s="140"/>
      <c r="F5" s="140"/>
      <c r="G5" s="141"/>
    </row>
    <row r="6" spans="2:7" ht="18">
      <c r="B6" s="143" t="s">
        <v>334</v>
      </c>
      <c r="C6" s="144" t="s">
        <v>335</v>
      </c>
      <c r="D6" s="144"/>
      <c r="E6" s="144"/>
      <c r="F6" s="144"/>
      <c r="G6" s="145"/>
    </row>
    <row r="8" spans="2:7">
      <c r="B8" s="146" t="s">
        <v>336</v>
      </c>
    </row>
    <row r="9" spans="2:7">
      <c r="B9" s="147" t="s">
        <v>337</v>
      </c>
      <c r="C9" s="148">
        <v>2010</v>
      </c>
      <c r="D9" s="148">
        <v>2015</v>
      </c>
      <c r="E9" s="148">
        <v>2020</v>
      </c>
      <c r="F9" s="148">
        <v>2025</v>
      </c>
      <c r="G9" s="149">
        <v>2030</v>
      </c>
    </row>
    <row r="10" spans="2:7">
      <c r="B10" s="150" t="s">
        <v>12</v>
      </c>
      <c r="C10" s="151"/>
      <c r="D10" s="151"/>
      <c r="E10" s="152"/>
      <c r="F10" s="152"/>
      <c r="G10" s="153"/>
    </row>
    <row r="11" spans="2:7">
      <c r="B11" s="73" t="s">
        <v>14</v>
      </c>
      <c r="C11" s="154">
        <v>27.23779492239148</v>
      </c>
      <c r="D11" s="154">
        <v>29.570796628806168</v>
      </c>
      <c r="E11" s="154">
        <v>31.087247737975716</v>
      </c>
      <c r="F11" s="154">
        <v>33.653549615031878</v>
      </c>
      <c r="G11" s="154">
        <v>36.628126790710603</v>
      </c>
    </row>
    <row r="12" spans="2:7">
      <c r="B12" s="73" t="s">
        <v>15</v>
      </c>
      <c r="C12" s="154">
        <v>1.149690272282613</v>
      </c>
      <c r="D12" s="154">
        <v>1.4601066457989185</v>
      </c>
      <c r="E12" s="154">
        <v>1.7590261165923979</v>
      </c>
      <c r="F12" s="154">
        <v>1.7935168247608761</v>
      </c>
      <c r="G12" s="154">
        <v>2.0924362955543558</v>
      </c>
    </row>
    <row r="13" spans="2:7">
      <c r="B13" s="73" t="s">
        <v>16</v>
      </c>
      <c r="C13" s="154">
        <v>0.9433458443903</v>
      </c>
      <c r="D13" s="154">
        <v>0.97847837583748243</v>
      </c>
      <c r="E13" s="154">
        <v>0.98520588185928326</v>
      </c>
      <c r="F13" s="154">
        <v>1.0166009099610207</v>
      </c>
      <c r="G13" s="154">
        <v>1.0920984775390081</v>
      </c>
    </row>
    <row r="14" spans="2:7">
      <c r="B14" s="73" t="s">
        <v>17</v>
      </c>
      <c r="C14" s="154">
        <v>295.5121719899102</v>
      </c>
      <c r="D14" s="154">
        <v>321.15602395422218</v>
      </c>
      <c r="E14" s="154">
        <v>354.05796941929862</v>
      </c>
      <c r="F14" s="154">
        <v>396.68214054708068</v>
      </c>
      <c r="G14" s="154">
        <v>435.65698195501835</v>
      </c>
    </row>
    <row r="15" spans="2:7">
      <c r="B15" s="73" t="s">
        <v>18</v>
      </c>
      <c r="C15" s="154">
        <v>18.881174766802793</v>
      </c>
      <c r="D15" s="154">
        <v>20.681870598865768</v>
      </c>
      <c r="E15" s="154">
        <v>23.04795641513849</v>
      </c>
      <c r="F15" s="154">
        <v>25.822643396470358</v>
      </c>
      <c r="G15" s="154">
        <v>28.359771560907372</v>
      </c>
    </row>
    <row r="16" spans="2:7">
      <c r="B16" s="73" t="s">
        <v>19</v>
      </c>
      <c r="C16" s="154">
        <v>4.0360255326554828</v>
      </c>
      <c r="D16" s="154">
        <v>4.420940901773859</v>
      </c>
      <c r="E16" s="154">
        <v>4.9267136031484009</v>
      </c>
      <c r="F16" s="154">
        <v>5.5198285782542902</v>
      </c>
      <c r="G16" s="154">
        <v>6.0621631616559082</v>
      </c>
    </row>
    <row r="17" spans="2:7">
      <c r="B17" s="73" t="s">
        <v>20</v>
      </c>
      <c r="C17" s="154">
        <v>2.3525128637849622</v>
      </c>
      <c r="D17" s="154">
        <v>1.8360436439734671</v>
      </c>
      <c r="E17" s="154">
        <v>1.5987830544171981</v>
      </c>
      <c r="F17" s="154">
        <v>1.6497306176080344</v>
      </c>
      <c r="G17" s="154">
        <v>1.7722473767098077</v>
      </c>
    </row>
    <row r="18" spans="2:7">
      <c r="B18" s="73" t="s">
        <v>21</v>
      </c>
      <c r="C18" s="154">
        <v>48.821620264724672</v>
      </c>
      <c r="D18" s="154">
        <v>50.970067893976591</v>
      </c>
      <c r="E18" s="154">
        <v>50.599645888933154</v>
      </c>
      <c r="F18" s="154">
        <v>50.229223883889716</v>
      </c>
      <c r="G18" s="154">
        <v>51.340489899020014</v>
      </c>
    </row>
    <row r="19" spans="2:7">
      <c r="B19" s="73" t="s">
        <v>22</v>
      </c>
      <c r="C19" s="154">
        <v>1.9017008415897017</v>
      </c>
      <c r="D19" s="154">
        <v>1.824202061211438</v>
      </c>
      <c r="E19" s="154">
        <v>1.8033370049557518</v>
      </c>
      <c r="F19" s="154">
        <v>1.76458761476662</v>
      </c>
      <c r="G19" s="154">
        <v>1.7526647254776562</v>
      </c>
    </row>
    <row r="20" spans="2:7">
      <c r="B20" s="73" t="s">
        <v>23</v>
      </c>
      <c r="C20" s="154">
        <v>67.466576630932906</v>
      </c>
      <c r="D20" s="154">
        <v>69.979198740008854</v>
      </c>
      <c r="E20" s="154">
        <v>70.460339143874464</v>
      </c>
      <c r="F20" s="154">
        <v>72.705661028580622</v>
      </c>
      <c r="G20" s="154">
        <v>78.105125560850212</v>
      </c>
    </row>
    <row r="21" spans="2:7">
      <c r="B21" s="150" t="s">
        <v>13</v>
      </c>
      <c r="C21" s="155"/>
      <c r="D21" s="155"/>
      <c r="E21" s="155"/>
      <c r="F21" s="155"/>
      <c r="G21" s="156"/>
    </row>
    <row r="22" spans="2:7">
      <c r="B22" s="157" t="s">
        <v>24</v>
      </c>
      <c r="C22" s="154">
        <v>9.9839095323312037</v>
      </c>
      <c r="D22" s="154">
        <v>10.559562263393097</v>
      </c>
      <c r="E22" s="154">
        <v>10.654099350974539</v>
      </c>
      <c r="F22" s="154">
        <v>11.583428889377297</v>
      </c>
      <c r="G22" s="154">
        <v>12.47956808712282</v>
      </c>
    </row>
    <row r="23" spans="2:7">
      <c r="B23" s="157" t="s">
        <v>238</v>
      </c>
      <c r="C23" s="154">
        <v>7.6651015950958561</v>
      </c>
      <c r="D23" s="154">
        <v>9.7346790257717384</v>
      </c>
      <c r="E23" s="154">
        <v>11.727605440496662</v>
      </c>
      <c r="F23" s="154">
        <v>11.957558488349537</v>
      </c>
      <c r="G23" s="154">
        <v>13.950484903074459</v>
      </c>
    </row>
    <row r="24" spans="2:7">
      <c r="B24" s="157" t="s">
        <v>239</v>
      </c>
      <c r="C24" s="154">
        <v>0.12363245672288983</v>
      </c>
      <c r="D24" s="154">
        <v>0.24726491344577967</v>
      </c>
      <c r="E24" s="154">
        <v>0.37089737016866953</v>
      </c>
      <c r="F24" s="154">
        <v>0.24726491344577967</v>
      </c>
      <c r="G24" s="154">
        <v>0.24726491344577967</v>
      </c>
    </row>
    <row r="25" spans="2:7">
      <c r="B25" s="157" t="s">
        <v>27</v>
      </c>
      <c r="C25" s="154">
        <v>28.201813618748872</v>
      </c>
      <c r="D25" s="154">
        <v>27.652332007717273</v>
      </c>
      <c r="E25" s="154">
        <v>27.366858995383083</v>
      </c>
      <c r="F25" s="154">
        <v>26.882717056691231</v>
      </c>
      <c r="G25" s="154">
        <v>26.911348900536929</v>
      </c>
    </row>
    <row r="26" spans="2:7">
      <c r="B26" s="157" t="s">
        <v>28</v>
      </c>
      <c r="C26" s="154">
        <v>52.172732185727455</v>
      </c>
      <c r="D26" s="154">
        <v>54.46864908009178</v>
      </c>
      <c r="E26" s="154">
        <v>54.072801339684119</v>
      </c>
      <c r="F26" s="154">
        <v>53.676953599276473</v>
      </c>
      <c r="G26" s="154">
        <v>54.864496820499411</v>
      </c>
    </row>
    <row r="27" spans="2:7">
      <c r="B27" s="157" t="s">
        <v>240</v>
      </c>
      <c r="C27" s="154">
        <v>22.104894482796965</v>
      </c>
      <c r="D27" s="154">
        <v>24.200940511656711</v>
      </c>
      <c r="E27" s="154">
        <v>26.884316156200782</v>
      </c>
      <c r="F27" s="154">
        <v>30.067097846077729</v>
      </c>
      <c r="G27" s="154">
        <v>33.006081544702965</v>
      </c>
    </row>
    <row r="28" spans="2:7">
      <c r="B28" s="157" t="s">
        <v>338</v>
      </c>
      <c r="C28" s="154">
        <v>0</v>
      </c>
      <c r="D28" s="154">
        <v>0</v>
      </c>
      <c r="E28" s="154">
        <v>0</v>
      </c>
      <c r="F28" s="154">
        <v>0</v>
      </c>
      <c r="G28" s="154">
        <v>0</v>
      </c>
    </row>
    <row r="29" spans="2:7">
      <c r="B29" s="19" t="s">
        <v>241</v>
      </c>
      <c r="C29" s="158">
        <v>588.55469780088833</v>
      </c>
      <c r="D29" s="158">
        <v>629.74115724655098</v>
      </c>
      <c r="E29" s="158">
        <v>671.4028029191013</v>
      </c>
      <c r="F29" s="158">
        <v>725.25250380962211</v>
      </c>
      <c r="G29" s="159">
        <v>784.3213509728256</v>
      </c>
    </row>
    <row r="31" spans="2:7">
      <c r="B31" s="160" t="s">
        <v>339</v>
      </c>
      <c r="C31" t="s">
        <v>340</v>
      </c>
      <c r="E31" s="161"/>
      <c r="F31" s="161"/>
    </row>
    <row r="32" spans="2:7">
      <c r="C32" t="s">
        <v>341</v>
      </c>
    </row>
    <row r="33" spans="3:7">
      <c r="C33" s="162" t="s">
        <v>342</v>
      </c>
      <c r="D33" s="162"/>
      <c r="G33" s="162"/>
    </row>
  </sheetData>
  <hyperlinks>
    <hyperlink ref="C33" r:id="rId1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5703125" customWidth="1"/>
    <col min="3" max="3" width="10.42578125" customWidth="1"/>
    <col min="19" max="19" width="12" bestFit="1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2010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2.5081916631919067E-3</v>
      </c>
      <c r="Q10">
        <v>0</v>
      </c>
      <c r="R10">
        <v>0</v>
      </c>
      <c r="S10">
        <v>2.5081916631919067E-3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1.3141851691450372E-5</v>
      </c>
      <c r="Q11">
        <v>0</v>
      </c>
      <c r="R11">
        <v>0</v>
      </c>
      <c r="S11">
        <v>1.3141851691450372E-5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1.2231657165862227E-5</v>
      </c>
      <c r="Q13">
        <v>0</v>
      </c>
      <c r="R13">
        <v>0</v>
      </c>
      <c r="S13">
        <v>1.2231657165862227E-5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4.6492875819474644E-5</v>
      </c>
      <c r="Q14">
        <v>0</v>
      </c>
      <c r="R14">
        <v>0</v>
      </c>
      <c r="S14">
        <v>4.6492875819474644E-5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1.1287758367002458E-5</v>
      </c>
      <c r="Q15">
        <v>0</v>
      </c>
      <c r="R15">
        <v>0</v>
      </c>
      <c r="S15">
        <v>1.1287758367002458E-5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0.95159718991165487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6.3782957271335693E-5</v>
      </c>
      <c r="R16">
        <v>0</v>
      </c>
      <c r="S16">
        <v>0.95166097286892648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0.26038384830437589</v>
      </c>
      <c r="H17">
        <v>0</v>
      </c>
      <c r="I17">
        <v>0</v>
      </c>
      <c r="J17">
        <v>0</v>
      </c>
      <c r="K17">
        <v>1.7384253227075576E-2</v>
      </c>
      <c r="L17">
        <v>0</v>
      </c>
      <c r="M17">
        <v>0</v>
      </c>
      <c r="N17">
        <v>0</v>
      </c>
      <c r="O17">
        <v>0</v>
      </c>
      <c r="P17">
        <v>1.0712855389971056E-5</v>
      </c>
      <c r="Q17">
        <v>5.5684963535406726E-5</v>
      </c>
      <c r="R17">
        <v>0</v>
      </c>
      <c r="S17">
        <v>0.27783449935037674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0.21092002255285847</v>
      </c>
      <c r="H18">
        <v>0</v>
      </c>
      <c r="I18">
        <v>0</v>
      </c>
      <c r="J18">
        <v>0</v>
      </c>
      <c r="K18">
        <v>1.1756930505994353E-2</v>
      </c>
      <c r="L18">
        <v>0</v>
      </c>
      <c r="M18">
        <v>0</v>
      </c>
      <c r="N18">
        <v>0</v>
      </c>
      <c r="O18">
        <v>0</v>
      </c>
      <c r="P18">
        <v>1.0348103401076197E-5</v>
      </c>
      <c r="Q18">
        <v>4.0618943982156233E-5</v>
      </c>
      <c r="R18">
        <v>1.1780456877272211E-3</v>
      </c>
      <c r="S18">
        <v>0.22390596579396327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0.1868416801769115</v>
      </c>
      <c r="H19">
        <v>0</v>
      </c>
      <c r="I19">
        <v>0</v>
      </c>
      <c r="J19">
        <v>0</v>
      </c>
      <c r="K19">
        <v>1.2309081854386426E-2</v>
      </c>
      <c r="L19">
        <v>0</v>
      </c>
      <c r="M19">
        <v>0</v>
      </c>
      <c r="N19">
        <v>0</v>
      </c>
      <c r="O19">
        <v>0</v>
      </c>
      <c r="P19">
        <v>1.9655011901822776E-5</v>
      </c>
      <c r="Q19">
        <v>2.5315040141312865E-5</v>
      </c>
      <c r="R19">
        <v>0</v>
      </c>
      <c r="S19">
        <v>0.19919573208334174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0.12726455418686888</v>
      </c>
      <c r="H20">
        <v>0</v>
      </c>
      <c r="I20">
        <v>0</v>
      </c>
      <c r="J20">
        <v>0</v>
      </c>
      <c r="K20">
        <v>5.8012777303884377E-3</v>
      </c>
      <c r="L20">
        <v>0</v>
      </c>
      <c r="M20">
        <v>0</v>
      </c>
      <c r="N20">
        <v>0</v>
      </c>
      <c r="O20">
        <v>0</v>
      </c>
      <c r="P20">
        <v>9.7679795611101128E-6</v>
      </c>
      <c r="Q20">
        <v>1.0732535968141835E-5</v>
      </c>
      <c r="R20">
        <v>1.4569461813115549E-3</v>
      </c>
      <c r="S20">
        <v>0.13454327861409854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0.12019784350647145</v>
      </c>
      <c r="H21">
        <v>0</v>
      </c>
      <c r="I21">
        <v>0</v>
      </c>
      <c r="J21">
        <v>0</v>
      </c>
      <c r="K21">
        <v>6.2055388400590605E-3</v>
      </c>
      <c r="L21">
        <v>0</v>
      </c>
      <c r="M21">
        <v>0</v>
      </c>
      <c r="N21">
        <v>3.2489455152097525E-3</v>
      </c>
      <c r="O21">
        <v>0</v>
      </c>
      <c r="P21">
        <v>9.2996214584341319E-6</v>
      </c>
      <c r="Q21">
        <v>2.5754488128784718E-5</v>
      </c>
      <c r="R21">
        <v>1.7388959354823355E-4</v>
      </c>
      <c r="S21">
        <v>0.12986127156487592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6.6132629325829306E-2</v>
      </c>
      <c r="H22">
        <v>0</v>
      </c>
      <c r="I22">
        <v>0</v>
      </c>
      <c r="J22">
        <v>0</v>
      </c>
      <c r="K22">
        <v>5.9758800126334458E-3</v>
      </c>
      <c r="L22">
        <v>0</v>
      </c>
      <c r="M22">
        <v>0</v>
      </c>
      <c r="N22">
        <v>4.0181283383044931E-3</v>
      </c>
      <c r="O22">
        <v>0</v>
      </c>
      <c r="P22">
        <v>9.0506985304453225E-6</v>
      </c>
      <c r="Q22">
        <v>1.7542303445983539E-5</v>
      </c>
      <c r="R22">
        <v>1.478588453931234E-4</v>
      </c>
      <c r="S22">
        <v>7.6301089524136723E-2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3.0146874534896506E-2</v>
      </c>
      <c r="H23">
        <v>0</v>
      </c>
      <c r="I23">
        <v>0</v>
      </c>
      <c r="J23">
        <v>0</v>
      </c>
      <c r="K23">
        <v>4.9003732195022909E-3</v>
      </c>
      <c r="L23">
        <v>0</v>
      </c>
      <c r="M23">
        <v>0</v>
      </c>
      <c r="N23">
        <v>0.18328976780315667</v>
      </c>
      <c r="O23">
        <v>0</v>
      </c>
      <c r="P23">
        <v>1.7693760774225784E-5</v>
      </c>
      <c r="Q23">
        <v>2.9154106721575031E-6</v>
      </c>
      <c r="R23">
        <v>2.452653299351553E-4</v>
      </c>
      <c r="S23">
        <v>0.21860289005893518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0.10755336763401702</v>
      </c>
      <c r="H24">
        <v>0</v>
      </c>
      <c r="I24">
        <v>0</v>
      </c>
      <c r="J24">
        <v>0</v>
      </c>
      <c r="K24">
        <v>9.2442865618963532E-4</v>
      </c>
      <c r="L24">
        <v>0</v>
      </c>
      <c r="M24">
        <v>0</v>
      </c>
      <c r="N24">
        <v>0.22559473305568917</v>
      </c>
      <c r="O24">
        <v>0</v>
      </c>
      <c r="P24">
        <v>1.7375236448367859E-5</v>
      </c>
      <c r="Q24">
        <v>1.3652808639303532E-5</v>
      </c>
      <c r="R24">
        <v>3.292202175998243E-4</v>
      </c>
      <c r="S24">
        <v>0.33443277760858381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1.1438967697975144E-2</v>
      </c>
      <c r="H25">
        <v>0</v>
      </c>
      <c r="I25">
        <v>0</v>
      </c>
      <c r="J25">
        <v>0</v>
      </c>
      <c r="K25">
        <v>3.0863030421706544E-3</v>
      </c>
      <c r="L25">
        <v>0</v>
      </c>
      <c r="M25">
        <v>0</v>
      </c>
      <c r="N25">
        <v>5.1292342957677706E-2</v>
      </c>
      <c r="O25">
        <v>0</v>
      </c>
      <c r="P25">
        <v>4.210271375680542E-4</v>
      </c>
      <c r="Q25">
        <v>4.7102584855161409E-6</v>
      </c>
      <c r="R25">
        <v>9.129875293435773E-5</v>
      </c>
      <c r="S25">
        <v>6.6334649846811811E-2</v>
      </c>
    </row>
    <row r="26" spans="1:19">
      <c r="A26" t="s">
        <v>48</v>
      </c>
      <c r="B26" s="34" t="s">
        <v>65</v>
      </c>
      <c r="C26">
        <v>0</v>
      </c>
      <c r="D26">
        <v>2.8324266574863973E-2</v>
      </c>
      <c r="E26">
        <v>0</v>
      </c>
      <c r="F26">
        <v>0</v>
      </c>
      <c r="G26">
        <v>1.0858893072768883E-2</v>
      </c>
      <c r="H26">
        <v>0</v>
      </c>
      <c r="I26">
        <v>0</v>
      </c>
      <c r="J26">
        <v>0</v>
      </c>
      <c r="K26">
        <v>2.0825028323814138E-3</v>
      </c>
      <c r="L26">
        <v>0</v>
      </c>
      <c r="M26">
        <v>0</v>
      </c>
      <c r="N26">
        <v>7.3055631468329607E-2</v>
      </c>
      <c r="O26">
        <v>0</v>
      </c>
      <c r="P26">
        <v>5.2070466086231179E-4</v>
      </c>
      <c r="Q26">
        <v>8.5610273265065377E-6</v>
      </c>
      <c r="R26">
        <v>3.266579766216071E-4</v>
      </c>
      <c r="S26">
        <v>0.11517721761315469</v>
      </c>
    </row>
    <row r="27" spans="1:19">
      <c r="A27" t="s">
        <v>48</v>
      </c>
      <c r="B27" s="34" t="s">
        <v>66</v>
      </c>
      <c r="C27">
        <v>0</v>
      </c>
      <c r="D27">
        <v>3.5029992855637043E-2</v>
      </c>
      <c r="E27">
        <v>0</v>
      </c>
      <c r="F27">
        <v>0</v>
      </c>
      <c r="G27">
        <v>4.8523103091395292E-2</v>
      </c>
      <c r="H27">
        <v>0</v>
      </c>
      <c r="I27">
        <v>0</v>
      </c>
      <c r="J27">
        <v>0</v>
      </c>
      <c r="K27">
        <v>1.8314583527687944E-3</v>
      </c>
      <c r="L27">
        <v>0</v>
      </c>
      <c r="M27">
        <v>0</v>
      </c>
      <c r="N27">
        <v>3.2025055624021692E-2</v>
      </c>
      <c r="O27">
        <v>0</v>
      </c>
      <c r="P27">
        <v>7.3107648949141176E-3</v>
      </c>
      <c r="Q27">
        <v>5.693651235784674E-6</v>
      </c>
      <c r="R27">
        <v>7.8298140118207918E-5</v>
      </c>
      <c r="S27">
        <v>0.12480436661008953</v>
      </c>
    </row>
    <row r="28" spans="1:19">
      <c r="A28" t="s">
        <v>48</v>
      </c>
      <c r="B28" s="34" t="s">
        <v>67</v>
      </c>
      <c r="C28">
        <v>0</v>
      </c>
      <c r="D28">
        <v>7.735938130042655E-3</v>
      </c>
      <c r="E28">
        <v>0</v>
      </c>
      <c r="F28">
        <v>0</v>
      </c>
      <c r="G28">
        <v>1.8178740555844897E-2</v>
      </c>
      <c r="H28">
        <v>0</v>
      </c>
      <c r="I28">
        <v>0</v>
      </c>
      <c r="J28">
        <v>0</v>
      </c>
      <c r="K28">
        <v>1.1325903066971843E-3</v>
      </c>
      <c r="L28">
        <v>0</v>
      </c>
      <c r="M28">
        <v>0</v>
      </c>
      <c r="N28">
        <v>6.2888000848665082E-2</v>
      </c>
      <c r="O28">
        <v>0</v>
      </c>
      <c r="P28">
        <v>9.1102974502949886E-3</v>
      </c>
      <c r="Q28">
        <v>0.717416737364164</v>
      </c>
      <c r="R28">
        <v>2.6916528406105162E-4</v>
      </c>
      <c r="S28">
        <v>0.81673146993977364</v>
      </c>
    </row>
    <row r="29" spans="1:19">
      <c r="A29" t="s">
        <v>48</v>
      </c>
      <c r="B29" s="34" t="s">
        <v>68</v>
      </c>
      <c r="C29">
        <v>0</v>
      </c>
      <c r="D29">
        <v>1.3812606727656274E-2</v>
      </c>
      <c r="E29">
        <v>0</v>
      </c>
      <c r="F29">
        <v>0</v>
      </c>
      <c r="G29">
        <v>1.6679664292747365E-2</v>
      </c>
      <c r="H29">
        <v>0</v>
      </c>
      <c r="I29">
        <v>0</v>
      </c>
      <c r="J29">
        <v>0</v>
      </c>
      <c r="K29">
        <v>3.5606103953105955E-3</v>
      </c>
      <c r="L29">
        <v>0</v>
      </c>
      <c r="M29">
        <v>0</v>
      </c>
      <c r="N29">
        <v>4.2156793241503454E-2</v>
      </c>
      <c r="O29">
        <v>0</v>
      </c>
      <c r="P29">
        <v>2.0111410900501871E-3</v>
      </c>
      <c r="Q29">
        <v>1.0831914773150224</v>
      </c>
      <c r="R29">
        <v>2.6643043839710227E-4</v>
      </c>
      <c r="S29">
        <v>1.1616787235006929</v>
      </c>
    </row>
    <row r="30" spans="1:19">
      <c r="A30" t="s">
        <v>48</v>
      </c>
      <c r="B30" s="34" t="s">
        <v>69</v>
      </c>
      <c r="C30">
        <v>0</v>
      </c>
      <c r="D30">
        <v>2.1951357600183269E-3</v>
      </c>
      <c r="E30">
        <v>0</v>
      </c>
      <c r="F30">
        <v>0</v>
      </c>
      <c r="G30">
        <v>2.3866650949590174E-2</v>
      </c>
      <c r="H30">
        <v>0</v>
      </c>
      <c r="I30">
        <v>9.7154064179075059E-2</v>
      </c>
      <c r="J30">
        <v>0</v>
      </c>
      <c r="K30">
        <v>4.8007055468039794E-4</v>
      </c>
      <c r="L30">
        <v>0</v>
      </c>
      <c r="M30">
        <v>0</v>
      </c>
      <c r="N30">
        <v>2.0180674208769345E-2</v>
      </c>
      <c r="O30">
        <v>0</v>
      </c>
      <c r="P30">
        <v>3.6498699389905624E-3</v>
      </c>
      <c r="Q30">
        <v>0.40545315576934926</v>
      </c>
      <c r="R30">
        <v>3.5720573018473874E-2</v>
      </c>
      <c r="S30">
        <v>0.58870019437894161</v>
      </c>
    </row>
    <row r="31" spans="1:19">
      <c r="A31" t="s">
        <v>48</v>
      </c>
      <c r="B31" s="34" t="s">
        <v>70</v>
      </c>
      <c r="C31">
        <v>0</v>
      </c>
      <c r="D31">
        <v>9.736536639584209E-3</v>
      </c>
      <c r="E31">
        <v>0</v>
      </c>
      <c r="F31">
        <v>0</v>
      </c>
      <c r="G31">
        <v>2.9331251237064926E-2</v>
      </c>
      <c r="H31">
        <v>0</v>
      </c>
      <c r="I31">
        <v>4.1037362772241973E-2</v>
      </c>
      <c r="J31">
        <v>0</v>
      </c>
      <c r="K31">
        <v>4.2975147948927372E-4</v>
      </c>
      <c r="L31">
        <v>0</v>
      </c>
      <c r="M31">
        <v>0</v>
      </c>
      <c r="N31">
        <v>3.2123544494278122E-2</v>
      </c>
      <c r="O31">
        <v>0</v>
      </c>
      <c r="P31">
        <v>6.6058695524405173E-4</v>
      </c>
      <c r="Q31">
        <v>0.48698663260699959</v>
      </c>
      <c r="R31">
        <v>4.7911063899092957E-2</v>
      </c>
      <c r="S31">
        <v>0.64821673008399205</v>
      </c>
    </row>
    <row r="32" spans="1:19">
      <c r="A32" t="s">
        <v>48</v>
      </c>
      <c r="B32" s="34" t="s">
        <v>71</v>
      </c>
      <c r="C32">
        <v>0</v>
      </c>
      <c r="D32">
        <v>6.4716583897122398E-3</v>
      </c>
      <c r="E32">
        <v>0</v>
      </c>
      <c r="F32">
        <v>0</v>
      </c>
      <c r="G32">
        <v>7.1241182065744368E-3</v>
      </c>
      <c r="H32">
        <v>0</v>
      </c>
      <c r="I32">
        <v>1.9340933920237197E-2</v>
      </c>
      <c r="J32">
        <v>0</v>
      </c>
      <c r="K32">
        <v>4.079586101518734E-4</v>
      </c>
      <c r="L32">
        <v>0</v>
      </c>
      <c r="M32">
        <v>0</v>
      </c>
      <c r="N32">
        <v>1.5596833674449195E-2</v>
      </c>
      <c r="O32">
        <v>0</v>
      </c>
      <c r="P32">
        <v>2.9542572539379662E-3</v>
      </c>
      <c r="Q32">
        <v>0.12736991046036339</v>
      </c>
      <c r="R32">
        <v>1.8362439676549394E-2</v>
      </c>
      <c r="S32">
        <v>0.19762811019197457</v>
      </c>
    </row>
    <row r="33" spans="1:19">
      <c r="A33" t="s">
        <v>48</v>
      </c>
      <c r="B33" s="34" t="s">
        <v>72</v>
      </c>
      <c r="C33">
        <v>0</v>
      </c>
      <c r="D33">
        <v>3.0187257480377011E-3</v>
      </c>
      <c r="E33">
        <v>0</v>
      </c>
      <c r="F33">
        <v>0</v>
      </c>
      <c r="G33">
        <v>2.6007107273974484E-2</v>
      </c>
      <c r="H33">
        <v>0</v>
      </c>
      <c r="I33">
        <v>2.0688703803362241E-2</v>
      </c>
      <c r="J33">
        <v>0</v>
      </c>
      <c r="K33">
        <v>3.7970371104442679E-4</v>
      </c>
      <c r="L33">
        <v>0</v>
      </c>
      <c r="M33">
        <v>0</v>
      </c>
      <c r="N33">
        <v>1.3704462501404446E-2</v>
      </c>
      <c r="O33">
        <v>0</v>
      </c>
      <c r="P33">
        <v>2.0515819982425965E-3</v>
      </c>
      <c r="Q33">
        <v>0.13697050638133224</v>
      </c>
      <c r="R33">
        <v>1.3918443890900467E-2</v>
      </c>
      <c r="S33">
        <v>0.21673923530829775</v>
      </c>
    </row>
    <row r="34" spans="1:19">
      <c r="A34" t="s">
        <v>48</v>
      </c>
      <c r="B34" s="34" t="s">
        <v>73</v>
      </c>
      <c r="C34">
        <v>0</v>
      </c>
      <c r="D34">
        <v>5.0285317957232956E-3</v>
      </c>
      <c r="E34">
        <v>0</v>
      </c>
      <c r="F34">
        <v>0</v>
      </c>
      <c r="G34">
        <v>1.240022924237616E-2</v>
      </c>
      <c r="H34">
        <v>0</v>
      </c>
      <c r="I34">
        <v>1.992304209711937E-2</v>
      </c>
      <c r="J34">
        <v>0</v>
      </c>
      <c r="K34">
        <v>1.4432645753882783E-3</v>
      </c>
      <c r="L34">
        <v>0</v>
      </c>
      <c r="M34">
        <v>0</v>
      </c>
      <c r="N34">
        <v>2.4970351776991029E-2</v>
      </c>
      <c r="O34">
        <v>0</v>
      </c>
      <c r="P34">
        <v>0.12175042084588381</v>
      </c>
      <c r="Q34">
        <v>0.13533403117049758</v>
      </c>
      <c r="R34">
        <v>3.1848845858199026E-2</v>
      </c>
      <c r="S34">
        <v>0.35269871736218228</v>
      </c>
    </row>
    <row r="35" spans="1:19">
      <c r="A35" t="s">
        <v>48</v>
      </c>
      <c r="B35" s="34" t="s">
        <v>74</v>
      </c>
      <c r="C35">
        <v>0</v>
      </c>
      <c r="D35">
        <v>2.3289611855488307E-3</v>
      </c>
      <c r="E35">
        <v>0</v>
      </c>
      <c r="F35">
        <v>0</v>
      </c>
      <c r="G35">
        <v>5.8850125424880773E-3</v>
      </c>
      <c r="H35">
        <v>0</v>
      </c>
      <c r="I35">
        <v>1.9419361287619064E-2</v>
      </c>
      <c r="J35">
        <v>0</v>
      </c>
      <c r="K35">
        <v>3.5040254016320549E-4</v>
      </c>
      <c r="L35">
        <v>0</v>
      </c>
      <c r="M35">
        <v>0</v>
      </c>
      <c r="N35">
        <v>5.7551156080355437E-3</v>
      </c>
      <c r="O35">
        <v>0</v>
      </c>
      <c r="P35">
        <v>8.7421990393738797E-2</v>
      </c>
      <c r="Q35">
        <v>0.10271159481533365</v>
      </c>
      <c r="R35">
        <v>2.7282465176886539E-2</v>
      </c>
      <c r="S35">
        <v>0.25115490354981418</v>
      </c>
    </row>
    <row r="36" spans="1:19">
      <c r="A36" t="s">
        <v>48</v>
      </c>
      <c r="B36" s="34" t="s">
        <v>75</v>
      </c>
      <c r="C36">
        <v>0</v>
      </c>
      <c r="D36">
        <v>3.0787255818447018E-3</v>
      </c>
      <c r="E36">
        <v>0</v>
      </c>
      <c r="F36">
        <v>0</v>
      </c>
      <c r="G36">
        <v>1.1317849410477088E-2</v>
      </c>
      <c r="H36">
        <v>0</v>
      </c>
      <c r="I36">
        <v>0</v>
      </c>
      <c r="J36">
        <v>0</v>
      </c>
      <c r="K36">
        <v>6.5378910663337064E-4</v>
      </c>
      <c r="L36">
        <v>0</v>
      </c>
      <c r="M36">
        <v>0</v>
      </c>
      <c r="N36">
        <v>3.1648447018754799E-2</v>
      </c>
      <c r="O36">
        <v>3.0458626518356574E-3</v>
      </c>
      <c r="P36">
        <v>6.54994055607587E-2</v>
      </c>
      <c r="Q36">
        <v>3.4571455121309658E-2</v>
      </c>
      <c r="R36">
        <v>3.0096253686327817E-2</v>
      </c>
      <c r="S36">
        <v>0.17991178813793507</v>
      </c>
    </row>
    <row r="37" spans="1:19">
      <c r="A37" t="s">
        <v>48</v>
      </c>
      <c r="B37" s="34" t="s">
        <v>76</v>
      </c>
      <c r="C37">
        <v>0</v>
      </c>
      <c r="D37">
        <v>2.8146894182132093E-3</v>
      </c>
      <c r="E37">
        <v>0</v>
      </c>
      <c r="F37">
        <v>0</v>
      </c>
      <c r="G37">
        <v>5.421210902261997E-3</v>
      </c>
      <c r="H37">
        <v>0</v>
      </c>
      <c r="I37">
        <v>1.5055008553986671E-2</v>
      </c>
      <c r="J37">
        <v>0</v>
      </c>
      <c r="K37">
        <v>6.1014471371662049E-4</v>
      </c>
      <c r="L37">
        <v>0</v>
      </c>
      <c r="M37">
        <v>0</v>
      </c>
      <c r="N37">
        <v>6.9590754033790336E-3</v>
      </c>
      <c r="O37">
        <v>3.2179386672198792E-3</v>
      </c>
      <c r="P37">
        <v>0.10614347219326814</v>
      </c>
      <c r="Q37">
        <v>7.5231741631433646E-2</v>
      </c>
      <c r="R37">
        <v>1.3301680580510511E-2</v>
      </c>
      <c r="S37">
        <v>0.22875496206398882</v>
      </c>
    </row>
    <row r="38" spans="1:19">
      <c r="A38" t="s">
        <v>48</v>
      </c>
      <c r="B38" s="34" t="s">
        <v>77</v>
      </c>
      <c r="C38">
        <v>0</v>
      </c>
      <c r="D38">
        <v>2.5283947669692414E-3</v>
      </c>
      <c r="E38">
        <v>0</v>
      </c>
      <c r="F38">
        <v>0</v>
      </c>
      <c r="G38">
        <v>2.0466177256463158E-2</v>
      </c>
      <c r="H38">
        <v>0</v>
      </c>
      <c r="I38">
        <v>4.2800605459079599E-3</v>
      </c>
      <c r="J38">
        <v>0</v>
      </c>
      <c r="K38">
        <v>3.0322449676818686E-4</v>
      </c>
      <c r="L38">
        <v>0</v>
      </c>
      <c r="M38">
        <v>0</v>
      </c>
      <c r="N38">
        <v>5.4399065959988002E-3</v>
      </c>
      <c r="O38">
        <v>1.3809148146866927E-3</v>
      </c>
      <c r="P38">
        <v>0.15625652066851725</v>
      </c>
      <c r="Q38">
        <v>4.1444642577546986E-2</v>
      </c>
      <c r="R38">
        <v>1.1262555359099591E-2</v>
      </c>
      <c r="S38">
        <v>0.24336239708195873</v>
      </c>
    </row>
    <row r="39" spans="1:19">
      <c r="A39" t="s">
        <v>48</v>
      </c>
      <c r="B39" s="34" t="s">
        <v>78</v>
      </c>
      <c r="C39">
        <v>0</v>
      </c>
      <c r="D39">
        <v>4.0551105971419754E-3</v>
      </c>
      <c r="E39">
        <v>0</v>
      </c>
      <c r="F39">
        <v>0</v>
      </c>
      <c r="G39">
        <v>4.8885376573397643E-3</v>
      </c>
      <c r="H39">
        <v>0</v>
      </c>
      <c r="I39">
        <v>4.0031770825972868E-3</v>
      </c>
      <c r="J39">
        <v>0</v>
      </c>
      <c r="K39">
        <v>5.6964354904233405E-4</v>
      </c>
      <c r="L39">
        <v>0</v>
      </c>
      <c r="M39">
        <v>0</v>
      </c>
      <c r="N39">
        <v>4.354949022093324E-3</v>
      </c>
      <c r="O39">
        <v>1.2088830401533772E-3</v>
      </c>
      <c r="P39">
        <v>0.29673629248916145</v>
      </c>
      <c r="Q39">
        <v>3.7692618134292033E-2</v>
      </c>
      <c r="R39">
        <v>2.707296865441769E-2</v>
      </c>
      <c r="S39">
        <v>0.38058218022624324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5.5141297535845624E-3</v>
      </c>
      <c r="J40">
        <v>0</v>
      </c>
      <c r="K40">
        <v>1.0886364952403527E-3</v>
      </c>
      <c r="L40">
        <v>0</v>
      </c>
      <c r="M40">
        <v>0</v>
      </c>
      <c r="N40">
        <v>5.4111907483964661E-3</v>
      </c>
      <c r="O40">
        <v>5.1251669510684814E-4</v>
      </c>
      <c r="P40">
        <v>0.37847149779422706</v>
      </c>
      <c r="Q40">
        <v>5.7389124494374499E-2</v>
      </c>
      <c r="R40">
        <v>2.0088428822155002E-2</v>
      </c>
      <c r="S40">
        <v>0.46847552480308252</v>
      </c>
    </row>
    <row r="41" spans="1:19">
      <c r="A41" t="s">
        <v>48</v>
      </c>
      <c r="B41" s="34" t="s">
        <v>80</v>
      </c>
      <c r="C41">
        <v>0</v>
      </c>
      <c r="D41">
        <v>7.0019662662518245E-4</v>
      </c>
      <c r="E41">
        <v>0</v>
      </c>
      <c r="F41">
        <v>0</v>
      </c>
      <c r="G41">
        <v>0</v>
      </c>
      <c r="H41">
        <v>9.8228976640060958E-2</v>
      </c>
      <c r="I41">
        <v>1.1733087528041669E-2</v>
      </c>
      <c r="J41">
        <v>0</v>
      </c>
      <c r="K41">
        <v>0</v>
      </c>
      <c r="L41">
        <v>0</v>
      </c>
      <c r="M41">
        <v>3.5294846521755264E-4</v>
      </c>
      <c r="N41">
        <v>1.2307910346791795E-2</v>
      </c>
      <c r="O41">
        <v>1.0470228145309513E-3</v>
      </c>
      <c r="P41">
        <v>0.14917845975524657</v>
      </c>
      <c r="Q41">
        <v>2.1422285721027556E-2</v>
      </c>
      <c r="R41">
        <v>1.6570849543864619E-2</v>
      </c>
      <c r="S41">
        <v>0.31154173744140223</v>
      </c>
    </row>
    <row r="42" spans="1:19">
      <c r="A42" t="s">
        <v>48</v>
      </c>
      <c r="B42" s="34" t="s">
        <v>81</v>
      </c>
      <c r="C42">
        <v>0</v>
      </c>
      <c r="D42">
        <v>6.6468937575389631E-4</v>
      </c>
      <c r="E42">
        <v>0</v>
      </c>
      <c r="F42">
        <v>0</v>
      </c>
      <c r="G42">
        <v>0</v>
      </c>
      <c r="H42">
        <v>0.1214845348536407</v>
      </c>
      <c r="I42">
        <v>0</v>
      </c>
      <c r="J42">
        <v>0</v>
      </c>
      <c r="K42">
        <v>2.5137355490113811E-4</v>
      </c>
      <c r="L42">
        <v>0</v>
      </c>
      <c r="M42">
        <v>0.18788780007037992</v>
      </c>
      <c r="N42">
        <v>8.1224152350044543E-3</v>
      </c>
      <c r="O42">
        <v>6.9593267428701491E-4</v>
      </c>
      <c r="P42">
        <v>0.13815284967119035</v>
      </c>
      <c r="Q42">
        <v>3.9767270475103089E-2</v>
      </c>
      <c r="R42">
        <v>9.6320532788865543E-3</v>
      </c>
      <c r="S42">
        <v>0.50665891918914951</v>
      </c>
    </row>
    <row r="43" spans="1:19">
      <c r="A43" t="s">
        <v>48</v>
      </c>
      <c r="B43" s="34" t="s">
        <v>82</v>
      </c>
      <c r="C43">
        <v>0</v>
      </c>
      <c r="D43">
        <v>6.1865350156872778E-4</v>
      </c>
      <c r="E43">
        <v>0</v>
      </c>
      <c r="F43">
        <v>0</v>
      </c>
      <c r="G43">
        <v>8.4681023773676145E-3</v>
      </c>
      <c r="H43">
        <v>3.7568813775284593E-2</v>
      </c>
      <c r="I43">
        <v>1.4327524647521628E-3</v>
      </c>
      <c r="J43">
        <v>0</v>
      </c>
      <c r="K43">
        <v>9.636220139710161E-4</v>
      </c>
      <c r="L43">
        <v>0</v>
      </c>
      <c r="M43">
        <v>0</v>
      </c>
      <c r="N43">
        <v>3.6733309283788484E-3</v>
      </c>
      <c r="O43">
        <v>3.2462002106145929E-4</v>
      </c>
      <c r="P43">
        <v>0.18705297080751726</v>
      </c>
      <c r="Q43">
        <v>1.8531116409912674E-2</v>
      </c>
      <c r="R43">
        <v>9.53287437039263E-3</v>
      </c>
      <c r="S43">
        <v>0.26816685667020046</v>
      </c>
    </row>
    <row r="44" spans="1:19">
      <c r="A44" t="s">
        <v>48</v>
      </c>
      <c r="B44" s="34" t="s">
        <v>83</v>
      </c>
      <c r="C44">
        <v>0</v>
      </c>
      <c r="D44">
        <v>2.351519506612304E-3</v>
      </c>
      <c r="E44">
        <v>0</v>
      </c>
      <c r="F44">
        <v>0</v>
      </c>
      <c r="G44">
        <v>0</v>
      </c>
      <c r="H44">
        <v>3.7161859439486133E-2</v>
      </c>
      <c r="I44">
        <v>1.3600970144573843E-3</v>
      </c>
      <c r="J44">
        <v>0</v>
      </c>
      <c r="K44">
        <v>2.2793268540251266E-4</v>
      </c>
      <c r="L44">
        <v>0</v>
      </c>
      <c r="M44">
        <v>1.2711790313460924E-2</v>
      </c>
      <c r="N44">
        <v>4.2270445866131601E-3</v>
      </c>
      <c r="O44">
        <v>5.407454117012829E-4</v>
      </c>
      <c r="P44">
        <v>0.10797312639022416</v>
      </c>
      <c r="Q44">
        <v>1.7548621441701329E-2</v>
      </c>
      <c r="R44">
        <v>6.1483761314289898E-3</v>
      </c>
      <c r="S44">
        <v>0.19025111292109642</v>
      </c>
    </row>
    <row r="45" spans="1:19">
      <c r="A45" t="s">
        <v>48</v>
      </c>
      <c r="B45" s="34" t="s">
        <v>84</v>
      </c>
      <c r="C45">
        <v>0</v>
      </c>
      <c r="D45">
        <v>5.7091293059596815E-4</v>
      </c>
      <c r="E45">
        <v>0</v>
      </c>
      <c r="F45">
        <v>0</v>
      </c>
      <c r="G45">
        <v>7.840092671273613E-3</v>
      </c>
      <c r="H45">
        <v>4.1379216874675495E-2</v>
      </c>
      <c r="I45">
        <v>2.4788480195426787E-3</v>
      </c>
      <c r="J45">
        <v>0</v>
      </c>
      <c r="K45">
        <v>2.2109450028386102E-4</v>
      </c>
      <c r="L45">
        <v>0</v>
      </c>
      <c r="M45">
        <v>0.11991273213458487</v>
      </c>
      <c r="N45">
        <v>9.8434312898684206E-3</v>
      </c>
      <c r="O45">
        <v>2.50445880880577E-4</v>
      </c>
      <c r="P45">
        <v>0.13235470587647069</v>
      </c>
      <c r="Q45">
        <v>1.6493370161180909E-2</v>
      </c>
      <c r="R45">
        <v>7.9066536043430613E-3</v>
      </c>
      <c r="S45">
        <v>0.3392515039436983</v>
      </c>
    </row>
    <row r="46" spans="1:19">
      <c r="A46" t="s">
        <v>48</v>
      </c>
      <c r="B46" s="34" t="s">
        <v>85</v>
      </c>
      <c r="C46">
        <v>0</v>
      </c>
      <c r="D46">
        <v>1.0652224572513802E-3</v>
      </c>
      <c r="E46">
        <v>0</v>
      </c>
      <c r="F46">
        <v>0</v>
      </c>
      <c r="G46">
        <v>0</v>
      </c>
      <c r="H46">
        <v>3.2912792968822768E-2</v>
      </c>
      <c r="I46">
        <v>4.766973245171835E-3</v>
      </c>
      <c r="J46">
        <v>0</v>
      </c>
      <c r="K46">
        <v>2.1491720072966403E-4</v>
      </c>
      <c r="L46">
        <v>0</v>
      </c>
      <c r="M46">
        <v>6.5647902076470199E-2</v>
      </c>
      <c r="N46">
        <v>3.7916338352285139E-3</v>
      </c>
      <c r="O46">
        <v>2.2493156503380213E-4</v>
      </c>
      <c r="P46">
        <v>7.7796224101733813E-2</v>
      </c>
      <c r="Q46">
        <v>2.3643600032426715E-2</v>
      </c>
      <c r="R46">
        <v>4.6823195114723548E-3</v>
      </c>
      <c r="S46">
        <v>0.21474651699433167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0</v>
      </c>
      <c r="G47">
        <v>7.2625147105234156E-3</v>
      </c>
      <c r="H47">
        <v>8.8529947230494566E-3</v>
      </c>
      <c r="I47">
        <v>1.1087115403753955E-3</v>
      </c>
      <c r="J47">
        <v>0</v>
      </c>
      <c r="K47">
        <v>2.102839762655323E-4</v>
      </c>
      <c r="L47">
        <v>0</v>
      </c>
      <c r="M47">
        <v>1.0278522019646963E-2</v>
      </c>
      <c r="N47">
        <v>6.1134413012943201E-3</v>
      </c>
      <c r="O47">
        <v>4.0881944818305614E-4</v>
      </c>
      <c r="P47">
        <v>8.1555003332643761E-2</v>
      </c>
      <c r="Q47">
        <v>7.5805443899903402E-3</v>
      </c>
      <c r="R47">
        <v>4.5115561702941953E-3</v>
      </c>
      <c r="S47">
        <v>0.12788239161227644</v>
      </c>
    </row>
    <row r="48" spans="1:19">
      <c r="A48" t="s">
        <v>48</v>
      </c>
      <c r="B48" s="34" t="s">
        <v>87</v>
      </c>
      <c r="C48">
        <v>0</v>
      </c>
      <c r="D48">
        <v>1.4881578553372354E-3</v>
      </c>
      <c r="E48">
        <v>0</v>
      </c>
      <c r="F48">
        <v>0</v>
      </c>
      <c r="G48">
        <v>0</v>
      </c>
      <c r="H48">
        <v>1.6662900076082288E-2</v>
      </c>
      <c r="I48">
        <v>1.0709620585854229E-3</v>
      </c>
      <c r="J48">
        <v>0</v>
      </c>
      <c r="K48">
        <v>2.0366989988813977E-4</v>
      </c>
      <c r="L48">
        <v>0</v>
      </c>
      <c r="M48">
        <v>7.5667917138972307E-2</v>
      </c>
      <c r="N48">
        <v>8.9616134128760461E-3</v>
      </c>
      <c r="O48">
        <v>1.8204644594685751E-4</v>
      </c>
      <c r="P48">
        <v>4.6547415033165951E-2</v>
      </c>
      <c r="Q48">
        <v>6.8925828733412686E-7</v>
      </c>
      <c r="R48">
        <v>4.764483107283668E-3</v>
      </c>
      <c r="S48">
        <v>0.15554985428642176</v>
      </c>
    </row>
    <row r="49" spans="1:19">
      <c r="A49" t="s">
        <v>48</v>
      </c>
      <c r="B49" s="34" t="s">
        <v>88</v>
      </c>
      <c r="C49">
        <v>0</v>
      </c>
      <c r="D49">
        <v>9.281236027209594E-4</v>
      </c>
      <c r="E49">
        <v>0</v>
      </c>
      <c r="F49">
        <v>0</v>
      </c>
      <c r="G49">
        <v>3.4185805375184231E-3</v>
      </c>
      <c r="H49">
        <v>1.0677065987246437E-2</v>
      </c>
      <c r="I49">
        <v>3.0450901276851683E-3</v>
      </c>
      <c r="J49">
        <v>0</v>
      </c>
      <c r="K49">
        <v>1.9598007662845196E-4</v>
      </c>
      <c r="L49">
        <v>0</v>
      </c>
      <c r="M49">
        <v>6.1269122213918337E-3</v>
      </c>
      <c r="N49">
        <v>4.2985648474258564E-4</v>
      </c>
      <c r="O49">
        <v>5.2591374266757439E-4</v>
      </c>
      <c r="P49">
        <v>8.5821353604834005E-2</v>
      </c>
      <c r="Q49">
        <v>6.6043957001098441E-3</v>
      </c>
      <c r="R49">
        <v>6.3214804934382252E-3</v>
      </c>
      <c r="S49">
        <v>0.12409475257898883</v>
      </c>
    </row>
    <row r="50" spans="1:19">
      <c r="A50" t="s">
        <v>48</v>
      </c>
      <c r="B50" s="34" t="s">
        <v>89</v>
      </c>
      <c r="C50">
        <v>0</v>
      </c>
      <c r="D50">
        <v>1.3376437580826794E-3</v>
      </c>
      <c r="E50">
        <v>0</v>
      </c>
      <c r="F50">
        <v>0</v>
      </c>
      <c r="G50">
        <v>0</v>
      </c>
      <c r="H50">
        <v>9.7613846550947403E-3</v>
      </c>
      <c r="I50">
        <v>1.8991399398799458E-3</v>
      </c>
      <c r="J50">
        <v>0</v>
      </c>
      <c r="K50">
        <v>5.7291535062337084E-4</v>
      </c>
      <c r="L50">
        <v>0</v>
      </c>
      <c r="M50">
        <v>3.8968701546350737E-2</v>
      </c>
      <c r="N50">
        <v>2.8340864642725228E-3</v>
      </c>
      <c r="O50">
        <v>0</v>
      </c>
      <c r="P50">
        <v>6.998149895336514E-2</v>
      </c>
      <c r="Q50">
        <v>6.5251250420530482E-3</v>
      </c>
      <c r="R50">
        <v>3.3728135648207203E-3</v>
      </c>
      <c r="S50">
        <v>0.13525330927453538</v>
      </c>
    </row>
    <row r="51" spans="1:19">
      <c r="A51" t="s">
        <v>48</v>
      </c>
      <c r="B51" s="34" t="s">
        <v>90</v>
      </c>
      <c r="C51">
        <v>0</v>
      </c>
      <c r="D51">
        <v>4.3607812065116214E-4</v>
      </c>
      <c r="E51">
        <v>0</v>
      </c>
      <c r="F51">
        <v>5.5554354612310242</v>
      </c>
      <c r="G51">
        <v>3.2395692399194154E-3</v>
      </c>
      <c r="H51">
        <v>2.0119076199407226E-2</v>
      </c>
      <c r="I51">
        <v>3.6294153626381109E-3</v>
      </c>
      <c r="J51">
        <v>0</v>
      </c>
      <c r="K51">
        <v>1.8365785674459567E-4</v>
      </c>
      <c r="L51">
        <v>0.90315029197330243</v>
      </c>
      <c r="M51">
        <v>3.1676440463743849E-2</v>
      </c>
      <c r="N51">
        <v>1.0134616678516895E-2</v>
      </c>
      <c r="O51">
        <v>7.5295956855299384E-5</v>
      </c>
      <c r="P51">
        <v>7.4782135153593554E-2</v>
      </c>
      <c r="Q51">
        <v>1.215518799569093E-2</v>
      </c>
      <c r="R51">
        <v>0.3553945825730439</v>
      </c>
      <c r="S51">
        <v>6.970411808805137</v>
      </c>
    </row>
    <row r="52" spans="1:19">
      <c r="A52" t="s">
        <v>48</v>
      </c>
      <c r="B52" s="34" t="s">
        <v>91</v>
      </c>
      <c r="C52">
        <v>0</v>
      </c>
      <c r="D52">
        <v>4.0956441935635635E-4</v>
      </c>
      <c r="E52">
        <v>0</v>
      </c>
      <c r="F52">
        <v>0</v>
      </c>
      <c r="G52">
        <v>0</v>
      </c>
      <c r="H52">
        <v>2.7126180621803164E-3</v>
      </c>
      <c r="I52">
        <v>0</v>
      </c>
      <c r="J52">
        <v>1.1668855298237117</v>
      </c>
      <c r="K52">
        <v>0</v>
      </c>
      <c r="L52">
        <v>0</v>
      </c>
      <c r="M52">
        <v>1.5025395237135086E-2</v>
      </c>
      <c r="N52">
        <v>8.41514839710511E-4</v>
      </c>
      <c r="O52">
        <v>7.1477668780220785E-5</v>
      </c>
      <c r="P52">
        <v>5.3913483455670264E-2</v>
      </c>
      <c r="Q52">
        <v>0</v>
      </c>
      <c r="R52">
        <v>0.49837890728725098</v>
      </c>
      <c r="S52">
        <v>1.7382384907937833</v>
      </c>
    </row>
    <row r="53" spans="1:19">
      <c r="A53" t="s">
        <v>48</v>
      </c>
      <c r="B53" s="34" t="s">
        <v>92</v>
      </c>
      <c r="C53">
        <v>0</v>
      </c>
      <c r="D53">
        <v>7.9064456297142649E-4</v>
      </c>
      <c r="E53">
        <v>0</v>
      </c>
      <c r="F53">
        <v>10.049189013857831</v>
      </c>
      <c r="G53">
        <v>0</v>
      </c>
      <c r="H53">
        <v>2.4282922877604807E-3</v>
      </c>
      <c r="I53">
        <v>8.3805663865577085E-4</v>
      </c>
      <c r="J53">
        <v>1.6153861323274681</v>
      </c>
      <c r="K53">
        <v>0</v>
      </c>
      <c r="L53">
        <v>0</v>
      </c>
      <c r="M53">
        <v>5.3483212302131156E-3</v>
      </c>
      <c r="N53">
        <v>2.6095024287418056E-3</v>
      </c>
      <c r="O53">
        <v>6.6527180496447902E-5</v>
      </c>
      <c r="P53">
        <v>7.2655383279835561E-2</v>
      </c>
      <c r="Q53">
        <v>7.143760929557974E-2</v>
      </c>
      <c r="R53">
        <v>0.24578054802519067</v>
      </c>
      <c r="S53">
        <v>12.066530031114727</v>
      </c>
    </row>
    <row r="54" spans="1:19">
      <c r="A54" t="s">
        <v>48</v>
      </c>
      <c r="B54" s="34" t="s">
        <v>93</v>
      </c>
      <c r="C54">
        <v>0.65704378892018434</v>
      </c>
      <c r="D54">
        <v>7.7939048222758212E-4</v>
      </c>
      <c r="E54">
        <v>9.4302062667933877E-3</v>
      </c>
      <c r="F54">
        <v>4.4510768340601246</v>
      </c>
      <c r="G54">
        <v>3.0199511452946304E-3</v>
      </c>
      <c r="H54">
        <v>2.3051526150290602E-3</v>
      </c>
      <c r="I54">
        <v>3.2126284178177755E-3</v>
      </c>
      <c r="J54">
        <v>0.71550129883610358</v>
      </c>
      <c r="K54">
        <v>1.1944415709473771E-3</v>
      </c>
      <c r="L54">
        <v>0</v>
      </c>
      <c r="M54">
        <v>1.5614609726966933E-2</v>
      </c>
      <c r="N54">
        <v>4.8755762479512077E-3</v>
      </c>
      <c r="O54">
        <v>4.6214758452368769E-4</v>
      </c>
      <c r="P54">
        <v>7.3210897724002688E-2</v>
      </c>
      <c r="Q54">
        <v>9.5365530068847182E-2</v>
      </c>
      <c r="R54">
        <v>0.21034967542831495</v>
      </c>
      <c r="S54">
        <v>6.2434421290951221</v>
      </c>
    </row>
    <row r="55" spans="1:19">
      <c r="A55" t="s">
        <v>48</v>
      </c>
      <c r="B55" s="34" t="s">
        <v>94</v>
      </c>
      <c r="C55">
        <v>0.71884999018478313</v>
      </c>
      <c r="D55">
        <v>3.7137207207788014E-4</v>
      </c>
      <c r="E55">
        <v>8.4990299037512821E-3</v>
      </c>
      <c r="F55">
        <v>3.0579161073602918</v>
      </c>
      <c r="G55">
        <v>0</v>
      </c>
      <c r="H55">
        <v>1.7049744876728556E-2</v>
      </c>
      <c r="I55">
        <v>5.2173459616709494E-3</v>
      </c>
      <c r="J55">
        <v>0.49155362356492116</v>
      </c>
      <c r="K55">
        <v>8.1868368826619464E-4</v>
      </c>
      <c r="L55">
        <v>0.19999494018267006</v>
      </c>
      <c r="M55">
        <v>3.6605608397602185E-2</v>
      </c>
      <c r="N55">
        <v>1.4860591398344836E-2</v>
      </c>
      <c r="O55">
        <v>1.8633131042896864E-4</v>
      </c>
      <c r="P55">
        <v>9.5202840933965582E-2</v>
      </c>
      <c r="Q55">
        <v>0.18926502700410497</v>
      </c>
      <c r="R55">
        <v>0.21010616442524954</v>
      </c>
      <c r="S55">
        <v>5.0464974012649577</v>
      </c>
    </row>
    <row r="56" spans="1:19">
      <c r="A56" t="s">
        <v>48</v>
      </c>
      <c r="B56" s="34" t="s">
        <v>95</v>
      </c>
      <c r="C56">
        <v>0.25285914475425142</v>
      </c>
      <c r="D56">
        <v>7.2340889470789982E-4</v>
      </c>
      <c r="E56">
        <v>1.8832185040334008E-3</v>
      </c>
      <c r="F56">
        <v>2.7843309240055731</v>
      </c>
      <c r="G56">
        <v>3.4684472710335257E-2</v>
      </c>
      <c r="H56">
        <v>6.6058715506830401E-3</v>
      </c>
      <c r="I56">
        <v>4.7131661048624429E-3</v>
      </c>
      <c r="J56">
        <v>0.47115360672706741</v>
      </c>
      <c r="K56">
        <v>3.5229133794112549E-3</v>
      </c>
      <c r="L56">
        <v>0.31394189846685072</v>
      </c>
      <c r="M56">
        <v>1.2826453377527414E-2</v>
      </c>
      <c r="N56">
        <v>9.9348450864760185E-3</v>
      </c>
      <c r="O56">
        <v>2.8756096362618673E-4</v>
      </c>
      <c r="P56">
        <v>9.372417369854702E-2</v>
      </c>
      <c r="Q56">
        <v>5.6912516813396152E-2</v>
      </c>
      <c r="R56">
        <v>0.14767470489850343</v>
      </c>
      <c r="S56">
        <v>4.1957788799357729</v>
      </c>
    </row>
    <row r="57" spans="1:19">
      <c r="A57" t="s">
        <v>48</v>
      </c>
      <c r="B57" s="34" t="s">
        <v>96</v>
      </c>
      <c r="C57">
        <v>0.18379911070508204</v>
      </c>
      <c r="D57">
        <v>2.8974265714936387E-3</v>
      </c>
      <c r="E57">
        <v>8.7351427170205553E-4</v>
      </c>
      <c r="F57">
        <v>1.7331790941241785</v>
      </c>
      <c r="G57">
        <v>2.7399759974028548E-2</v>
      </c>
      <c r="H57">
        <v>3.3781505499786979E-2</v>
      </c>
      <c r="I57">
        <v>1.5587053730746814E-2</v>
      </c>
      <c r="J57">
        <v>0.37670318653176604</v>
      </c>
      <c r="K57">
        <v>3.7431469511027826E-3</v>
      </c>
      <c r="L57">
        <v>0.59366716197595792</v>
      </c>
      <c r="M57">
        <v>2.3113090691862848E-2</v>
      </c>
      <c r="N57">
        <v>1.0258160477395362E-2</v>
      </c>
      <c r="O57">
        <v>9.3047042790525211E-4</v>
      </c>
      <c r="P57">
        <v>5.2325746743621337E-2</v>
      </c>
      <c r="Q57">
        <v>3.8940990666791464E-2</v>
      </c>
      <c r="R57">
        <v>0.1716373199982737</v>
      </c>
      <c r="S57">
        <v>3.2688367393416939</v>
      </c>
    </row>
    <row r="58" spans="1:19">
      <c r="A58" t="s">
        <v>48</v>
      </c>
      <c r="B58" s="34" t="s">
        <v>97</v>
      </c>
      <c r="C58">
        <v>0.31439475748914214</v>
      </c>
      <c r="D58">
        <v>1.5536892566740956E-3</v>
      </c>
      <c r="E58">
        <v>2.3496885298879347E-3</v>
      </c>
      <c r="F58">
        <v>3.1371268515204171</v>
      </c>
      <c r="G58">
        <v>0.14173237470405642</v>
      </c>
      <c r="H58">
        <v>1.5916902847454506E-2</v>
      </c>
      <c r="I58">
        <v>7.4863560592929868E-3</v>
      </c>
      <c r="J58">
        <v>0.61880403314170884</v>
      </c>
      <c r="K58">
        <v>1.5111705356731508E-3</v>
      </c>
      <c r="L58">
        <v>1.5397443350651407E-2</v>
      </c>
      <c r="M58">
        <v>1.0515819812313087E-2</v>
      </c>
      <c r="N58">
        <v>6.0631523672140419E-2</v>
      </c>
      <c r="O58">
        <v>5.1060185994339716E-4</v>
      </c>
      <c r="P58">
        <v>4.2056644997842341E-2</v>
      </c>
      <c r="Q58">
        <v>0.2764383905278649</v>
      </c>
      <c r="R58">
        <v>0.21533831770645007</v>
      </c>
      <c r="S58">
        <v>4.8617645660115372</v>
      </c>
    </row>
    <row r="59" spans="1:19">
      <c r="A59" t="s">
        <v>48</v>
      </c>
      <c r="B59" s="34" t="s">
        <v>98</v>
      </c>
      <c r="C59">
        <v>0.15596977595399153</v>
      </c>
      <c r="D59">
        <v>9.7209617976073692E-3</v>
      </c>
      <c r="E59">
        <v>1.3444727941923699E-2</v>
      </c>
      <c r="F59">
        <v>2.5464888927890641</v>
      </c>
      <c r="G59">
        <v>8.61138409982245E-2</v>
      </c>
      <c r="H59">
        <v>1.1674126209029301E-2</v>
      </c>
      <c r="I59">
        <v>6.0455143620488094E-3</v>
      </c>
      <c r="J59">
        <v>0.396752198878211</v>
      </c>
      <c r="K59">
        <v>4.1423078207025732E-4</v>
      </c>
      <c r="L59">
        <v>0.55900136484519791</v>
      </c>
      <c r="M59">
        <v>2.3682470532216726E-2</v>
      </c>
      <c r="N59">
        <v>2.5575790341151983E-2</v>
      </c>
      <c r="O59">
        <v>1.9289500636984411E-4</v>
      </c>
      <c r="P59">
        <v>4.4122977214717807E-2</v>
      </c>
      <c r="Q59">
        <v>0.76129540858623113</v>
      </c>
      <c r="R59">
        <v>0.15172962806472512</v>
      </c>
      <c r="S59">
        <v>4.7922248043027551</v>
      </c>
    </row>
    <row r="60" spans="1:19">
      <c r="A60" t="s">
        <v>48</v>
      </c>
      <c r="B60" s="34" t="s">
        <v>99</v>
      </c>
      <c r="C60">
        <v>0.22177419938799892</v>
      </c>
      <c r="D60">
        <v>2.8747424149823675E-3</v>
      </c>
      <c r="E60">
        <v>1.154824722982388E-2</v>
      </c>
      <c r="F60">
        <v>1.5977113677341279</v>
      </c>
      <c r="G60">
        <v>9.6769574088018118E-3</v>
      </c>
      <c r="H60">
        <v>7.7624949419571321E-3</v>
      </c>
      <c r="I60">
        <v>2.2802852350675695E-3</v>
      </c>
      <c r="J60">
        <v>0.10232850788695202</v>
      </c>
      <c r="K60">
        <v>4.3108244896369885E-4</v>
      </c>
      <c r="L60">
        <v>0.38992892802092349</v>
      </c>
      <c r="M60">
        <v>5.1873649432657598E-2</v>
      </c>
      <c r="N60">
        <v>9.0768009277730766E-3</v>
      </c>
      <c r="O60">
        <v>1.4384411873247932E-4</v>
      </c>
      <c r="P60">
        <v>6.3688843446139565E-2</v>
      </c>
      <c r="Q60">
        <v>0.34932897519485895</v>
      </c>
      <c r="R60">
        <v>8.0936511722009552E-2</v>
      </c>
      <c r="S60">
        <v>2.9013654375517817</v>
      </c>
    </row>
    <row r="61" spans="1:19">
      <c r="A61" t="s">
        <v>100</v>
      </c>
      <c r="B61" s="34" t="s">
        <v>101</v>
      </c>
      <c r="C61">
        <v>1.9200283176109192</v>
      </c>
      <c r="D61">
        <v>8.2133821477815783E-2</v>
      </c>
      <c r="E61">
        <v>9.1915057053527663E-2</v>
      </c>
      <c r="F61">
        <v>34.697437603079543</v>
      </c>
      <c r="G61">
        <v>1.348327184451656</v>
      </c>
      <c r="H61">
        <v>0.40508193835123851</v>
      </c>
      <c r="I61">
        <v>0.16449720215585134</v>
      </c>
      <c r="J61">
        <v>5.5513489906766074</v>
      </c>
      <c r="K61">
        <v>2.3656912076096118E-2</v>
      </c>
      <c r="L61">
        <v>4.6010739232724776</v>
      </c>
      <c r="M61">
        <v>1.2564420144686645</v>
      </c>
      <c r="N61">
        <v>0.2661389531685443</v>
      </c>
      <c r="O61">
        <v>8.4897663499281344E-3</v>
      </c>
      <c r="P61">
        <v>2.0055336208850498</v>
      </c>
      <c r="Q61">
        <v>5.2531566037693533</v>
      </c>
      <c r="R61">
        <v>2.5381843217778122</v>
      </c>
      <c r="S61">
        <v>60.21344623062496</v>
      </c>
    </row>
    <row r="62" spans="1:19">
      <c r="A62" t="s">
        <v>100</v>
      </c>
      <c r="B62" s="34" t="s">
        <v>102</v>
      </c>
      <c r="C62">
        <v>1.4232926345059917</v>
      </c>
      <c r="D62">
        <v>6.0485951439238878E-2</v>
      </c>
      <c r="E62">
        <v>2.4828733856188029E-2</v>
      </c>
      <c r="F62">
        <v>35.587620825722624</v>
      </c>
      <c r="G62">
        <v>1.0077594788691933</v>
      </c>
      <c r="H62">
        <v>0.24208446026533259</v>
      </c>
      <c r="I62">
        <v>0.12555968255712152</v>
      </c>
      <c r="J62">
        <v>6.1400679707238215</v>
      </c>
      <c r="K62">
        <v>6.2744305547165535E-2</v>
      </c>
      <c r="L62">
        <v>1.5866096078196446</v>
      </c>
      <c r="M62">
        <v>1.7860336898988716</v>
      </c>
      <c r="N62">
        <v>0.66839089562652654</v>
      </c>
      <c r="O62">
        <v>6.3662890572609779E-3</v>
      </c>
      <c r="P62">
        <v>1.0786182015552397</v>
      </c>
      <c r="Q62">
        <v>3.71570495242268</v>
      </c>
      <c r="R62">
        <v>2.3302655090912783</v>
      </c>
      <c r="S62">
        <v>55.846433188957576</v>
      </c>
    </row>
    <row r="63" spans="1:19">
      <c r="A63" t="s">
        <v>100</v>
      </c>
      <c r="B63" s="34" t="s">
        <v>103</v>
      </c>
      <c r="C63">
        <v>2.2283257046126685</v>
      </c>
      <c r="D63">
        <v>8.1754732780288775E-2</v>
      </c>
      <c r="E63">
        <v>0.1047678568685107</v>
      </c>
      <c r="F63">
        <v>32.717948008981082</v>
      </c>
      <c r="G63">
        <v>1.317161170371862</v>
      </c>
      <c r="H63">
        <v>0.34337593937156785</v>
      </c>
      <c r="I63">
        <v>0.19375259657165267</v>
      </c>
      <c r="J63">
        <v>5.0596810539949608</v>
      </c>
      <c r="K63">
        <v>3.1854820116964416E-2</v>
      </c>
      <c r="L63">
        <v>4.4247904058152425</v>
      </c>
      <c r="M63">
        <v>0.62422384574562084</v>
      </c>
      <c r="N63">
        <v>0.36864016064845195</v>
      </c>
      <c r="O63">
        <v>1.0405825277101322E-2</v>
      </c>
      <c r="P63">
        <v>2.314124485225082</v>
      </c>
      <c r="Q63">
        <v>4.5026849996283449</v>
      </c>
      <c r="R63">
        <v>2.4593681659879572</v>
      </c>
      <c r="S63">
        <v>56.782859771996272</v>
      </c>
    </row>
    <row r="64" spans="1:19">
      <c r="A64" t="s">
        <v>100</v>
      </c>
      <c r="B64" s="34" t="s">
        <v>104</v>
      </c>
      <c r="C64">
        <v>2.3845960519605427</v>
      </c>
      <c r="D64">
        <v>6.5235669533952045E-2</v>
      </c>
      <c r="E64">
        <v>7.4904583802990032E-2</v>
      </c>
      <c r="F64">
        <v>3.9458379322472581</v>
      </c>
      <c r="G64">
        <v>1.0413675887819469</v>
      </c>
      <c r="H64">
        <v>0.21048984847792762</v>
      </c>
      <c r="I64">
        <v>0.22248069095680012</v>
      </c>
      <c r="J64">
        <v>0.74715783889537946</v>
      </c>
      <c r="K64">
        <v>5.1226157559198571E-2</v>
      </c>
      <c r="L64">
        <v>4.5467371327584925</v>
      </c>
      <c r="M64">
        <v>8.5080373155110856E-2</v>
      </c>
      <c r="N64">
        <v>0.55207795875331511</v>
      </c>
      <c r="O64">
        <v>1.1915780324844798E-2</v>
      </c>
      <c r="P64">
        <v>1.8225147156709536</v>
      </c>
      <c r="Q64">
        <v>1.9608657790827806</v>
      </c>
      <c r="R64">
        <v>0.44600812890037211</v>
      </c>
      <c r="S64">
        <v>18.168496230861166</v>
      </c>
    </row>
    <row r="65" spans="1:19">
      <c r="A65" t="s">
        <v>100</v>
      </c>
      <c r="B65" s="34" t="s">
        <v>105</v>
      </c>
      <c r="C65">
        <v>1.4747780559545962</v>
      </c>
      <c r="D65">
        <v>5.8111315929223584E-2</v>
      </c>
      <c r="E65">
        <v>5.2452743883906583E-2</v>
      </c>
      <c r="F65">
        <v>2.2342544114989948</v>
      </c>
      <c r="G65">
        <v>0.94787140557965799</v>
      </c>
      <c r="H65">
        <v>0.23107181772858087</v>
      </c>
      <c r="I65">
        <v>0.10003767709362288</v>
      </c>
      <c r="J65">
        <v>7.9719452373819166E-2</v>
      </c>
      <c r="K65">
        <v>4.2554954404373069E-2</v>
      </c>
      <c r="L65">
        <v>2.5114103606352067</v>
      </c>
      <c r="M65">
        <v>0.16307007437083421</v>
      </c>
      <c r="N65">
        <v>0.45541712611553153</v>
      </c>
      <c r="O65">
        <v>5.3322308298747387E-3</v>
      </c>
      <c r="P65">
        <v>1.1846181747360571</v>
      </c>
      <c r="Q65">
        <v>1.6530423390322291</v>
      </c>
      <c r="R65">
        <v>0.33952381822646593</v>
      </c>
      <c r="S65">
        <v>11.533265958392491</v>
      </c>
    </row>
    <row r="66" spans="1:19">
      <c r="A66" t="s">
        <v>100</v>
      </c>
      <c r="B66" s="34" t="s">
        <v>106</v>
      </c>
      <c r="C66">
        <v>0.51509274944731231</v>
      </c>
      <c r="D66">
        <v>5.9194852971891865E-2</v>
      </c>
      <c r="E66">
        <v>1.5258112251242073E-2</v>
      </c>
      <c r="F66">
        <v>1.123257192341157</v>
      </c>
      <c r="G66">
        <v>0.9650807586605179</v>
      </c>
      <c r="H66">
        <v>3.1844220136650003E-2</v>
      </c>
      <c r="I66">
        <v>3.5775848626105056E-2</v>
      </c>
      <c r="J66">
        <v>0.18589999060542439</v>
      </c>
      <c r="K66">
        <v>2.9801707373159292E-2</v>
      </c>
      <c r="L66">
        <v>0.80994538182293141</v>
      </c>
      <c r="M66">
        <v>2.6340078081882545E-2</v>
      </c>
      <c r="N66">
        <v>0.36171001459032093</v>
      </c>
      <c r="O66">
        <v>1.9417568961046169E-3</v>
      </c>
      <c r="P66">
        <v>0.57324828879843359</v>
      </c>
      <c r="Q66">
        <v>0.47052075293250084</v>
      </c>
      <c r="R66">
        <v>9.1178994025568727E-2</v>
      </c>
      <c r="S66">
        <v>5.2960906995607502</v>
      </c>
    </row>
    <row r="67" spans="1:19">
      <c r="A67" t="s">
        <v>100</v>
      </c>
      <c r="B67" s="34" t="s">
        <v>107</v>
      </c>
      <c r="C67">
        <v>0.12336289783758225</v>
      </c>
      <c r="D67">
        <v>8.064841805799694E-3</v>
      </c>
      <c r="E67">
        <v>9.991086235458746E-3</v>
      </c>
      <c r="F67">
        <v>3.9483615003933892</v>
      </c>
      <c r="G67">
        <v>0.13402152554511915</v>
      </c>
      <c r="H67">
        <v>1.9841351655778272E-3</v>
      </c>
      <c r="I67">
        <v>4.7543906645282075E-3</v>
      </c>
      <c r="J67">
        <v>0.75216016797971008</v>
      </c>
      <c r="K67">
        <v>8.7232303013304868E-3</v>
      </c>
      <c r="L67">
        <v>0.49001876685896306</v>
      </c>
      <c r="M67">
        <v>0.13455295234509101</v>
      </c>
      <c r="N67">
        <v>7.4784137059967115E-2</v>
      </c>
      <c r="O67">
        <v>2.4692724867639987E-4</v>
      </c>
      <c r="P67">
        <v>0.31525825912530436</v>
      </c>
      <c r="Q67">
        <v>0.21364971862008275</v>
      </c>
      <c r="R67">
        <v>0.31136978779453983</v>
      </c>
      <c r="S67">
        <v>6.5313043249805105</v>
      </c>
    </row>
    <row r="68" spans="1:19">
      <c r="A68" t="s">
        <v>100</v>
      </c>
      <c r="B68" s="34" t="s">
        <v>108</v>
      </c>
      <c r="C68">
        <v>0.23790328114603021</v>
      </c>
      <c r="D68">
        <v>7.9033468164269038E-3</v>
      </c>
      <c r="E68">
        <v>4.6368438868034101E-3</v>
      </c>
      <c r="F68">
        <v>1.1028290389111248</v>
      </c>
      <c r="G68">
        <v>0.1181772648330579</v>
      </c>
      <c r="H68">
        <v>1.3198546370673636E-2</v>
      </c>
      <c r="I68">
        <v>1.4432237192479658E-2</v>
      </c>
      <c r="J68">
        <v>5.7259533605503066E-2</v>
      </c>
      <c r="K68">
        <v>2.9738151891330888E-3</v>
      </c>
      <c r="L68">
        <v>9.10105404374697E-2</v>
      </c>
      <c r="M68">
        <v>2.4853991171680967E-2</v>
      </c>
      <c r="N68">
        <v>1.408479891523795E-2</v>
      </c>
      <c r="O68">
        <v>8.1477661152956626E-4</v>
      </c>
      <c r="P68">
        <v>6.6710905782700891E-2</v>
      </c>
      <c r="Q68">
        <v>0.25124079507282815</v>
      </c>
      <c r="R68">
        <v>2.0877735972653966E-2</v>
      </c>
      <c r="S68">
        <v>2.0289074519153587</v>
      </c>
    </row>
    <row r="69" spans="1:19">
      <c r="A69" t="s">
        <v>100</v>
      </c>
      <c r="B69" s="34" t="s">
        <v>109</v>
      </c>
      <c r="C69">
        <v>5.8997128162669554E-2</v>
      </c>
      <c r="D69">
        <v>2.4155683787718818E-4</v>
      </c>
      <c r="E69">
        <v>4.7988684808012994E-3</v>
      </c>
      <c r="F69">
        <v>3.3662805793323969</v>
      </c>
      <c r="G69">
        <v>1.764399315121068E-3</v>
      </c>
      <c r="H69">
        <v>2.8777249678890726E-3</v>
      </c>
      <c r="I69">
        <v>1.0939934246652072E-3</v>
      </c>
      <c r="J69">
        <v>0.54805829444058318</v>
      </c>
      <c r="K69">
        <v>4.5553673656822391E-3</v>
      </c>
      <c r="L69">
        <v>0.17522248569293453</v>
      </c>
      <c r="M69">
        <v>0.1775937712313489</v>
      </c>
      <c r="N69">
        <v>4.8922126859620718E-2</v>
      </c>
      <c r="O69">
        <v>7.3469656052344012E-5</v>
      </c>
      <c r="P69">
        <v>8.3142092075087604E-2</v>
      </c>
      <c r="Q69">
        <v>0.3564087463575234</v>
      </c>
      <c r="R69">
        <v>0.2349131422222932</v>
      </c>
      <c r="S69">
        <v>5.0649437464223297</v>
      </c>
    </row>
    <row r="70" spans="1:19">
      <c r="A70" t="s">
        <v>100</v>
      </c>
      <c r="B70" s="34" t="s">
        <v>110</v>
      </c>
      <c r="C70">
        <v>6.0608696840510845E-2</v>
      </c>
      <c r="D70">
        <v>1.5921738473567704E-4</v>
      </c>
      <c r="E70">
        <v>1.053187447559667E-3</v>
      </c>
      <c r="F70">
        <v>0.56751516893706366</v>
      </c>
      <c r="G70">
        <v>2.5647366977619157E-3</v>
      </c>
      <c r="H70">
        <v>4.9761744833088706E-2</v>
      </c>
      <c r="I70">
        <v>5.8753289769375439E-3</v>
      </c>
      <c r="J70">
        <v>0.21835996323999751</v>
      </c>
      <c r="K70">
        <v>1.1568625058006043E-4</v>
      </c>
      <c r="L70">
        <v>0.19901341617563517</v>
      </c>
      <c r="M70">
        <v>0.14397851580822874</v>
      </c>
      <c r="N70">
        <v>2.5407881014696265E-3</v>
      </c>
      <c r="O70">
        <v>3.4095742875666496E-4</v>
      </c>
      <c r="P70">
        <v>0.15364274844846904</v>
      </c>
      <c r="Q70">
        <v>0.61563406083313055</v>
      </c>
      <c r="R70">
        <v>6.0983179398071741E-2</v>
      </c>
      <c r="S70">
        <v>2.0821473968013606</v>
      </c>
    </row>
    <row r="71" spans="1:19">
      <c r="A71" t="s">
        <v>100</v>
      </c>
      <c r="B71" s="34" t="s">
        <v>111</v>
      </c>
      <c r="C71">
        <v>0.1264417660795143</v>
      </c>
      <c r="D71">
        <v>2.779600410094063E-3</v>
      </c>
      <c r="E71">
        <v>1.5222809892544265E-2</v>
      </c>
      <c r="F71">
        <v>1.8156865342812978</v>
      </c>
      <c r="G71">
        <v>4.2437484136963022E-2</v>
      </c>
      <c r="H71">
        <v>8.9089870683407568E-3</v>
      </c>
      <c r="I71">
        <v>2.9288000572976536E-2</v>
      </c>
      <c r="J71">
        <v>0.65282147726661677</v>
      </c>
      <c r="K71">
        <v>6.7214104900792382E-5</v>
      </c>
      <c r="L71">
        <v>0.65871885127230456</v>
      </c>
      <c r="M71">
        <v>0.69843213838765195</v>
      </c>
      <c r="N71">
        <v>1.84188950756079E-2</v>
      </c>
      <c r="O71">
        <v>1.6166695318850025E-3</v>
      </c>
      <c r="P71">
        <v>8.0140794198639398E-2</v>
      </c>
      <c r="Q71">
        <v>1.2616213326174979</v>
      </c>
      <c r="R71">
        <v>0.12643150033070505</v>
      </c>
      <c r="S71">
        <v>5.5390340552265798</v>
      </c>
    </row>
    <row r="72" spans="1:19">
      <c r="A72" t="s">
        <v>100</v>
      </c>
      <c r="B72" s="34" t="s">
        <v>112</v>
      </c>
      <c r="C72">
        <v>0.37972076752973294</v>
      </c>
      <c r="D72">
        <v>4.3220422364476097E-4</v>
      </c>
      <c r="E72">
        <v>4.0638121578888131E-3</v>
      </c>
      <c r="F72">
        <v>3.3259086710493477</v>
      </c>
      <c r="G72">
        <v>1.7768077060740239E-3</v>
      </c>
      <c r="H72">
        <v>2.8414348693717173E-4</v>
      </c>
      <c r="I72">
        <v>3.2254256281794014E-4</v>
      </c>
      <c r="J72">
        <v>0.67673604229382889</v>
      </c>
      <c r="K72">
        <v>1.5915530165906411E-3</v>
      </c>
      <c r="L72">
        <v>0.16092170133912731</v>
      </c>
      <c r="M72">
        <v>8.299051847931338E-3</v>
      </c>
      <c r="N72">
        <v>9.9172298724869989E-4</v>
      </c>
      <c r="O72">
        <v>3.8609092126301592E-5</v>
      </c>
      <c r="P72">
        <v>0.11760616922413547</v>
      </c>
      <c r="Q72">
        <v>1.1915390275269999E-2</v>
      </c>
      <c r="R72">
        <v>0.21436093868110895</v>
      </c>
      <c r="S72">
        <v>4.9049701274731206</v>
      </c>
    </row>
    <row r="73" spans="1:19">
      <c r="A73" t="s">
        <v>100</v>
      </c>
      <c r="B73" s="34" t="s">
        <v>113</v>
      </c>
      <c r="C73">
        <v>5.7894673786965001E-2</v>
      </c>
      <c r="D73">
        <v>1.4256625741238538E-2</v>
      </c>
      <c r="E73">
        <v>9.8594574064547746E-4</v>
      </c>
      <c r="F73">
        <v>4.22969940996839</v>
      </c>
      <c r="G73">
        <v>0.23295716027357116</v>
      </c>
      <c r="H73">
        <v>4.3727534678723146E-2</v>
      </c>
      <c r="I73">
        <v>6.0876208297753198E-3</v>
      </c>
      <c r="J73">
        <v>0.61437924125815968</v>
      </c>
      <c r="K73">
        <v>1.8954537435517116E-4</v>
      </c>
      <c r="L73">
        <v>9.0381797827575383E-2</v>
      </c>
      <c r="M73">
        <v>1.9746162282936019E-2</v>
      </c>
      <c r="N73">
        <v>9.573330861678464E-2</v>
      </c>
      <c r="O73">
        <v>2.8423926498515051E-4</v>
      </c>
      <c r="P73">
        <v>6.2731057807877022E-2</v>
      </c>
      <c r="Q73">
        <v>5.4540972075358241E-2</v>
      </c>
      <c r="R73">
        <v>0.51113446005570395</v>
      </c>
      <c r="S73">
        <v>6.0347297555841806</v>
      </c>
    </row>
    <row r="74" spans="1:19">
      <c r="A74" t="s">
        <v>100</v>
      </c>
      <c r="B74" s="34" t="s">
        <v>114</v>
      </c>
      <c r="C74">
        <v>1.9513460748488143E-2</v>
      </c>
      <c r="D74">
        <v>2.5305153192921592E-3</v>
      </c>
      <c r="E74">
        <v>1.7937487427103216E-3</v>
      </c>
      <c r="F74">
        <v>20.734023728297359</v>
      </c>
      <c r="G74">
        <v>4.0254290438225482E-2</v>
      </c>
      <c r="H74">
        <v>4.1493130219412144E-3</v>
      </c>
      <c r="I74">
        <v>9.3117404295295358E-5</v>
      </c>
      <c r="J74">
        <v>2.6999330921010625</v>
      </c>
      <c r="K74">
        <v>8.7438667475551179E-3</v>
      </c>
      <c r="L74">
        <v>8.1413430132762699E-2</v>
      </c>
      <c r="M74">
        <v>1.0971633231610767E-2</v>
      </c>
      <c r="N74">
        <v>4.5229633485730503E-3</v>
      </c>
      <c r="O74">
        <v>8.9690571065670355E-6</v>
      </c>
      <c r="P74">
        <v>0.15448632841829912</v>
      </c>
      <c r="Q74">
        <v>0.3239510085041637</v>
      </c>
      <c r="R74">
        <v>1.0737711703151476</v>
      </c>
      <c r="S74">
        <v>25.16016063583055</v>
      </c>
    </row>
    <row r="75" spans="1:19">
      <c r="A75" t="s">
        <v>100</v>
      </c>
      <c r="B75" s="34" t="s">
        <v>115</v>
      </c>
      <c r="C75">
        <v>3.6273846963759127E-3</v>
      </c>
      <c r="D75">
        <v>6.0730393609820243E-4</v>
      </c>
      <c r="E75">
        <v>1.1723877429043461E-2</v>
      </c>
      <c r="F75">
        <v>0.17287879350081425</v>
      </c>
      <c r="G75">
        <v>2.0373646846820748E-3</v>
      </c>
      <c r="H75">
        <v>1.3711410933634482E-2</v>
      </c>
      <c r="I75">
        <v>2.683587087848327E-4</v>
      </c>
      <c r="J75">
        <v>1.675127202247495E-2</v>
      </c>
      <c r="K75">
        <v>1.6518557491765895E-3</v>
      </c>
      <c r="L75">
        <v>0.59412878253785806</v>
      </c>
      <c r="M75">
        <v>6.9271929746470562E-3</v>
      </c>
      <c r="N75">
        <v>1.767380524777673E-2</v>
      </c>
      <c r="O75">
        <v>8.8905399655420103E-6</v>
      </c>
      <c r="P75">
        <v>6.9468979505268535E-2</v>
      </c>
      <c r="Q75">
        <v>1.780805685747211E-2</v>
      </c>
      <c r="R75">
        <v>9.677523683183864E-3</v>
      </c>
      <c r="S75">
        <v>0.93895085300709979</v>
      </c>
    </row>
    <row r="76" spans="1:19">
      <c r="A76" t="s">
        <v>100</v>
      </c>
      <c r="B76" s="33" t="s">
        <v>116</v>
      </c>
      <c r="C76">
        <v>0.30577811120364728</v>
      </c>
      <c r="D76">
        <v>6.6395279431308296E-5</v>
      </c>
      <c r="E76">
        <v>1.4051304456839109E-3</v>
      </c>
      <c r="F76">
        <v>9.9118936416971337E-2</v>
      </c>
      <c r="G76">
        <v>0</v>
      </c>
      <c r="H76">
        <v>5.2417133502042024E-2</v>
      </c>
      <c r="I76">
        <v>2.6043226114937257E-2</v>
      </c>
      <c r="J76">
        <v>7.6241046334509122E-2</v>
      </c>
      <c r="K76">
        <v>6.4258274480255562E-5</v>
      </c>
      <c r="L76">
        <v>0.18394851913515708</v>
      </c>
      <c r="M76">
        <v>9.3996741700124176E-3</v>
      </c>
      <c r="N76">
        <v>3.4924287074593607E-3</v>
      </c>
      <c r="O76">
        <v>1.3504676009437055E-3</v>
      </c>
      <c r="P76">
        <v>6.3043329511485169E-2</v>
      </c>
      <c r="Q76">
        <v>2.8758494945783752E-2</v>
      </c>
      <c r="R76">
        <v>1.1699974623782694E-2</v>
      </c>
      <c r="S76">
        <v>0.86282712626586999</v>
      </c>
    </row>
    <row r="77" spans="1:19">
      <c r="A77" t="s">
        <v>100</v>
      </c>
      <c r="B77" s="33" t="s">
        <v>117</v>
      </c>
      <c r="C77">
        <v>3.4182175289439343E-2</v>
      </c>
      <c r="D77">
        <v>1.2473781296097552E-2</v>
      </c>
      <c r="E77">
        <v>6.0508610057082302E-3</v>
      </c>
      <c r="F77">
        <v>0.38947571387558355</v>
      </c>
      <c r="G77">
        <v>8.8079238338423238E-4</v>
      </c>
      <c r="H77">
        <v>1.0330333436039396E-3</v>
      </c>
      <c r="I77">
        <v>1.2062873775053884E-3</v>
      </c>
      <c r="J77">
        <v>1.0734524879975282E-2</v>
      </c>
      <c r="K77">
        <v>2.3369749242829752E-4</v>
      </c>
      <c r="L77">
        <v>5.8456935880599303E-2</v>
      </c>
      <c r="M77">
        <v>7.2152623186649834E-3</v>
      </c>
      <c r="N77">
        <v>6.7307075506910508E-3</v>
      </c>
      <c r="O77">
        <v>6.958701924740518E-5</v>
      </c>
      <c r="P77">
        <v>8.3979679375751459E-2</v>
      </c>
      <c r="Q77">
        <v>0.18570454062748354</v>
      </c>
      <c r="R77">
        <v>6.2521025399210117E-2</v>
      </c>
      <c r="S77">
        <v>0.8609486051152544</v>
      </c>
    </row>
    <row r="78" spans="1:19">
      <c r="A78" t="s">
        <v>100</v>
      </c>
      <c r="B78" s="33" t="s">
        <v>118</v>
      </c>
      <c r="C78">
        <v>1.536497344955734E-2</v>
      </c>
      <c r="D78">
        <v>2.6947995875259423E-4</v>
      </c>
      <c r="E78">
        <v>1.3999729348889045E-2</v>
      </c>
      <c r="F78">
        <v>2.6957976166727349E-2</v>
      </c>
      <c r="G78">
        <v>0.20530168946049621</v>
      </c>
      <c r="H78">
        <v>5.4726733721733645E-2</v>
      </c>
      <c r="I78">
        <v>8.5568926555046332E-3</v>
      </c>
      <c r="J78">
        <v>1.2663019433460931E-2</v>
      </c>
      <c r="K78">
        <v>4.4942695351324335E-5</v>
      </c>
      <c r="L78">
        <v>0.16636497885641788</v>
      </c>
      <c r="M78">
        <v>2.0870507879825695E-2</v>
      </c>
      <c r="N78">
        <v>8.0956745040247746E-2</v>
      </c>
      <c r="O78">
        <v>4.833634411285509E-4</v>
      </c>
      <c r="P78">
        <v>0.16234216638189025</v>
      </c>
      <c r="Q78">
        <v>0.33742882207391034</v>
      </c>
      <c r="R78">
        <v>4.7105530816413221E-2</v>
      </c>
      <c r="S78">
        <v>1.1534375513805912</v>
      </c>
    </row>
    <row r="79" spans="1:19">
      <c r="A79" t="s">
        <v>100</v>
      </c>
      <c r="B79" s="33" t="s">
        <v>119</v>
      </c>
      <c r="C79">
        <v>0.20533131376020819</v>
      </c>
      <c r="D79">
        <v>6.2911627450024099E-4</v>
      </c>
      <c r="E79">
        <v>7.9821615835728998E-4</v>
      </c>
      <c r="F79">
        <v>0.15746180888774575</v>
      </c>
      <c r="G79">
        <v>9.6796744300107207E-3</v>
      </c>
      <c r="H79">
        <v>5.2272347902254879E-2</v>
      </c>
      <c r="I79">
        <v>5.401633540099704E-3</v>
      </c>
      <c r="J79">
        <v>4.0974996831579347E-2</v>
      </c>
      <c r="K79">
        <v>7.6645866078479119E-3</v>
      </c>
      <c r="L79">
        <v>0.6515574897640235</v>
      </c>
      <c r="M79">
        <v>1.0602207180190781E-2</v>
      </c>
      <c r="N79">
        <v>3.4409426550920941E-3</v>
      </c>
      <c r="O79">
        <v>2.8512016565132581E-4</v>
      </c>
      <c r="P79">
        <v>0.1021285018366509</v>
      </c>
      <c r="Q79">
        <v>0.39986722755902804</v>
      </c>
      <c r="R79">
        <v>3.4960128965792592E-2</v>
      </c>
      <c r="S79">
        <v>1.6830553125197412</v>
      </c>
    </row>
    <row r="80" spans="1:19">
      <c r="A80" t="s">
        <v>100</v>
      </c>
      <c r="B80" s="33" t="s">
        <v>120</v>
      </c>
      <c r="C80">
        <v>0.28768100067438596</v>
      </c>
      <c r="D80">
        <v>3.9872198836613526E-3</v>
      </c>
      <c r="E80">
        <v>1.2820451729835924E-2</v>
      </c>
      <c r="F80">
        <v>0.12878242449423283</v>
      </c>
      <c r="G80">
        <v>6.3881629150319696E-2</v>
      </c>
      <c r="H80">
        <v>0.22791823004518319</v>
      </c>
      <c r="I80">
        <v>2.4960463901302354E-2</v>
      </c>
      <c r="J80">
        <v>1.1083363345534281E-3</v>
      </c>
      <c r="K80">
        <v>4.2776679382411364E-4</v>
      </c>
      <c r="L80">
        <v>2.6272850738706666E-3</v>
      </c>
      <c r="M80">
        <v>1.0294025404258278E-3</v>
      </c>
      <c r="N80">
        <v>4.3512161185281784E-3</v>
      </c>
      <c r="O80">
        <v>1.3162536830747806E-3</v>
      </c>
      <c r="P80">
        <v>0.2425979846614652</v>
      </c>
      <c r="Q80">
        <v>1.3237800868068916E-3</v>
      </c>
      <c r="R80">
        <v>0.12287498775383554</v>
      </c>
      <c r="S80">
        <v>1.1276884329259929</v>
      </c>
    </row>
    <row r="81" spans="1:19">
      <c r="A81" t="s">
        <v>100</v>
      </c>
      <c r="B81" s="33" t="s">
        <v>121</v>
      </c>
      <c r="C81">
        <v>1.3996232989779145E-2</v>
      </c>
      <c r="D81">
        <v>2.7844753978036874E-3</v>
      </c>
      <c r="E81">
        <v>1.2654226492523346E-2</v>
      </c>
      <c r="F81">
        <v>6.2053851921632486E-2</v>
      </c>
      <c r="G81">
        <v>4.265330337692852E-2</v>
      </c>
      <c r="H81">
        <v>2.4174900123430376E-4</v>
      </c>
      <c r="I81">
        <v>3.8948206072086933E-5</v>
      </c>
      <c r="J81">
        <v>1.0305968709992896E-2</v>
      </c>
      <c r="K81">
        <v>1.0987132758649709E-4</v>
      </c>
      <c r="L81">
        <v>0.68421264295330175</v>
      </c>
      <c r="M81">
        <v>9.3855224689143313E-4</v>
      </c>
      <c r="N81">
        <v>2.6984916951870552E-2</v>
      </c>
      <c r="O81">
        <v>3.2328215154475703E-5</v>
      </c>
      <c r="P81">
        <v>0.20242484913262615</v>
      </c>
      <c r="Q81">
        <v>0.38331426581764205</v>
      </c>
      <c r="R81">
        <v>6.7682405590444361E-2</v>
      </c>
      <c r="S81">
        <v>1.510428588331763</v>
      </c>
    </row>
    <row r="82" spans="1:19">
      <c r="A82" t="s">
        <v>100</v>
      </c>
      <c r="B82" s="33" t="s">
        <v>122</v>
      </c>
      <c r="C82">
        <v>0.37743039123289535</v>
      </c>
      <c r="D82">
        <v>1.2199539704662143E-2</v>
      </c>
      <c r="E82">
        <v>5.3878621350012201E-2</v>
      </c>
      <c r="F82">
        <v>0.46784347146098071</v>
      </c>
      <c r="G82">
        <v>0.19915422492220181</v>
      </c>
      <c r="H82">
        <v>9.5895398062939563E-4</v>
      </c>
      <c r="I82">
        <v>3.2609602089797463E-2</v>
      </c>
      <c r="J82">
        <v>6.4981269124817942E-2</v>
      </c>
      <c r="K82">
        <v>2.4293307843057388E-3</v>
      </c>
      <c r="L82">
        <v>0.62160286528185438</v>
      </c>
      <c r="M82">
        <v>8.7740267470470812E-3</v>
      </c>
      <c r="N82">
        <v>1.7112997896006732E-2</v>
      </c>
      <c r="O82">
        <v>1.7204127463969904E-3</v>
      </c>
      <c r="P82">
        <v>0.85294004248720512</v>
      </c>
      <c r="Q82">
        <v>1.6579334977638922</v>
      </c>
      <c r="R82">
        <v>0.11141114903952243</v>
      </c>
      <c r="S82">
        <v>4.4829803966110831</v>
      </c>
    </row>
    <row r="83" spans="1:19">
      <c r="A83" t="s">
        <v>100</v>
      </c>
      <c r="B83" s="33" t="s">
        <v>123</v>
      </c>
      <c r="C83">
        <v>0.36783588649801757</v>
      </c>
      <c r="D83">
        <v>2.8796968762678787E-5</v>
      </c>
      <c r="E83">
        <v>7.1800680695566221E-5</v>
      </c>
      <c r="F83">
        <v>1.7739911419056398E-2</v>
      </c>
      <c r="G83">
        <v>1.1208763330348148E-3</v>
      </c>
      <c r="H83">
        <v>5.2566193830831942E-3</v>
      </c>
      <c r="I83">
        <v>3.0312472971699922E-2</v>
      </c>
      <c r="J83">
        <v>1.1302694266788649E-2</v>
      </c>
      <c r="K83">
        <v>9.1780764164268169E-3</v>
      </c>
      <c r="L83">
        <v>2.7561555463098699</v>
      </c>
      <c r="M83">
        <v>1.8387022250771601E-2</v>
      </c>
      <c r="N83">
        <v>8.0088301400005335E-2</v>
      </c>
      <c r="O83">
        <v>1.5966955201879574E-3</v>
      </c>
      <c r="P83">
        <v>0.13391452406345472</v>
      </c>
      <c r="Q83">
        <v>7.7520102908721356E-3</v>
      </c>
      <c r="R83">
        <v>6.5719713559158066E-3</v>
      </c>
      <c r="S83">
        <v>3.4473132061288538</v>
      </c>
    </row>
    <row r="84" spans="1:19">
      <c r="A84" t="s">
        <v>100</v>
      </c>
      <c r="B84" s="33" t="s">
        <v>124</v>
      </c>
      <c r="C84">
        <v>1.5314247053011343</v>
      </c>
      <c r="D84">
        <v>1.5742911490538414E-2</v>
      </c>
      <c r="E84">
        <v>5.2775571710617086E-4</v>
      </c>
      <c r="F84">
        <v>0.11675506544648329</v>
      </c>
      <c r="G84">
        <v>0.25686174895504088</v>
      </c>
      <c r="H84">
        <v>7.3733897453687192E-4</v>
      </c>
      <c r="I84">
        <v>0.1344424256991863</v>
      </c>
      <c r="J84">
        <v>9.5786888945781357E-4</v>
      </c>
      <c r="K84">
        <v>2.9883184660406403E-5</v>
      </c>
      <c r="L84">
        <v>0.10023845362852057</v>
      </c>
      <c r="M84">
        <v>9.8812264271694872E-3</v>
      </c>
      <c r="N84">
        <v>1.9265759095912216E-3</v>
      </c>
      <c r="O84">
        <v>7.0378545268663384E-3</v>
      </c>
      <c r="P84">
        <v>0.10204732831247831</v>
      </c>
      <c r="Q84">
        <v>1.9430200006276266E-3</v>
      </c>
      <c r="R84">
        <v>4.9670006347728446E-3</v>
      </c>
      <c r="S84">
        <v>2.2855211630982808</v>
      </c>
    </row>
    <row r="85" spans="1:19">
      <c r="A85" t="s">
        <v>100</v>
      </c>
      <c r="B85" s="33" t="s">
        <v>125</v>
      </c>
      <c r="C85">
        <v>1.1438782520091451E-2</v>
      </c>
      <c r="D85">
        <v>1.5026462839027754E-2</v>
      </c>
      <c r="E85">
        <v>1.4633544573762203E-3</v>
      </c>
      <c r="F85">
        <v>1.3665833120683146E-2</v>
      </c>
      <c r="G85">
        <v>1.0388964715453142E-3</v>
      </c>
      <c r="H85">
        <v>4.6650138823878251E-5</v>
      </c>
      <c r="I85">
        <v>6.958965110337445E-5</v>
      </c>
      <c r="J85">
        <v>8.6330344931511149E-3</v>
      </c>
      <c r="K85">
        <v>5.7942083135864575E-5</v>
      </c>
      <c r="L85">
        <v>2.4998282296973429E-2</v>
      </c>
      <c r="M85">
        <v>6.0738237633284342E-3</v>
      </c>
      <c r="N85">
        <v>0.10148911050926124</v>
      </c>
      <c r="O85">
        <v>4.9787316819857597E-5</v>
      </c>
      <c r="P85">
        <v>0.31323005136265003</v>
      </c>
      <c r="Q85">
        <v>7.3827929652630075E-3</v>
      </c>
      <c r="R85">
        <v>3.5591404414230254E-3</v>
      </c>
      <c r="S85">
        <v>0.50822353443044221</v>
      </c>
    </row>
    <row r="86" spans="1:19">
      <c r="A86" t="s">
        <v>100</v>
      </c>
      <c r="B86" s="33" t="s">
        <v>126</v>
      </c>
      <c r="C86">
        <v>1.1991697330120843E-2</v>
      </c>
      <c r="D86">
        <v>1.9034273662565937E-5</v>
      </c>
      <c r="E86">
        <v>1.023432700932192E-3</v>
      </c>
      <c r="F86">
        <v>5.6261431197839329E-2</v>
      </c>
      <c r="G86">
        <v>0.24202768860353707</v>
      </c>
      <c r="H86">
        <v>4.5811762127367928E-5</v>
      </c>
      <c r="I86">
        <v>8.2102382569493315E-4</v>
      </c>
      <c r="J86">
        <v>8.6777021746726746E-3</v>
      </c>
      <c r="K86">
        <v>9.7619981378913034E-3</v>
      </c>
      <c r="L86">
        <v>2.4876369159521516E-2</v>
      </c>
      <c r="M86">
        <v>5.3447246115183589E-3</v>
      </c>
      <c r="N86">
        <v>3.0718860894154432E-3</v>
      </c>
      <c r="O86">
        <v>0</v>
      </c>
      <c r="P86">
        <v>7.1410611716622441E-2</v>
      </c>
      <c r="Q86">
        <v>4.2691165598984782E-2</v>
      </c>
      <c r="R86">
        <v>4.9409077210942343E-3</v>
      </c>
      <c r="S86">
        <v>0.4829654849037297</v>
      </c>
    </row>
    <row r="87" spans="1:19">
      <c r="A87" t="s">
        <v>100</v>
      </c>
      <c r="B87" s="33" t="s">
        <v>127</v>
      </c>
      <c r="C87">
        <v>3.2553355249998361E-2</v>
      </c>
      <c r="D87">
        <v>6.5418868404120478E-2</v>
      </c>
      <c r="E87">
        <v>1.2212578112940076E-3</v>
      </c>
      <c r="F87">
        <v>2.5198381500786127E-3</v>
      </c>
      <c r="G87">
        <v>1.0692934267098746</v>
      </c>
      <c r="H87">
        <v>9.2646956267516956E-4</v>
      </c>
      <c r="I87">
        <v>2.3787984197776169E-5</v>
      </c>
      <c r="J87">
        <v>7.0885607155943831E-3</v>
      </c>
      <c r="K87">
        <v>9.1991036227790368E-3</v>
      </c>
      <c r="L87">
        <v>2.2950221690745565E-2</v>
      </c>
      <c r="M87">
        <v>1.3174197189632864E-2</v>
      </c>
      <c r="N87">
        <v>9.5624407433978931E-2</v>
      </c>
      <c r="O87">
        <v>1.1311356277216023E-5</v>
      </c>
      <c r="P87">
        <v>5.0009174392741329E-2</v>
      </c>
      <c r="Q87">
        <v>9.2333681046952165E-4</v>
      </c>
      <c r="R87">
        <v>3.8110528658208409E-3</v>
      </c>
      <c r="S87">
        <v>1.3747483699500549</v>
      </c>
    </row>
    <row r="88" spans="1:19">
      <c r="A88" t="s">
        <v>100</v>
      </c>
      <c r="B88" s="33" t="s">
        <v>128</v>
      </c>
      <c r="C88">
        <v>1.2533228754158188E-2</v>
      </c>
      <c r="D88">
        <v>2.0703961095835943E-4</v>
      </c>
      <c r="E88">
        <v>4.9776692887282259E-4</v>
      </c>
      <c r="F88">
        <v>6.8368111044321722E-2</v>
      </c>
      <c r="G88">
        <v>2.9399453244494111E-4</v>
      </c>
      <c r="H88">
        <v>1.6502006462535412E-3</v>
      </c>
      <c r="I88">
        <v>3.0718965870215609E-3</v>
      </c>
      <c r="J88">
        <v>8.3543173260025583E-3</v>
      </c>
      <c r="K88">
        <v>6.7615351242999999E-6</v>
      </c>
      <c r="L88">
        <v>6.4585926827543716E-2</v>
      </c>
      <c r="M88">
        <v>7.4185419342542858E-3</v>
      </c>
      <c r="N88">
        <v>0.42524970190545019</v>
      </c>
      <c r="O88">
        <v>1.9069484700383332E-4</v>
      </c>
      <c r="P88">
        <v>0.22891033521254123</v>
      </c>
      <c r="Q88">
        <v>3.7830089608554829E-3</v>
      </c>
      <c r="R88">
        <v>6.3195346507782801E-4</v>
      </c>
      <c r="S88">
        <v>0.82575348011755523</v>
      </c>
    </row>
    <row r="89" spans="1:19">
      <c r="A89" t="s">
        <v>100</v>
      </c>
      <c r="B89" s="33" t="s">
        <v>129</v>
      </c>
      <c r="C89">
        <v>3.5431161194772187E-2</v>
      </c>
      <c r="D89">
        <v>0</v>
      </c>
      <c r="E89">
        <v>5.246149150716084E-4</v>
      </c>
      <c r="F89">
        <v>2.3402438066284503E-3</v>
      </c>
      <c r="G89">
        <v>5.2226526045195953E-4</v>
      </c>
      <c r="H89">
        <v>7.4738182927225338E-4</v>
      </c>
      <c r="I89">
        <v>3.5886840060284086E-4</v>
      </c>
      <c r="J89">
        <v>6.7714074193361284E-3</v>
      </c>
      <c r="K89">
        <v>4.0224019742178152E-2</v>
      </c>
      <c r="L89">
        <v>6.5134399259999753E-2</v>
      </c>
      <c r="M89">
        <v>1.4259492448863931E-2</v>
      </c>
      <c r="N89">
        <v>8.2944787996641622E-3</v>
      </c>
      <c r="O89">
        <v>3.5753723612030885E-6</v>
      </c>
      <c r="P89">
        <v>7.9973659177579037E-3</v>
      </c>
      <c r="Q89">
        <v>9.943239551226668E-4</v>
      </c>
      <c r="R89">
        <v>4.320195199028376E-3</v>
      </c>
      <c r="S89">
        <v>0.18792379352112221</v>
      </c>
    </row>
    <row r="90" spans="1:19">
      <c r="A90" t="s">
        <v>100</v>
      </c>
      <c r="B90" s="33" t="s">
        <v>130</v>
      </c>
      <c r="C90">
        <v>1.0090688784483604E-2</v>
      </c>
      <c r="D90">
        <v>4.5949868939909599E-4</v>
      </c>
      <c r="E90">
        <v>8.4592804080263484E-4</v>
      </c>
      <c r="F90">
        <v>5.5606546825913483E-2</v>
      </c>
      <c r="G90">
        <v>0</v>
      </c>
      <c r="H90">
        <v>9.1623524254735855E-5</v>
      </c>
      <c r="I90">
        <v>3.2649468468903819E-4</v>
      </c>
      <c r="J90">
        <v>7.8066728124497331E-3</v>
      </c>
      <c r="K90">
        <v>6.3031545956548918E-6</v>
      </c>
      <c r="L90">
        <v>4.7709924872378906E-3</v>
      </c>
      <c r="M90">
        <v>2.2560115909628919E-3</v>
      </c>
      <c r="N90">
        <v>2.6843060948777975E-4</v>
      </c>
      <c r="O90">
        <v>2.8670384285695016E-6</v>
      </c>
      <c r="P90">
        <v>0.14872100794788423</v>
      </c>
      <c r="Q90">
        <v>3.8907646782355698E-3</v>
      </c>
      <c r="R90">
        <v>2.1503590395859362E-3</v>
      </c>
      <c r="S90">
        <v>0.23729418990831164</v>
      </c>
    </row>
    <row r="91" spans="1:19">
      <c r="A91" t="s">
        <v>100</v>
      </c>
      <c r="B91" s="33" t="s">
        <v>131</v>
      </c>
      <c r="C91">
        <v>2.0543209235793114E-2</v>
      </c>
      <c r="D91">
        <v>1.5352673407579287E-3</v>
      </c>
      <c r="E91">
        <v>4.0190076312618395E-4</v>
      </c>
      <c r="F91">
        <v>2.2342794460996629E-3</v>
      </c>
      <c r="G91">
        <v>2.5154496475380483E-2</v>
      </c>
      <c r="H91">
        <v>1.228757379685419E-3</v>
      </c>
      <c r="I91">
        <v>4.5996117571078798E-4</v>
      </c>
      <c r="J91">
        <v>8.4412897630947725E-3</v>
      </c>
      <c r="K91">
        <v>8.5357390682161416E-5</v>
      </c>
      <c r="L91">
        <v>2.0494507004940488E-2</v>
      </c>
      <c r="M91">
        <v>4.1675238145941762E-3</v>
      </c>
      <c r="N91">
        <v>1.4466562600681243E-3</v>
      </c>
      <c r="O91">
        <v>2.1324167718550502E-5</v>
      </c>
      <c r="P91">
        <v>8.1077206190691697E-3</v>
      </c>
      <c r="Q91">
        <v>1.3278472629995264E-2</v>
      </c>
      <c r="R91">
        <v>4.778053283651218E-3</v>
      </c>
      <c r="S91">
        <v>0.11237877675034724</v>
      </c>
    </row>
    <row r="92" spans="1:19">
      <c r="A92" t="s">
        <v>100</v>
      </c>
      <c r="B92" s="33" t="s">
        <v>132</v>
      </c>
      <c r="C92">
        <v>1.8641668491376606E-2</v>
      </c>
      <c r="D92">
        <v>4.3518081714100099E-5</v>
      </c>
      <c r="E92">
        <v>8.0501006104816142E-4</v>
      </c>
      <c r="F92">
        <v>5.5220662885915317E-2</v>
      </c>
      <c r="G92">
        <v>1.2984302212437626E-4</v>
      </c>
      <c r="H92">
        <v>5.591819297604772E-3</v>
      </c>
      <c r="I92">
        <v>2.0118683156322703E-5</v>
      </c>
      <c r="J92">
        <v>1.5380923612937636E-3</v>
      </c>
      <c r="K92">
        <v>4.7250281333677258E-5</v>
      </c>
      <c r="L92">
        <v>2.0020640174966076E-2</v>
      </c>
      <c r="M92">
        <v>1.2227250888937391E-2</v>
      </c>
      <c r="N92">
        <v>5.1815869347215937E-5</v>
      </c>
      <c r="O92">
        <v>2.6558243168967044E-6</v>
      </c>
      <c r="P92">
        <v>5.6965670283020131E-3</v>
      </c>
      <c r="Q92">
        <v>3.5355955111739945E-3</v>
      </c>
      <c r="R92">
        <v>5.9175324462046319E-3</v>
      </c>
      <c r="S92">
        <v>0.12949004090910421</v>
      </c>
    </row>
    <row r="93" spans="1:19">
      <c r="A93" t="s">
        <v>100</v>
      </c>
      <c r="B93" s="33" t="s">
        <v>133</v>
      </c>
      <c r="C93">
        <v>4.6424123115684779E-4</v>
      </c>
      <c r="D93">
        <v>1.7419715533395497E-4</v>
      </c>
      <c r="E93">
        <v>4.2582430772719615E-4</v>
      </c>
      <c r="F93">
        <v>4.6134303726745429E-2</v>
      </c>
      <c r="G93">
        <v>1.2622287807850796E-4</v>
      </c>
      <c r="H93">
        <v>6.0563598857310552E-4</v>
      </c>
      <c r="I93">
        <v>3.9025270978765292E-5</v>
      </c>
      <c r="J93">
        <v>1.3307666257517781E-2</v>
      </c>
      <c r="K93">
        <v>5.8385956807627259E-6</v>
      </c>
      <c r="L93">
        <v>5.8469082961472907E-2</v>
      </c>
      <c r="M93">
        <v>3.64160885671172E-3</v>
      </c>
      <c r="N93">
        <v>1.0847850316655361E-2</v>
      </c>
      <c r="O93">
        <v>0</v>
      </c>
      <c r="P93">
        <v>8.1792320369196148E-3</v>
      </c>
      <c r="Q93">
        <v>5.3627624720320455E-3</v>
      </c>
      <c r="R93">
        <v>2.9165005913398545E-3</v>
      </c>
      <c r="S93">
        <v>0.1506999926468211</v>
      </c>
    </row>
    <row r="94" spans="1:19">
      <c r="A94" t="s">
        <v>100</v>
      </c>
      <c r="B94" s="33" t="s">
        <v>134</v>
      </c>
      <c r="C94">
        <v>9.1426131128180543E-3</v>
      </c>
      <c r="D94">
        <v>1.9071935847048138E-5</v>
      </c>
      <c r="E94">
        <v>1.1056791247858744E-3</v>
      </c>
      <c r="F94">
        <v>5.1128285168260845E-2</v>
      </c>
      <c r="G94">
        <v>3.3555012725372535E-4</v>
      </c>
      <c r="H94">
        <v>3.4098034622509488E-5</v>
      </c>
      <c r="I94">
        <v>1.101453560175214E-3</v>
      </c>
      <c r="J94">
        <v>1.0835041642351939E-3</v>
      </c>
      <c r="K94">
        <v>9.2701422472279971E-4</v>
      </c>
      <c r="L94">
        <v>3.9751315613468563E-2</v>
      </c>
      <c r="M94">
        <v>3.1997988940162259E-3</v>
      </c>
      <c r="N94">
        <v>1.1824810950740172E-3</v>
      </c>
      <c r="O94">
        <v>5.5534433187925947E-5</v>
      </c>
      <c r="P94">
        <v>4.7704432119495266E-3</v>
      </c>
      <c r="Q94">
        <v>3.4679778309936182E-3</v>
      </c>
      <c r="R94">
        <v>3.7747898083395626E-3</v>
      </c>
      <c r="S94">
        <v>0.12107961033950687</v>
      </c>
    </row>
    <row r="95" spans="1:19">
      <c r="A95" t="s">
        <v>100</v>
      </c>
      <c r="B95" s="33" t="s">
        <v>135</v>
      </c>
      <c r="C95">
        <v>2.1868996390331574E-2</v>
      </c>
      <c r="D95">
        <v>1.595603444799476E-4</v>
      </c>
      <c r="E95">
        <v>3.8780888646561262E-4</v>
      </c>
      <c r="F95">
        <v>4.2124388519255263E-2</v>
      </c>
      <c r="G95">
        <v>3.212515384376502E-4</v>
      </c>
      <c r="H95">
        <v>7.0013325482642941E-4</v>
      </c>
      <c r="I95">
        <v>6.0601065174203939E-4</v>
      </c>
      <c r="J95">
        <v>6.2529352271951666E-3</v>
      </c>
      <c r="K95">
        <v>2.1952625637144951E-5</v>
      </c>
      <c r="L95">
        <v>8.5961285516233943E-4</v>
      </c>
      <c r="M95">
        <v>3.1400180127310051E-3</v>
      </c>
      <c r="N95">
        <v>9.7556071530391364E-5</v>
      </c>
      <c r="O95">
        <v>2.2956708030583139E-5</v>
      </c>
      <c r="P95">
        <v>2.35118563276E-2</v>
      </c>
      <c r="Q95">
        <v>4.2373663255109051E-2</v>
      </c>
      <c r="R95">
        <v>5.1123390035066052E-3</v>
      </c>
      <c r="S95">
        <v>0.14756103967232548</v>
      </c>
    </row>
    <row r="96" spans="1:19">
      <c r="A96" t="s">
        <v>100</v>
      </c>
      <c r="B96" s="33" t="s">
        <v>136</v>
      </c>
      <c r="C96">
        <v>8.5644109425935255E-3</v>
      </c>
      <c r="D96">
        <v>1.6605408121439513E-4</v>
      </c>
      <c r="E96">
        <v>1.2877669078319443E-3</v>
      </c>
      <c r="F96">
        <v>5.0396763001572253E-3</v>
      </c>
      <c r="G96">
        <v>0</v>
      </c>
      <c r="H96">
        <v>5.4421022331530011E-4</v>
      </c>
      <c r="I96">
        <v>3.5977342585535865E-5</v>
      </c>
      <c r="J96">
        <v>7.0851322783767046E-3</v>
      </c>
      <c r="K96">
        <v>2.1565941291712409E-5</v>
      </c>
      <c r="L96">
        <v>1.8731943810966101E-2</v>
      </c>
      <c r="M96">
        <v>3.6658712271355753E-3</v>
      </c>
      <c r="N96">
        <v>1.3857747270140663E-4</v>
      </c>
      <c r="O96">
        <v>1.1846759843670007E-6</v>
      </c>
      <c r="P96">
        <v>8.8843075591693577E-3</v>
      </c>
      <c r="Q96">
        <v>2.9615655544006358E-3</v>
      </c>
      <c r="R96">
        <v>4.1606666531102121E-3</v>
      </c>
      <c r="S96">
        <v>6.1288910970688448E-2</v>
      </c>
    </row>
    <row r="97" spans="1:19">
      <c r="A97" t="s">
        <v>100</v>
      </c>
      <c r="B97" s="33" t="s">
        <v>137</v>
      </c>
      <c r="C97">
        <v>8.4263543630207494E-3</v>
      </c>
      <c r="D97">
        <v>3.7833827534750064E-5</v>
      </c>
      <c r="E97">
        <v>3.6482701742046597E-4</v>
      </c>
      <c r="F97">
        <v>9.0885778457220567E-2</v>
      </c>
      <c r="G97">
        <v>6.2314855512468625E-4</v>
      </c>
      <c r="H97">
        <v>1.0807932152268052E-4</v>
      </c>
      <c r="I97">
        <v>1.0107153145799685E-4</v>
      </c>
      <c r="J97">
        <v>6.7783842413149387E-4</v>
      </c>
      <c r="K97">
        <v>0</v>
      </c>
      <c r="L97">
        <v>6.5932278640868702E-2</v>
      </c>
      <c r="M97">
        <v>3.5189921576268546E-3</v>
      </c>
      <c r="N97">
        <v>4.3363116575978466E-4</v>
      </c>
      <c r="O97">
        <v>0</v>
      </c>
      <c r="P97">
        <v>3.3234961317596401E-3</v>
      </c>
      <c r="Q97">
        <v>3.8067978373135247E-4</v>
      </c>
      <c r="R97">
        <v>3.0648679884528462E-3</v>
      </c>
      <c r="S97">
        <v>0.17787887736619723</v>
      </c>
    </row>
    <row r="98" spans="1:19">
      <c r="A98" t="s">
        <v>100</v>
      </c>
      <c r="B98" s="33" t="s">
        <v>138</v>
      </c>
      <c r="C98">
        <v>4.6424123115684779E-4</v>
      </c>
      <c r="D98">
        <v>5.1317686877583313E-4</v>
      </c>
      <c r="E98">
        <v>3.0968360785532667E-5</v>
      </c>
      <c r="F98">
        <v>0</v>
      </c>
      <c r="G98">
        <v>7.7736078077670356E-3</v>
      </c>
      <c r="H98">
        <v>6.0975992492995346E-5</v>
      </c>
      <c r="I98">
        <v>3.2640279786422255E-4</v>
      </c>
      <c r="J98">
        <v>9.8229657926651726E-4</v>
      </c>
      <c r="K98">
        <v>1.0098432546179481E-5</v>
      </c>
      <c r="L98">
        <v>5.0866443017827834E-2</v>
      </c>
      <c r="M98">
        <v>7.071006846962824E-3</v>
      </c>
      <c r="N98">
        <v>1.0059012740981643E-3</v>
      </c>
      <c r="O98">
        <v>1.9000277674818822E-4</v>
      </c>
      <c r="P98">
        <v>3.9311907391219592E-3</v>
      </c>
      <c r="Q98">
        <v>4.3727521366783151E-3</v>
      </c>
      <c r="R98">
        <v>4.3806890191540049E-3</v>
      </c>
      <c r="S98">
        <v>8.1979753881284978E-2</v>
      </c>
    </row>
    <row r="99" spans="1:19">
      <c r="A99" t="s">
        <v>100</v>
      </c>
      <c r="B99" s="33" t="s">
        <v>139</v>
      </c>
      <c r="C99">
        <v>4.4834005457850878E-2</v>
      </c>
      <c r="D99">
        <v>0</v>
      </c>
      <c r="E99">
        <v>1.2922040661483836E-3</v>
      </c>
      <c r="F99">
        <v>4.6804876132569007E-3</v>
      </c>
      <c r="G99">
        <v>2.9835524284393955E-4</v>
      </c>
      <c r="H99">
        <v>1.0270936732821312E-3</v>
      </c>
      <c r="I99">
        <v>3.1982400553201007E-3</v>
      </c>
      <c r="J99">
        <v>9.5490923835939157E-4</v>
      </c>
      <c r="K99">
        <v>3.5194303610597277E-5</v>
      </c>
      <c r="L99">
        <v>1.6919970798834782E-2</v>
      </c>
      <c r="M99">
        <v>2.5804198064545147E-3</v>
      </c>
      <c r="N99">
        <v>1.0775446305784087E-3</v>
      </c>
      <c r="O99">
        <v>2.2448319983117693E-5</v>
      </c>
      <c r="P99">
        <v>8.1436319602108398E-3</v>
      </c>
      <c r="Q99">
        <v>2.5327733771334238E-3</v>
      </c>
      <c r="R99">
        <v>1.3887258300755434E-3</v>
      </c>
      <c r="S99">
        <v>8.898600437373716E-2</v>
      </c>
    </row>
    <row r="100" spans="1:19">
      <c r="A100" t="s">
        <v>100</v>
      </c>
      <c r="B100" s="33" t="s">
        <v>140</v>
      </c>
      <c r="C100">
        <v>7.8486758685514246E-3</v>
      </c>
      <c r="D100">
        <v>3.1261528131920624E-4</v>
      </c>
      <c r="E100">
        <v>1.4430918198304887E-5</v>
      </c>
      <c r="F100">
        <v>8.0445692557987059E-2</v>
      </c>
      <c r="G100">
        <v>2.8963382204594268E-4</v>
      </c>
      <c r="H100">
        <v>7.1231408959704368E-5</v>
      </c>
      <c r="I100">
        <v>3.4841285464293215E-4</v>
      </c>
      <c r="J100">
        <v>0</v>
      </c>
      <c r="K100">
        <v>4.7420772601447503E-6</v>
      </c>
      <c r="L100">
        <v>7.9305347942337789E-4</v>
      </c>
      <c r="M100">
        <v>2.4723398792261264E-3</v>
      </c>
      <c r="N100">
        <v>3.2679371502633003E-3</v>
      </c>
      <c r="O100">
        <v>1.9470755090358893E-5</v>
      </c>
      <c r="P100">
        <v>2.7530537049393899E-3</v>
      </c>
      <c r="Q100">
        <v>0</v>
      </c>
      <c r="R100">
        <v>2.9034451271279238E-3</v>
      </c>
      <c r="S100">
        <v>0.10154473488501026</v>
      </c>
    </row>
    <row r="101" spans="1:19">
      <c r="A101" t="s">
        <v>100</v>
      </c>
      <c r="B101" s="33" t="s">
        <v>141</v>
      </c>
      <c r="C101">
        <v>1.5803982724893473E-2</v>
      </c>
      <c r="D101">
        <v>3.4850968220423439E-5</v>
      </c>
      <c r="E101">
        <v>3.4545784347672637E-4</v>
      </c>
      <c r="F101">
        <v>4.4685588921993258E-3</v>
      </c>
      <c r="G101">
        <v>2.8484595700817295E-4</v>
      </c>
      <c r="H101">
        <v>5.5320190769592159E-4</v>
      </c>
      <c r="I101">
        <v>1.5809655595777627E-5</v>
      </c>
      <c r="J101">
        <v>0</v>
      </c>
      <c r="K101">
        <v>3.0631760937804842E-4</v>
      </c>
      <c r="L101">
        <v>1.76643181260836E-2</v>
      </c>
      <c r="M101">
        <v>1.0747436079405759E-4</v>
      </c>
      <c r="N101">
        <v>1.1981831117928721E-3</v>
      </c>
      <c r="O101">
        <v>0</v>
      </c>
      <c r="P101">
        <v>7.903860912538363E-3</v>
      </c>
      <c r="Q101">
        <v>2.2301403970850231E-3</v>
      </c>
      <c r="R101">
        <v>1.8576744183675942E-3</v>
      </c>
      <c r="S101">
        <v>5.2774676885064764E-2</v>
      </c>
    </row>
    <row r="102" spans="1:19">
      <c r="A102" t="s">
        <v>100</v>
      </c>
      <c r="B102" s="33" t="s">
        <v>142</v>
      </c>
      <c r="C102">
        <v>1.617034862537281E-3</v>
      </c>
      <c r="D102">
        <v>1.5971492298852974E-3</v>
      </c>
      <c r="E102">
        <v>1.3832969728566624E-5</v>
      </c>
      <c r="F102">
        <v>3.666473468553022E-2</v>
      </c>
      <c r="G102">
        <v>0</v>
      </c>
      <c r="H102">
        <v>9.5759466359979228E-5</v>
      </c>
      <c r="I102">
        <v>0</v>
      </c>
      <c r="J102">
        <v>0</v>
      </c>
      <c r="K102">
        <v>0</v>
      </c>
      <c r="L102">
        <v>1.5717309965197046E-2</v>
      </c>
      <c r="M102">
        <v>3.770564814145061E-4</v>
      </c>
      <c r="N102">
        <v>9.9430883676809856E-5</v>
      </c>
      <c r="O102">
        <v>2.503762223157735E-5</v>
      </c>
      <c r="P102">
        <v>4.6658250635349674E-3</v>
      </c>
      <c r="Q102">
        <v>2.2231902227076716E-4</v>
      </c>
      <c r="R102">
        <v>1.5122425131366413E-3</v>
      </c>
      <c r="S102">
        <v>6.2607732765627588E-2</v>
      </c>
    </row>
    <row r="103" spans="1:19">
      <c r="A103" t="s">
        <v>100</v>
      </c>
      <c r="B103" s="33" t="s">
        <v>143</v>
      </c>
      <c r="C103">
        <v>8.7059808705660657E-3</v>
      </c>
      <c r="D103">
        <v>1.4306200285651993E-4</v>
      </c>
      <c r="E103">
        <v>3.3542917833884189E-4</v>
      </c>
      <c r="F103">
        <v>3.5642487830983782E-2</v>
      </c>
      <c r="G103">
        <v>2.6072055686858775E-2</v>
      </c>
      <c r="H103">
        <v>5.0910317608598987E-4</v>
      </c>
      <c r="I103">
        <v>4.5084689999974614E-5</v>
      </c>
      <c r="J103">
        <v>0</v>
      </c>
      <c r="K103">
        <v>0</v>
      </c>
      <c r="L103">
        <v>1.6050232137956755E-2</v>
      </c>
      <c r="M103">
        <v>6.9563420344209703E-4</v>
      </c>
      <c r="N103">
        <v>9.5027852967888293E-5</v>
      </c>
      <c r="O103">
        <v>0</v>
      </c>
      <c r="P103">
        <v>3.664133702097061E-3</v>
      </c>
      <c r="Q103">
        <v>0</v>
      </c>
      <c r="R103">
        <v>4.060840097537266E-4</v>
      </c>
      <c r="S103">
        <v>9.236431534179701E-2</v>
      </c>
    </row>
    <row r="104" spans="1:19">
      <c r="A104" t="s">
        <v>100</v>
      </c>
      <c r="B104" s="33" t="s">
        <v>144</v>
      </c>
      <c r="C104">
        <v>8.1158540505015253E-3</v>
      </c>
      <c r="D104">
        <v>0</v>
      </c>
      <c r="E104">
        <v>3.4156309718869071E-4</v>
      </c>
      <c r="F104">
        <v>8.4335581549908056E-3</v>
      </c>
      <c r="G104">
        <v>0</v>
      </c>
      <c r="H104">
        <v>1.3228351285654583E-4</v>
      </c>
      <c r="I104">
        <v>0</v>
      </c>
      <c r="J104">
        <v>0</v>
      </c>
      <c r="K104">
        <v>1.35230702486E-5</v>
      </c>
      <c r="L104">
        <v>1.4274962629620802E-2</v>
      </c>
      <c r="M104">
        <v>7.2952493947120445E-5</v>
      </c>
      <c r="N104">
        <v>1.2714385033074649E-3</v>
      </c>
      <c r="O104">
        <v>1.8140340906913632E-5</v>
      </c>
      <c r="P104">
        <v>3.738022618385628E-3</v>
      </c>
      <c r="Q104">
        <v>0</v>
      </c>
      <c r="R104">
        <v>4.6328767813719196E-4</v>
      </c>
      <c r="S104">
        <v>3.6875586149960782E-2</v>
      </c>
    </row>
    <row r="105" spans="1:19">
      <c r="A105" t="s">
        <v>100</v>
      </c>
      <c r="B105" s="33" t="s">
        <v>145</v>
      </c>
      <c r="C105">
        <v>3.9445653407454984E-4</v>
      </c>
      <c r="D105">
        <v>1.8846769927827189E-4</v>
      </c>
      <c r="E105">
        <v>3.0638118652681623E-4</v>
      </c>
      <c r="F105">
        <v>0</v>
      </c>
      <c r="G105">
        <v>2.5968604424875252E-4</v>
      </c>
      <c r="H105">
        <v>0</v>
      </c>
      <c r="I105">
        <v>0</v>
      </c>
      <c r="J105">
        <v>0</v>
      </c>
      <c r="K105">
        <v>0</v>
      </c>
      <c r="L105">
        <v>1.47821707034268E-3</v>
      </c>
      <c r="M105">
        <v>4.1019092395480072E-3</v>
      </c>
      <c r="N105">
        <v>1.0071028460808762E-2</v>
      </c>
      <c r="O105">
        <v>3.4535210694380813E-6</v>
      </c>
      <c r="P105">
        <v>4.9028994679005677E-3</v>
      </c>
      <c r="Q105">
        <v>4.6252644381183927E-8</v>
      </c>
      <c r="R105">
        <v>1.7240367922966016E-4</v>
      </c>
      <c r="S105">
        <v>2.1878949155961891E-2</v>
      </c>
    </row>
    <row r="106" spans="1:19">
      <c r="A106" t="s">
        <v>100</v>
      </c>
      <c r="B106" s="33" t="s">
        <v>146</v>
      </c>
      <c r="C106">
        <v>3.8563396836011066E-4</v>
      </c>
      <c r="D106">
        <v>0</v>
      </c>
      <c r="E106">
        <v>2.69948797222197E-4</v>
      </c>
      <c r="F106">
        <v>4.0738594095159897E-3</v>
      </c>
      <c r="G106">
        <v>0</v>
      </c>
      <c r="H106">
        <v>6.333558712157128E-5</v>
      </c>
      <c r="I106">
        <v>4.2028291762363779E-5</v>
      </c>
      <c r="J106">
        <v>0</v>
      </c>
      <c r="K106">
        <v>9.5930625097434552E-4</v>
      </c>
      <c r="L106">
        <v>1.6730327643550424E-2</v>
      </c>
      <c r="M106">
        <v>4.7651076786259239E-4</v>
      </c>
      <c r="N106">
        <v>3.5878315281401285E-5</v>
      </c>
      <c r="O106">
        <v>1.781223794207476E-5</v>
      </c>
      <c r="P106">
        <v>3.0521926244198028E-3</v>
      </c>
      <c r="Q106">
        <v>3.5197019272459329E-6</v>
      </c>
      <c r="R106">
        <v>1.4573213708501953E-4</v>
      </c>
      <c r="S106">
        <v>2.6256085733052714E-2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2.7047152473480551E-5</v>
      </c>
      <c r="F107">
        <v>3.9602764256869705E-3</v>
      </c>
      <c r="G107">
        <v>2.5244575615701592E-4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3.796249792742401E-6</v>
      </c>
      <c r="N107">
        <v>3.5665620098956907E-4</v>
      </c>
      <c r="O107">
        <v>0</v>
      </c>
      <c r="P107">
        <v>6.4389293470910047E-3</v>
      </c>
      <c r="Q107">
        <v>0</v>
      </c>
      <c r="R107">
        <v>9.6412406094259495E-5</v>
      </c>
      <c r="S107">
        <v>1.1135563538346105E-2</v>
      </c>
    </row>
    <row r="108" spans="1:19">
      <c r="A108" t="s">
        <v>100</v>
      </c>
      <c r="B108" s="33" t="s">
        <v>148</v>
      </c>
      <c r="C108">
        <v>0</v>
      </c>
      <c r="D108">
        <v>2.3250724321632887E-5</v>
      </c>
      <c r="E108">
        <v>2.5975652756948797E-4</v>
      </c>
      <c r="F108">
        <v>0</v>
      </c>
      <c r="G108">
        <v>0</v>
      </c>
      <c r="H108">
        <v>1.2195198498599069E-4</v>
      </c>
      <c r="I108">
        <v>0</v>
      </c>
      <c r="J108">
        <v>0</v>
      </c>
      <c r="K108">
        <v>1.2606309191309784E-5</v>
      </c>
      <c r="L108">
        <v>1.4720920433511253E-2</v>
      </c>
      <c r="M108">
        <v>4.1407754632736271E-3</v>
      </c>
      <c r="N108">
        <v>7.973467440969273E-6</v>
      </c>
      <c r="O108">
        <v>4.1386795396614051E-6</v>
      </c>
      <c r="P108">
        <v>4.4912112414898786E-3</v>
      </c>
      <c r="Q108">
        <v>4.4281708966309452E-8</v>
      </c>
      <c r="R108">
        <v>5.0674756153057388E-5</v>
      </c>
      <c r="S108">
        <v>2.3833303869253086E-2</v>
      </c>
    </row>
    <row r="109" spans="1:19">
      <c r="A109" t="s">
        <v>100</v>
      </c>
      <c r="B109" s="33" t="s">
        <v>149</v>
      </c>
      <c r="C109">
        <v>0</v>
      </c>
      <c r="D109">
        <v>0</v>
      </c>
      <c r="E109">
        <v>5.2214494067348571E-4</v>
      </c>
      <c r="F109">
        <v>0</v>
      </c>
      <c r="G109">
        <v>0</v>
      </c>
      <c r="H109">
        <v>0</v>
      </c>
      <c r="I109">
        <v>4.0237366312645406E-5</v>
      </c>
      <c r="J109">
        <v>0</v>
      </c>
      <c r="K109">
        <v>0</v>
      </c>
      <c r="L109">
        <v>2.7524481942343471E-2</v>
      </c>
      <c r="M109">
        <v>1.6587433620074421E-4</v>
      </c>
      <c r="N109">
        <v>7.1999286790358497E-6</v>
      </c>
      <c r="O109">
        <v>0</v>
      </c>
      <c r="P109">
        <v>1.9940182185731459E-3</v>
      </c>
      <c r="Q109">
        <v>8.5895567991656208E-8</v>
      </c>
      <c r="R109">
        <v>2.6940064788760765E-5</v>
      </c>
      <c r="S109">
        <v>3.0280982693113856E-2</v>
      </c>
    </row>
    <row r="110" spans="1:19">
      <c r="A110" t="s">
        <v>100</v>
      </c>
      <c r="B110" s="33" t="s">
        <v>150</v>
      </c>
      <c r="C110">
        <v>0</v>
      </c>
      <c r="D110">
        <v>0</v>
      </c>
      <c r="E110">
        <v>2.606363491047814E-4</v>
      </c>
      <c r="F110">
        <v>0</v>
      </c>
      <c r="G110">
        <v>0</v>
      </c>
      <c r="H110">
        <v>0</v>
      </c>
      <c r="I110">
        <v>7.8050541957530584E-5</v>
      </c>
      <c r="J110">
        <v>0</v>
      </c>
      <c r="K110">
        <v>0</v>
      </c>
      <c r="L110">
        <v>1.395251248507634E-2</v>
      </c>
      <c r="M110">
        <v>1.0039475284884247E-5</v>
      </c>
      <c r="N110">
        <v>1.614692741451762E-4</v>
      </c>
      <c r="O110">
        <v>3.2702576073725953E-5</v>
      </c>
      <c r="P110">
        <v>2.2213284901972941E-3</v>
      </c>
      <c r="Q110">
        <v>0</v>
      </c>
      <c r="R110">
        <v>2.5454671344959934E-4</v>
      </c>
      <c r="S110">
        <v>1.6971285905469813E-2</v>
      </c>
    </row>
    <row r="111" spans="1:19">
      <c r="A111" t="s">
        <v>100</v>
      </c>
      <c r="B111" s="33" t="s">
        <v>151</v>
      </c>
      <c r="C111">
        <v>6.048074199306086E-3</v>
      </c>
      <c r="D111">
        <v>2.203321831717453E-5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1.2069124380564844E-5</v>
      </c>
      <c r="L111">
        <v>1.2467469410768928E-2</v>
      </c>
      <c r="M111">
        <v>3.4554207297015083E-3</v>
      </c>
      <c r="N111">
        <v>2.6669829678027668E-6</v>
      </c>
      <c r="O111">
        <v>8.3085053065312664E-7</v>
      </c>
      <c r="P111">
        <v>1.0772856887637516E-3</v>
      </c>
      <c r="Q111">
        <v>0</v>
      </c>
      <c r="R111">
        <v>1.8919694567642864E-4</v>
      </c>
      <c r="S111">
        <v>2.3275047150150385E-2</v>
      </c>
    </row>
    <row r="112" spans="1:19">
      <c r="A112" t="s">
        <v>100</v>
      </c>
      <c r="B112" s="33" t="s">
        <v>152</v>
      </c>
      <c r="C112">
        <v>7.6481130825634125E-3</v>
      </c>
      <c r="D112">
        <v>0</v>
      </c>
      <c r="E112">
        <v>2.4342437226043678E-4</v>
      </c>
      <c r="F112">
        <v>0</v>
      </c>
      <c r="G112">
        <v>0</v>
      </c>
      <c r="H112">
        <v>1.1412151925327407E-4</v>
      </c>
      <c r="I112">
        <v>0</v>
      </c>
      <c r="J112">
        <v>0</v>
      </c>
      <c r="K112">
        <v>2.3411117207161602E-5</v>
      </c>
      <c r="L112">
        <v>0</v>
      </c>
      <c r="M112">
        <v>2.6616510604426935E-4</v>
      </c>
      <c r="N112">
        <v>5.6340557490486276E-6</v>
      </c>
      <c r="O112">
        <v>1.7592964319107507E-5</v>
      </c>
      <c r="P112">
        <v>2.4678942484079869E-3</v>
      </c>
      <c r="Q112">
        <v>4.1125655769747027E-8</v>
      </c>
      <c r="R112">
        <v>2.8640567244053727E-5</v>
      </c>
      <c r="S112">
        <v>1.0815038158511925E-2</v>
      </c>
    </row>
    <row r="113" spans="1:19">
      <c r="A113" t="s">
        <v>100</v>
      </c>
      <c r="B113" s="33" t="s">
        <v>153</v>
      </c>
      <c r="C113">
        <v>3.3200503580133045E-4</v>
      </c>
      <c r="D113">
        <v>0</v>
      </c>
      <c r="E113">
        <v>1.0942685242931738E-5</v>
      </c>
      <c r="F113">
        <v>0</v>
      </c>
      <c r="G113">
        <v>0</v>
      </c>
      <c r="H113">
        <v>0</v>
      </c>
      <c r="I113">
        <v>3.7369561733502366E-5</v>
      </c>
      <c r="J113">
        <v>0</v>
      </c>
      <c r="K113">
        <v>0</v>
      </c>
      <c r="L113">
        <v>5.604516600818954E-4</v>
      </c>
      <c r="M113">
        <v>1.0415604591695882E-4</v>
      </c>
      <c r="N113">
        <v>2.0189030848882794E-5</v>
      </c>
      <c r="O113">
        <v>0</v>
      </c>
      <c r="P113">
        <v>3.300285521214974E-3</v>
      </c>
      <c r="Q113">
        <v>0</v>
      </c>
      <c r="R113">
        <v>5.1912172246204591E-5</v>
      </c>
      <c r="S113">
        <v>4.4173117128707418E-3</v>
      </c>
    </row>
    <row r="114" spans="1:19">
      <c r="A114" t="s">
        <v>100</v>
      </c>
      <c r="B114" s="33" t="s">
        <v>154</v>
      </c>
      <c r="C114">
        <v>0</v>
      </c>
      <c r="D114">
        <v>0</v>
      </c>
      <c r="E114">
        <v>1.0746027900854216E-5</v>
      </c>
      <c r="F114">
        <v>0</v>
      </c>
      <c r="G114">
        <v>0</v>
      </c>
      <c r="H114">
        <v>5.5126794229920506E-5</v>
      </c>
      <c r="I114">
        <v>0</v>
      </c>
      <c r="J114">
        <v>0</v>
      </c>
      <c r="K114">
        <v>0</v>
      </c>
      <c r="L114">
        <v>5.5037945829994328E-4</v>
      </c>
      <c r="M114">
        <v>9.1604601601904534E-3</v>
      </c>
      <c r="N114">
        <v>1.3653633915033936E-4</v>
      </c>
      <c r="O114">
        <v>2.1146088192980361E-6</v>
      </c>
      <c r="P114">
        <v>2.9291057463485259E-3</v>
      </c>
      <c r="Q114">
        <v>3.9923481409687156E-8</v>
      </c>
      <c r="R114">
        <v>6.4018997008474798E-5</v>
      </c>
      <c r="S114">
        <v>1.2908528055334045E-2</v>
      </c>
    </row>
    <row r="115" spans="1:19">
      <c r="A115" t="s">
        <v>100</v>
      </c>
      <c r="B115" s="33" t="s">
        <v>155</v>
      </c>
      <c r="C115">
        <v>0</v>
      </c>
      <c r="D115">
        <v>2.0539534105745716E-5</v>
      </c>
      <c r="E115">
        <v>4.6852059289559378E-5</v>
      </c>
      <c r="F115">
        <v>0</v>
      </c>
      <c r="G115">
        <v>0</v>
      </c>
      <c r="H115">
        <v>0</v>
      </c>
      <c r="I115">
        <v>3.6277187187572224E-5</v>
      </c>
      <c r="J115">
        <v>0</v>
      </c>
      <c r="K115">
        <v>1.1208931645856346E-5</v>
      </c>
      <c r="L115">
        <v>0</v>
      </c>
      <c r="M115">
        <v>4.8157609576802152E-2</v>
      </c>
      <c r="N115">
        <v>3.2911423097914394E-6</v>
      </c>
      <c r="O115">
        <v>1.495530955175628E-5</v>
      </c>
      <c r="P115">
        <v>1.2397021913734818E-4</v>
      </c>
      <c r="Q115">
        <v>6.5749647897206387E-4</v>
      </c>
      <c r="R115">
        <v>1.7855469801730806E-4</v>
      </c>
      <c r="S115">
        <v>4.9250755137165925E-2</v>
      </c>
    </row>
    <row r="116" spans="1:19">
      <c r="A116" t="s">
        <v>100</v>
      </c>
      <c r="B116" s="33" t="s">
        <v>156</v>
      </c>
      <c r="C116">
        <v>6.5528002562622589E-3</v>
      </c>
      <c r="D116">
        <v>0</v>
      </c>
      <c r="E116">
        <v>0</v>
      </c>
      <c r="F116">
        <v>0</v>
      </c>
      <c r="G116">
        <v>0</v>
      </c>
      <c r="H116">
        <v>5.3589808008958073E-5</v>
      </c>
      <c r="I116">
        <v>3.5677497983499507E-5</v>
      </c>
      <c r="J116">
        <v>0</v>
      </c>
      <c r="K116">
        <v>0</v>
      </c>
      <c r="L116">
        <v>0</v>
      </c>
      <c r="M116">
        <v>3.0204692460866767E-4</v>
      </c>
      <c r="N116">
        <v>2.0385755226115521E-6</v>
      </c>
      <c r="O116">
        <v>2.0558793078773174E-6</v>
      </c>
      <c r="P116">
        <v>1.6552033556678225E-3</v>
      </c>
      <c r="Q116">
        <v>9.179442831366913E-2</v>
      </c>
      <c r="R116">
        <v>1.8554598771913788E-4</v>
      </c>
      <c r="S116">
        <v>0.10058338659877109</v>
      </c>
    </row>
    <row r="117" spans="1:19">
      <c r="A117" t="s">
        <v>100</v>
      </c>
      <c r="B117" s="33" t="s">
        <v>157</v>
      </c>
      <c r="C117">
        <v>6.4350360829550368E-3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1.0881275900209708E-5</v>
      </c>
      <c r="L117">
        <v>1.206994040671816E-3</v>
      </c>
      <c r="M117">
        <v>1.6901715716164389E-3</v>
      </c>
      <c r="N117">
        <v>1.4391507540256754E-4</v>
      </c>
      <c r="O117">
        <v>2.0459389645233195E-6</v>
      </c>
      <c r="P117">
        <v>1.9710371767889256E-3</v>
      </c>
      <c r="Q117">
        <v>0</v>
      </c>
      <c r="R117">
        <v>6.4636483166680136E-5</v>
      </c>
      <c r="S117">
        <v>1.1524717645215787E-2</v>
      </c>
    </row>
    <row r="118" spans="1:19">
      <c r="A118" t="s">
        <v>100</v>
      </c>
      <c r="B118" s="33" t="s">
        <v>158</v>
      </c>
      <c r="C118">
        <v>0</v>
      </c>
      <c r="D118">
        <v>1.9664295717092273E-5</v>
      </c>
      <c r="E118">
        <v>2.0090910256231886E-5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1.0701400220969326E-5</v>
      </c>
      <c r="L118">
        <v>2.2216249481630257E-3</v>
      </c>
      <c r="M118">
        <v>5.4853798803655707E-5</v>
      </c>
      <c r="N118">
        <v>2.3559948862938995E-6</v>
      </c>
      <c r="O118">
        <v>0</v>
      </c>
      <c r="P118">
        <v>1.3033465586627102E-3</v>
      </c>
      <c r="Q118">
        <v>7.4102452174429345E-8</v>
      </c>
      <c r="R118">
        <v>4.7748063018104858E-5</v>
      </c>
      <c r="S118">
        <v>3.6804600718483016E-3</v>
      </c>
    </row>
    <row r="119" spans="1:19">
      <c r="A119" t="s">
        <v>100</v>
      </c>
      <c r="B119" s="33" t="s">
        <v>159</v>
      </c>
      <c r="C119">
        <v>0</v>
      </c>
      <c r="D119">
        <v>1.91181547621877E-5</v>
      </c>
      <c r="E119">
        <v>2.1885370485863476E-5</v>
      </c>
      <c r="F119">
        <v>0</v>
      </c>
      <c r="G119">
        <v>0</v>
      </c>
      <c r="H119">
        <v>0</v>
      </c>
      <c r="I119">
        <v>3.3733808677993693E-5</v>
      </c>
      <c r="J119">
        <v>0</v>
      </c>
      <c r="K119">
        <v>0</v>
      </c>
      <c r="L119">
        <v>0</v>
      </c>
      <c r="M119">
        <v>3.390234717715046E-4</v>
      </c>
      <c r="N119">
        <v>2.4460450872076933E-4</v>
      </c>
      <c r="O119">
        <v>1.9638960512824433E-6</v>
      </c>
      <c r="P119">
        <v>3.2951144706139246E-4</v>
      </c>
      <c r="Q119">
        <v>0</v>
      </c>
      <c r="R119">
        <v>1.1938142242229333E-4</v>
      </c>
      <c r="S119">
        <v>1.1092220802879638E-3</v>
      </c>
    </row>
    <row r="120" spans="1:19">
      <c r="A120" t="s">
        <v>100</v>
      </c>
      <c r="B120" s="33" t="s">
        <v>160</v>
      </c>
      <c r="C120">
        <v>0</v>
      </c>
      <c r="D120">
        <v>1.9025716931908576E-5</v>
      </c>
      <c r="E120">
        <v>4.2166853360592338E-4</v>
      </c>
      <c r="F120">
        <v>0</v>
      </c>
      <c r="G120">
        <v>0</v>
      </c>
      <c r="H120">
        <v>0</v>
      </c>
      <c r="I120">
        <v>3.3600708182479622E-5</v>
      </c>
      <c r="J120">
        <v>0</v>
      </c>
      <c r="K120">
        <v>0</v>
      </c>
      <c r="L120">
        <v>2.1596603065660247E-2</v>
      </c>
      <c r="M120">
        <v>1.5275013422879624E-3</v>
      </c>
      <c r="N120">
        <v>2.6127297069855615E-5</v>
      </c>
      <c r="O120">
        <v>0</v>
      </c>
      <c r="P120">
        <v>2.3503019683523974E-4</v>
      </c>
      <c r="Q120">
        <v>0</v>
      </c>
      <c r="R120">
        <v>2.2954431073785031E-4</v>
      </c>
      <c r="S120">
        <v>2.4089101171455241E-2</v>
      </c>
    </row>
    <row r="121" spans="1:19">
      <c r="A121" t="s">
        <v>100</v>
      </c>
      <c r="B121" s="33" t="s">
        <v>161</v>
      </c>
      <c r="C121">
        <v>1.0885213273070349E-2</v>
      </c>
      <c r="D121">
        <v>0</v>
      </c>
      <c r="E121">
        <v>3.0949165015337066E-5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3.8984361165717019E-4</v>
      </c>
      <c r="N121">
        <v>4.1439275380028562E-6</v>
      </c>
      <c r="O121">
        <v>1.9064880979191567E-6</v>
      </c>
      <c r="P121">
        <v>6.2967279906622764E-4</v>
      </c>
      <c r="Q121">
        <v>3.5795444830455381E-8</v>
      </c>
      <c r="R121">
        <v>1.7881058072077849E-4</v>
      </c>
      <c r="S121">
        <v>1.2120575640551579E-2</v>
      </c>
    </row>
    <row r="122" spans="1:19">
      <c r="A122" t="s">
        <v>100</v>
      </c>
      <c r="B122" s="33" t="s">
        <v>162</v>
      </c>
      <c r="C122">
        <v>1.1458119234788455E-3</v>
      </c>
      <c r="D122">
        <v>1.8262778608280072E-5</v>
      </c>
      <c r="E122">
        <v>0</v>
      </c>
      <c r="F122">
        <v>0</v>
      </c>
      <c r="G122">
        <v>0</v>
      </c>
      <c r="H122">
        <v>0</v>
      </c>
      <c r="I122">
        <v>3.2526171048097297E-5</v>
      </c>
      <c r="J122">
        <v>0</v>
      </c>
      <c r="K122">
        <v>2.0196865092358962E-5</v>
      </c>
      <c r="L122">
        <v>1.6052682123905981E-3</v>
      </c>
      <c r="M122">
        <v>2.247348189126086E-4</v>
      </c>
      <c r="N122">
        <v>1.5413059437019427E-4</v>
      </c>
      <c r="O122">
        <v>1.8749724149669245E-6</v>
      </c>
      <c r="P122">
        <v>9.7154426258683202E-4</v>
      </c>
      <c r="Q122">
        <v>0</v>
      </c>
      <c r="R122">
        <v>8.0679343792411373E-5</v>
      </c>
      <c r="S122">
        <v>4.2550299427261962E-3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1.1007589165998866E-3</v>
      </c>
      <c r="M123">
        <v>1.4966970364556076E-3</v>
      </c>
      <c r="N123">
        <v>4.3753069665086741E-6</v>
      </c>
      <c r="O123">
        <v>0</v>
      </c>
      <c r="P123">
        <v>6.6809670151357636E-4</v>
      </c>
      <c r="Q123">
        <v>3.4797437820088817E-8</v>
      </c>
      <c r="R123">
        <v>1.6055507298773364E-5</v>
      </c>
      <c r="S123">
        <v>3.2860182663512205E-3</v>
      </c>
    </row>
    <row r="124" spans="1:19">
      <c r="A124" t="s">
        <v>100</v>
      </c>
      <c r="B124" s="33" t="s">
        <v>164</v>
      </c>
      <c r="C124">
        <v>0</v>
      </c>
      <c r="D124">
        <v>1.7728927164339936E-5</v>
      </c>
      <c r="E124">
        <v>1.9696833437266026E-4</v>
      </c>
      <c r="F124">
        <v>0</v>
      </c>
      <c r="G124">
        <v>0</v>
      </c>
      <c r="H124">
        <v>0</v>
      </c>
      <c r="I124">
        <v>3.1619311191555255E-5</v>
      </c>
      <c r="J124">
        <v>0</v>
      </c>
      <c r="K124">
        <v>9.7561654744948711E-6</v>
      </c>
      <c r="L124">
        <v>1.0088129881481223E-2</v>
      </c>
      <c r="M124">
        <v>1.2411566844985344E-3</v>
      </c>
      <c r="N124">
        <v>1.1459543592629018E-4</v>
      </c>
      <c r="O124">
        <v>0</v>
      </c>
      <c r="P124">
        <v>1.1100963120114216E-4</v>
      </c>
      <c r="Q124">
        <v>0</v>
      </c>
      <c r="R124">
        <v>6.5458628476733338E-5</v>
      </c>
      <c r="S124">
        <v>1.1876422999762326E-2</v>
      </c>
    </row>
    <row r="125" spans="1:19">
      <c r="A125" t="s">
        <v>100</v>
      </c>
      <c r="B125" s="33" t="s">
        <v>165</v>
      </c>
      <c r="C125">
        <v>2.6967589721849095E-4</v>
      </c>
      <c r="D125">
        <v>0</v>
      </c>
      <c r="E125">
        <v>4.9143715594612836E-5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4.590015032661654E-4</v>
      </c>
      <c r="M125">
        <v>1.762807806299449E-3</v>
      </c>
      <c r="N125">
        <v>1.3056941117106646E-4</v>
      </c>
      <c r="O125">
        <v>0</v>
      </c>
      <c r="P125">
        <v>2.2910471412096456E-4</v>
      </c>
      <c r="Q125">
        <v>0</v>
      </c>
      <c r="R125">
        <v>1.5362046423206266E-4</v>
      </c>
      <c r="S125">
        <v>3.0539235120272679E-3</v>
      </c>
    </row>
    <row r="126" spans="1:19">
      <c r="A126" t="s">
        <v>100</v>
      </c>
      <c r="B126" s="33" t="s">
        <v>166</v>
      </c>
      <c r="C126">
        <v>5.3935179443982406E-3</v>
      </c>
      <c r="D126">
        <v>1.7435854656744354E-5</v>
      </c>
      <c r="E126">
        <v>1.9342850221570895E-4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9.4841545202895006E-6</v>
      </c>
      <c r="L126">
        <v>9.9068302493776628E-3</v>
      </c>
      <c r="M126">
        <v>2.2419552976060686E-4</v>
      </c>
      <c r="N126">
        <v>3.8544579243904309E-6</v>
      </c>
      <c r="O126">
        <v>1.7728250100990106E-6</v>
      </c>
      <c r="P126">
        <v>4.9368618737410941E-4</v>
      </c>
      <c r="Q126">
        <v>0</v>
      </c>
      <c r="R126">
        <v>6.8156841226851839E-5</v>
      </c>
      <c r="S126">
        <v>1.6312362546443637E-2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1.2417717865691458E-3</v>
      </c>
      <c r="N127">
        <v>1.7975541545034446E-5</v>
      </c>
      <c r="O127">
        <v>1.7658301317557967E-6</v>
      </c>
      <c r="P127">
        <v>1.060911231233419E-3</v>
      </c>
      <c r="Q127">
        <v>0</v>
      </c>
      <c r="R127">
        <v>1.1611483678564127E-5</v>
      </c>
      <c r="S127">
        <v>2.3340358731047672E-3</v>
      </c>
    </row>
    <row r="128" spans="1:19">
      <c r="A128" t="s">
        <v>100</v>
      </c>
      <c r="B128" s="33" t="s">
        <v>168</v>
      </c>
      <c r="C128">
        <v>2.5555452966230519E-4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0.26291021991665531</v>
      </c>
      <c r="K128">
        <v>0</v>
      </c>
      <c r="L128">
        <v>2.0579928519737223E-3</v>
      </c>
      <c r="M128">
        <v>1.1711476199227633E-4</v>
      </c>
      <c r="N128">
        <v>1.8010071181961962E-5</v>
      </c>
      <c r="O128">
        <v>0</v>
      </c>
      <c r="P128">
        <v>1.257398859936032E-3</v>
      </c>
      <c r="Q128">
        <v>0</v>
      </c>
      <c r="R128">
        <v>1.4050678100119285E-5</v>
      </c>
      <c r="S128">
        <v>0.26663034166966781</v>
      </c>
    </row>
    <row r="129" spans="1:19">
      <c r="A129" t="s">
        <v>100</v>
      </c>
      <c r="B129" s="33" t="s">
        <v>169</v>
      </c>
      <c r="C129">
        <v>0</v>
      </c>
      <c r="D129">
        <v>0</v>
      </c>
      <c r="E129">
        <v>8.3543469248104074E-6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1.2655139087085487E-3</v>
      </c>
      <c r="N129">
        <v>3.4576031016086972E-7</v>
      </c>
      <c r="O129">
        <v>1.709359594315174E-6</v>
      </c>
      <c r="P129">
        <v>4.2248456422910863E-4</v>
      </c>
      <c r="Q129">
        <v>0</v>
      </c>
      <c r="R129">
        <v>0.10013847112297647</v>
      </c>
      <c r="S129">
        <v>0.10183687906265959</v>
      </c>
    </row>
    <row r="130" spans="1:19">
      <c r="A130" t="s">
        <v>100</v>
      </c>
      <c r="B130" s="33" t="s">
        <v>170</v>
      </c>
      <c r="C130">
        <v>5.11109059326742E-3</v>
      </c>
      <c r="D130">
        <v>3.290687171775275E-5</v>
      </c>
      <c r="E130">
        <v>3.8055060303954225E-4</v>
      </c>
      <c r="F130">
        <v>1.6355436268423205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4.2788470096510878E-4</v>
      </c>
      <c r="M130">
        <v>1.5188968714614504E-3</v>
      </c>
      <c r="N130">
        <v>2.1099177511541001E-4</v>
      </c>
      <c r="O130">
        <v>0</v>
      </c>
      <c r="P130">
        <v>3.2104406809452257E-5</v>
      </c>
      <c r="Q130">
        <v>0</v>
      </c>
      <c r="R130">
        <v>1.1835877264267936E-3</v>
      </c>
      <c r="S130">
        <v>1.6444416403912783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1.8521935667767053E-2</v>
      </c>
      <c r="M131">
        <v>9.1678419319229931E-5</v>
      </c>
      <c r="N131">
        <v>3.2660498954228956E-6</v>
      </c>
      <c r="O131">
        <v>1.6617010613062533E-6</v>
      </c>
      <c r="P131">
        <v>3.9241737752959693E-4</v>
      </c>
      <c r="Q131">
        <v>0</v>
      </c>
      <c r="R131">
        <v>1.7037659651109038E-5</v>
      </c>
      <c r="S131">
        <v>1.9027996875252029E-2</v>
      </c>
    </row>
    <row r="132" spans="1:19">
      <c r="A132" t="s">
        <v>100</v>
      </c>
      <c r="B132" s="33" t="s">
        <v>172</v>
      </c>
      <c r="C132">
        <v>0</v>
      </c>
      <c r="D132">
        <v>1.5895778095131874E-5</v>
      </c>
      <c r="E132">
        <v>7.9983483367573882E-6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1.22116451032106E-4</v>
      </c>
      <c r="N132">
        <v>1.1471669794538286E-4</v>
      </c>
      <c r="O132">
        <v>0</v>
      </c>
      <c r="P132">
        <v>5.444266736773784E-4</v>
      </c>
      <c r="Q132">
        <v>0</v>
      </c>
      <c r="R132">
        <v>1.7800491376007699E-5</v>
      </c>
      <c r="S132">
        <v>8.2295444053670508E-4</v>
      </c>
    </row>
    <row r="133" spans="1:19">
      <c r="A133" t="s">
        <v>100</v>
      </c>
      <c r="B133" s="33" t="s">
        <v>173</v>
      </c>
      <c r="C133">
        <v>2.3822988100619114E-4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1.378381300856546E-3</v>
      </c>
      <c r="M133">
        <v>6.747852254207487E-5</v>
      </c>
      <c r="N133">
        <v>1.6557084554946755E-5</v>
      </c>
      <c r="O133">
        <v>0</v>
      </c>
      <c r="P133">
        <v>8.7064919691570708E-4</v>
      </c>
      <c r="Q133">
        <v>0</v>
      </c>
      <c r="R133">
        <v>4.8987479582152105E-5</v>
      </c>
      <c r="S133">
        <v>2.6202834652622187E-3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2.569999855461802E-5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2.2991980767965714E-3</v>
      </c>
      <c r="N134">
        <v>5.6763590432495903E-6</v>
      </c>
      <c r="O134">
        <v>0</v>
      </c>
      <c r="P134">
        <v>8.8157354328366466E-4</v>
      </c>
      <c r="Q134">
        <v>0</v>
      </c>
      <c r="R134">
        <v>1.3741588114690728E-4</v>
      </c>
      <c r="S134">
        <v>3.3495638589329246E-3</v>
      </c>
    </row>
    <row r="135" spans="1:19">
      <c r="A135" t="s">
        <v>100</v>
      </c>
      <c r="B135" s="33" t="s">
        <v>175</v>
      </c>
      <c r="C135">
        <v>4.2881378581398621E-3</v>
      </c>
      <c r="D135">
        <v>1.5452589039011144E-5</v>
      </c>
      <c r="E135">
        <v>1.7796657563673435E-4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9.5131907155519002E-3</v>
      </c>
      <c r="M135">
        <v>2.3961864476618189E-5</v>
      </c>
      <c r="N135">
        <v>1.125430817676687E-4</v>
      </c>
      <c r="O135">
        <v>0</v>
      </c>
      <c r="P135">
        <v>9.693352625248508E-4</v>
      </c>
      <c r="Q135">
        <v>0</v>
      </c>
      <c r="R135">
        <v>6.4724304293051205E-5</v>
      </c>
      <c r="S135">
        <v>1.5165312251383511E-2</v>
      </c>
    </row>
    <row r="136" spans="1:19">
      <c r="A136" t="s">
        <v>100</v>
      </c>
      <c r="B136" s="33" t="s">
        <v>176</v>
      </c>
      <c r="C136">
        <v>4.7645976201238227E-4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1.0540328579278224E-3</v>
      </c>
      <c r="N136">
        <v>1.5336895975437415E-6</v>
      </c>
      <c r="O136">
        <v>0</v>
      </c>
      <c r="P136">
        <v>3.068790345572836E-5</v>
      </c>
      <c r="Q136">
        <v>0</v>
      </c>
      <c r="R136">
        <v>0</v>
      </c>
      <c r="S136">
        <v>1.5627142129801541E-3</v>
      </c>
    </row>
    <row r="137" spans="1:19">
      <c r="A137" t="s">
        <v>100</v>
      </c>
      <c r="B137" s="33" t="s">
        <v>177</v>
      </c>
      <c r="C137">
        <v>2.2807833929761046E-4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9.180030065323308E-4</v>
      </c>
      <c r="M137">
        <v>0</v>
      </c>
      <c r="N137">
        <v>1.4566613253386151E-5</v>
      </c>
      <c r="O137">
        <v>0</v>
      </c>
      <c r="P137">
        <v>5.2274119126849428E-4</v>
      </c>
      <c r="Q137">
        <v>0</v>
      </c>
      <c r="R137">
        <v>1.8568721660727761E-5</v>
      </c>
      <c r="S137">
        <v>1.70195787211469E-3</v>
      </c>
    </row>
    <row r="138" spans="1:19">
      <c r="A138" t="s">
        <v>100</v>
      </c>
      <c r="B138" s="33" t="s">
        <v>178</v>
      </c>
      <c r="C138">
        <v>0</v>
      </c>
      <c r="D138">
        <v>0</v>
      </c>
      <c r="E138">
        <v>7.428288661293081E-6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3.8045476218684371E-4</v>
      </c>
      <c r="M138">
        <v>1.0246454429410079E-3</v>
      </c>
      <c r="N138">
        <v>1.4159202361696543E-6</v>
      </c>
      <c r="O138">
        <v>0</v>
      </c>
      <c r="P138">
        <v>5.2284269767000069E-5</v>
      </c>
      <c r="Q138">
        <v>0</v>
      </c>
      <c r="R138">
        <v>1.4005001304440157E-4</v>
      </c>
      <c r="S138">
        <v>1.6062786968973342E-3</v>
      </c>
    </row>
    <row r="139" spans="1:19">
      <c r="A139" t="s">
        <v>100</v>
      </c>
      <c r="B139" s="33" t="s">
        <v>179</v>
      </c>
      <c r="C139">
        <v>5.0039823718250886E-3</v>
      </c>
      <c r="D139">
        <v>0</v>
      </c>
      <c r="E139">
        <v>1.6131411147823904E-4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1.7724949632480502E-6</v>
      </c>
      <c r="O139">
        <v>0</v>
      </c>
      <c r="P139">
        <v>5.6099768718276266E-4</v>
      </c>
      <c r="Q139">
        <v>0</v>
      </c>
      <c r="R139">
        <v>0</v>
      </c>
      <c r="S139">
        <v>5.7280666654833112E-3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2.3919841258046581E-5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8.631360494433693E-3</v>
      </c>
      <c r="M140">
        <v>0</v>
      </c>
      <c r="N140">
        <v>0</v>
      </c>
      <c r="O140">
        <v>0</v>
      </c>
      <c r="P140">
        <v>1.5039574796809063E-3</v>
      </c>
      <c r="Q140">
        <v>0</v>
      </c>
      <c r="R140">
        <v>1.2766500158889471E-4</v>
      </c>
      <c r="S140">
        <v>1.0286902817028931E-2</v>
      </c>
    </row>
    <row r="141" spans="1:19">
      <c r="A141" t="s">
        <v>100</v>
      </c>
      <c r="B141" s="33" t="s">
        <v>181</v>
      </c>
      <c r="C141">
        <v>3.9913896192231846E-3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6.1712721544537885E-5</v>
      </c>
      <c r="Q141">
        <v>0</v>
      </c>
      <c r="R141">
        <v>1.4027912888714411E-4</v>
      </c>
      <c r="S141">
        <v>4.1933814695767069E-3</v>
      </c>
    </row>
    <row r="142" spans="1:19">
      <c r="A142" t="s">
        <v>100</v>
      </c>
      <c r="B142" s="33" t="s">
        <v>182</v>
      </c>
      <c r="C142">
        <v>5.0687447982902256E-3</v>
      </c>
      <c r="D142">
        <v>0</v>
      </c>
      <c r="E142">
        <v>7.0919417151094066E-6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3.6322807603283991E-4</v>
      </c>
      <c r="M142">
        <v>0</v>
      </c>
      <c r="N142">
        <v>0</v>
      </c>
      <c r="O142">
        <v>0</v>
      </c>
      <c r="P142">
        <v>1.9915165226080944E-4</v>
      </c>
      <c r="Q142">
        <v>0</v>
      </c>
      <c r="R142">
        <v>0</v>
      </c>
      <c r="S142">
        <v>5.6382164682986513E-3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8.5576940193021755E-4</v>
      </c>
      <c r="M143">
        <v>0</v>
      </c>
      <c r="N143">
        <v>0</v>
      </c>
      <c r="O143">
        <v>0</v>
      </c>
      <c r="P143">
        <v>8.884617764408631E-4</v>
      </c>
      <c r="Q143">
        <v>0</v>
      </c>
      <c r="R143">
        <v>1.2377395783857992E-6</v>
      </c>
      <c r="S143">
        <v>1.7454689178748595E-3</v>
      </c>
    </row>
    <row r="144" spans="1:19">
      <c r="A144" t="s">
        <v>100</v>
      </c>
      <c r="B144" s="33" t="s">
        <v>184</v>
      </c>
      <c r="C144">
        <v>0</v>
      </c>
      <c r="D144">
        <v>0</v>
      </c>
      <c r="E144">
        <v>1.5996696673514776E-5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5.8475698898430295E-4</v>
      </c>
      <c r="O144">
        <v>0</v>
      </c>
      <c r="P144">
        <v>4.2300462930455751E-4</v>
      </c>
      <c r="Q144">
        <v>0</v>
      </c>
      <c r="R144">
        <v>1.2857649952202621E-4</v>
      </c>
      <c r="S144">
        <v>1.1523348144351075E-3</v>
      </c>
    </row>
    <row r="145" spans="1:19">
      <c r="A145" t="s">
        <v>100</v>
      </c>
      <c r="B145" s="33" t="s">
        <v>185</v>
      </c>
      <c r="C145">
        <v>2.0563076976287675E-4</v>
      </c>
      <c r="D145">
        <v>0</v>
      </c>
      <c r="E145">
        <v>1.5037824464680938E-4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9.1059652666203306E-5</v>
      </c>
      <c r="Q145">
        <v>0</v>
      </c>
      <c r="R145">
        <v>5.9501479103829524E-6</v>
      </c>
      <c r="S145">
        <v>4.5301881488057916E-4</v>
      </c>
    </row>
    <row r="146" spans="1:19">
      <c r="A146" t="s">
        <v>100</v>
      </c>
      <c r="B146" s="33" t="s">
        <v>186</v>
      </c>
      <c r="C146">
        <v>4.4386855420093241E-3</v>
      </c>
      <c r="D146">
        <v>0</v>
      </c>
      <c r="E146">
        <v>2.2257993642638141E-5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8.045364239421815E-3</v>
      </c>
      <c r="M146">
        <v>0</v>
      </c>
      <c r="N146">
        <v>0</v>
      </c>
      <c r="O146">
        <v>0</v>
      </c>
      <c r="P146">
        <v>7.335031270123693E-4</v>
      </c>
      <c r="Q146">
        <v>0</v>
      </c>
      <c r="R146">
        <v>1.231145431823677E-5</v>
      </c>
      <c r="S146">
        <v>1.3252122356334439E-2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2.2156338845169543E-5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1.1613875756175673E-3</v>
      </c>
      <c r="M147">
        <v>0</v>
      </c>
      <c r="N147">
        <v>0</v>
      </c>
      <c r="O147">
        <v>0</v>
      </c>
      <c r="P147">
        <v>2.1296807579318511E-4</v>
      </c>
      <c r="Q147">
        <v>0</v>
      </c>
      <c r="R147">
        <v>1.1266553494415632E-4</v>
      </c>
      <c r="S147">
        <v>1.5091775251789841E-3</v>
      </c>
    </row>
    <row r="148" spans="1:19">
      <c r="A148" t="s">
        <v>100</v>
      </c>
      <c r="B148" s="33" t="s">
        <v>188</v>
      </c>
      <c r="C148">
        <v>3.7013538557602033E-3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5.3449356830270744E-5</v>
      </c>
      <c r="Q148">
        <v>0</v>
      </c>
      <c r="R148">
        <v>1.1080308886413093E-4</v>
      </c>
      <c r="S148">
        <v>3.8656063014741449E-3</v>
      </c>
    </row>
    <row r="149" spans="1:19">
      <c r="A149" t="s">
        <v>100</v>
      </c>
      <c r="B149" s="33" t="s">
        <v>189</v>
      </c>
      <c r="C149">
        <v>4.1126153952575351E-4</v>
      </c>
      <c r="D149">
        <v>0</v>
      </c>
      <c r="E149">
        <v>1.5043579377671534E-4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1.1708575839186608E-4</v>
      </c>
      <c r="Q149">
        <v>0</v>
      </c>
      <c r="R149">
        <v>5.7842522593887225E-6</v>
      </c>
      <c r="S149">
        <v>6.8456734396704633E-4</v>
      </c>
    </row>
    <row r="150" spans="1:19">
      <c r="A150" t="s">
        <v>100</v>
      </c>
      <c r="B150" s="33" t="s">
        <v>190</v>
      </c>
      <c r="C150">
        <v>4.0446307679040672E-3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9.2941174228933221E-3</v>
      </c>
      <c r="M150">
        <v>0</v>
      </c>
      <c r="N150">
        <v>0</v>
      </c>
      <c r="O150">
        <v>0</v>
      </c>
      <c r="P150">
        <v>5.2419820224791636E-4</v>
      </c>
      <c r="Q150">
        <v>0</v>
      </c>
      <c r="R150">
        <v>8.5426782447939331E-7</v>
      </c>
      <c r="S150">
        <v>1.3863800660828929E-2</v>
      </c>
    </row>
    <row r="151" spans="1:19">
      <c r="A151" t="s">
        <v>100</v>
      </c>
      <c r="B151" s="33" t="s">
        <v>191</v>
      </c>
      <c r="C151">
        <v>3.8167370755815E-4</v>
      </c>
      <c r="D151">
        <v>0</v>
      </c>
      <c r="E151">
        <v>1.548283283475671E-4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9.5930888578443785E-4</v>
      </c>
      <c r="Q151">
        <v>0</v>
      </c>
      <c r="R151">
        <v>1.1640733459827857E-5</v>
      </c>
      <c r="S151">
        <v>1.5074516551294437E-3</v>
      </c>
    </row>
    <row r="152" spans="1:19">
      <c r="A152" t="s">
        <v>100</v>
      </c>
      <c r="B152" s="33" t="s">
        <v>192</v>
      </c>
      <c r="C152">
        <v>0</v>
      </c>
      <c r="D152">
        <v>0</v>
      </c>
      <c r="E152">
        <v>1.4558023515398588E-4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3.2191219167998497E-4</v>
      </c>
      <c r="M152">
        <v>0</v>
      </c>
      <c r="N152">
        <v>0</v>
      </c>
      <c r="O152">
        <v>0</v>
      </c>
      <c r="P152">
        <v>2.6615543720431845E-4</v>
      </c>
      <c r="Q152">
        <v>0</v>
      </c>
      <c r="R152">
        <v>1.1594803648762309E-5</v>
      </c>
      <c r="S152">
        <v>7.4524266761955005E-4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1.4303207798615603E-2</v>
      </c>
      <c r="M153">
        <v>0</v>
      </c>
      <c r="N153">
        <v>0</v>
      </c>
      <c r="O153">
        <v>0</v>
      </c>
      <c r="P153">
        <v>7.3842524310308022E-5</v>
      </c>
      <c r="Q153">
        <v>0</v>
      </c>
      <c r="R153">
        <v>0</v>
      </c>
      <c r="S153">
        <v>1.4377050322821106E-2</v>
      </c>
    </row>
    <row r="154" spans="1:19">
      <c r="A154" t="s">
        <v>100</v>
      </c>
      <c r="B154" s="33" t="s">
        <v>194</v>
      </c>
      <c r="C154">
        <v>1.8436880333538852E-4</v>
      </c>
      <c r="D154">
        <v>0</v>
      </c>
      <c r="E154">
        <v>1.4422294816851533E-5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3.2231310137476044E-4</v>
      </c>
      <c r="Q154">
        <v>0</v>
      </c>
      <c r="R154">
        <v>2.2843148413258518E-3</v>
      </c>
      <c r="S154">
        <v>2.8054190408397517E-3</v>
      </c>
    </row>
    <row r="155" spans="1:19">
      <c r="A155" t="s">
        <v>100</v>
      </c>
      <c r="B155" s="33" t="s">
        <v>195</v>
      </c>
      <c r="C155">
        <v>0</v>
      </c>
      <c r="D155">
        <v>0</v>
      </c>
      <c r="E155">
        <v>1.4183883430218813E-5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7.6090952437368742E-4</v>
      </c>
      <c r="M155">
        <v>0</v>
      </c>
      <c r="N155">
        <v>0</v>
      </c>
      <c r="O155">
        <v>0</v>
      </c>
      <c r="P155">
        <v>2.3563604848675368E-5</v>
      </c>
      <c r="Q155">
        <v>0</v>
      </c>
      <c r="R155">
        <v>1.1224006492227545E-5</v>
      </c>
      <c r="S155">
        <v>8.0988101916545929E-4</v>
      </c>
    </row>
    <row r="156" spans="1:19">
      <c r="A156" t="s">
        <v>100</v>
      </c>
      <c r="B156" s="33" t="s">
        <v>196</v>
      </c>
      <c r="C156">
        <v>7.6334741511594473E-3</v>
      </c>
      <c r="D156">
        <v>0</v>
      </c>
      <c r="E156">
        <v>1.3370919590260932E-4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1.6661478907664673E-5</v>
      </c>
      <c r="Q156">
        <v>0</v>
      </c>
      <c r="R156">
        <v>0</v>
      </c>
      <c r="S156">
        <v>7.7838448259512916E-3</v>
      </c>
    </row>
    <row r="157" spans="1:19">
      <c r="A157" t="s">
        <v>100</v>
      </c>
      <c r="B157" s="33" t="s">
        <v>197</v>
      </c>
      <c r="C157">
        <v>1.7922842986806131E-4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6.8481857193489759E-3</v>
      </c>
      <c r="M157">
        <v>0</v>
      </c>
      <c r="N157">
        <v>0</v>
      </c>
      <c r="O157">
        <v>0</v>
      </c>
      <c r="P157">
        <v>9.2447399994810553E-5</v>
      </c>
      <c r="Q157">
        <v>0</v>
      </c>
      <c r="R157">
        <v>7.9515067774593717E-7</v>
      </c>
      <c r="S157">
        <v>7.1206566998398557E-3</v>
      </c>
    </row>
    <row r="158" spans="1:19">
      <c r="A158" t="s">
        <v>100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7.3866687132095876E-4</v>
      </c>
      <c r="M158">
        <v>0</v>
      </c>
      <c r="N158">
        <v>0</v>
      </c>
      <c r="O158">
        <v>0</v>
      </c>
      <c r="P158">
        <v>1.1708261702345624E-3</v>
      </c>
      <c r="Q158">
        <v>0</v>
      </c>
      <c r="R158">
        <v>1.1271843526117209E-4</v>
      </c>
      <c r="S158">
        <v>2.0222114767989297E-3</v>
      </c>
    </row>
    <row r="159" spans="1:19">
      <c r="A159" t="s">
        <v>100</v>
      </c>
      <c r="B159" s="33" t="s">
        <v>199</v>
      </c>
      <c r="C159">
        <v>3.3186384600263352E-3</v>
      </c>
      <c r="D159">
        <v>0</v>
      </c>
      <c r="E159">
        <v>1.2980065335110869E-4</v>
      </c>
      <c r="F159">
        <v>0</v>
      </c>
      <c r="G159">
        <v>0</v>
      </c>
      <c r="H159">
        <v>2.2131906849963467E-2</v>
      </c>
      <c r="I159">
        <v>0</v>
      </c>
      <c r="J159">
        <v>0</v>
      </c>
      <c r="K159">
        <v>0</v>
      </c>
      <c r="L159">
        <v>7.2645615206567982E-4</v>
      </c>
      <c r="M159">
        <v>0</v>
      </c>
      <c r="N159">
        <v>0</v>
      </c>
      <c r="O159">
        <v>0</v>
      </c>
      <c r="P159">
        <v>8.3292935173062688E-5</v>
      </c>
      <c r="Q159">
        <v>0</v>
      </c>
      <c r="R159">
        <v>0</v>
      </c>
      <c r="S159">
        <v>2.6390095050430773E-2</v>
      </c>
    </row>
    <row r="160" spans="1:19">
      <c r="A160" t="s">
        <v>100</v>
      </c>
      <c r="B160" s="33" t="s">
        <v>200</v>
      </c>
      <c r="C160">
        <v>3.6873760667077704E-4</v>
      </c>
      <c r="D160">
        <v>0</v>
      </c>
      <c r="E160">
        <v>1.2765495087119216E-4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6.6480018419099451E-3</v>
      </c>
      <c r="M160">
        <v>0</v>
      </c>
      <c r="N160">
        <v>0</v>
      </c>
      <c r="O160">
        <v>0</v>
      </c>
      <c r="P160">
        <v>5.655502813972646E-5</v>
      </c>
      <c r="Q160">
        <v>0</v>
      </c>
      <c r="R160">
        <v>1.2744671758113668E-4</v>
      </c>
      <c r="S160">
        <v>7.3283961451693358E-3</v>
      </c>
    </row>
    <row r="161" spans="1:19">
      <c r="A161" t="s">
        <v>100</v>
      </c>
      <c r="B161" s="33" t="s">
        <v>201</v>
      </c>
      <c r="C161">
        <v>0.15162267741341395</v>
      </c>
      <c r="D161">
        <v>6.3817220831425825E-3</v>
      </c>
      <c r="E161">
        <v>5.7141730215685138E-3</v>
      </c>
      <c r="F161">
        <v>0</v>
      </c>
      <c r="G161">
        <v>0.10425687584125853</v>
      </c>
      <c r="H161">
        <v>0</v>
      </c>
      <c r="I161">
        <v>1.3058372029091991E-2</v>
      </c>
      <c r="J161">
        <v>0</v>
      </c>
      <c r="K161">
        <v>3.9168347898770328E-3</v>
      </c>
      <c r="L161">
        <v>0.29920098334054401</v>
      </c>
      <c r="M161">
        <v>0</v>
      </c>
      <c r="N161">
        <v>4.1962831086053143E-2</v>
      </c>
      <c r="O161">
        <v>6.8626133340692064E-4</v>
      </c>
      <c r="P161">
        <v>0.14536477729824959</v>
      </c>
      <c r="Q161">
        <v>0.16165301202356375</v>
      </c>
      <c r="R161">
        <v>1.8738959988207071E-2</v>
      </c>
      <c r="S161">
        <v>0.95255748024823106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6.9504726237568093E-5</v>
      </c>
      <c r="Q162">
        <v>0</v>
      </c>
      <c r="R162">
        <v>2.6542470783752492E-4</v>
      </c>
      <c r="S162">
        <v>3.3492943401824959E-4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1.2617569681694363E-4</v>
      </c>
      <c r="Q163">
        <v>0</v>
      </c>
      <c r="R163">
        <v>0</v>
      </c>
      <c r="S163">
        <v>1.2617569677786378E-4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5703125" customWidth="1"/>
    <col min="3" max="3" width="10.42578125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2020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  <c r="T8" s="33"/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</row>
    <row r="10" spans="1:20">
      <c r="A10" t="s">
        <v>48</v>
      </c>
      <c r="B10" s="34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2.2418972403018471E-3</v>
      </c>
      <c r="Q10">
        <v>0</v>
      </c>
      <c r="R10">
        <v>0</v>
      </c>
      <c r="S10">
        <v>2.2418972403018471E-3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1.0289816974805629E-3</v>
      </c>
      <c r="S11">
        <v>1.0289816974805637E-3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6.2938247728839842E-5</v>
      </c>
      <c r="Q12">
        <v>0</v>
      </c>
      <c r="R12">
        <v>0</v>
      </c>
      <c r="S12">
        <v>6.2938247728840276E-5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4.5829368261596833E-5</v>
      </c>
      <c r="Q13">
        <v>0</v>
      </c>
      <c r="R13">
        <v>0</v>
      </c>
      <c r="S13">
        <v>4.5829368261596833E-5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1.4604766068262167E-2</v>
      </c>
      <c r="Q14">
        <v>0</v>
      </c>
      <c r="R14">
        <v>0</v>
      </c>
      <c r="S14">
        <v>1.4604766068262158E-2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1.2024953043469479E-2</v>
      </c>
      <c r="Q15">
        <v>0</v>
      </c>
      <c r="R15">
        <v>0</v>
      </c>
      <c r="S15">
        <v>1.2024953043469479E-2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6.4301018350623129E-2</v>
      </c>
      <c r="Q16">
        <v>0</v>
      </c>
      <c r="R16">
        <v>1.7927501105920667E-2</v>
      </c>
      <c r="S16">
        <v>8.2228519456543761E-2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1.1856974598749237E-2</v>
      </c>
      <c r="Q17">
        <v>0</v>
      </c>
      <c r="R17">
        <v>3.879199596251437E-4</v>
      </c>
      <c r="S17">
        <v>1.2244894558374408E-2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1.0046178702191447E-2</v>
      </c>
      <c r="Q18">
        <v>0</v>
      </c>
      <c r="R18">
        <v>2.3748784958814786E-4</v>
      </c>
      <c r="S18">
        <v>1.0283666551779702E-2</v>
      </c>
    </row>
    <row r="19" spans="1:19">
      <c r="A19" t="s">
        <v>48</v>
      </c>
      <c r="B19" s="34" t="s">
        <v>58</v>
      </c>
      <c r="C19">
        <v>0</v>
      </c>
      <c r="D19">
        <v>1.7736205404570556E-2</v>
      </c>
      <c r="E19">
        <v>0</v>
      </c>
      <c r="F19">
        <v>0</v>
      </c>
      <c r="G19">
        <v>0.56484450020851495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3.8497298784593681E-2</v>
      </c>
      <c r="Q19">
        <v>0</v>
      </c>
      <c r="R19">
        <v>0</v>
      </c>
      <c r="S19">
        <v>0.62107800439767913</v>
      </c>
    </row>
    <row r="20" spans="1:19">
      <c r="A20" t="s">
        <v>48</v>
      </c>
      <c r="B20" s="34" t="s">
        <v>59</v>
      </c>
      <c r="C20">
        <v>0</v>
      </c>
      <c r="D20">
        <v>1.5429198569567898E-2</v>
      </c>
      <c r="E20">
        <v>0</v>
      </c>
      <c r="F20">
        <v>0</v>
      </c>
      <c r="G20">
        <v>0.69857056155549113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0.22111711043656967</v>
      </c>
      <c r="O20">
        <v>0</v>
      </c>
      <c r="P20">
        <v>5.5422254382341773E-2</v>
      </c>
      <c r="Q20">
        <v>6.610585708091395E-5</v>
      </c>
      <c r="R20">
        <v>7.7824590126826625E-3</v>
      </c>
      <c r="S20">
        <v>0.9983876898137326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0.27186942936848135</v>
      </c>
      <c r="H21">
        <v>0</v>
      </c>
      <c r="I21">
        <v>0</v>
      </c>
      <c r="J21">
        <v>0</v>
      </c>
      <c r="K21">
        <v>1.6485067715330266E-2</v>
      </c>
      <c r="L21">
        <v>0</v>
      </c>
      <c r="M21">
        <v>0</v>
      </c>
      <c r="N21">
        <v>0</v>
      </c>
      <c r="O21">
        <v>0</v>
      </c>
      <c r="P21">
        <v>3.7767853733024132E-2</v>
      </c>
      <c r="Q21">
        <v>5.7712943998001207E-5</v>
      </c>
      <c r="R21">
        <v>1.0769476621524474E-2</v>
      </c>
      <c r="S21">
        <v>0.33694954038235903</v>
      </c>
    </row>
    <row r="22" spans="1:19">
      <c r="A22" t="s">
        <v>48</v>
      </c>
      <c r="B22" s="34" t="s">
        <v>61</v>
      </c>
      <c r="C22">
        <v>0</v>
      </c>
      <c r="D22">
        <v>1.4775147550246032E-2</v>
      </c>
      <c r="E22">
        <v>0</v>
      </c>
      <c r="F22">
        <v>0</v>
      </c>
      <c r="G22">
        <v>0.31996349040840055</v>
      </c>
      <c r="H22">
        <v>0</v>
      </c>
      <c r="I22">
        <v>0</v>
      </c>
      <c r="J22">
        <v>0</v>
      </c>
      <c r="K22">
        <v>1.11488134108567E-2</v>
      </c>
      <c r="L22">
        <v>0</v>
      </c>
      <c r="M22">
        <v>0</v>
      </c>
      <c r="N22">
        <v>1.5402995386998297E-4</v>
      </c>
      <c r="O22">
        <v>0</v>
      </c>
      <c r="P22">
        <v>3.7022050793894173E-2</v>
      </c>
      <c r="Q22">
        <v>4.2098237844935874E-5</v>
      </c>
      <c r="R22">
        <v>3.1792313416807716E-4</v>
      </c>
      <c r="S22">
        <v>0.38342355348928114</v>
      </c>
    </row>
    <row r="23" spans="1:19">
      <c r="A23" t="s">
        <v>48</v>
      </c>
      <c r="B23" s="34" t="s">
        <v>62</v>
      </c>
      <c r="C23">
        <v>0</v>
      </c>
      <c r="D23">
        <v>1.2503159387674524E-2</v>
      </c>
      <c r="E23">
        <v>0</v>
      </c>
      <c r="F23">
        <v>0</v>
      </c>
      <c r="G23">
        <v>0.20489017180200619</v>
      </c>
      <c r="H23">
        <v>0</v>
      </c>
      <c r="I23">
        <v>0</v>
      </c>
      <c r="J23">
        <v>0</v>
      </c>
      <c r="K23">
        <v>1.1672405206745732E-2</v>
      </c>
      <c r="L23">
        <v>0</v>
      </c>
      <c r="M23">
        <v>0</v>
      </c>
      <c r="N23">
        <v>0.13986213852697665</v>
      </c>
      <c r="O23">
        <v>0</v>
      </c>
      <c r="P23">
        <v>7.0885454480751287E-2</v>
      </c>
      <c r="Q23">
        <v>2.6236983940086049E-5</v>
      </c>
      <c r="R23">
        <v>0</v>
      </c>
      <c r="S23">
        <v>0.43983956638809518</v>
      </c>
    </row>
    <row r="24" spans="1:19">
      <c r="A24" t="s">
        <v>48</v>
      </c>
      <c r="B24" s="34" t="s">
        <v>63</v>
      </c>
      <c r="C24">
        <v>0</v>
      </c>
      <c r="D24">
        <v>7.6545389386667023E-3</v>
      </c>
      <c r="E24">
        <v>0</v>
      </c>
      <c r="F24">
        <v>0</v>
      </c>
      <c r="G24">
        <v>8.6017722470103752E-2</v>
      </c>
      <c r="H24">
        <v>0</v>
      </c>
      <c r="I24">
        <v>0</v>
      </c>
      <c r="J24">
        <v>0</v>
      </c>
      <c r="K24">
        <v>5.5012116408855866E-3</v>
      </c>
      <c r="L24">
        <v>0</v>
      </c>
      <c r="M24">
        <v>0</v>
      </c>
      <c r="N24">
        <v>9.2884656293674095E-2</v>
      </c>
      <c r="O24">
        <v>0</v>
      </c>
      <c r="P24">
        <v>3.1656853588596101E-2</v>
      </c>
      <c r="Q24">
        <v>1.1123402224948208E-5</v>
      </c>
      <c r="R24">
        <v>2.578586862113201E-3</v>
      </c>
      <c r="S24">
        <v>0.22630469319626512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0.12090555537435987</v>
      </c>
      <c r="H25">
        <v>0</v>
      </c>
      <c r="I25">
        <v>0</v>
      </c>
      <c r="J25">
        <v>0</v>
      </c>
      <c r="K25">
        <v>5.8845626931594563E-3</v>
      </c>
      <c r="L25">
        <v>0</v>
      </c>
      <c r="M25">
        <v>0</v>
      </c>
      <c r="N25">
        <v>0</v>
      </c>
      <c r="O25">
        <v>0</v>
      </c>
      <c r="P25">
        <v>1.3328396066366599E-2</v>
      </c>
      <c r="Q25">
        <v>2.2724051754640241E-5</v>
      </c>
      <c r="R25">
        <v>5.6116329668903717E-3</v>
      </c>
      <c r="S25">
        <v>0.14575287115253133</v>
      </c>
    </row>
    <row r="26" spans="1:19">
      <c r="A26" t="s">
        <v>48</v>
      </c>
      <c r="B26" s="34" t="s">
        <v>65</v>
      </c>
      <c r="C26">
        <v>0</v>
      </c>
      <c r="D26">
        <v>1.5142568211235566E-2</v>
      </c>
      <c r="E26">
        <v>0</v>
      </c>
      <c r="F26">
        <v>0</v>
      </c>
      <c r="G26">
        <v>8.0727072184096471E-2</v>
      </c>
      <c r="H26">
        <v>0</v>
      </c>
      <c r="I26">
        <v>0</v>
      </c>
      <c r="J26">
        <v>0</v>
      </c>
      <c r="K26">
        <v>5.6667827706006826E-3</v>
      </c>
      <c r="L26">
        <v>0</v>
      </c>
      <c r="M26">
        <v>0</v>
      </c>
      <c r="N26">
        <v>7.1695277753745679E-2</v>
      </c>
      <c r="O26">
        <v>0</v>
      </c>
      <c r="P26">
        <v>2.7154038685986537E-2</v>
      </c>
      <c r="Q26">
        <v>2.2149557722699249E-5</v>
      </c>
      <c r="R26">
        <v>9.7357757965856051E-5</v>
      </c>
      <c r="S26">
        <v>0.20050524692135419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0.10374392879727079</v>
      </c>
      <c r="H27">
        <v>0</v>
      </c>
      <c r="I27">
        <v>0</v>
      </c>
      <c r="J27">
        <v>0</v>
      </c>
      <c r="K27">
        <v>4.6469056391832061E-3</v>
      </c>
      <c r="L27">
        <v>0</v>
      </c>
      <c r="M27">
        <v>2.850906192134928E-2</v>
      </c>
      <c r="N27">
        <v>2.979441931985416E-2</v>
      </c>
      <c r="O27">
        <v>0</v>
      </c>
      <c r="P27">
        <v>5.7689521276552247E-2</v>
      </c>
      <c r="Q27">
        <v>3.0215864781237933E-6</v>
      </c>
      <c r="R27">
        <v>9.339689789756439E-5</v>
      </c>
      <c r="S27">
        <v>0.22448025543858519</v>
      </c>
    </row>
    <row r="28" spans="1:19">
      <c r="A28" t="s">
        <v>48</v>
      </c>
      <c r="B28" s="34" t="s">
        <v>67</v>
      </c>
      <c r="C28">
        <v>0</v>
      </c>
      <c r="D28">
        <v>6.9049306261144833E-3</v>
      </c>
      <c r="E28">
        <v>0</v>
      </c>
      <c r="F28">
        <v>0</v>
      </c>
      <c r="G28">
        <v>6.434461543056047E-2</v>
      </c>
      <c r="H28">
        <v>0</v>
      </c>
      <c r="I28">
        <v>1.6120479612560915E-2</v>
      </c>
      <c r="J28">
        <v>0</v>
      </c>
      <c r="K28">
        <v>8.7661338086948704E-4</v>
      </c>
      <c r="L28">
        <v>0</v>
      </c>
      <c r="M28">
        <v>0.17236772189820626</v>
      </c>
      <c r="N28">
        <v>4.6349919588246857E-2</v>
      </c>
      <c r="O28">
        <v>0</v>
      </c>
      <c r="P28">
        <v>7.4278463334018385E-2</v>
      </c>
      <c r="Q28">
        <v>1.4150027770325256E-5</v>
      </c>
      <c r="R28">
        <v>5.3866655056454271E-3</v>
      </c>
      <c r="S28">
        <v>0.38664355940399187</v>
      </c>
    </row>
    <row r="29" spans="1:19">
      <c r="A29" t="s">
        <v>48</v>
      </c>
      <c r="B29" s="34" t="s">
        <v>68</v>
      </c>
      <c r="C29">
        <v>0</v>
      </c>
      <c r="D29">
        <v>6.1482679790594019E-3</v>
      </c>
      <c r="E29">
        <v>0</v>
      </c>
      <c r="F29">
        <v>0</v>
      </c>
      <c r="G29">
        <v>1.3963369980593665E-2</v>
      </c>
      <c r="H29">
        <v>0</v>
      </c>
      <c r="I29">
        <v>1.402363556946502E-2</v>
      </c>
      <c r="J29">
        <v>0</v>
      </c>
      <c r="K29">
        <v>2.9266666779204434E-3</v>
      </c>
      <c r="L29">
        <v>0</v>
      </c>
      <c r="M29">
        <v>0</v>
      </c>
      <c r="N29">
        <v>2.1665482194184071E-2</v>
      </c>
      <c r="O29">
        <v>0</v>
      </c>
      <c r="P29">
        <v>2.798454872196765E-2</v>
      </c>
      <c r="Q29">
        <v>4.8818005244424529E-6</v>
      </c>
      <c r="R29">
        <v>1.5856053730804939E-3</v>
      </c>
      <c r="S29">
        <v>8.8302458296795727E-2</v>
      </c>
    </row>
    <row r="30" spans="1:19">
      <c r="A30" t="s">
        <v>48</v>
      </c>
      <c r="B30" s="34" t="s">
        <v>69</v>
      </c>
      <c r="C30">
        <v>0</v>
      </c>
      <c r="D30">
        <v>3.1202363131783706E-3</v>
      </c>
      <c r="E30">
        <v>0</v>
      </c>
      <c r="F30">
        <v>0</v>
      </c>
      <c r="G30">
        <v>2.5592513197879363E-2</v>
      </c>
      <c r="H30">
        <v>0</v>
      </c>
      <c r="I30">
        <v>0</v>
      </c>
      <c r="J30">
        <v>0</v>
      </c>
      <c r="K30">
        <v>1.974787168637554E-3</v>
      </c>
      <c r="L30">
        <v>0</v>
      </c>
      <c r="M30">
        <v>9.4820390687104406E-2</v>
      </c>
      <c r="N30">
        <v>4.7948944535632698E-2</v>
      </c>
      <c r="O30">
        <v>0</v>
      </c>
      <c r="P30">
        <v>5.5922129148302302E-2</v>
      </c>
      <c r="Q30">
        <v>8.8728098088072436E-6</v>
      </c>
      <c r="R30">
        <v>1.7477123617304011E-3</v>
      </c>
      <c r="S30">
        <v>0.23113558622227082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5.8279351559731296E-2</v>
      </c>
      <c r="H31">
        <v>0</v>
      </c>
      <c r="I31">
        <v>1.3429167029997392E-2</v>
      </c>
      <c r="J31">
        <v>0</v>
      </c>
      <c r="K31">
        <v>1.7367277483152366E-3</v>
      </c>
      <c r="L31">
        <v>0</v>
      </c>
      <c r="M31">
        <v>7.7422481965865986E-2</v>
      </c>
      <c r="N31">
        <v>2.3121411782128121E-2</v>
      </c>
      <c r="O31">
        <v>0</v>
      </c>
      <c r="P31">
        <v>0.11594260808075996</v>
      </c>
      <c r="Q31">
        <v>1.3926749371581388</v>
      </c>
      <c r="R31">
        <v>3.7282377203279315E-4</v>
      </c>
      <c r="S31">
        <v>1.6829795090969677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1.0805320403125762E-2</v>
      </c>
      <c r="H32">
        <v>0</v>
      </c>
      <c r="I32">
        <v>1.8321380334386426E-2</v>
      </c>
      <c r="J32">
        <v>0</v>
      </c>
      <c r="K32">
        <v>1.0740080494542198E-3</v>
      </c>
      <c r="L32">
        <v>0</v>
      </c>
      <c r="M32">
        <v>3.9442876294113083E-2</v>
      </c>
      <c r="N32">
        <v>9.6796084674293126E-2</v>
      </c>
      <c r="O32">
        <v>6.9930520067655426E-3</v>
      </c>
      <c r="P32">
        <v>8.8831480967123788E-2</v>
      </c>
      <c r="Q32">
        <v>0.6283167444835247</v>
      </c>
      <c r="R32">
        <v>4.10929307241098E-4</v>
      </c>
      <c r="S32">
        <v>0.89099187652003042</v>
      </c>
    </row>
    <row r="33" spans="1:19">
      <c r="A33" t="s">
        <v>48</v>
      </c>
      <c r="B33" s="34" t="s">
        <v>72</v>
      </c>
      <c r="C33">
        <v>0</v>
      </c>
      <c r="D33">
        <v>7.1794998236463514E-3</v>
      </c>
      <c r="E33">
        <v>0</v>
      </c>
      <c r="F33">
        <v>0</v>
      </c>
      <c r="G33">
        <v>4.0114367938825168E-2</v>
      </c>
      <c r="H33">
        <v>0</v>
      </c>
      <c r="I33">
        <v>0</v>
      </c>
      <c r="J33">
        <v>0</v>
      </c>
      <c r="K33">
        <v>3.3764408921048844E-3</v>
      </c>
      <c r="L33">
        <v>0</v>
      </c>
      <c r="M33">
        <v>3.8949081610130609E-2</v>
      </c>
      <c r="N33">
        <v>9.3255594491606142E-2</v>
      </c>
      <c r="O33">
        <v>0</v>
      </c>
      <c r="P33">
        <v>2.9108951455683263E-2</v>
      </c>
      <c r="Q33">
        <v>0.5210064534028751</v>
      </c>
      <c r="R33">
        <v>4.3761155176153976E-2</v>
      </c>
      <c r="S33">
        <v>0.77675154479102737</v>
      </c>
    </row>
    <row r="34" spans="1:19">
      <c r="A34" t="s">
        <v>48</v>
      </c>
      <c r="B34" s="34" t="s">
        <v>73</v>
      </c>
      <c r="C34">
        <v>0</v>
      </c>
      <c r="D34">
        <v>5.3044785452470017E-3</v>
      </c>
      <c r="E34">
        <v>0</v>
      </c>
      <c r="F34">
        <v>0</v>
      </c>
      <c r="G34">
        <v>1.8508705640267742E-2</v>
      </c>
      <c r="H34">
        <v>0</v>
      </c>
      <c r="I34">
        <v>1.1675578738633133E-2</v>
      </c>
      <c r="J34">
        <v>0</v>
      </c>
      <c r="K34">
        <v>4.5523931909348392E-4</v>
      </c>
      <c r="L34">
        <v>0</v>
      </c>
      <c r="M34">
        <v>5.2662790609651677E-2</v>
      </c>
      <c r="N34">
        <v>2.3988725198230698E-3</v>
      </c>
      <c r="O34">
        <v>0</v>
      </c>
      <c r="P34">
        <v>0.12076779174911079</v>
      </c>
      <c r="Q34">
        <v>0.24913183845186193</v>
      </c>
      <c r="R34">
        <v>6.2454712957649483E-2</v>
      </c>
      <c r="S34">
        <v>0.52336000853134124</v>
      </c>
    </row>
    <row r="35" spans="1:19">
      <c r="A35" t="s">
        <v>48</v>
      </c>
      <c r="B35" s="34" t="s">
        <v>74</v>
      </c>
      <c r="C35">
        <v>0</v>
      </c>
      <c r="D35">
        <v>5.4818115873825068E-3</v>
      </c>
      <c r="E35">
        <v>0</v>
      </c>
      <c r="F35">
        <v>0</v>
      </c>
      <c r="G35">
        <v>3.5371685457565416E-2</v>
      </c>
      <c r="H35">
        <v>0</v>
      </c>
      <c r="I35">
        <v>8.0902092363187433E-3</v>
      </c>
      <c r="J35">
        <v>0</v>
      </c>
      <c r="K35">
        <v>4.0752295468809985E-4</v>
      </c>
      <c r="L35">
        <v>0</v>
      </c>
      <c r="M35">
        <v>8.8376604217945687E-3</v>
      </c>
      <c r="N35">
        <v>4.9815001865144648E-2</v>
      </c>
      <c r="O35">
        <v>3.1153962516806358E-3</v>
      </c>
      <c r="P35">
        <v>0.11243575844434062</v>
      </c>
      <c r="Q35">
        <v>0.19314165004125039</v>
      </c>
      <c r="R35">
        <v>2.8952061169553595E-2</v>
      </c>
      <c r="S35">
        <v>0.44564875742972809</v>
      </c>
    </row>
    <row r="36" spans="1:19">
      <c r="A36" t="s">
        <v>48</v>
      </c>
      <c r="B36" s="34" t="s">
        <v>75</v>
      </c>
      <c r="C36">
        <v>0</v>
      </c>
      <c r="D36">
        <v>1.1918787362774921E-2</v>
      </c>
      <c r="E36">
        <v>0</v>
      </c>
      <c r="F36">
        <v>0</v>
      </c>
      <c r="G36">
        <v>8.1675622259478331E-3</v>
      </c>
      <c r="H36">
        <v>0</v>
      </c>
      <c r="I36">
        <v>1.4901334703823224E-2</v>
      </c>
      <c r="J36">
        <v>0</v>
      </c>
      <c r="K36">
        <v>3.8685730273023411E-4</v>
      </c>
      <c r="L36">
        <v>0</v>
      </c>
      <c r="M36">
        <v>5.7240466160211501E-2</v>
      </c>
      <c r="N36">
        <v>2.431018879254554E-2</v>
      </c>
      <c r="O36">
        <v>4.2503276258210217E-3</v>
      </c>
      <c r="P36">
        <v>1.9023673117043227E-2</v>
      </c>
      <c r="Q36">
        <v>0.10627089647069665</v>
      </c>
      <c r="R36">
        <v>1.9072369253425508E-2</v>
      </c>
      <c r="S36">
        <v>0.26554246301502538</v>
      </c>
    </row>
    <row r="37" spans="1:19">
      <c r="A37" t="s">
        <v>48</v>
      </c>
      <c r="B37" s="34" t="s">
        <v>76</v>
      </c>
      <c r="C37">
        <v>0</v>
      </c>
      <c r="D37">
        <v>1.9808208188626386E-3</v>
      </c>
      <c r="E37">
        <v>0</v>
      </c>
      <c r="F37">
        <v>0</v>
      </c>
      <c r="G37">
        <v>3.1309748412065463E-2</v>
      </c>
      <c r="H37">
        <v>0</v>
      </c>
      <c r="I37">
        <v>1.6592430242509781E-2</v>
      </c>
      <c r="J37">
        <v>0</v>
      </c>
      <c r="K37">
        <v>3.6006386392144207E-4</v>
      </c>
      <c r="L37">
        <v>0</v>
      </c>
      <c r="M37">
        <v>3.1881409573406794E-2</v>
      </c>
      <c r="N37">
        <v>3.0371787794855831E-2</v>
      </c>
      <c r="O37">
        <v>0</v>
      </c>
      <c r="P37">
        <v>6.0140357432349578E-2</v>
      </c>
      <c r="Q37">
        <v>0.20073364625235657</v>
      </c>
      <c r="R37">
        <v>3.7241296461854645E-2</v>
      </c>
      <c r="S37">
        <v>0.41061156085218187</v>
      </c>
    </row>
    <row r="38" spans="1:19">
      <c r="A38" t="s">
        <v>48</v>
      </c>
      <c r="B38" s="34" t="s">
        <v>77</v>
      </c>
      <c r="C38">
        <v>0</v>
      </c>
      <c r="D38">
        <v>9.2761434424834532E-3</v>
      </c>
      <c r="E38">
        <v>0</v>
      </c>
      <c r="F38">
        <v>0</v>
      </c>
      <c r="G38">
        <v>7.4059277718556693E-3</v>
      </c>
      <c r="H38">
        <v>0</v>
      </c>
      <c r="I38">
        <v>8.9996219128704036E-3</v>
      </c>
      <c r="J38">
        <v>0</v>
      </c>
      <c r="K38">
        <v>1.3686129594199237E-3</v>
      </c>
      <c r="L38">
        <v>0.94322669161718098</v>
      </c>
      <c r="M38">
        <v>0</v>
      </c>
      <c r="N38">
        <v>2.8852646118608161E-2</v>
      </c>
      <c r="O38">
        <v>1.0322341347084422E-3</v>
      </c>
      <c r="P38">
        <v>4.6961769243748064E-2</v>
      </c>
      <c r="Q38">
        <v>2.0535386274450396E-2</v>
      </c>
      <c r="R38">
        <v>3.7350676007760847E-2</v>
      </c>
      <c r="S38">
        <v>1.1050097094830722</v>
      </c>
    </row>
    <row r="39" spans="1:19">
      <c r="A39" t="s">
        <v>48</v>
      </c>
      <c r="B39" s="34" t="s">
        <v>78</v>
      </c>
      <c r="C39">
        <v>0</v>
      </c>
      <c r="D39">
        <v>1.6280316792253169E-3</v>
      </c>
      <c r="E39">
        <v>0</v>
      </c>
      <c r="F39">
        <v>0</v>
      </c>
      <c r="G39">
        <v>1.4166775421820876E-2</v>
      </c>
      <c r="H39">
        <v>0</v>
      </c>
      <c r="I39">
        <v>4.1979024161987732E-3</v>
      </c>
      <c r="J39">
        <v>0</v>
      </c>
      <c r="K39">
        <v>3.3227827084440775E-4</v>
      </c>
      <c r="L39">
        <v>0</v>
      </c>
      <c r="M39">
        <v>6.5873026869952556E-3</v>
      </c>
      <c r="N39">
        <v>2.5316489930587771E-2</v>
      </c>
      <c r="O39">
        <v>2.1606341656366223E-3</v>
      </c>
      <c r="P39">
        <v>9.0121753238139979E-2</v>
      </c>
      <c r="Q39">
        <v>3.5830514895054844E-2</v>
      </c>
      <c r="R39">
        <v>2.095806250368587E-2</v>
      </c>
      <c r="S39">
        <v>0.20129974520819083</v>
      </c>
    </row>
    <row r="40" spans="1:19">
      <c r="A40" t="s">
        <v>48</v>
      </c>
      <c r="B40" s="34" t="s">
        <v>79</v>
      </c>
      <c r="C40">
        <v>0</v>
      </c>
      <c r="D40">
        <v>4.565529062899254E-3</v>
      </c>
      <c r="E40">
        <v>0</v>
      </c>
      <c r="F40">
        <v>0</v>
      </c>
      <c r="G40">
        <v>1.3450078483741468E-2</v>
      </c>
      <c r="H40">
        <v>0</v>
      </c>
      <c r="I40">
        <v>6.992780244751029E-3</v>
      </c>
      <c r="J40">
        <v>0</v>
      </c>
      <c r="K40">
        <v>6.1997242870406866E-4</v>
      </c>
      <c r="L40">
        <v>0</v>
      </c>
      <c r="M40">
        <v>4.1106436629718468E-2</v>
      </c>
      <c r="N40">
        <v>4.0143602844292303E-2</v>
      </c>
      <c r="O40">
        <v>0</v>
      </c>
      <c r="P40">
        <v>2.1410397267138226E-2</v>
      </c>
      <c r="Q40">
        <v>9.2958661193518921E-2</v>
      </c>
      <c r="R40">
        <v>1.518581728538132E-2</v>
      </c>
      <c r="S40">
        <v>0.23643327544013992</v>
      </c>
    </row>
    <row r="41" spans="1:19">
      <c r="A41" t="s">
        <v>48</v>
      </c>
      <c r="B41" s="34" t="s">
        <v>80</v>
      </c>
      <c r="C41">
        <v>0</v>
      </c>
      <c r="D41">
        <v>2.8233642079638632E-3</v>
      </c>
      <c r="E41">
        <v>0</v>
      </c>
      <c r="F41">
        <v>0</v>
      </c>
      <c r="G41">
        <v>6.3677321647395146E-3</v>
      </c>
      <c r="H41">
        <v>0</v>
      </c>
      <c r="I41">
        <v>4.7184234558096949E-3</v>
      </c>
      <c r="J41">
        <v>0</v>
      </c>
      <c r="K41">
        <v>5.7858550438645573E-4</v>
      </c>
      <c r="L41">
        <v>0</v>
      </c>
      <c r="M41">
        <v>2.7185094733354842E-2</v>
      </c>
      <c r="N41">
        <v>6.4385844819869753E-4</v>
      </c>
      <c r="O41">
        <v>1.4559309758198427E-3</v>
      </c>
      <c r="P41">
        <v>3.8396853210887594E-2</v>
      </c>
      <c r="Q41">
        <v>2.7965111004946142E-2</v>
      </c>
      <c r="R41">
        <v>2.4328972645934421E-2</v>
      </c>
      <c r="S41">
        <v>0.13446392635204951</v>
      </c>
    </row>
    <row r="42" spans="1:19">
      <c r="A42" t="s">
        <v>48</v>
      </c>
      <c r="B42" s="34" t="s">
        <v>81</v>
      </c>
      <c r="C42">
        <v>0</v>
      </c>
      <c r="D42">
        <v>8.8760250632375637E-3</v>
      </c>
      <c r="E42">
        <v>0</v>
      </c>
      <c r="F42">
        <v>0</v>
      </c>
      <c r="G42">
        <v>1.861501214102379E-2</v>
      </c>
      <c r="H42">
        <v>4.9074246179484797E-2</v>
      </c>
      <c r="I42">
        <v>4.1496203105572393E-3</v>
      </c>
      <c r="J42">
        <v>0</v>
      </c>
      <c r="K42">
        <v>2.875404710732804E-4</v>
      </c>
      <c r="L42">
        <v>0.42020635578090482</v>
      </c>
      <c r="M42">
        <v>2.1799828283415867E-2</v>
      </c>
      <c r="N42">
        <v>6.9956361903689146E-3</v>
      </c>
      <c r="O42">
        <v>2.1560597162780491E-3</v>
      </c>
      <c r="P42">
        <v>3.7793898806720128E-2</v>
      </c>
      <c r="Q42">
        <v>5.1416722591579145E-2</v>
      </c>
      <c r="R42">
        <v>2.5002168188822449E-2</v>
      </c>
      <c r="S42">
        <v>0.64637311372346318</v>
      </c>
    </row>
    <row r="43" spans="1:19">
      <c r="A43" t="s">
        <v>48</v>
      </c>
      <c r="B43" s="34" t="s">
        <v>82</v>
      </c>
      <c r="C43">
        <v>0</v>
      </c>
      <c r="D43">
        <v>1.1967381438523494E-3</v>
      </c>
      <c r="E43">
        <v>1.8416276610860659E-2</v>
      </c>
      <c r="F43">
        <v>6.6560581427101617</v>
      </c>
      <c r="G43">
        <v>5.967361896265011E-3</v>
      </c>
      <c r="H43">
        <v>4.2690996844229619E-2</v>
      </c>
      <c r="I43">
        <v>2.56616249728292E-3</v>
      </c>
      <c r="J43">
        <v>0</v>
      </c>
      <c r="K43">
        <v>5.4017922754012737E-4</v>
      </c>
      <c r="L43">
        <v>0.35559083414737436</v>
      </c>
      <c r="M43">
        <v>3.3248254770220642E-3</v>
      </c>
      <c r="N43">
        <v>6.7980552491708757E-3</v>
      </c>
      <c r="O43">
        <v>7.0816471199457512E-4</v>
      </c>
      <c r="P43">
        <v>5.4854604648294281E-2</v>
      </c>
      <c r="Q43">
        <v>5.8578369195664504E-2</v>
      </c>
      <c r="R43">
        <v>0.43125383995471694</v>
      </c>
      <c r="S43">
        <v>7.6385445513144443</v>
      </c>
    </row>
    <row r="44" spans="1:19">
      <c r="A44" t="s">
        <v>48</v>
      </c>
      <c r="B44" s="3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0.10468303847077776</v>
      </c>
      <c r="I44">
        <v>8.0674404591428717E-3</v>
      </c>
      <c r="J44">
        <v>0</v>
      </c>
      <c r="K44">
        <v>1.0323277110037971E-3</v>
      </c>
      <c r="L44">
        <v>0.21769568809122397</v>
      </c>
      <c r="M44">
        <v>2.0326186870634255E-2</v>
      </c>
      <c r="N44">
        <v>6.6523843589472165E-3</v>
      </c>
      <c r="O44">
        <v>3.1410684435928503E-3</v>
      </c>
      <c r="P44">
        <v>8.2999631165153964E-2</v>
      </c>
      <c r="Q44">
        <v>1.0752350763067575E-2</v>
      </c>
      <c r="R44">
        <v>9.9615238976390463E-3</v>
      </c>
      <c r="S44">
        <v>0.46531164023122074</v>
      </c>
    </row>
    <row r="45" spans="1:19">
      <c r="A45" t="s">
        <v>48</v>
      </c>
      <c r="B45" s="34" t="s">
        <v>84</v>
      </c>
      <c r="C45">
        <v>0</v>
      </c>
      <c r="D45">
        <v>2.088275583639998E-3</v>
      </c>
      <c r="E45">
        <v>0</v>
      </c>
      <c r="F45">
        <v>5.4745600914457064</v>
      </c>
      <c r="G45">
        <v>0</v>
      </c>
      <c r="H45">
        <v>7.6360191433415658E-2</v>
      </c>
      <c r="I45">
        <v>1.0877181679782855E-3</v>
      </c>
      <c r="J45">
        <v>0</v>
      </c>
      <c r="K45">
        <v>0</v>
      </c>
      <c r="L45">
        <v>0</v>
      </c>
      <c r="M45">
        <v>1.102731074639296E-2</v>
      </c>
      <c r="N45">
        <v>2.3193486773960936E-2</v>
      </c>
      <c r="O45">
        <v>2.0877980228610482E-3</v>
      </c>
      <c r="P45">
        <v>5.7383559651200455E-2</v>
      </c>
      <c r="Q45">
        <v>4.1218344950028296E-2</v>
      </c>
      <c r="R45">
        <v>0.45438387969801786</v>
      </c>
      <c r="S45">
        <v>6.1433906564731409</v>
      </c>
    </row>
    <row r="46" spans="1:19">
      <c r="A46" t="s">
        <v>48</v>
      </c>
      <c r="B46" s="34" t="s">
        <v>85</v>
      </c>
      <c r="C46">
        <v>0</v>
      </c>
      <c r="D46">
        <v>0</v>
      </c>
      <c r="E46">
        <v>0</v>
      </c>
      <c r="F46">
        <v>1.5362109344765802</v>
      </c>
      <c r="G46">
        <v>5.1993816940965054E-3</v>
      </c>
      <c r="H46">
        <v>5.8473623226129257E-2</v>
      </c>
      <c r="I46">
        <v>9.7370790063813772E-4</v>
      </c>
      <c r="J46">
        <v>0</v>
      </c>
      <c r="K46">
        <v>2.3837147447522411E-4</v>
      </c>
      <c r="L46">
        <v>0</v>
      </c>
      <c r="M46">
        <v>1.4020661429896553E-3</v>
      </c>
      <c r="N46">
        <v>6.1214758900540733E-3</v>
      </c>
      <c r="O46">
        <v>9.738600631843744E-4</v>
      </c>
      <c r="P46">
        <v>5.6762577302954309E-2</v>
      </c>
      <c r="Q46">
        <v>1.9206023738996159E-2</v>
      </c>
      <c r="R46">
        <v>6.7037562503058368E-3</v>
      </c>
      <c r="S46">
        <v>1.6922657781604222</v>
      </c>
    </row>
    <row r="47" spans="1:19">
      <c r="A47" t="s">
        <v>48</v>
      </c>
      <c r="B47" s="34" t="s">
        <v>86</v>
      </c>
      <c r="C47">
        <v>0</v>
      </c>
      <c r="D47">
        <v>1.8534897184040999E-3</v>
      </c>
      <c r="E47">
        <v>8.2044290630016274E-3</v>
      </c>
      <c r="F47">
        <v>3.0390045760495443</v>
      </c>
      <c r="G47">
        <v>5.1374991898018862E-3</v>
      </c>
      <c r="H47">
        <v>5.0510966547322289E-2</v>
      </c>
      <c r="I47">
        <v>9.2433078371323418E-4</v>
      </c>
      <c r="J47">
        <v>0</v>
      </c>
      <c r="K47">
        <v>9.1377949600697506E-4</v>
      </c>
      <c r="L47">
        <v>0.13922830645523732</v>
      </c>
      <c r="M47">
        <v>9.8741798377551815E-3</v>
      </c>
      <c r="N47">
        <v>5.5779022452617788E-3</v>
      </c>
      <c r="O47">
        <v>1.6222362351038487E-3</v>
      </c>
      <c r="P47">
        <v>7.6561584663995763E-2</v>
      </c>
      <c r="Q47">
        <v>2.6898026805093789E-2</v>
      </c>
      <c r="R47">
        <v>0.19439916475978825</v>
      </c>
      <c r="S47">
        <v>3.5607104718500295</v>
      </c>
    </row>
    <row r="48" spans="1:19">
      <c r="A48" t="s">
        <v>48</v>
      </c>
      <c r="B48" s="34" t="s">
        <v>87</v>
      </c>
      <c r="C48">
        <v>0</v>
      </c>
      <c r="D48">
        <v>3.5643717679245124E-3</v>
      </c>
      <c r="E48">
        <v>6.9428263853696867E-3</v>
      </c>
      <c r="F48">
        <v>0</v>
      </c>
      <c r="G48">
        <v>4.8285277369370938E-3</v>
      </c>
      <c r="H48">
        <v>2.7396806539822738E-2</v>
      </c>
      <c r="I48">
        <v>8.603123456025763E-4</v>
      </c>
      <c r="J48">
        <v>0</v>
      </c>
      <c r="K48">
        <v>0</v>
      </c>
      <c r="L48">
        <v>0.29142752175685471</v>
      </c>
      <c r="M48">
        <v>9.1515935079663491E-3</v>
      </c>
      <c r="N48">
        <v>5.6182578791077464E-3</v>
      </c>
      <c r="O48">
        <v>7.5133764264172925E-4</v>
      </c>
      <c r="P48">
        <v>4.6299826962851176E-2</v>
      </c>
      <c r="Q48">
        <v>1.6640411861697846E-2</v>
      </c>
      <c r="R48">
        <v>9.4244905126859457E-2</v>
      </c>
      <c r="S48">
        <v>0.50772669951362914</v>
      </c>
    </row>
    <row r="49" spans="1:19">
      <c r="A49" t="s">
        <v>48</v>
      </c>
      <c r="B49" s="34" t="s">
        <v>88</v>
      </c>
      <c r="C49">
        <v>0</v>
      </c>
      <c r="D49">
        <v>8.2900824276466167E-4</v>
      </c>
      <c r="E49">
        <v>4.2504564857106311E-3</v>
      </c>
      <c r="F49">
        <v>2.6196831171460992</v>
      </c>
      <c r="G49">
        <v>4.7417514649623627E-3</v>
      </c>
      <c r="H49">
        <v>1.2779328007677393E-2</v>
      </c>
      <c r="I49">
        <v>4.0639949479706616E-3</v>
      </c>
      <c r="J49">
        <v>0</v>
      </c>
      <c r="K49">
        <v>4.2580164159913836E-4</v>
      </c>
      <c r="L49">
        <v>0</v>
      </c>
      <c r="M49">
        <v>1.0406407656921579E-2</v>
      </c>
      <c r="N49">
        <v>1.4908070927145856E-2</v>
      </c>
      <c r="O49">
        <v>9.9321638993260866E-4</v>
      </c>
      <c r="P49">
        <v>7.2827683769435048E-2</v>
      </c>
      <c r="Q49">
        <v>2.4103244059629159E-2</v>
      </c>
      <c r="R49">
        <v>0.12431006911185061</v>
      </c>
      <c r="S49">
        <v>2.8943221498517318</v>
      </c>
    </row>
    <row r="50" spans="1:19">
      <c r="A50" t="s">
        <v>48</v>
      </c>
      <c r="B50" s="34" t="s">
        <v>89</v>
      </c>
      <c r="C50">
        <v>0</v>
      </c>
      <c r="D50">
        <v>8.007821168299345E-4</v>
      </c>
      <c r="E50">
        <v>0</v>
      </c>
      <c r="F50">
        <v>0.62620899584716483</v>
      </c>
      <c r="G50">
        <v>0</v>
      </c>
      <c r="H50">
        <v>3.1146855981528221E-2</v>
      </c>
      <c r="I50">
        <v>7.5348757929299959E-4</v>
      </c>
      <c r="J50">
        <v>0</v>
      </c>
      <c r="K50">
        <v>2.0380079379536675E-4</v>
      </c>
      <c r="L50">
        <v>0</v>
      </c>
      <c r="M50">
        <v>6.1361696017692147E-4</v>
      </c>
      <c r="N50">
        <v>5.2898254002406997E-3</v>
      </c>
      <c r="O50">
        <v>9.0803664971796094E-4</v>
      </c>
      <c r="P50">
        <v>5.7216101377734807E-2</v>
      </c>
      <c r="Q50">
        <v>7.4523942839022084E-7</v>
      </c>
      <c r="R50">
        <v>2.7036708119871911E-3</v>
      </c>
      <c r="S50">
        <v>0.72584591875788362</v>
      </c>
    </row>
    <row r="51" spans="1:19">
      <c r="A51" t="s">
        <v>48</v>
      </c>
      <c r="B51" s="34" t="s">
        <v>90</v>
      </c>
      <c r="C51">
        <v>0</v>
      </c>
      <c r="D51">
        <v>2.2768815186658964E-3</v>
      </c>
      <c r="E51">
        <v>0</v>
      </c>
      <c r="F51">
        <v>0</v>
      </c>
      <c r="G51">
        <v>8.865238767173711E-3</v>
      </c>
      <c r="H51">
        <v>8.8548889851220447E-3</v>
      </c>
      <c r="I51">
        <v>7.2783278576224464E-4</v>
      </c>
      <c r="J51">
        <v>0</v>
      </c>
      <c r="K51">
        <v>1.9940721887248825E-4</v>
      </c>
      <c r="L51">
        <v>0.1963767688581366</v>
      </c>
      <c r="M51">
        <v>1.0913725187353451E-2</v>
      </c>
      <c r="N51">
        <v>1.7810990984013841E-2</v>
      </c>
      <c r="O51">
        <v>8.1567618029438488E-4</v>
      </c>
      <c r="P51">
        <v>5.4029165352131647E-2</v>
      </c>
      <c r="Q51">
        <v>1.4642239922757483E-6</v>
      </c>
      <c r="R51">
        <v>9.3951155937765263E-2</v>
      </c>
      <c r="S51">
        <v>0.3948231959992512</v>
      </c>
    </row>
    <row r="52" spans="1:19">
      <c r="A52" t="s">
        <v>48</v>
      </c>
      <c r="B52" s="34" t="s">
        <v>91</v>
      </c>
      <c r="C52">
        <v>0</v>
      </c>
      <c r="D52">
        <v>7.1964593593332182E-4</v>
      </c>
      <c r="E52">
        <v>6.0969892049281688E-3</v>
      </c>
      <c r="F52">
        <v>1.8920767489057653</v>
      </c>
      <c r="G52">
        <v>0</v>
      </c>
      <c r="H52">
        <v>1.6094009873962256E-2</v>
      </c>
      <c r="I52">
        <v>2.0694630708557316E-3</v>
      </c>
      <c r="J52">
        <v>0</v>
      </c>
      <c r="K52">
        <v>1.9313524989393593E-4</v>
      </c>
      <c r="L52">
        <v>8.9243993527038157E-2</v>
      </c>
      <c r="M52">
        <v>1.7776973505721716E-2</v>
      </c>
      <c r="N52">
        <v>4.5974501099883547E-3</v>
      </c>
      <c r="O52">
        <v>1.3082043855489056E-3</v>
      </c>
      <c r="P52">
        <v>7.2817266093134325E-2</v>
      </c>
      <c r="Q52">
        <v>1.3607698324995088E-2</v>
      </c>
      <c r="R52">
        <v>6.1456097327011516E-2</v>
      </c>
      <c r="S52">
        <v>2.1780576755147933</v>
      </c>
    </row>
    <row r="53" spans="1:19">
      <c r="A53" t="s">
        <v>48</v>
      </c>
      <c r="B53" s="34" t="s">
        <v>92</v>
      </c>
      <c r="C53">
        <v>0</v>
      </c>
      <c r="D53">
        <v>7.0038317622966861E-4</v>
      </c>
      <c r="E53">
        <v>2.3114633197084955E-3</v>
      </c>
      <c r="F53">
        <v>0.91180539298887808</v>
      </c>
      <c r="G53">
        <v>4.1730080995221464E-3</v>
      </c>
      <c r="H53">
        <v>2.1144876119361389E-2</v>
      </c>
      <c r="I53">
        <v>6.5408791643140063E-4</v>
      </c>
      <c r="J53">
        <v>0</v>
      </c>
      <c r="K53">
        <v>1.8584317611318457E-4</v>
      </c>
      <c r="L53">
        <v>0.17435299587264197</v>
      </c>
      <c r="M53">
        <v>1.5765364033466622E-2</v>
      </c>
      <c r="N53">
        <v>2.3410738240237094E-4</v>
      </c>
      <c r="O53">
        <v>0</v>
      </c>
      <c r="P53">
        <v>8.4871080408471133E-2</v>
      </c>
      <c r="Q53">
        <v>6.2369588873765647E-2</v>
      </c>
      <c r="R53">
        <v>6.7713137198375239E-2</v>
      </c>
      <c r="S53">
        <v>1.3462813285653681</v>
      </c>
    </row>
    <row r="54" spans="1:19">
      <c r="A54" t="s">
        <v>48</v>
      </c>
      <c r="B54" s="34" t="s">
        <v>93</v>
      </c>
      <c r="C54">
        <v>0</v>
      </c>
      <c r="D54">
        <v>2.7137944744627385E-3</v>
      </c>
      <c r="E54">
        <v>0</v>
      </c>
      <c r="F54">
        <v>0.39956817931897604</v>
      </c>
      <c r="G54">
        <v>0</v>
      </c>
      <c r="H54">
        <v>6.7254180082091386E-3</v>
      </c>
      <c r="I54">
        <v>2.4967350043472447E-3</v>
      </c>
      <c r="J54">
        <v>2.705083584718742</v>
      </c>
      <c r="K54">
        <v>1.6759419083860749E-3</v>
      </c>
      <c r="L54">
        <v>0</v>
      </c>
      <c r="M54">
        <v>1.2629327179097039E-2</v>
      </c>
      <c r="N54">
        <v>4.2227624041850653E-3</v>
      </c>
      <c r="O54">
        <v>8.537155241142777E-4</v>
      </c>
      <c r="P54">
        <v>6.5273665849067797E-2</v>
      </c>
      <c r="Q54">
        <v>0.11143589409300869</v>
      </c>
      <c r="R54">
        <v>5.6918639641723612E-2</v>
      </c>
      <c r="S54">
        <v>3.3695976581242491</v>
      </c>
    </row>
    <row r="55" spans="1:19">
      <c r="A55" t="s">
        <v>48</v>
      </c>
      <c r="B55" s="34" t="s">
        <v>94</v>
      </c>
      <c r="C55">
        <v>2.8175397332965934E-2</v>
      </c>
      <c r="D55">
        <v>0</v>
      </c>
      <c r="E55">
        <v>4.1427613188304915E-3</v>
      </c>
      <c r="F55">
        <v>0.7272558753712417</v>
      </c>
      <c r="G55">
        <v>3.9544917923626244E-3</v>
      </c>
      <c r="H55">
        <v>1.1202749881978669E-2</v>
      </c>
      <c r="I55">
        <v>3.635723843042421E-3</v>
      </c>
      <c r="J55">
        <v>0.58209653567427821</v>
      </c>
      <c r="K55">
        <v>9.5049629268263713E-4</v>
      </c>
      <c r="L55">
        <v>0</v>
      </c>
      <c r="M55">
        <v>1.3909939329967203E-2</v>
      </c>
      <c r="N55">
        <v>3.4785649278882058E-2</v>
      </c>
      <c r="O55">
        <v>5.8924680697993587E-4</v>
      </c>
      <c r="P55">
        <v>9.7238895306183348E-2</v>
      </c>
      <c r="Q55">
        <v>0.19066468362020084</v>
      </c>
      <c r="R55">
        <v>4.2607598810441516E-2</v>
      </c>
      <c r="S55">
        <v>1.7412100446601073</v>
      </c>
    </row>
    <row r="56" spans="1:19">
      <c r="A56" t="s">
        <v>48</v>
      </c>
      <c r="B56" s="34" t="s">
        <v>95</v>
      </c>
      <c r="C56">
        <v>0.79263292244114614</v>
      </c>
      <c r="D56">
        <v>1.1822963882740234E-3</v>
      </c>
      <c r="E56">
        <v>3.7092521881783649E-3</v>
      </c>
      <c r="F56">
        <v>0.79428912662816842</v>
      </c>
      <c r="G56">
        <v>3.8809475641972568E-2</v>
      </c>
      <c r="H56">
        <v>8.4606733541547907E-3</v>
      </c>
      <c r="I56">
        <v>3.2717030235530908E-3</v>
      </c>
      <c r="J56">
        <v>0.93052754239110058</v>
      </c>
      <c r="K56">
        <v>3.1889490217240357E-3</v>
      </c>
      <c r="L56">
        <v>0.11653592103375443</v>
      </c>
      <c r="M56">
        <v>6.5965466706595643E-3</v>
      </c>
      <c r="N56">
        <v>1.5429849807867324E-2</v>
      </c>
      <c r="O56">
        <v>7.1861691480239881E-4</v>
      </c>
      <c r="P56">
        <v>7.5870998245619603E-2</v>
      </c>
      <c r="Q56">
        <v>6.5448914631573096E-2</v>
      </c>
      <c r="R56">
        <v>7.128131856258868E-2</v>
      </c>
      <c r="S56">
        <v>2.9279541069451156</v>
      </c>
    </row>
    <row r="57" spans="1:19">
      <c r="A57" t="s">
        <v>48</v>
      </c>
      <c r="B57" s="34" t="s">
        <v>96</v>
      </c>
      <c r="C57">
        <v>0.54081529820956487</v>
      </c>
      <c r="D57">
        <v>6.2994624986504877E-3</v>
      </c>
      <c r="E57">
        <v>2.5838535424032097E-3</v>
      </c>
      <c r="F57">
        <v>1.2051065522177353</v>
      </c>
      <c r="G57">
        <v>2.6600451148937054E-2</v>
      </c>
      <c r="H57">
        <v>4.1855511416768798E-2</v>
      </c>
      <c r="I57">
        <v>1.228943846236033E-2</v>
      </c>
      <c r="J57">
        <v>0.48149189898064915</v>
      </c>
      <c r="K57">
        <v>3.399597251535727E-3</v>
      </c>
      <c r="L57">
        <v>4.6724032027926743E-2</v>
      </c>
      <c r="M57">
        <v>8.2615181075651467E-4</v>
      </c>
      <c r="N57">
        <v>1.9103621434541029E-2</v>
      </c>
      <c r="O57">
        <v>3.5500263837385249E-3</v>
      </c>
      <c r="P57">
        <v>4.404612659227336E-2</v>
      </c>
      <c r="Q57">
        <v>4.5852380665174941E-2</v>
      </c>
      <c r="R57">
        <v>0.11759789275851817</v>
      </c>
      <c r="S57">
        <v>2.598142295401523</v>
      </c>
    </row>
    <row r="58" spans="1:19">
      <c r="A58" t="s">
        <v>48</v>
      </c>
      <c r="B58" s="34" t="s">
        <v>97</v>
      </c>
      <c r="C58">
        <v>0.67416648920722366</v>
      </c>
      <c r="D58">
        <v>1.8529406660456882E-3</v>
      </c>
      <c r="E58">
        <v>4.1865764291846019E-3</v>
      </c>
      <c r="F58">
        <v>3.5768011758514362</v>
      </c>
      <c r="G58">
        <v>0.17669691310900992</v>
      </c>
      <c r="H58">
        <v>2.2991868155788575E-2</v>
      </c>
      <c r="I58">
        <v>4.6113261271843453E-3</v>
      </c>
      <c r="J58">
        <v>0.78264463903036141</v>
      </c>
      <c r="K58">
        <v>1.4330065424486838E-3</v>
      </c>
      <c r="L58">
        <v>0.22026622803054696</v>
      </c>
      <c r="M58">
        <v>7.1388814678626789E-3</v>
      </c>
      <c r="N58">
        <v>8.6954045605779351E-2</v>
      </c>
      <c r="O58">
        <v>1.2358965523391469E-3</v>
      </c>
      <c r="P58">
        <v>4.1155946717186254E-2</v>
      </c>
      <c r="Q58">
        <v>4.9076944763293717E-2</v>
      </c>
      <c r="R58">
        <v>0.25475954335781736</v>
      </c>
      <c r="S58">
        <v>5.905972421613491</v>
      </c>
    </row>
    <row r="59" spans="1:19">
      <c r="A59" t="s">
        <v>48</v>
      </c>
      <c r="B59" s="34" t="s">
        <v>98</v>
      </c>
      <c r="C59">
        <v>0.20406844898401033</v>
      </c>
      <c r="D59">
        <v>1.4933554745191036E-2</v>
      </c>
      <c r="E59">
        <v>5.8368953644592492E-3</v>
      </c>
      <c r="F59">
        <v>3.0434348816826713</v>
      </c>
      <c r="G59">
        <v>0.10536936891082727</v>
      </c>
      <c r="H59">
        <v>1.483081199742553E-2</v>
      </c>
      <c r="I59">
        <v>4.6644883157895278E-3</v>
      </c>
      <c r="J59">
        <v>0.25059640547963191</v>
      </c>
      <c r="K59">
        <v>2.5188377773749382E-4</v>
      </c>
      <c r="L59">
        <v>0.35769923304061857</v>
      </c>
      <c r="M59">
        <v>2.222887968112508E-2</v>
      </c>
      <c r="N59">
        <v>3.9387023349014338E-2</v>
      </c>
      <c r="O59">
        <v>6.229139787036278E-4</v>
      </c>
      <c r="P59">
        <v>2.9734970335875133E-2</v>
      </c>
      <c r="Q59">
        <v>0.38728923517643388</v>
      </c>
      <c r="R59">
        <v>0.19490546025480704</v>
      </c>
      <c r="S59">
        <v>4.6758544550743082</v>
      </c>
    </row>
    <row r="60" spans="1:19">
      <c r="A60" t="s">
        <v>48</v>
      </c>
      <c r="B60" s="34" t="s">
        <v>99</v>
      </c>
      <c r="C60">
        <v>0.194022365625802</v>
      </c>
      <c r="D60">
        <v>4.9967158606238349E-3</v>
      </c>
      <c r="E60">
        <v>8.6740639112874163E-4</v>
      </c>
      <c r="F60">
        <v>1.3758928324787263</v>
      </c>
      <c r="G60">
        <v>1.2061848084891746E-2</v>
      </c>
      <c r="H60">
        <v>8.2666638947527238E-3</v>
      </c>
      <c r="I60">
        <v>7.2016469129976279E-4</v>
      </c>
      <c r="J60">
        <v>0.2306861325644034</v>
      </c>
      <c r="K60">
        <v>4.2214108475750745E-4</v>
      </c>
      <c r="L60">
        <v>0.20107546426770284</v>
      </c>
      <c r="M60">
        <v>5.5364721223818303E-2</v>
      </c>
      <c r="N60">
        <v>1.411899032262065E-2</v>
      </c>
      <c r="O60">
        <v>3.2070695901333796E-4</v>
      </c>
      <c r="P60">
        <v>4.0382850527470371E-2</v>
      </c>
      <c r="Q60">
        <v>0.6837347633836508</v>
      </c>
      <c r="R60">
        <v>8.7576432143628313E-2</v>
      </c>
      <c r="S60">
        <v>2.9105101995042588</v>
      </c>
    </row>
    <row r="61" spans="1:19">
      <c r="A61" t="s">
        <v>100</v>
      </c>
      <c r="B61" s="34" t="s">
        <v>101</v>
      </c>
      <c r="C61">
        <v>2.3002748933826127</v>
      </c>
      <c r="D61">
        <v>0.12476076557409846</v>
      </c>
      <c r="E61">
        <v>9.157900617251101E-2</v>
      </c>
      <c r="F61">
        <v>42.417840970178666</v>
      </c>
      <c r="G61">
        <v>1.6461673724132284</v>
      </c>
      <c r="H61">
        <v>0.49646840856605901</v>
      </c>
      <c r="I61">
        <v>0.11184417723505546</v>
      </c>
      <c r="J61">
        <v>5.9040629162764944</v>
      </c>
      <c r="K61">
        <v>2.2583217343221898E-2</v>
      </c>
      <c r="L61">
        <v>4.6704809723698002</v>
      </c>
      <c r="M61">
        <v>1.335176131914277</v>
      </c>
      <c r="N61">
        <v>0.41046134221654951</v>
      </c>
      <c r="O61">
        <v>2.5487999682719926E-2</v>
      </c>
      <c r="P61">
        <v>1.9456989607196675</v>
      </c>
      <c r="Q61">
        <v>5.5217923394140414</v>
      </c>
      <c r="R61">
        <v>3.1955015399779714</v>
      </c>
      <c r="S61">
        <v>70.220181013437326</v>
      </c>
    </row>
    <row r="62" spans="1:19">
      <c r="A62" t="s">
        <v>100</v>
      </c>
      <c r="B62" s="34" t="s">
        <v>102</v>
      </c>
      <c r="C62">
        <v>1.5641060317800255</v>
      </c>
      <c r="D62">
        <v>9.2593392484577708E-2</v>
      </c>
      <c r="E62">
        <v>2.2378442264012949E-2</v>
      </c>
      <c r="F62">
        <v>43.720719192733853</v>
      </c>
      <c r="G62">
        <v>1.2334341025520557</v>
      </c>
      <c r="H62">
        <v>0.2980284335417509</v>
      </c>
      <c r="I62">
        <v>8.537651973310767E-2</v>
      </c>
      <c r="J62">
        <v>6.2951398544101114</v>
      </c>
      <c r="K62">
        <v>5.9498910432657121E-2</v>
      </c>
      <c r="L62">
        <v>1.3100561456313109</v>
      </c>
      <c r="M62">
        <v>1.9019759559702831</v>
      </c>
      <c r="N62">
        <v>1.028594679162669</v>
      </c>
      <c r="O62">
        <v>1.9266157651683005E-2</v>
      </c>
      <c r="P62">
        <v>1.0374553009771192</v>
      </c>
      <c r="Q62">
        <v>3.9132536889560701</v>
      </c>
      <c r="R62">
        <v>2.8297848073610607</v>
      </c>
      <c r="S62">
        <v>65.411661615642601</v>
      </c>
    </row>
    <row r="63" spans="1:19">
      <c r="A63" t="s">
        <v>100</v>
      </c>
      <c r="B63" s="34" t="s">
        <v>103</v>
      </c>
      <c r="C63">
        <v>2.6682214428726603</v>
      </c>
      <c r="D63">
        <v>0.12508474115384216</v>
      </c>
      <c r="E63">
        <v>0.10775201130391099</v>
      </c>
      <c r="F63">
        <v>39.224947582030595</v>
      </c>
      <c r="G63">
        <v>1.6048792800089426</v>
      </c>
      <c r="H63">
        <v>0.41770030732777008</v>
      </c>
      <c r="I63">
        <v>0.13299200562653402</v>
      </c>
      <c r="J63">
        <v>5.2228519153620603</v>
      </c>
      <c r="K63">
        <v>3.0089345017341562E-2</v>
      </c>
      <c r="L63">
        <v>4.5256184524475014</v>
      </c>
      <c r="M63">
        <v>0.67027928546677185</v>
      </c>
      <c r="N63">
        <v>0.56702521364469094</v>
      </c>
      <c r="O63">
        <v>3.1393941239285642E-2</v>
      </c>
      <c r="P63">
        <v>2.2437205652819774</v>
      </c>
      <c r="Q63">
        <v>4.6974313852421758</v>
      </c>
      <c r="R63">
        <v>2.9520579659783301</v>
      </c>
      <c r="S63">
        <v>65.222045440003484</v>
      </c>
    </row>
    <row r="64" spans="1:19">
      <c r="A64" t="s">
        <v>100</v>
      </c>
      <c r="B64" s="34" t="s">
        <v>104</v>
      </c>
      <c r="C64">
        <v>2.8586696881181002</v>
      </c>
      <c r="D64">
        <v>0.10125900261281828</v>
      </c>
      <c r="E64">
        <v>7.0372971588346378E-2</v>
      </c>
      <c r="F64">
        <v>4.0343104162120653</v>
      </c>
      <c r="G64">
        <v>1.2745453452232596</v>
      </c>
      <c r="H64">
        <v>0.25710336633330644</v>
      </c>
      <c r="I64">
        <v>0.15162496788960744</v>
      </c>
      <c r="J64">
        <v>0.83639643070269898</v>
      </c>
      <c r="K64">
        <v>4.8714917416217834E-2</v>
      </c>
      <c r="L64">
        <v>4.3248250544092084</v>
      </c>
      <c r="M64">
        <v>8.2333558121771233E-2</v>
      </c>
      <c r="N64">
        <v>0.84708827531134512</v>
      </c>
      <c r="O64">
        <v>3.5636586230299888E-2</v>
      </c>
      <c r="P64">
        <v>1.7649583691736268</v>
      </c>
      <c r="Q64">
        <v>2.0600050206465177</v>
      </c>
      <c r="R64">
        <v>0.56953194952163244</v>
      </c>
      <c r="S64">
        <v>19.317375919509004</v>
      </c>
    </row>
    <row r="65" spans="1:19">
      <c r="A65" t="s">
        <v>100</v>
      </c>
      <c r="B65" s="34" t="s">
        <v>105</v>
      </c>
      <c r="C65">
        <v>1.6642708502167078</v>
      </c>
      <c r="D65">
        <v>8.937861692089899E-2</v>
      </c>
      <c r="E65">
        <v>5.4214119321354226E-2</v>
      </c>
      <c r="F65">
        <v>3.2618308917329841</v>
      </c>
      <c r="G65">
        <v>1.1541989319227781</v>
      </c>
      <c r="H65">
        <v>0.28570492708992123</v>
      </c>
      <c r="I65">
        <v>6.8402378626465699E-2</v>
      </c>
      <c r="J65">
        <v>0.1077877537371954</v>
      </c>
      <c r="K65">
        <v>4.0353836073113158E-2</v>
      </c>
      <c r="L65">
        <v>2.6519239019276988</v>
      </c>
      <c r="M65">
        <v>0.16851084810588279</v>
      </c>
      <c r="N65">
        <v>0.69665215982635065</v>
      </c>
      <c r="O65">
        <v>1.6009013582972076E-2</v>
      </c>
      <c r="P65">
        <v>1.1522713105809252</v>
      </c>
      <c r="Q65">
        <v>1.6900230768245592</v>
      </c>
      <c r="R65">
        <v>0.40007418767100411</v>
      </c>
      <c r="S65">
        <v>13.501606804161327</v>
      </c>
    </row>
    <row r="66" spans="1:19">
      <c r="A66" t="s">
        <v>100</v>
      </c>
      <c r="B66" s="34" t="s">
        <v>106</v>
      </c>
      <c r="C66">
        <v>0.52622891614157297</v>
      </c>
      <c r="D66">
        <v>9.1025954339880366E-2</v>
      </c>
      <c r="E66">
        <v>1.1592104975860162E-2</v>
      </c>
      <c r="F66">
        <v>1.2305195920166057</v>
      </c>
      <c r="G66">
        <v>1.1780590740468568</v>
      </c>
      <c r="H66">
        <v>3.8993474957773611E-2</v>
      </c>
      <c r="I66">
        <v>2.4313499586475107E-2</v>
      </c>
      <c r="J66">
        <v>0.15811413213472036</v>
      </c>
      <c r="K66">
        <v>2.8138449910778185E-2</v>
      </c>
      <c r="L66">
        <v>0.63826943765514343</v>
      </c>
      <c r="M66">
        <v>3.0005786330198347E-2</v>
      </c>
      <c r="N66">
        <v>0.54801138112629211</v>
      </c>
      <c r="O66">
        <v>6.090498145307599E-3</v>
      </c>
      <c r="P66">
        <v>0.54291185284203358</v>
      </c>
      <c r="Q66">
        <v>0.57463643808771891</v>
      </c>
      <c r="R66">
        <v>0.10606496688328271</v>
      </c>
      <c r="S66">
        <v>5.7329755591805451</v>
      </c>
    </row>
    <row r="67" spans="1:19">
      <c r="A67" t="s">
        <v>100</v>
      </c>
      <c r="B67" s="34" t="s">
        <v>107</v>
      </c>
      <c r="C67">
        <v>0.21855197608398136</v>
      </c>
      <c r="D67">
        <v>1.2339207962873466E-2</v>
      </c>
      <c r="E67">
        <v>7.3904588677832783E-3</v>
      </c>
      <c r="F67">
        <v>5.0632718615711951</v>
      </c>
      <c r="G67">
        <v>0.16673066275981618</v>
      </c>
      <c r="H67">
        <v>2.5421878169633594E-3</v>
      </c>
      <c r="I67">
        <v>2.5102929624424286E-3</v>
      </c>
      <c r="J67">
        <v>0.82358626077294872</v>
      </c>
      <c r="K67">
        <v>8.5307619983711058E-3</v>
      </c>
      <c r="L67">
        <v>0.43318836116562309</v>
      </c>
      <c r="M67">
        <v>0.11869978682439086</v>
      </c>
      <c r="N67">
        <v>0.11410140032094507</v>
      </c>
      <c r="O67">
        <v>7.5287915182409293E-4</v>
      </c>
      <c r="P67">
        <v>0.29774268354642253</v>
      </c>
      <c r="Q67">
        <v>0.20759032124508892</v>
      </c>
      <c r="R67">
        <v>0.38345412670684809</v>
      </c>
      <c r="S67">
        <v>7.8609832297588014</v>
      </c>
    </row>
    <row r="68" spans="1:19">
      <c r="A68" t="s">
        <v>100</v>
      </c>
      <c r="B68" s="34" t="s">
        <v>108</v>
      </c>
      <c r="C68">
        <v>0.28138984829388747</v>
      </c>
      <c r="D68">
        <v>1.1299052109411067E-2</v>
      </c>
      <c r="E68">
        <v>7.8893712392380522E-4</v>
      </c>
      <c r="F68">
        <v>0.92110624447610689</v>
      </c>
      <c r="G68">
        <v>0.14425714939737588</v>
      </c>
      <c r="H68">
        <v>1.5036402452570652E-2</v>
      </c>
      <c r="I68">
        <v>9.8082423334943103E-3</v>
      </c>
      <c r="J68">
        <v>2.7697374106097072E-2</v>
      </c>
      <c r="K68">
        <v>2.8199971621089004E-3</v>
      </c>
      <c r="L68">
        <v>0.10851674846658454</v>
      </c>
      <c r="M68">
        <v>1.2015190622697958E-2</v>
      </c>
      <c r="N68">
        <v>2.1037906561613084E-2</v>
      </c>
      <c r="O68">
        <v>2.4536064270274383E-3</v>
      </c>
      <c r="P68">
        <v>6.6800052898198459E-2</v>
      </c>
      <c r="Q68">
        <v>0.2231918118381131</v>
      </c>
      <c r="R68">
        <v>5.0335507876491548E-2</v>
      </c>
      <c r="S68">
        <v>1.8985540721454299</v>
      </c>
    </row>
    <row r="69" spans="1:19">
      <c r="A69" t="s">
        <v>100</v>
      </c>
      <c r="B69" s="34" t="s">
        <v>109</v>
      </c>
      <c r="C69">
        <v>4.6650635422288644E-2</v>
      </c>
      <c r="D69">
        <v>3.6958196195191473E-4</v>
      </c>
      <c r="E69">
        <v>4.4593464956087514E-3</v>
      </c>
      <c r="F69">
        <v>4.5926359107186556</v>
      </c>
      <c r="G69">
        <v>5.006727247995002E-3</v>
      </c>
      <c r="H69">
        <v>2.3550781934815745E-3</v>
      </c>
      <c r="I69">
        <v>4.0677725068649639E-4</v>
      </c>
      <c r="J69">
        <v>0.60472255286072851</v>
      </c>
      <c r="K69">
        <v>4.2043325058526704E-3</v>
      </c>
      <c r="L69">
        <v>8.6063161154434908E-2</v>
      </c>
      <c r="M69">
        <v>0.17497974233428426</v>
      </c>
      <c r="N69">
        <v>7.4603022609121439E-2</v>
      </c>
      <c r="O69">
        <v>2.2956776356952702E-4</v>
      </c>
      <c r="P69">
        <v>8.1719697501632993E-2</v>
      </c>
      <c r="Q69">
        <v>0.40493071143850656</v>
      </c>
      <c r="R69">
        <v>0.2633441491106705</v>
      </c>
      <c r="S69">
        <v>6.3466809945707041</v>
      </c>
    </row>
    <row r="70" spans="1:19">
      <c r="A70" t="s">
        <v>100</v>
      </c>
      <c r="B70" s="34" t="s">
        <v>110</v>
      </c>
      <c r="C70">
        <v>0.1225135354607616</v>
      </c>
      <c r="D70">
        <v>2.4360259864564249E-4</v>
      </c>
      <c r="E70">
        <v>2.7094245241429116E-3</v>
      </c>
      <c r="F70">
        <v>0.32361510062139587</v>
      </c>
      <c r="G70">
        <v>5.9041436811639869E-3</v>
      </c>
      <c r="H70">
        <v>6.475103918175984E-2</v>
      </c>
      <c r="I70">
        <v>4.3830770630894911E-3</v>
      </c>
      <c r="J70">
        <v>0.22875234332943251</v>
      </c>
      <c r="K70">
        <v>2.3149231862995556E-4</v>
      </c>
      <c r="L70">
        <v>0.10650360591426278</v>
      </c>
      <c r="M70">
        <v>0.1474610115529229</v>
      </c>
      <c r="N70">
        <v>4.0729355370441311E-3</v>
      </c>
      <c r="O70">
        <v>1.0418877764592493E-3</v>
      </c>
      <c r="P70">
        <v>0.14910699282195417</v>
      </c>
      <c r="Q70">
        <v>0.63544378467143048</v>
      </c>
      <c r="R70">
        <v>9.6559942956332634E-2</v>
      </c>
      <c r="S70">
        <v>1.8932939200094552</v>
      </c>
    </row>
    <row r="71" spans="1:19">
      <c r="A71" t="s">
        <v>100</v>
      </c>
      <c r="B71" s="34" t="s">
        <v>111</v>
      </c>
      <c r="C71">
        <v>8.6590906353935182E-2</v>
      </c>
      <c r="D71">
        <v>4.2812413688596562E-3</v>
      </c>
      <c r="E71">
        <v>1.4005681062042696E-2</v>
      </c>
      <c r="F71">
        <v>2.5434652040903813</v>
      </c>
      <c r="G71">
        <v>5.1802776937197592E-2</v>
      </c>
      <c r="H71">
        <v>1.2170809461314658E-2</v>
      </c>
      <c r="I71">
        <v>1.9904315821040131E-2</v>
      </c>
      <c r="J71">
        <v>0.66575540785552079</v>
      </c>
      <c r="K71">
        <v>6.3737513268102841E-5</v>
      </c>
      <c r="L71">
        <v>0.86045561260699444</v>
      </c>
      <c r="M71">
        <v>0.74528695816376622</v>
      </c>
      <c r="N71">
        <v>2.82647898415469E-2</v>
      </c>
      <c r="O71">
        <v>4.7573928880337568E-3</v>
      </c>
      <c r="P71">
        <v>7.5240397125098113E-2</v>
      </c>
      <c r="Q71">
        <v>1.3066173013337128</v>
      </c>
      <c r="R71">
        <v>0.15064343826109194</v>
      </c>
      <c r="S71">
        <v>6.5693059706836152</v>
      </c>
    </row>
    <row r="72" spans="1:19">
      <c r="A72" t="s">
        <v>100</v>
      </c>
      <c r="B72" s="34" t="s">
        <v>112</v>
      </c>
      <c r="C72">
        <v>0.39132467516113856</v>
      </c>
      <c r="D72">
        <v>6.9163510888259339E-4</v>
      </c>
      <c r="E72">
        <v>3.3654057458676334E-3</v>
      </c>
      <c r="F72">
        <v>3.8807247850747331</v>
      </c>
      <c r="G72">
        <v>2.168921535524504E-3</v>
      </c>
      <c r="H72">
        <v>1.6136158431434566E-3</v>
      </c>
      <c r="I72">
        <v>2.19202025077192E-4</v>
      </c>
      <c r="J72">
        <v>0.70333908227581432</v>
      </c>
      <c r="K72">
        <v>1.5092313088359011E-3</v>
      </c>
      <c r="L72">
        <v>0.22468794592019492</v>
      </c>
      <c r="M72">
        <v>1.7714031495907889E-3</v>
      </c>
      <c r="N72">
        <v>1.4426964765688055E-3</v>
      </c>
      <c r="O72">
        <v>1.9292222626365874E-5</v>
      </c>
      <c r="P72">
        <v>0.10824175171720896</v>
      </c>
      <c r="Q72">
        <v>3.925650276303827E-2</v>
      </c>
      <c r="R72">
        <v>0.25870878248681706</v>
      </c>
      <c r="S72">
        <v>5.6190849288155391</v>
      </c>
    </row>
    <row r="73" spans="1:19">
      <c r="A73" t="s">
        <v>100</v>
      </c>
      <c r="B73" s="34" t="s">
        <v>113</v>
      </c>
      <c r="C73">
        <v>0.1767545286477521</v>
      </c>
      <c r="D73">
        <v>2.1812637384094891E-2</v>
      </c>
      <c r="E73">
        <v>3.2979280243047304E-3</v>
      </c>
      <c r="F73">
        <v>5.0787074958710718</v>
      </c>
      <c r="G73">
        <v>0.2843671828100387</v>
      </c>
      <c r="H73">
        <v>5.3377521571841058E-2</v>
      </c>
      <c r="I73">
        <v>4.1863513352514703E-3</v>
      </c>
      <c r="J73">
        <v>0.67661059630638221</v>
      </c>
      <c r="K73">
        <v>1.875653847048242E-4</v>
      </c>
      <c r="L73">
        <v>9.2637257710705967E-3</v>
      </c>
      <c r="M73">
        <v>1.5117529404078844E-2</v>
      </c>
      <c r="N73">
        <v>0.1445115820119014</v>
      </c>
      <c r="O73">
        <v>1.1581244144401315E-3</v>
      </c>
      <c r="P73">
        <v>6.6574180552347428E-2</v>
      </c>
      <c r="Q73">
        <v>3.30611994034129E-2</v>
      </c>
      <c r="R73">
        <v>0.61790407157595695</v>
      </c>
      <c r="S73">
        <v>7.1868922204685077</v>
      </c>
    </row>
    <row r="74" spans="1:19">
      <c r="A74" t="s">
        <v>100</v>
      </c>
      <c r="B74" s="34" t="s">
        <v>114</v>
      </c>
      <c r="C74">
        <v>6.7357699227653001E-2</v>
      </c>
      <c r="D74">
        <v>3.8716884385170403E-3</v>
      </c>
      <c r="E74">
        <v>2.1403771319334908E-3</v>
      </c>
      <c r="F74">
        <v>24.752350354633649</v>
      </c>
      <c r="G74">
        <v>4.9137786340164524E-2</v>
      </c>
      <c r="H74">
        <v>2.8706633000292747E-3</v>
      </c>
      <c r="I74">
        <v>6.3283194047469848E-5</v>
      </c>
      <c r="J74">
        <v>2.811038110166642</v>
      </c>
      <c r="K74">
        <v>8.2915977778538763E-3</v>
      </c>
      <c r="L74">
        <v>9.5746049544260359E-2</v>
      </c>
      <c r="M74">
        <v>8.3607865211838828E-3</v>
      </c>
      <c r="N74">
        <v>8.9473621377154089E-3</v>
      </c>
      <c r="O74">
        <v>1.2565076198947644E-4</v>
      </c>
      <c r="P74">
        <v>0.1484004452603358</v>
      </c>
      <c r="Q74">
        <v>0.35368251958475483</v>
      </c>
      <c r="R74">
        <v>1.3079089042734395</v>
      </c>
      <c r="S74">
        <v>29.620293278292706</v>
      </c>
    </row>
    <row r="75" spans="1:19">
      <c r="A75" t="s">
        <v>100</v>
      </c>
      <c r="B75" s="34" t="s">
        <v>115</v>
      </c>
      <c r="C75">
        <v>4.1400343536821538E-3</v>
      </c>
      <c r="D75">
        <v>9.8326729437625549E-4</v>
      </c>
      <c r="E75">
        <v>1.1536052374439776E-2</v>
      </c>
      <c r="F75">
        <v>0.2170241262745094</v>
      </c>
      <c r="G75">
        <v>2.4869793873669721E-3</v>
      </c>
      <c r="H75">
        <v>1.6737306099412486E-2</v>
      </c>
      <c r="I75">
        <v>1.8237832520073827E-4</v>
      </c>
      <c r="J75">
        <v>6.2289966547517395E-3</v>
      </c>
      <c r="K75">
        <v>1.4634112006267075E-3</v>
      </c>
      <c r="L75">
        <v>0.63195776005287385</v>
      </c>
      <c r="M75">
        <v>1.9182583402379549E-3</v>
      </c>
      <c r="N75">
        <v>2.7029665814170656E-2</v>
      </c>
      <c r="O75">
        <v>1.2320667364915106E-4</v>
      </c>
      <c r="P75">
        <v>7.0234237855000714E-2</v>
      </c>
      <c r="Q75">
        <v>1.3578155332357511E-2</v>
      </c>
      <c r="R75">
        <v>3.0117910190384123E-2</v>
      </c>
      <c r="S75">
        <v>1.0357417462223566</v>
      </c>
    </row>
    <row r="76" spans="1:19">
      <c r="A76" t="s">
        <v>100</v>
      </c>
      <c r="B76" s="33" t="s">
        <v>116</v>
      </c>
      <c r="C76">
        <v>0.33139494840284733</v>
      </c>
      <c r="D76">
        <v>1.015847775297507E-4</v>
      </c>
      <c r="E76">
        <v>2.399863969622329E-3</v>
      </c>
      <c r="F76">
        <v>0.31349947096191499</v>
      </c>
      <c r="G76">
        <v>0</v>
      </c>
      <c r="H76">
        <v>6.5154106520305177E-2</v>
      </c>
      <c r="I76">
        <v>1.8026349375232065E-2</v>
      </c>
      <c r="J76">
        <v>6.8017814058880077E-2</v>
      </c>
      <c r="K76">
        <v>6.0934570627835249E-5</v>
      </c>
      <c r="L76">
        <v>9.3636476320654083E-2</v>
      </c>
      <c r="M76">
        <v>5.9702763720590468E-3</v>
      </c>
      <c r="N76">
        <v>3.4940873616662316E-3</v>
      </c>
      <c r="O76">
        <v>4.0514028028310889E-3</v>
      </c>
      <c r="P76">
        <v>5.6211384317412794E-2</v>
      </c>
      <c r="Q76">
        <v>3.5277133969120911E-2</v>
      </c>
      <c r="R76">
        <v>2.0018706269663511E-2</v>
      </c>
      <c r="S76">
        <v>1.0173145400506769</v>
      </c>
    </row>
    <row r="77" spans="1:19">
      <c r="A77" t="s">
        <v>100</v>
      </c>
      <c r="B77" s="33" t="s">
        <v>117</v>
      </c>
      <c r="C77">
        <v>4.1171964826284935E-2</v>
      </c>
      <c r="D77">
        <v>1.9084885383029992E-2</v>
      </c>
      <c r="E77">
        <v>5.0794415120067882E-3</v>
      </c>
      <c r="F77">
        <v>0.5585202743238824</v>
      </c>
      <c r="G77">
        <v>1.0751695651194382E-3</v>
      </c>
      <c r="H77">
        <v>2.544170368370402E-4</v>
      </c>
      <c r="I77">
        <v>8.1980075331433699E-4</v>
      </c>
      <c r="J77">
        <v>2.2919335693565301E-2</v>
      </c>
      <c r="K77">
        <v>1.2939624337493516E-4</v>
      </c>
      <c r="L77">
        <v>6.3978382038314408E-2</v>
      </c>
      <c r="M77">
        <v>4.4312411756628478E-3</v>
      </c>
      <c r="N77">
        <v>1.4616124318448165E-2</v>
      </c>
      <c r="O77">
        <v>2.0876105774217391E-4</v>
      </c>
      <c r="P77">
        <v>9.3862658967513113E-2</v>
      </c>
      <c r="Q77">
        <v>0.18353131789621457</v>
      </c>
      <c r="R77">
        <v>7.3679146352176872E-2</v>
      </c>
      <c r="S77">
        <v>1.0833623171442923</v>
      </c>
    </row>
    <row r="78" spans="1:19">
      <c r="A78" t="s">
        <v>100</v>
      </c>
      <c r="B78" s="33" t="s">
        <v>118</v>
      </c>
      <c r="C78">
        <v>1.9440374430255147E-2</v>
      </c>
      <c r="D78">
        <v>9.2141862983896594E-5</v>
      </c>
      <c r="E78">
        <v>1.3323467736159E-2</v>
      </c>
      <c r="F78">
        <v>3.2298792421897815E-2</v>
      </c>
      <c r="G78">
        <v>0.25060857966101402</v>
      </c>
      <c r="H78">
        <v>6.6804072794196756E-2</v>
      </c>
      <c r="I78">
        <v>5.5395613053746962E-3</v>
      </c>
      <c r="J78">
        <v>1.3309987299731318E-2</v>
      </c>
      <c r="K78">
        <v>4.2618073178013471E-5</v>
      </c>
      <c r="L78">
        <v>0.35412612989896175</v>
      </c>
      <c r="M78">
        <v>1.8873782504803316E-2</v>
      </c>
      <c r="N78">
        <v>0.12377553165287214</v>
      </c>
      <c r="O78">
        <v>1.2828687991832122E-3</v>
      </c>
      <c r="P78">
        <v>0.16194009732131676</v>
      </c>
      <c r="Q78">
        <v>0.35916274377797208</v>
      </c>
      <c r="R78">
        <v>4.596646131652804E-2</v>
      </c>
      <c r="S78">
        <v>1.4665872108565168</v>
      </c>
    </row>
    <row r="79" spans="1:19">
      <c r="A79" t="s">
        <v>100</v>
      </c>
      <c r="B79" s="33" t="s">
        <v>119</v>
      </c>
      <c r="C79">
        <v>0.172671270463578</v>
      </c>
      <c r="D79">
        <v>1.642708759439282E-3</v>
      </c>
      <c r="E79">
        <v>3.021108329727018E-3</v>
      </c>
      <c r="F79">
        <v>2.9494419816984419E-2</v>
      </c>
      <c r="G79">
        <v>1.1815828047303967E-2</v>
      </c>
      <c r="H79">
        <v>6.4897311301951088E-2</v>
      </c>
      <c r="I79">
        <v>3.9619817524401135E-3</v>
      </c>
      <c r="J79">
        <v>3.3638506066253626E-2</v>
      </c>
      <c r="K79">
        <v>7.3711462068965505E-3</v>
      </c>
      <c r="L79">
        <v>0.71913032999816906</v>
      </c>
      <c r="M79">
        <v>6.1200779543746364E-3</v>
      </c>
      <c r="N79">
        <v>3.3601805123302242E-3</v>
      </c>
      <c r="O79">
        <v>8.5536049695394967E-4</v>
      </c>
      <c r="P79">
        <v>9.8403034909692266E-2</v>
      </c>
      <c r="Q79">
        <v>0.41888047301458897</v>
      </c>
      <c r="R79">
        <v>4.6725152088136213E-2</v>
      </c>
      <c r="S79">
        <v>1.6219888897182955</v>
      </c>
    </row>
    <row r="80" spans="1:19">
      <c r="A80" t="s">
        <v>100</v>
      </c>
      <c r="B80" s="33" t="s">
        <v>120</v>
      </c>
      <c r="C80">
        <v>0.34471750134404466</v>
      </c>
      <c r="D80">
        <v>6.100446422001693E-3</v>
      </c>
      <c r="E80">
        <v>1.5466073143869774E-2</v>
      </c>
      <c r="F80">
        <v>0.15429633035512325</v>
      </c>
      <c r="G80">
        <v>7.7979311275340635E-2</v>
      </c>
      <c r="H80">
        <v>0.27727663765495913</v>
      </c>
      <c r="I80">
        <v>1.6963293731617979E-2</v>
      </c>
      <c r="J80">
        <v>1.1487006320152204E-3</v>
      </c>
      <c r="K80">
        <v>3.0997849130359745E-4</v>
      </c>
      <c r="L80">
        <v>2.7438682467249009E-3</v>
      </c>
      <c r="M80">
        <v>1.1720327543613962E-3</v>
      </c>
      <c r="N80">
        <v>8.6045394507081596E-3</v>
      </c>
      <c r="O80">
        <v>3.9487610492242309E-3</v>
      </c>
      <c r="P80">
        <v>0.23737618690542028</v>
      </c>
      <c r="Q80">
        <v>1.3593164629064347E-3</v>
      </c>
      <c r="R80">
        <v>0.14492814401704734</v>
      </c>
      <c r="S80">
        <v>1.2943911219367124</v>
      </c>
    </row>
    <row r="81" spans="1:19">
      <c r="A81" t="s">
        <v>100</v>
      </c>
      <c r="B81" s="33" t="s">
        <v>121</v>
      </c>
      <c r="C81">
        <v>6.3886775957929132E-2</v>
      </c>
      <c r="D81">
        <v>3.9568499424122994E-3</v>
      </c>
      <c r="E81">
        <v>1.3285398808756232E-2</v>
      </c>
      <c r="F81">
        <v>0.15916315032794159</v>
      </c>
      <c r="G81">
        <v>5.2066224127198524E-2</v>
      </c>
      <c r="H81">
        <v>2.9509924634751883E-4</v>
      </c>
      <c r="I81">
        <v>2.6469454355138033E-5</v>
      </c>
      <c r="J81">
        <v>2.0727781479173757E-2</v>
      </c>
      <c r="K81">
        <v>2.1112404248629923E-4</v>
      </c>
      <c r="L81">
        <v>0.68565105972744078</v>
      </c>
      <c r="M81">
        <v>3.1426688030444794E-3</v>
      </c>
      <c r="N81">
        <v>4.1264368639061466E-2</v>
      </c>
      <c r="O81">
        <v>1.8609423465437702E-4</v>
      </c>
      <c r="P81">
        <v>0.19622925605397157</v>
      </c>
      <c r="Q81">
        <v>0.38957982714973127</v>
      </c>
      <c r="R81">
        <v>8.0943510527809792E-2</v>
      </c>
      <c r="S81">
        <v>1.710615658521931</v>
      </c>
    </row>
    <row r="82" spans="1:19">
      <c r="A82" t="s">
        <v>100</v>
      </c>
      <c r="B82" s="33" t="s">
        <v>122</v>
      </c>
      <c r="C82">
        <v>0.43203000919075052</v>
      </c>
      <c r="D82">
        <v>1.8985458222040563E-2</v>
      </c>
      <c r="E82">
        <v>5.5704720210171255E-2</v>
      </c>
      <c r="F82">
        <v>0.48751933032514216</v>
      </c>
      <c r="G82">
        <v>0.24310446529884544</v>
      </c>
      <c r="H82">
        <v>2.1666585152551043E-3</v>
      </c>
      <c r="I82">
        <v>2.2180392164949936E-2</v>
      </c>
      <c r="J82">
        <v>7.6282590099758352E-2</v>
      </c>
      <c r="K82">
        <v>2.3036757437381872E-3</v>
      </c>
      <c r="L82">
        <v>0.67965375665848526</v>
      </c>
      <c r="M82">
        <v>7.4196997246112062E-3</v>
      </c>
      <c r="N82">
        <v>2.642232436693881E-2</v>
      </c>
      <c r="O82">
        <v>5.0845300990596809E-3</v>
      </c>
      <c r="P82">
        <v>0.84402016984191519</v>
      </c>
      <c r="Q82">
        <v>1.7259930752266293</v>
      </c>
      <c r="R82">
        <v>0.13949832532961892</v>
      </c>
      <c r="S82">
        <v>4.7683691810173059</v>
      </c>
    </row>
    <row r="83" spans="1:19">
      <c r="A83" t="s">
        <v>100</v>
      </c>
      <c r="B83" s="33" t="s">
        <v>123</v>
      </c>
      <c r="C83">
        <v>0.40784695039213759</v>
      </c>
      <c r="D83">
        <v>4.4059362206860797E-5</v>
      </c>
      <c r="E83">
        <v>6.6986486712794502E-4</v>
      </c>
      <c r="F83">
        <v>0.16861380296214179</v>
      </c>
      <c r="G83">
        <v>1.3682363088971528E-3</v>
      </c>
      <c r="H83">
        <v>6.4166735348107906E-3</v>
      </c>
      <c r="I83">
        <v>2.0600553931365284E-2</v>
      </c>
      <c r="J83">
        <v>3.247407721985951E-3</v>
      </c>
      <c r="K83">
        <v>8.6120174102431446E-3</v>
      </c>
      <c r="L83">
        <v>2.8804603924570529</v>
      </c>
      <c r="M83">
        <v>9.8423744184064077E-3</v>
      </c>
      <c r="N83">
        <v>0.12268141166426272</v>
      </c>
      <c r="O83">
        <v>4.7900865605638443E-3</v>
      </c>
      <c r="P83">
        <v>0.12969634044657852</v>
      </c>
      <c r="Q83">
        <v>4.5370727976212777E-3</v>
      </c>
      <c r="R83">
        <v>1.7688239093622826E-3</v>
      </c>
      <c r="S83">
        <v>3.7711960687449277</v>
      </c>
    </row>
    <row r="84" spans="1:19">
      <c r="A84" t="s">
        <v>100</v>
      </c>
      <c r="B84" s="33" t="s">
        <v>124</v>
      </c>
      <c r="C84">
        <v>1.7486341540300927</v>
      </c>
      <c r="D84">
        <v>2.4086654580523725E-2</v>
      </c>
      <c r="E84">
        <v>5.90285844479288E-4</v>
      </c>
      <c r="F84">
        <v>3.382760012897279E-3</v>
      </c>
      <c r="G84">
        <v>0.31354714247129145</v>
      </c>
      <c r="H84">
        <v>9.4644540065580429E-4</v>
      </c>
      <c r="I84">
        <v>9.1121837388371429E-2</v>
      </c>
      <c r="J84">
        <v>9.4596706326690594E-3</v>
      </c>
      <c r="K84">
        <v>1.2399993656969643E-4</v>
      </c>
      <c r="L84">
        <v>2.3640147953223334E-3</v>
      </c>
      <c r="M84">
        <v>1.6523452108714309E-3</v>
      </c>
      <c r="N84">
        <v>2.7945723575895087E-3</v>
      </c>
      <c r="O84">
        <v>2.1191675515610214E-2</v>
      </c>
      <c r="P84">
        <v>9.3467415928092379E-2</v>
      </c>
      <c r="Q84">
        <v>5.5418806203846316E-3</v>
      </c>
      <c r="R84">
        <v>1.2383590495911534E-2</v>
      </c>
      <c r="S84">
        <v>2.3312884452219009</v>
      </c>
    </row>
    <row r="85" spans="1:19">
      <c r="A85" t="s">
        <v>100</v>
      </c>
      <c r="B85" s="33" t="s">
        <v>125</v>
      </c>
      <c r="C85">
        <v>6.0241487220835666E-4</v>
      </c>
      <c r="D85">
        <v>2.3011056175302969E-2</v>
      </c>
      <c r="E85">
        <v>2.4703494876265886E-5</v>
      </c>
      <c r="F85">
        <v>0.15287665294326303</v>
      </c>
      <c r="G85">
        <v>1.2681647668522089E-3</v>
      </c>
      <c r="H85">
        <v>5.6945099002447819E-5</v>
      </c>
      <c r="I85">
        <v>3.0435788558402788E-4</v>
      </c>
      <c r="J85">
        <v>1.0545145362783614E-3</v>
      </c>
      <c r="K85">
        <v>1.4781114039752463E-4</v>
      </c>
      <c r="L85">
        <v>2.8184907058090403E-2</v>
      </c>
      <c r="M85">
        <v>5.3477097221783509E-3</v>
      </c>
      <c r="N85">
        <v>0.15539122398894634</v>
      </c>
      <c r="O85">
        <v>8.2655577478218945E-5</v>
      </c>
      <c r="P85">
        <v>0.29370691110819358</v>
      </c>
      <c r="Q85">
        <v>1.0195244072050968E-3</v>
      </c>
      <c r="R85">
        <v>3.2745885754827952E-3</v>
      </c>
      <c r="S85">
        <v>0.66635414135151905</v>
      </c>
    </row>
    <row r="86" spans="1:19">
      <c r="A86" t="s">
        <v>100</v>
      </c>
      <c r="B86" s="33" t="s">
        <v>126</v>
      </c>
      <c r="C86">
        <v>4.096668727553876E-2</v>
      </c>
      <c r="D86">
        <v>2.9122438703677034E-5</v>
      </c>
      <c r="E86">
        <v>6.1517124929377776E-4</v>
      </c>
      <c r="F86">
        <v>3.1534346756245668E-3</v>
      </c>
      <c r="G86">
        <v>0.29543943568590336</v>
      </c>
      <c r="H86">
        <v>8.9539098071433898E-4</v>
      </c>
      <c r="I86">
        <v>8.0580228863480485E-5</v>
      </c>
      <c r="J86">
        <v>9.3300701132861263E-3</v>
      </c>
      <c r="K86">
        <v>9.1707119391254421E-3</v>
      </c>
      <c r="L86">
        <v>0.104725594849711</v>
      </c>
      <c r="M86">
        <v>3.5752763522456377E-3</v>
      </c>
      <c r="N86">
        <v>3.0092526760094884E-3</v>
      </c>
      <c r="O86">
        <v>0</v>
      </c>
      <c r="P86">
        <v>6.8512630416060816E-2</v>
      </c>
      <c r="Q86">
        <v>4.777517034591483E-2</v>
      </c>
      <c r="R86">
        <v>7.4632589846892472E-3</v>
      </c>
      <c r="S86">
        <v>0.59474178821136547</v>
      </c>
    </row>
    <row r="87" spans="1:19">
      <c r="A87" t="s">
        <v>100</v>
      </c>
      <c r="B87" s="33" t="s">
        <v>127</v>
      </c>
      <c r="C87">
        <v>1.4192093154662189E-2</v>
      </c>
      <c r="D87">
        <v>0.10009086865830286</v>
      </c>
      <c r="E87">
        <v>2.7790357841311897E-3</v>
      </c>
      <c r="F87">
        <v>6.7273366105780497E-2</v>
      </c>
      <c r="G87">
        <v>1.3052698573149719</v>
      </c>
      <c r="H87">
        <v>3.4836732883070098E-4</v>
      </c>
      <c r="I87">
        <v>1.6166468893574759E-5</v>
      </c>
      <c r="J87">
        <v>0</v>
      </c>
      <c r="K87">
        <v>8.7286042975212585E-3</v>
      </c>
      <c r="L87">
        <v>2.6036625881385334E-2</v>
      </c>
      <c r="M87">
        <v>9.4008382712811311E-3</v>
      </c>
      <c r="N87">
        <v>0.14806691476361156</v>
      </c>
      <c r="O87">
        <v>3.3934068831675823E-5</v>
      </c>
      <c r="P87">
        <v>5.1571383006978166E-2</v>
      </c>
      <c r="Q87">
        <v>4.0567813999992097E-3</v>
      </c>
      <c r="R87">
        <v>2.5506356498361527E-3</v>
      </c>
      <c r="S87">
        <v>1.7404154721545524</v>
      </c>
    </row>
    <row r="88" spans="1:19">
      <c r="A88" t="s">
        <v>100</v>
      </c>
      <c r="B88" s="33" t="s">
        <v>128</v>
      </c>
      <c r="C88">
        <v>1.4878740712138239E-2</v>
      </c>
      <c r="D88">
        <v>4.5993252740794688E-5</v>
      </c>
      <c r="E88">
        <v>1.0387937395163194E-3</v>
      </c>
      <c r="F88">
        <v>2.1023272477663113E-2</v>
      </c>
      <c r="G88">
        <v>3.5887455382344058E-4</v>
      </c>
      <c r="H88">
        <v>2.0143742664764375E-3</v>
      </c>
      <c r="I88">
        <v>2.3337910995112621E-3</v>
      </c>
      <c r="J88">
        <v>8.9039645030695169E-3</v>
      </c>
      <c r="K88">
        <v>6.411800548944413E-6</v>
      </c>
      <c r="L88">
        <v>6.7451863358719777E-2</v>
      </c>
      <c r="M88">
        <v>9.520465975532133E-4</v>
      </c>
      <c r="N88">
        <v>0.64721707706968612</v>
      </c>
      <c r="O88">
        <v>6.4799157457093304E-4</v>
      </c>
      <c r="P88">
        <v>0.21900129210846053</v>
      </c>
      <c r="Q88">
        <v>9.7834353053727341E-4</v>
      </c>
      <c r="R88">
        <v>4.8708082651280904E-3</v>
      </c>
      <c r="S88">
        <v>0.99172363891028681</v>
      </c>
    </row>
    <row r="89" spans="1:19">
      <c r="A89" t="s">
        <v>100</v>
      </c>
      <c r="B89" s="33" t="s">
        <v>129</v>
      </c>
      <c r="C89">
        <v>7.5853497001546089E-2</v>
      </c>
      <c r="D89">
        <v>2.8282938463664031E-4</v>
      </c>
      <c r="E89">
        <v>1.0323127452926961E-4</v>
      </c>
      <c r="F89">
        <v>6.3693564635769917E-2</v>
      </c>
      <c r="G89">
        <v>6.3752108164116805E-4</v>
      </c>
      <c r="H89">
        <v>1.6310444555855952E-4</v>
      </c>
      <c r="I89">
        <v>4.9271283139906696E-4</v>
      </c>
      <c r="J89">
        <v>1.4657913436948888E-2</v>
      </c>
      <c r="K89">
        <v>3.8060203170861173E-2</v>
      </c>
      <c r="L89">
        <v>2.6847044126341757E-2</v>
      </c>
      <c r="M89">
        <v>5.8595755420922657E-3</v>
      </c>
      <c r="N89">
        <v>1.2729559149230241E-2</v>
      </c>
      <c r="O89">
        <v>1.0726117083637021E-5</v>
      </c>
      <c r="P89">
        <v>9.824864150509427E-3</v>
      </c>
      <c r="Q89">
        <v>3.9697214407254933E-3</v>
      </c>
      <c r="R89">
        <v>2.7048934742239794E-3</v>
      </c>
      <c r="S89">
        <v>0.25589096126338973</v>
      </c>
    </row>
    <row r="90" spans="1:19">
      <c r="A90" t="s">
        <v>100</v>
      </c>
      <c r="B90" s="33" t="s">
        <v>130</v>
      </c>
      <c r="C90">
        <v>1.2218748252369238E-2</v>
      </c>
      <c r="D90">
        <v>1.7779188155397918E-4</v>
      </c>
      <c r="E90">
        <v>4.9921655615503546E-4</v>
      </c>
      <c r="F90">
        <v>9.8612896113081661E-3</v>
      </c>
      <c r="G90">
        <v>0</v>
      </c>
      <c r="H90">
        <v>8.9440306993582297E-4</v>
      </c>
      <c r="I90">
        <v>0</v>
      </c>
      <c r="J90">
        <v>8.2961308390601118E-3</v>
      </c>
      <c r="K90">
        <v>9.2332389957094918E-5</v>
      </c>
      <c r="L90">
        <v>2.7757006795742001E-2</v>
      </c>
      <c r="M90">
        <v>5.7331668245970135E-3</v>
      </c>
      <c r="N90">
        <v>2.1550326316033264E-3</v>
      </c>
      <c r="O90">
        <v>8.6011152856946271E-6</v>
      </c>
      <c r="P90">
        <v>0.14094196049129692</v>
      </c>
      <c r="Q90">
        <v>1.3003162681961555E-3</v>
      </c>
      <c r="R90">
        <v>6.4144263702630155E-3</v>
      </c>
      <c r="S90">
        <v>0.21635042309759456</v>
      </c>
    </row>
    <row r="91" spans="1:19">
      <c r="A91" t="s">
        <v>100</v>
      </c>
      <c r="B91" s="33" t="s">
        <v>131</v>
      </c>
      <c r="C91">
        <v>2.5137353350856984E-3</v>
      </c>
      <c r="D91">
        <v>2.3489590313596764E-3</v>
      </c>
      <c r="E91">
        <v>4.4466290777189776E-4</v>
      </c>
      <c r="F91">
        <v>2.676926769140664E-3</v>
      </c>
      <c r="G91">
        <v>3.0705702667859214E-2</v>
      </c>
      <c r="H91">
        <v>4.6637181950526241E-5</v>
      </c>
      <c r="I91">
        <v>9.4372670192188757E-5</v>
      </c>
      <c r="J91">
        <v>8.8613333440115127E-3</v>
      </c>
      <c r="K91">
        <v>8.601453631001954E-5</v>
      </c>
      <c r="L91">
        <v>4.419427415992061E-2</v>
      </c>
      <c r="M91">
        <v>1.678076610150292E-3</v>
      </c>
      <c r="N91">
        <v>4.9620111215542551E-4</v>
      </c>
      <c r="O91">
        <v>6.7507479552947336E-5</v>
      </c>
      <c r="P91">
        <v>7.429208254594144E-3</v>
      </c>
      <c r="Q91">
        <v>1.6500303451742582E-2</v>
      </c>
      <c r="R91">
        <v>1.5430805929241842E-3</v>
      </c>
      <c r="S91">
        <v>0.11968699610451949</v>
      </c>
    </row>
    <row r="92" spans="1:19">
      <c r="A92" t="s">
        <v>100</v>
      </c>
      <c r="B92" s="33" t="s">
        <v>132</v>
      </c>
      <c r="C92">
        <v>1.1484880705655343E-2</v>
      </c>
      <c r="D92">
        <v>3.3736001704798291E-4</v>
      </c>
      <c r="E92">
        <v>1.2857076205854412E-3</v>
      </c>
      <c r="F92">
        <v>6.8579536208630998E-2</v>
      </c>
      <c r="G92">
        <v>1.5849735790851582E-4</v>
      </c>
      <c r="H92">
        <v>7.5750597885848592E-3</v>
      </c>
      <c r="I92">
        <v>2.4224216451151914E-4</v>
      </c>
      <c r="J92">
        <v>8.2943518856239962E-3</v>
      </c>
      <c r="K92">
        <v>4.4806301264632697E-5</v>
      </c>
      <c r="L92">
        <v>2.248764222701638E-2</v>
      </c>
      <c r="M92">
        <v>6.9446758008702147E-3</v>
      </c>
      <c r="N92">
        <v>3.5063388880107738E-3</v>
      </c>
      <c r="O92">
        <v>7.967472950703991E-6</v>
      </c>
      <c r="P92">
        <v>3.8114247871448015E-3</v>
      </c>
      <c r="Q92">
        <v>3.6592781427593479E-3</v>
      </c>
      <c r="R92">
        <v>4.1257198125244088E-3</v>
      </c>
      <c r="S92">
        <v>0.1425454891808613</v>
      </c>
    </row>
    <row r="93" spans="1:19">
      <c r="A93" t="s">
        <v>100</v>
      </c>
      <c r="B93" s="33" t="s">
        <v>133</v>
      </c>
      <c r="C93">
        <v>1.1011453326158716E-2</v>
      </c>
      <c r="D93">
        <v>2.783001772990179E-4</v>
      </c>
      <c r="E93">
        <v>4.7554174546027284E-4</v>
      </c>
      <c r="F93">
        <v>2.4404788143215228E-3</v>
      </c>
      <c r="G93">
        <v>1.5407830436942049E-4</v>
      </c>
      <c r="H93">
        <v>1.4967633795204272E-3</v>
      </c>
      <c r="I93">
        <v>2.6521828167425099E-5</v>
      </c>
      <c r="J93">
        <v>1.1468747612646268E-3</v>
      </c>
      <c r="K93">
        <v>8.8800425384671922E-5</v>
      </c>
      <c r="L93">
        <v>2.3325056518682885E-2</v>
      </c>
      <c r="M93">
        <v>1.0021759775556305E-2</v>
      </c>
      <c r="N93">
        <v>1.5049982178638288E-2</v>
      </c>
      <c r="O93">
        <v>0</v>
      </c>
      <c r="P93">
        <v>1.0234205448256262E-2</v>
      </c>
      <c r="Q93">
        <v>3.0280121713168739E-3</v>
      </c>
      <c r="R93">
        <v>1.0720189022219273E-2</v>
      </c>
      <c r="S93">
        <v>8.9498017876735503E-2</v>
      </c>
    </row>
    <row r="94" spans="1:19">
      <c r="A94" t="s">
        <v>100</v>
      </c>
      <c r="B94" s="33" t="s">
        <v>134</v>
      </c>
      <c r="C94">
        <v>3.1688447904837602E-2</v>
      </c>
      <c r="D94">
        <v>2.911641839973278E-4</v>
      </c>
      <c r="E94">
        <v>4.1790664672380906E-4</v>
      </c>
      <c r="F94">
        <v>6.3022373210856131E-2</v>
      </c>
      <c r="G94">
        <v>4.0960082217367244E-4</v>
      </c>
      <c r="H94">
        <v>4.1622940601726555E-5</v>
      </c>
      <c r="I94">
        <v>9.7044292153258827E-4</v>
      </c>
      <c r="J94">
        <v>1.3768405053689037E-2</v>
      </c>
      <c r="K94">
        <v>8.7906521309921715E-4</v>
      </c>
      <c r="L94">
        <v>4.2458986526970222E-2</v>
      </c>
      <c r="M94">
        <v>3.8296979613470228E-3</v>
      </c>
      <c r="N94">
        <v>3.6766099658525064E-4</v>
      </c>
      <c r="O94">
        <v>2.3057580271951261E-4</v>
      </c>
      <c r="P94">
        <v>4.5576494842034521E-3</v>
      </c>
      <c r="Q94">
        <v>3.6913532015674377E-3</v>
      </c>
      <c r="R94">
        <v>1.7051463748352091E-3</v>
      </c>
      <c r="S94">
        <v>0.16833009924596354</v>
      </c>
    </row>
    <row r="95" spans="1:19">
      <c r="A95" t="s">
        <v>100</v>
      </c>
      <c r="B95" s="33" t="s">
        <v>135</v>
      </c>
      <c r="C95">
        <v>1.5422365533883209E-2</v>
      </c>
      <c r="D95">
        <v>0</v>
      </c>
      <c r="E95">
        <v>4.234439309575011E-4</v>
      </c>
      <c r="F95">
        <v>0.10541211532674311</v>
      </c>
      <c r="G95">
        <v>3.9214675716081615E-4</v>
      </c>
      <c r="H95">
        <v>8.7498160496357613E-4</v>
      </c>
      <c r="I95">
        <v>2.1821993864623579E-4</v>
      </c>
      <c r="J95">
        <v>3.7223577894707205E-4</v>
      </c>
      <c r="K95">
        <v>1.0175949823382213E-4</v>
      </c>
      <c r="L95">
        <v>5.9103078301063761E-2</v>
      </c>
      <c r="M95">
        <v>3.4368939587423597E-3</v>
      </c>
      <c r="N95">
        <v>1.7627975133960305E-3</v>
      </c>
      <c r="O95">
        <v>9.2344688967793687E-6</v>
      </c>
      <c r="P95">
        <v>2.1718232573805452E-2</v>
      </c>
      <c r="Q95">
        <v>4.3983263926712368E-2</v>
      </c>
      <c r="R95">
        <v>6.0245648488681525E-3</v>
      </c>
      <c r="S95">
        <v>0.2592553339609367</v>
      </c>
    </row>
    <row r="96" spans="1:19">
      <c r="A96" t="s">
        <v>100</v>
      </c>
      <c r="B96" s="33" t="s">
        <v>136</v>
      </c>
      <c r="C96">
        <v>1.0336246020766993E-2</v>
      </c>
      <c r="D96">
        <v>2.6544948707263316E-4</v>
      </c>
      <c r="E96">
        <v>2.4813553246575415E-3</v>
      </c>
      <c r="F96">
        <v>6.0381186512472595E-3</v>
      </c>
      <c r="G96">
        <v>0</v>
      </c>
      <c r="H96">
        <v>0</v>
      </c>
      <c r="I96">
        <v>2.4450436192924307E-5</v>
      </c>
      <c r="J96">
        <v>7.5134729426444835E-3</v>
      </c>
      <c r="K96">
        <v>2.0450461569676559E-5</v>
      </c>
      <c r="L96">
        <v>2.0716854434265741E-2</v>
      </c>
      <c r="M96">
        <v>6.3986621167018143E-3</v>
      </c>
      <c r="N96">
        <v>1.8819411731918478E-4</v>
      </c>
      <c r="O96">
        <v>3.5540279531010022E-6</v>
      </c>
      <c r="P96">
        <v>7.7609353801442182E-3</v>
      </c>
      <c r="Q96">
        <v>3.1039814741262717E-3</v>
      </c>
      <c r="R96">
        <v>4.8418983469353805E-3</v>
      </c>
      <c r="S96">
        <v>6.9693623221837697E-2</v>
      </c>
    </row>
    <row r="97" spans="1:19">
      <c r="A97" t="s">
        <v>100</v>
      </c>
      <c r="B97" s="33" t="s">
        <v>137</v>
      </c>
      <c r="C97">
        <v>1.008356313761638E-2</v>
      </c>
      <c r="D97">
        <v>5.7885756128195354E-5</v>
      </c>
      <c r="E97">
        <v>4.0354155661725954E-4</v>
      </c>
      <c r="F97">
        <v>6.218237652350922E-2</v>
      </c>
      <c r="G97">
        <v>7.6066775060468217E-4</v>
      </c>
      <c r="H97">
        <v>8.0740581476623774E-4</v>
      </c>
      <c r="I97">
        <v>6.8688870639821431E-5</v>
      </c>
      <c r="J97">
        <v>6.6406399126783811E-3</v>
      </c>
      <c r="K97">
        <v>0</v>
      </c>
      <c r="L97">
        <v>6.8857958200204905E-2</v>
      </c>
      <c r="M97">
        <v>4.0012050956468315E-3</v>
      </c>
      <c r="N97">
        <v>2.271867717724696E-3</v>
      </c>
      <c r="O97">
        <v>0</v>
      </c>
      <c r="P97">
        <v>6.2944013372998597E-3</v>
      </c>
      <c r="Q97">
        <v>2.7343425782859754E-3</v>
      </c>
      <c r="R97">
        <v>6.5971052261097896E-3</v>
      </c>
      <c r="S97">
        <v>0.17176164947778716</v>
      </c>
    </row>
    <row r="98" spans="1:19">
      <c r="A98" t="s">
        <v>100</v>
      </c>
      <c r="B98" s="33" t="s">
        <v>138</v>
      </c>
      <c r="C98">
        <v>9.8007061257483485E-3</v>
      </c>
      <c r="D98">
        <v>1.0292879362812091E-3</v>
      </c>
      <c r="E98">
        <v>3.2342551121500307E-5</v>
      </c>
      <c r="F98">
        <v>4.8994599443574316E-2</v>
      </c>
      <c r="G98">
        <v>9.4891221629289646E-3</v>
      </c>
      <c r="H98">
        <v>7.3874140233654018E-4</v>
      </c>
      <c r="I98">
        <v>2.2921193148150998E-4</v>
      </c>
      <c r="J98">
        <v>1.0180706580271703E-3</v>
      </c>
      <c r="K98">
        <v>9.5760998282679033E-6</v>
      </c>
      <c r="L98">
        <v>1.6747377420642806E-3</v>
      </c>
      <c r="M98">
        <v>2.9468120383731033E-3</v>
      </c>
      <c r="N98">
        <v>1.6219635961718382E-3</v>
      </c>
      <c r="O98">
        <v>5.7254954731836283E-4</v>
      </c>
      <c r="P98">
        <v>5.0616003610031157E-3</v>
      </c>
      <c r="Q98">
        <v>1.3172874241718091E-4</v>
      </c>
      <c r="R98">
        <v>9.4350738789472643E-4</v>
      </c>
      <c r="S98">
        <v>8.4294557726479979E-2</v>
      </c>
    </row>
    <row r="99" spans="1:19">
      <c r="A99" t="s">
        <v>100</v>
      </c>
      <c r="B99" s="33" t="s">
        <v>139</v>
      </c>
      <c r="C99">
        <v>5.1455599419949039E-2</v>
      </c>
      <c r="D99">
        <v>0</v>
      </c>
      <c r="E99">
        <v>3.6362333394246438E-4</v>
      </c>
      <c r="F99">
        <v>5.3792450651684476E-2</v>
      </c>
      <c r="G99">
        <v>3.6419760519379452E-4</v>
      </c>
      <c r="H99">
        <v>0</v>
      </c>
      <c r="I99">
        <v>2.3790620983574762E-3</v>
      </c>
      <c r="J99">
        <v>9.8968590257442202E-4</v>
      </c>
      <c r="K99">
        <v>3.3373908596256996E-5</v>
      </c>
      <c r="L99">
        <v>1.8623701278851712E-2</v>
      </c>
      <c r="M99">
        <v>5.4256796086171732E-3</v>
      </c>
      <c r="N99">
        <v>1.4207034563362697E-4</v>
      </c>
      <c r="O99">
        <v>1.1836218636485096E-5</v>
      </c>
      <c r="P99">
        <v>8.8341857581308858E-3</v>
      </c>
      <c r="Q99">
        <v>4.9073966894788157E-3</v>
      </c>
      <c r="R99">
        <v>7.1759052512732069E-4</v>
      </c>
      <c r="S99">
        <v>0.14804045334477678</v>
      </c>
    </row>
    <row r="100" spans="1:19">
      <c r="A100" t="s">
        <v>100</v>
      </c>
      <c r="B100" s="33" t="s">
        <v>140</v>
      </c>
      <c r="C100">
        <v>5.0394399975672854E-4</v>
      </c>
      <c r="D100">
        <v>2.6526547548688661E-4</v>
      </c>
      <c r="E100">
        <v>1.5071275899614101E-5</v>
      </c>
      <c r="F100">
        <v>5.4438443826256844E-3</v>
      </c>
      <c r="G100">
        <v>3.5355150245308664E-4</v>
      </c>
      <c r="H100">
        <v>8.6951073191343653E-5</v>
      </c>
      <c r="I100">
        <v>4.3385436563569968E-5</v>
      </c>
      <c r="J100">
        <v>0</v>
      </c>
      <c r="K100">
        <v>4.4967974018317314E-6</v>
      </c>
      <c r="L100">
        <v>5.2277097743971268E-2</v>
      </c>
      <c r="M100">
        <v>2.6924205192591089E-3</v>
      </c>
      <c r="N100">
        <v>5.0381456066137531E-3</v>
      </c>
      <c r="O100">
        <v>3.171913228960932E-6</v>
      </c>
      <c r="P100">
        <v>2.8939817801010292E-3</v>
      </c>
      <c r="Q100">
        <v>2.1327405393307686E-3</v>
      </c>
      <c r="R100">
        <v>6.4033515647210493E-3</v>
      </c>
      <c r="S100">
        <v>7.8157419610477064E-2</v>
      </c>
    </row>
    <row r="101" spans="1:19">
      <c r="A101" t="s">
        <v>100</v>
      </c>
      <c r="B101" s="33" t="s">
        <v>141</v>
      </c>
      <c r="C101">
        <v>1.0213104493864478E-2</v>
      </c>
      <c r="D101">
        <v>5.3321981377196792E-5</v>
      </c>
      <c r="E101">
        <v>1.3791559308118373E-3</v>
      </c>
      <c r="F101">
        <v>5.0913461986709763E-2</v>
      </c>
      <c r="G101">
        <v>3.4770703005548853E-4</v>
      </c>
      <c r="H101">
        <v>1.3234104564774363E-3</v>
      </c>
      <c r="I101">
        <v>2.0968932282139363E-4</v>
      </c>
      <c r="J101">
        <v>0</v>
      </c>
      <c r="K101">
        <v>2.9047359509981607E-4</v>
      </c>
      <c r="L101">
        <v>1.9157107042794053E-2</v>
      </c>
      <c r="M101">
        <v>2.4675840287287087E-3</v>
      </c>
      <c r="N101">
        <v>4.5904614648240027E-4</v>
      </c>
      <c r="O101">
        <v>5.7094438121241264E-5</v>
      </c>
      <c r="P101">
        <v>4.0231039389215795E-3</v>
      </c>
      <c r="Q101">
        <v>2.3808171837202963E-4</v>
      </c>
      <c r="R101">
        <v>1.8659657625690329E-3</v>
      </c>
      <c r="S101">
        <v>9.2998307873131125E-2</v>
      </c>
    </row>
    <row r="102" spans="1:19">
      <c r="A102" t="s">
        <v>100</v>
      </c>
      <c r="B102" s="33" t="s">
        <v>142</v>
      </c>
      <c r="C102">
        <v>1.8455665561774026E-3</v>
      </c>
      <c r="D102">
        <v>2.4436383217245616E-3</v>
      </c>
      <c r="E102">
        <v>1.4446794058819989E-5</v>
      </c>
      <c r="F102">
        <v>4.5379847944047924E-2</v>
      </c>
      <c r="G102">
        <v>0</v>
      </c>
      <c r="H102">
        <v>1.1689209142184964E-4</v>
      </c>
      <c r="I102">
        <v>0</v>
      </c>
      <c r="J102">
        <v>0</v>
      </c>
      <c r="K102">
        <v>0</v>
      </c>
      <c r="L102">
        <v>7.3992164934111315E-4</v>
      </c>
      <c r="M102">
        <v>7.9006712998541673E-5</v>
      </c>
      <c r="N102">
        <v>1.532454076694556E-3</v>
      </c>
      <c r="O102">
        <v>7.7596414622821408E-5</v>
      </c>
      <c r="P102">
        <v>3.7842288714866612E-3</v>
      </c>
      <c r="Q102">
        <v>2.3036933702762497E-3</v>
      </c>
      <c r="R102">
        <v>1.9538888800028076E-3</v>
      </c>
      <c r="S102">
        <v>6.0271181682878705E-2</v>
      </c>
    </row>
    <row r="103" spans="1:19">
      <c r="A103" t="s">
        <v>100</v>
      </c>
      <c r="B103" s="33" t="s">
        <v>143</v>
      </c>
      <c r="C103">
        <v>1.8613988286876548E-2</v>
      </c>
      <c r="D103">
        <v>0</v>
      </c>
      <c r="E103">
        <v>3.5977918798202335E-4</v>
      </c>
      <c r="F103">
        <v>4.3928618657702145E-2</v>
      </c>
      <c r="G103">
        <v>3.182575292827039E-2</v>
      </c>
      <c r="H103">
        <v>6.3833990654504902E-4</v>
      </c>
      <c r="I103">
        <v>2.2403805599824356E-4</v>
      </c>
      <c r="J103">
        <v>0</v>
      </c>
      <c r="K103">
        <v>0</v>
      </c>
      <c r="L103">
        <v>1.7685197726454049E-2</v>
      </c>
      <c r="M103">
        <v>9.682775327801707E-4</v>
      </c>
      <c r="N103">
        <v>1.5823702531232442E-3</v>
      </c>
      <c r="O103">
        <v>5.5240352042157381E-5</v>
      </c>
      <c r="P103">
        <v>2.0707289882633262E-3</v>
      </c>
      <c r="Q103">
        <v>0</v>
      </c>
      <c r="R103">
        <v>3.3388687101023606E-3</v>
      </c>
      <c r="S103">
        <v>0.12129120058625631</v>
      </c>
    </row>
    <row r="104" spans="1:19">
      <c r="A104" t="s">
        <v>100</v>
      </c>
      <c r="B104" s="33" t="s">
        <v>144</v>
      </c>
      <c r="C104">
        <v>9.6232030583500716E-3</v>
      </c>
      <c r="D104">
        <v>4.5312762355420588E-4</v>
      </c>
      <c r="E104">
        <v>5.9223178289657952E-5</v>
      </c>
      <c r="F104">
        <v>1.0104384043643222E-2</v>
      </c>
      <c r="G104">
        <v>0</v>
      </c>
      <c r="H104">
        <v>1.6147642699149145E-4</v>
      </c>
      <c r="I104">
        <v>0</v>
      </c>
      <c r="J104">
        <v>0</v>
      </c>
      <c r="K104">
        <v>1.2823601097888826E-5</v>
      </c>
      <c r="L104">
        <v>1.5674828377704841E-2</v>
      </c>
      <c r="M104">
        <v>1.0140242266754029E-4</v>
      </c>
      <c r="N104">
        <v>6.2228378328743617E-4</v>
      </c>
      <c r="O104">
        <v>2.9458440769236649E-6</v>
      </c>
      <c r="P104">
        <v>6.732562545064269E-3</v>
      </c>
      <c r="Q104">
        <v>0</v>
      </c>
      <c r="R104">
        <v>7.2883665125544894E-4</v>
      </c>
      <c r="S104">
        <v>4.4277097555891487E-2</v>
      </c>
    </row>
    <row r="105" spans="1:19">
      <c r="A105" t="s">
        <v>100</v>
      </c>
      <c r="B105" s="33" t="s">
        <v>145</v>
      </c>
      <c r="C105">
        <v>8.5538786307886028E-3</v>
      </c>
      <c r="D105">
        <v>7.5573428828024092E-5</v>
      </c>
      <c r="E105">
        <v>3.3494088066898797E-4</v>
      </c>
      <c r="F105">
        <v>4.270384797183624E-2</v>
      </c>
      <c r="G105">
        <v>3.1699471581703165E-4</v>
      </c>
      <c r="H105">
        <v>5.8874620731419469E-4</v>
      </c>
      <c r="I105">
        <v>0</v>
      </c>
      <c r="J105">
        <v>0</v>
      </c>
      <c r="K105">
        <v>0</v>
      </c>
      <c r="L105">
        <v>1.6780690888801075E-2</v>
      </c>
      <c r="M105">
        <v>8.1093782191565822E-5</v>
      </c>
      <c r="N105">
        <v>1.6852299236763457E-2</v>
      </c>
      <c r="O105">
        <v>6.3385756593065112E-5</v>
      </c>
      <c r="P105">
        <v>7.8376199571543737E-3</v>
      </c>
      <c r="Q105">
        <v>4.7937110281282003E-8</v>
      </c>
      <c r="R105">
        <v>5.3794158462494579E-4</v>
      </c>
      <c r="S105">
        <v>9.4727060978470945E-2</v>
      </c>
    </row>
    <row r="106" spans="1:19">
      <c r="A106" t="s">
        <v>100</v>
      </c>
      <c r="B106" s="33" t="s">
        <v>146</v>
      </c>
      <c r="C106">
        <v>8.3625593095746353E-3</v>
      </c>
      <c r="D106">
        <v>2.1888486437049437E-4</v>
      </c>
      <c r="E106">
        <v>2.9749644302135003E-4</v>
      </c>
      <c r="F106">
        <v>4.8809576286430456E-3</v>
      </c>
      <c r="G106">
        <v>0</v>
      </c>
      <c r="H106">
        <v>7.7312766261883326E-5</v>
      </c>
      <c r="I106">
        <v>2.8562700638223859E-5</v>
      </c>
      <c r="J106">
        <v>0</v>
      </c>
      <c r="K106">
        <v>9.096869621308401E-4</v>
      </c>
      <c r="L106">
        <v>3.033234334260726E-3</v>
      </c>
      <c r="M106">
        <v>4.7883410273872329E-3</v>
      </c>
      <c r="N106">
        <v>2.7675390502857056E-5</v>
      </c>
      <c r="O106">
        <v>2.8124586224365089E-6</v>
      </c>
      <c r="P106">
        <v>3.0631388270503379E-3</v>
      </c>
      <c r="Q106">
        <v>3.647885307600518E-6</v>
      </c>
      <c r="R106">
        <v>2.5903337355259737E-4</v>
      </c>
      <c r="S106">
        <v>2.5953343971536924E-2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3.1933030316777522E-4</v>
      </c>
      <c r="F107">
        <v>4.7448719968770092E-3</v>
      </c>
      <c r="G107">
        <v>3.0815660873884099E-4</v>
      </c>
      <c r="H107">
        <v>0</v>
      </c>
      <c r="I107">
        <v>0</v>
      </c>
      <c r="J107">
        <v>0</v>
      </c>
      <c r="K107">
        <v>0</v>
      </c>
      <c r="L107">
        <v>1.490839995708626E-2</v>
      </c>
      <c r="M107">
        <v>9.3825781936729413E-5</v>
      </c>
      <c r="N107">
        <v>1.8856991463112038E-3</v>
      </c>
      <c r="O107">
        <v>5.1475178643817232E-5</v>
      </c>
      <c r="P107">
        <v>5.691394687586282E-3</v>
      </c>
      <c r="Q107">
        <v>0</v>
      </c>
      <c r="R107">
        <v>3.398765151985117E-5</v>
      </c>
      <c r="S107">
        <v>2.8037141311699543E-2</v>
      </c>
    </row>
    <row r="108" spans="1:19">
      <c r="A108" t="s">
        <v>100</v>
      </c>
      <c r="B108" s="33" t="s">
        <v>148</v>
      </c>
      <c r="C108">
        <v>0</v>
      </c>
      <c r="D108">
        <v>3.5573608212047247E-5</v>
      </c>
      <c r="E108">
        <v>2.8192750771705022E-4</v>
      </c>
      <c r="F108">
        <v>0</v>
      </c>
      <c r="G108">
        <v>0</v>
      </c>
      <c r="H108">
        <v>1.4886489158616456E-4</v>
      </c>
      <c r="I108">
        <v>0</v>
      </c>
      <c r="J108">
        <v>0</v>
      </c>
      <c r="K108">
        <v>1.1954258715918264E-5</v>
      </c>
      <c r="L108">
        <v>1.5919328325910698E-2</v>
      </c>
      <c r="M108">
        <v>2.0085960222369081E-3</v>
      </c>
      <c r="N108">
        <v>9.8929778486578357E-5</v>
      </c>
      <c r="O108">
        <v>1.241603861895646E-5</v>
      </c>
      <c r="P108">
        <v>2.2087163509247887E-3</v>
      </c>
      <c r="Q108">
        <v>4.5894395839241042E-8</v>
      </c>
      <c r="R108">
        <v>5.8166525253255941E-5</v>
      </c>
      <c r="S108">
        <v>2.0784519201924923E-2</v>
      </c>
    </row>
    <row r="109" spans="1:19">
      <c r="A109" t="s">
        <v>100</v>
      </c>
      <c r="B109" s="33" t="s">
        <v>149</v>
      </c>
      <c r="C109">
        <v>0</v>
      </c>
      <c r="D109">
        <v>2.1278215106756981E-4</v>
      </c>
      <c r="E109">
        <v>1.2306000628181657E-5</v>
      </c>
      <c r="F109">
        <v>0</v>
      </c>
      <c r="G109">
        <v>0</v>
      </c>
      <c r="H109">
        <v>0</v>
      </c>
      <c r="I109">
        <v>2.7345576045556541E-5</v>
      </c>
      <c r="J109">
        <v>0</v>
      </c>
      <c r="K109">
        <v>0</v>
      </c>
      <c r="L109">
        <v>1.4467445574410931E-3</v>
      </c>
      <c r="M109">
        <v>2.5040070096560285E-3</v>
      </c>
      <c r="N109">
        <v>2.1118905748629402E-5</v>
      </c>
      <c r="O109">
        <v>5.0624255203746138E-5</v>
      </c>
      <c r="P109">
        <v>1.8614177932558817E-3</v>
      </c>
      <c r="Q109">
        <v>8.9023785676545231E-8</v>
      </c>
      <c r="R109">
        <v>1.1303777611360033E-4</v>
      </c>
      <c r="S109">
        <v>6.2494730492517192E-3</v>
      </c>
    </row>
    <row r="110" spans="1:19">
      <c r="A110" t="s">
        <v>100</v>
      </c>
      <c r="B110" s="33" t="s">
        <v>150</v>
      </c>
      <c r="C110">
        <v>0</v>
      </c>
      <c r="D110">
        <v>0</v>
      </c>
      <c r="E110">
        <v>2.8344250207268384E-4</v>
      </c>
      <c r="F110">
        <v>0</v>
      </c>
      <c r="G110">
        <v>0</v>
      </c>
      <c r="H110">
        <v>0</v>
      </c>
      <c r="I110">
        <v>5.3043656334850198E-5</v>
      </c>
      <c r="J110">
        <v>0</v>
      </c>
      <c r="K110">
        <v>0</v>
      </c>
      <c r="L110">
        <v>1.5147355116759798E-2</v>
      </c>
      <c r="M110">
        <v>8.7086805522496036E-5</v>
      </c>
      <c r="N110">
        <v>2.2339053031572575E-4</v>
      </c>
      <c r="O110">
        <v>2.5640393914727611E-6</v>
      </c>
      <c r="P110">
        <v>4.2439581673701099E-3</v>
      </c>
      <c r="Q110">
        <v>0</v>
      </c>
      <c r="R110">
        <v>6.1867073668508965E-6</v>
      </c>
      <c r="S110">
        <v>2.0047027525038175E-2</v>
      </c>
    </row>
    <row r="111" spans="1:19">
      <c r="A111" t="s">
        <v>100</v>
      </c>
      <c r="B111" s="33" t="s">
        <v>151</v>
      </c>
      <c r="C111">
        <v>0</v>
      </c>
      <c r="D111">
        <v>3.3710824025146024E-5</v>
      </c>
      <c r="E111">
        <v>5.330086046075877E-4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1.1444859326359413E-5</v>
      </c>
      <c r="L111">
        <v>2.7299109008339428E-2</v>
      </c>
      <c r="M111">
        <v>7.3691796943720078E-5</v>
      </c>
      <c r="N111">
        <v>3.8938254504294889E-5</v>
      </c>
      <c r="O111">
        <v>2.4925515919593799E-6</v>
      </c>
      <c r="P111">
        <v>2.5628571749880535E-3</v>
      </c>
      <c r="Q111">
        <v>0</v>
      </c>
      <c r="R111">
        <v>8.3486894872919493E-6</v>
      </c>
      <c r="S111">
        <v>3.0563601763731185E-2</v>
      </c>
    </row>
    <row r="112" spans="1:19">
      <c r="A112" t="s">
        <v>100</v>
      </c>
      <c r="B112" s="33" t="s">
        <v>152</v>
      </c>
      <c r="C112">
        <v>1.908325395145738E-3</v>
      </c>
      <c r="D112">
        <v>0</v>
      </c>
      <c r="E112">
        <v>2.6004229305953697E-4</v>
      </c>
      <c r="F112">
        <v>0</v>
      </c>
      <c r="G112">
        <v>0</v>
      </c>
      <c r="H112">
        <v>1.3930636383996386E-4</v>
      </c>
      <c r="I112">
        <v>0</v>
      </c>
      <c r="J112">
        <v>0</v>
      </c>
      <c r="K112">
        <v>2.2200197351551765E-5</v>
      </c>
      <c r="L112">
        <v>1.3318589688125826E-2</v>
      </c>
      <c r="M112">
        <v>3.8662739114734279E-3</v>
      </c>
      <c r="N112">
        <v>8.8404406985986839E-6</v>
      </c>
      <c r="O112">
        <v>6.6261839105630216E-6</v>
      </c>
      <c r="P112">
        <v>1.2674869931519339E-3</v>
      </c>
      <c r="Q112">
        <v>4.2623398144314706E-8</v>
      </c>
      <c r="R112">
        <v>1.0693690883201157E-4</v>
      </c>
      <c r="S112">
        <v>2.0904670998845631E-2</v>
      </c>
    </row>
    <row r="113" spans="1:19">
      <c r="A113" t="s">
        <v>100</v>
      </c>
      <c r="B113" s="33" t="s">
        <v>153</v>
      </c>
      <c r="C113">
        <v>7.2817606687642922E-3</v>
      </c>
      <c r="D113">
        <v>0</v>
      </c>
      <c r="E113">
        <v>1.1428256061929432E-5</v>
      </c>
      <c r="F113">
        <v>0</v>
      </c>
      <c r="G113">
        <v>0</v>
      </c>
      <c r="H113">
        <v>0</v>
      </c>
      <c r="I113">
        <v>2.5396597387539188E-5</v>
      </c>
      <c r="J113">
        <v>0</v>
      </c>
      <c r="K113">
        <v>0</v>
      </c>
      <c r="L113">
        <v>5.8532114737630536E-4</v>
      </c>
      <c r="M113">
        <v>8.4859590224084513E-5</v>
      </c>
      <c r="N113">
        <v>3.0889217201846009E-6</v>
      </c>
      <c r="O113">
        <v>9.554368882969122E-5</v>
      </c>
      <c r="P113">
        <v>2.3067621736174715E-3</v>
      </c>
      <c r="Q113">
        <v>0</v>
      </c>
      <c r="R113">
        <v>4.7697885455733058E-4</v>
      </c>
      <c r="S113">
        <v>1.0871139898483761E-2</v>
      </c>
    </row>
    <row r="114" spans="1:19">
      <c r="A114" t="s">
        <v>100</v>
      </c>
      <c r="B114" s="33" t="s">
        <v>154</v>
      </c>
      <c r="C114">
        <v>6.8206773307721846E-3</v>
      </c>
      <c r="D114">
        <v>0</v>
      </c>
      <c r="E114">
        <v>2.6544895991487127E-4</v>
      </c>
      <c r="F114">
        <v>0</v>
      </c>
      <c r="G114">
        <v>0</v>
      </c>
      <c r="H114">
        <v>6.7292420435016709E-5</v>
      </c>
      <c r="I114">
        <v>0</v>
      </c>
      <c r="J114">
        <v>0</v>
      </c>
      <c r="K114">
        <v>0</v>
      </c>
      <c r="L114">
        <v>1.3595503018571264E-2</v>
      </c>
      <c r="M114">
        <v>8.1884073272231461E-3</v>
      </c>
      <c r="N114">
        <v>2.3158080776042311E-4</v>
      </c>
      <c r="O114">
        <v>6.3438264579218639E-6</v>
      </c>
      <c r="P114">
        <v>7.1851367703246183E-4</v>
      </c>
      <c r="Q114">
        <v>4.1377454351732013E-8</v>
      </c>
      <c r="R114">
        <v>1.3265547771368347E-5</v>
      </c>
      <c r="S114">
        <v>2.99070742934191E-2</v>
      </c>
    </row>
    <row r="115" spans="1:19">
      <c r="A115" t="s">
        <v>100</v>
      </c>
      <c r="B115" s="33" t="s">
        <v>155</v>
      </c>
      <c r="C115">
        <v>0</v>
      </c>
      <c r="D115">
        <v>3.1425487181824252E-5</v>
      </c>
      <c r="E115">
        <v>4.8931073014069071E-5</v>
      </c>
      <c r="F115">
        <v>0</v>
      </c>
      <c r="G115">
        <v>0</v>
      </c>
      <c r="H115">
        <v>0</v>
      </c>
      <c r="I115">
        <v>2.4654212536168174E-5</v>
      </c>
      <c r="J115">
        <v>0</v>
      </c>
      <c r="K115">
        <v>1.0629159319375248E-5</v>
      </c>
      <c r="L115">
        <v>0</v>
      </c>
      <c r="M115">
        <v>5.3041979496285308E-2</v>
      </c>
      <c r="N115">
        <v>5.2742620866297329E-6</v>
      </c>
      <c r="O115">
        <v>4.6152709046759499E-5</v>
      </c>
      <c r="P115">
        <v>2.5514892872386952E-3</v>
      </c>
      <c r="Q115">
        <v>6.814417225093905E-4</v>
      </c>
      <c r="R115">
        <v>8.7129523933526798E-6</v>
      </c>
      <c r="S115">
        <v>5.6450690361771194E-2</v>
      </c>
    </row>
    <row r="116" spans="1:19">
      <c r="A116" t="s">
        <v>100</v>
      </c>
      <c r="B116" s="33" t="s">
        <v>156</v>
      </c>
      <c r="C116">
        <v>1.0684131344760317E-3</v>
      </c>
      <c r="D116">
        <v>0</v>
      </c>
      <c r="E116">
        <v>0</v>
      </c>
      <c r="F116">
        <v>0</v>
      </c>
      <c r="G116">
        <v>0</v>
      </c>
      <c r="H116">
        <v>6.5416245257132744E-5</v>
      </c>
      <c r="I116">
        <v>2.4246659849680441E-5</v>
      </c>
      <c r="J116">
        <v>0</v>
      </c>
      <c r="K116">
        <v>0</v>
      </c>
      <c r="L116">
        <v>0</v>
      </c>
      <c r="M116">
        <v>3.1634008714576112E-4</v>
      </c>
      <c r="N116">
        <v>3.119020550279572E-6</v>
      </c>
      <c r="O116">
        <v>6.1676379236597079E-6</v>
      </c>
      <c r="P116">
        <v>2.4923659819720001E-3</v>
      </c>
      <c r="Q116">
        <v>9.5137472743910934E-2</v>
      </c>
      <c r="R116">
        <v>8.0586628556034157E-5</v>
      </c>
      <c r="S116">
        <v>9.9194128139629356E-2</v>
      </c>
    </row>
    <row r="117" spans="1:19">
      <c r="A117" t="s">
        <v>100</v>
      </c>
      <c r="B117" s="33" t="s">
        <v>157</v>
      </c>
      <c r="C117">
        <v>1.049212062468996E-3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1.0318451284629937E-5</v>
      </c>
      <c r="L117">
        <v>1.2605532057108348E-3</v>
      </c>
      <c r="M117">
        <v>8.4300749034760258E-5</v>
      </c>
      <c r="N117">
        <v>1.9939450457684416E-4</v>
      </c>
      <c r="O117">
        <v>6.1378168935699584E-6</v>
      </c>
      <c r="P117">
        <v>2.6625768237753533E-3</v>
      </c>
      <c r="Q117">
        <v>0</v>
      </c>
      <c r="R117">
        <v>2.0265990511347809E-4</v>
      </c>
      <c r="S117">
        <v>5.475153518773368E-3</v>
      </c>
    </row>
    <row r="118" spans="1:19">
      <c r="A118" t="s">
        <v>100</v>
      </c>
      <c r="B118" s="33" t="s">
        <v>158</v>
      </c>
      <c r="C118">
        <v>6.4104788068277685E-3</v>
      </c>
      <c r="D118">
        <v>3.0086372447168941E-5</v>
      </c>
      <c r="E118">
        <v>2.0982424498994234E-5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1.0147879519917247E-5</v>
      </c>
      <c r="L118">
        <v>2.3202073547352597E-3</v>
      </c>
      <c r="M118">
        <v>1.7498831718452124E-3</v>
      </c>
      <c r="N118">
        <v>8.640119910197086E-6</v>
      </c>
      <c r="O118">
        <v>4.4865928655268839E-5</v>
      </c>
      <c r="P118">
        <v>1.7649296290631611E-3</v>
      </c>
      <c r="Q118">
        <v>7.6801175197260818E-8</v>
      </c>
      <c r="R118">
        <v>2.4611802148655215E-4</v>
      </c>
      <c r="S118">
        <v>1.2606416510436702E-2</v>
      </c>
    </row>
    <row r="119" spans="1:19">
      <c r="A119" t="s">
        <v>100</v>
      </c>
      <c r="B119" s="33" t="s">
        <v>159</v>
      </c>
      <c r="C119">
        <v>6.2952723748210815E-3</v>
      </c>
      <c r="D119">
        <v>2.9250776786060584E-5</v>
      </c>
      <c r="E119">
        <v>2.2856512123858863E-5</v>
      </c>
      <c r="F119">
        <v>0</v>
      </c>
      <c r="G119">
        <v>0</v>
      </c>
      <c r="H119">
        <v>0</v>
      </c>
      <c r="I119">
        <v>2.2925715946309211E-5</v>
      </c>
      <c r="J119">
        <v>0</v>
      </c>
      <c r="K119">
        <v>0</v>
      </c>
      <c r="L119">
        <v>0</v>
      </c>
      <c r="M119">
        <v>1.8663630093129768E-4</v>
      </c>
      <c r="N119">
        <v>4.0016054575087168E-4</v>
      </c>
      <c r="O119">
        <v>5.8916881538473298E-6</v>
      </c>
      <c r="P119">
        <v>4.2771627965088044E-4</v>
      </c>
      <c r="Q119">
        <v>0</v>
      </c>
      <c r="R119">
        <v>7.4004808531924482E-5</v>
      </c>
      <c r="S119">
        <v>7.4647150026407871E-3</v>
      </c>
    </row>
    <row r="120" spans="1:19">
      <c r="A120" t="s">
        <v>100</v>
      </c>
      <c r="B120" s="33" t="s">
        <v>160</v>
      </c>
      <c r="C120">
        <v>0</v>
      </c>
      <c r="D120">
        <v>2.9109346905809019E-5</v>
      </c>
      <c r="E120">
        <v>0</v>
      </c>
      <c r="F120">
        <v>0</v>
      </c>
      <c r="G120">
        <v>0</v>
      </c>
      <c r="H120">
        <v>0</v>
      </c>
      <c r="I120">
        <v>2.2835259983144951E-5</v>
      </c>
      <c r="J120">
        <v>0</v>
      </c>
      <c r="K120">
        <v>0</v>
      </c>
      <c r="L120">
        <v>0</v>
      </c>
      <c r="M120">
        <v>3.4456359891787969E-4</v>
      </c>
      <c r="N120">
        <v>5.6599910482901805E-6</v>
      </c>
      <c r="O120">
        <v>0</v>
      </c>
      <c r="P120">
        <v>1.8452881154917833E-3</v>
      </c>
      <c r="Q120">
        <v>0</v>
      </c>
      <c r="R120">
        <v>7.4194839079666508E-5</v>
      </c>
      <c r="S120">
        <v>2.321651151532933E-3</v>
      </c>
    </row>
    <row r="121" spans="1:19">
      <c r="A121" t="s">
        <v>100</v>
      </c>
      <c r="B121" s="33" t="s">
        <v>161</v>
      </c>
      <c r="C121">
        <v>6.5387339958888901E-4</v>
      </c>
      <c r="D121">
        <v>0</v>
      </c>
      <c r="E121">
        <v>3.2322503558002147E-5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1.6038441654657731E-3</v>
      </c>
      <c r="N121">
        <v>3.1151529180206694E-5</v>
      </c>
      <c r="O121">
        <v>5.7194642937297147E-6</v>
      </c>
      <c r="P121">
        <v>1.4924567585854476E-3</v>
      </c>
      <c r="Q121">
        <v>3.7099070482327079E-8</v>
      </c>
      <c r="R121">
        <v>1.62525473029973E-4</v>
      </c>
      <c r="S121">
        <v>3.9819303928538829E-3</v>
      </c>
    </row>
    <row r="122" spans="1:19">
      <c r="A122" t="s">
        <v>100</v>
      </c>
      <c r="B122" s="33" t="s">
        <v>162</v>
      </c>
      <c r="C122">
        <v>1.307746799177778E-3</v>
      </c>
      <c r="D122">
        <v>2.7942051270768431E-5</v>
      </c>
      <c r="E122">
        <v>4.4037965712562244E-4</v>
      </c>
      <c r="F122">
        <v>0</v>
      </c>
      <c r="G122">
        <v>0</v>
      </c>
      <c r="H122">
        <v>0</v>
      </c>
      <c r="I122">
        <v>2.2104997552840899E-5</v>
      </c>
      <c r="J122">
        <v>0</v>
      </c>
      <c r="K122">
        <v>1.9152199656535807E-5</v>
      </c>
      <c r="L122">
        <v>1.3021479250728163E-2</v>
      </c>
      <c r="M122">
        <v>4.8321500301895526E-4</v>
      </c>
      <c r="N122">
        <v>1.926047605023129E-4</v>
      </c>
      <c r="O122">
        <v>5.6249172448730178E-6</v>
      </c>
      <c r="P122">
        <v>3.4454369969871834E-4</v>
      </c>
      <c r="Q122">
        <v>0</v>
      </c>
      <c r="R122">
        <v>3.0539137711116382E-5</v>
      </c>
      <c r="S122">
        <v>1.5895332473633061E-2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1.2359556087272239E-2</v>
      </c>
      <c r="M123">
        <v>6.9235474734696822E-5</v>
      </c>
      <c r="N123">
        <v>3.0816449274162494E-5</v>
      </c>
      <c r="O123">
        <v>0</v>
      </c>
      <c r="P123">
        <v>1.9859460611826307E-4</v>
      </c>
      <c r="Q123">
        <v>3.6064719211026386E-8</v>
      </c>
      <c r="R123">
        <v>3.6841546972254946E-4</v>
      </c>
      <c r="S123">
        <v>1.3026654151929051E-2</v>
      </c>
    </row>
    <row r="124" spans="1:19">
      <c r="A124" t="s">
        <v>100</v>
      </c>
      <c r="B124" s="33" t="s">
        <v>164</v>
      </c>
      <c r="C124">
        <v>1.1769721192592897E-2</v>
      </c>
      <c r="D124">
        <v>2.7125258561522259E-5</v>
      </c>
      <c r="E124">
        <v>0</v>
      </c>
      <c r="F124">
        <v>0</v>
      </c>
      <c r="G124">
        <v>0</v>
      </c>
      <c r="H124">
        <v>0</v>
      </c>
      <c r="I124">
        <v>2.1488689691651075E-5</v>
      </c>
      <c r="J124">
        <v>0</v>
      </c>
      <c r="K124">
        <v>9.2515362257739042E-6</v>
      </c>
      <c r="L124">
        <v>0</v>
      </c>
      <c r="M124">
        <v>1.6103233395696748E-3</v>
      </c>
      <c r="N124">
        <v>1.9933661364479605E-4</v>
      </c>
      <c r="O124">
        <v>0</v>
      </c>
      <c r="P124">
        <v>2.9838510073965097E-4</v>
      </c>
      <c r="Q124">
        <v>0</v>
      </c>
      <c r="R124">
        <v>6.8380473308593537E-5</v>
      </c>
      <c r="S124">
        <v>1.4004012203997718E-2</v>
      </c>
    </row>
    <row r="125" spans="1:19">
      <c r="A125" t="s">
        <v>100</v>
      </c>
      <c r="B125" s="33" t="s">
        <v>165</v>
      </c>
      <c r="C125">
        <v>3.0778855078850142E-4</v>
      </c>
      <c r="D125">
        <v>0</v>
      </c>
      <c r="E125">
        <v>5.1324419297671398E-5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4.7936924033464834E-4</v>
      </c>
      <c r="M125">
        <v>2.9877319405295921E-3</v>
      </c>
      <c r="N125">
        <v>1.768562280792807E-4</v>
      </c>
      <c r="O125">
        <v>0</v>
      </c>
      <c r="P125">
        <v>6.6232258968312863E-4</v>
      </c>
      <c r="Q125">
        <v>0</v>
      </c>
      <c r="R125">
        <v>1.5094351219602231E-5</v>
      </c>
      <c r="S125">
        <v>4.6804873200017028E-3</v>
      </c>
    </row>
    <row r="126" spans="1:19">
      <c r="A126" t="s">
        <v>100</v>
      </c>
      <c r="B126" s="33" t="s">
        <v>166</v>
      </c>
      <c r="C126">
        <v>6.1557710157700285E-4</v>
      </c>
      <c r="D126">
        <v>2.6676857624696737E-5</v>
      </c>
      <c r="E126">
        <v>2.0570860911495181E-4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8.9935948036634628E-6</v>
      </c>
      <c r="L126">
        <v>0</v>
      </c>
      <c r="M126">
        <v>2.6859892030817178E-4</v>
      </c>
      <c r="N126">
        <v>2.8940283947065382E-5</v>
      </c>
      <c r="O126">
        <v>5.3184750302692763E-6</v>
      </c>
      <c r="P126">
        <v>1.0246145061856282E-3</v>
      </c>
      <c r="Q126">
        <v>0</v>
      </c>
      <c r="R126">
        <v>7.8776889594678323E-5</v>
      </c>
      <c r="S126">
        <v>2.26320523773893E-3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1.0535780652766391E-2</v>
      </c>
      <c r="M127">
        <v>1.732626867267939E-4</v>
      </c>
      <c r="N127">
        <v>9.595883152968554E-6</v>
      </c>
      <c r="O127">
        <v>5.2974903952396346E-6</v>
      </c>
      <c r="P127">
        <v>7.5383431877185103E-5</v>
      </c>
      <c r="Q127">
        <v>0</v>
      </c>
      <c r="R127">
        <v>1.8189050692996034E-4</v>
      </c>
      <c r="S127">
        <v>1.0981210651948459E-2</v>
      </c>
    </row>
    <row r="128" spans="1:19">
      <c r="A128" t="s">
        <v>100</v>
      </c>
      <c r="B128" s="33" t="s">
        <v>168</v>
      </c>
      <c r="C128">
        <v>5.8318653581181934E-3</v>
      </c>
      <c r="D128">
        <v>0</v>
      </c>
      <c r="E128">
        <v>2.0201170041223016E-4</v>
      </c>
      <c r="F128">
        <v>0</v>
      </c>
      <c r="G128">
        <v>0</v>
      </c>
      <c r="H128">
        <v>0</v>
      </c>
      <c r="I128">
        <v>0</v>
      </c>
      <c r="J128">
        <v>0.27248509894247519</v>
      </c>
      <c r="K128">
        <v>0</v>
      </c>
      <c r="L128">
        <v>1.2495750275416384E-2</v>
      </c>
      <c r="M128">
        <v>1.4462479723169608E-3</v>
      </c>
      <c r="N128">
        <v>5.5558124607557602E-6</v>
      </c>
      <c r="O128">
        <v>0</v>
      </c>
      <c r="P128">
        <v>1.5430017973550036E-4</v>
      </c>
      <c r="Q128">
        <v>0</v>
      </c>
      <c r="R128">
        <v>7.5157699157557545E-5</v>
      </c>
      <c r="S128">
        <v>0.29269598794007834</v>
      </c>
    </row>
    <row r="129" spans="1:19">
      <c r="A129" t="s">
        <v>100</v>
      </c>
      <c r="B129" s="33" t="s">
        <v>169</v>
      </c>
      <c r="C129">
        <v>0</v>
      </c>
      <c r="D129">
        <v>0</v>
      </c>
      <c r="E129">
        <v>8.7250627947010884E-6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2.2898392392001199E-5</v>
      </c>
      <c r="O129">
        <v>5.1280787829455221E-6</v>
      </c>
      <c r="P129">
        <v>5.1426633007167766E-4</v>
      </c>
      <c r="Q129">
        <v>0</v>
      </c>
      <c r="R129">
        <v>0.12207447692307838</v>
      </c>
      <c r="S129">
        <v>0.12262549478720075</v>
      </c>
    </row>
    <row r="130" spans="1:19">
      <c r="A130" t="s">
        <v>100</v>
      </c>
      <c r="B130" s="33" t="s">
        <v>170</v>
      </c>
      <c r="C130">
        <v>5.8334288784323007E-4</v>
      </c>
      <c r="D130">
        <v>5.034751372812174E-5</v>
      </c>
      <c r="E130">
        <v>1.9753518135656734E-5</v>
      </c>
      <c r="F130">
        <v>1.9595715855529079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4.4687166075263463E-4</v>
      </c>
      <c r="M130">
        <v>1.6043717069473828E-3</v>
      </c>
      <c r="N130">
        <v>3.4481701237343287E-4</v>
      </c>
      <c r="O130">
        <v>0</v>
      </c>
      <c r="P130">
        <v>7.5018229241230472E-4</v>
      </c>
      <c r="Q130">
        <v>0</v>
      </c>
      <c r="R130">
        <v>1.3261562418485084E-3</v>
      </c>
      <c r="S130">
        <v>1.9646974283871259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1.3670150920876978E-3</v>
      </c>
      <c r="N131">
        <v>4.9970563402723656E-6</v>
      </c>
      <c r="O131">
        <v>4.9851031839187598E-6</v>
      </c>
      <c r="P131">
        <v>9.9590273275751429E-4</v>
      </c>
      <c r="Q131">
        <v>0</v>
      </c>
      <c r="R131">
        <v>1.7925295441756361E-4</v>
      </c>
      <c r="S131">
        <v>2.5521529388470299E-3</v>
      </c>
    </row>
    <row r="132" spans="1:19">
      <c r="A132" t="s">
        <v>100</v>
      </c>
      <c r="B132" s="33" t="s">
        <v>172</v>
      </c>
      <c r="C132">
        <v>5.250085990560649E-3</v>
      </c>
      <c r="D132">
        <v>2.4320540485511799E-5</v>
      </c>
      <c r="E132">
        <v>3.8603690810357083E-4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1.0041481674338826E-4</v>
      </c>
      <c r="N132">
        <v>1.5471547660972362E-4</v>
      </c>
      <c r="O132">
        <v>0</v>
      </c>
      <c r="P132">
        <v>5.7423869164097141E-4</v>
      </c>
      <c r="Q132">
        <v>0</v>
      </c>
      <c r="R132">
        <v>1.2363246147373275E-4</v>
      </c>
      <c r="S132">
        <v>6.6134448855450501E-3</v>
      </c>
    </row>
    <row r="133" spans="1:19">
      <c r="A133" t="s">
        <v>100</v>
      </c>
      <c r="B133" s="33" t="s">
        <v>173</v>
      </c>
      <c r="C133">
        <v>2.7189834384699907E-4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2.0783373823018536E-2</v>
      </c>
      <c r="M133">
        <v>1.285467695542053E-4</v>
      </c>
      <c r="N133">
        <v>4.6133410611659542E-6</v>
      </c>
      <c r="O133">
        <v>0</v>
      </c>
      <c r="P133">
        <v>2.6161388233347793E-4</v>
      </c>
      <c r="Q133">
        <v>0</v>
      </c>
      <c r="R133">
        <v>1.0147031812124396E-5</v>
      </c>
      <c r="S133">
        <v>2.1460193191558119E-2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2.6840410534689774E-5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1.1963229901716943E-3</v>
      </c>
      <c r="N134">
        <v>5.0204898891514915E-5</v>
      </c>
      <c r="O134">
        <v>0</v>
      </c>
      <c r="P134">
        <v>2.3076603594240908E-4</v>
      </c>
      <c r="Q134">
        <v>0</v>
      </c>
      <c r="R134">
        <v>4.1383482241030833E-7</v>
      </c>
      <c r="S134">
        <v>1.504548170430553E-3</v>
      </c>
    </row>
    <row r="135" spans="1:19">
      <c r="A135" t="s">
        <v>100</v>
      </c>
      <c r="B135" s="33" t="s">
        <v>175</v>
      </c>
      <c r="C135">
        <v>0</v>
      </c>
      <c r="D135">
        <v>2.3642461229655964E-5</v>
      </c>
      <c r="E135">
        <v>8.082002935894117E-6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8.2988324874833097E-4</v>
      </c>
      <c r="M135">
        <v>1.3284003167184366E-3</v>
      </c>
      <c r="N135">
        <v>1.5213450202899992E-4</v>
      </c>
      <c r="O135">
        <v>0</v>
      </c>
      <c r="P135">
        <v>1.8508816129525485E-4</v>
      </c>
      <c r="Q135">
        <v>0</v>
      </c>
      <c r="R135">
        <v>7.5365107349512073E-5</v>
      </c>
      <c r="S135">
        <v>2.6025957999991078E-3</v>
      </c>
    </row>
    <row r="136" spans="1:19">
      <c r="A136" t="s">
        <v>100</v>
      </c>
      <c r="B136" s="33" t="s">
        <v>176</v>
      </c>
      <c r="C136">
        <v>5.4379668769399814E-4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2.5554014938755643E-5</v>
      </c>
      <c r="N136">
        <v>2.3465450826876122E-6</v>
      </c>
      <c r="O136">
        <v>0</v>
      </c>
      <c r="P136">
        <v>1.0609828405954147E-3</v>
      </c>
      <c r="Q136">
        <v>0</v>
      </c>
      <c r="R136">
        <v>1.489736793516272E-4</v>
      </c>
      <c r="S136">
        <v>1.7816537676367261E-3</v>
      </c>
    </row>
    <row r="137" spans="1:19">
      <c r="A137" t="s">
        <v>100</v>
      </c>
      <c r="B137" s="33" t="s">
        <v>177</v>
      </c>
      <c r="C137">
        <v>2.6031210887822454E-4</v>
      </c>
      <c r="D137">
        <v>0</v>
      </c>
      <c r="E137">
        <v>1.7778166322035549E-4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9.5873848066929668E-4</v>
      </c>
      <c r="M137">
        <v>1.1249153101680065E-3</v>
      </c>
      <c r="N137">
        <v>2.2846109701823991E-5</v>
      </c>
      <c r="O137">
        <v>0</v>
      </c>
      <c r="P137">
        <v>9.2169366984862222E-4</v>
      </c>
      <c r="Q137">
        <v>0</v>
      </c>
      <c r="R137">
        <v>8.0839799565524117E-5</v>
      </c>
      <c r="S137">
        <v>3.5471271419851291E-3</v>
      </c>
    </row>
    <row r="138" spans="1:19">
      <c r="A138" t="s">
        <v>100</v>
      </c>
      <c r="B138" s="33" t="s">
        <v>178</v>
      </c>
      <c r="C138">
        <v>4.8941701892672995E-3</v>
      </c>
      <c r="D138">
        <v>0</v>
      </c>
      <c r="E138">
        <v>7.7579116128934089E-6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9.5027829475000658E-3</v>
      </c>
      <c r="M138">
        <v>0</v>
      </c>
      <c r="N138">
        <v>2.1663579614639161E-6</v>
      </c>
      <c r="O138">
        <v>0</v>
      </c>
      <c r="P138">
        <v>4.9770424116246659E-4</v>
      </c>
      <c r="Q138">
        <v>0</v>
      </c>
      <c r="R138">
        <v>1.7217391874879695E-5</v>
      </c>
      <c r="S138">
        <v>1.4921799039370853E-2</v>
      </c>
    </row>
    <row r="139" spans="1:19">
      <c r="A139" t="s">
        <v>100</v>
      </c>
      <c r="B139" s="33" t="s">
        <v>179</v>
      </c>
      <c r="C139">
        <v>1.0255653468078663E-3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1.0935516265817569E-3</v>
      </c>
      <c r="N139">
        <v>2.220913894479537E-5</v>
      </c>
      <c r="O139">
        <v>0</v>
      </c>
      <c r="P139">
        <v>7.3507357379121174E-4</v>
      </c>
      <c r="Q139">
        <v>0</v>
      </c>
      <c r="R139">
        <v>7.4490268353599731E-6</v>
      </c>
      <c r="S139">
        <v>2.8838487129974055E-3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2.4981260521417248E-5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3.857222410488248E-4</v>
      </c>
      <c r="M140">
        <v>0</v>
      </c>
      <c r="N140">
        <v>0</v>
      </c>
      <c r="O140">
        <v>0</v>
      </c>
      <c r="P140">
        <v>1.0966043458715546E-4</v>
      </c>
      <c r="Q140">
        <v>0</v>
      </c>
      <c r="R140">
        <v>1.4262555663435705E-4</v>
      </c>
      <c r="S140">
        <v>6.6298949275278574E-4</v>
      </c>
    </row>
    <row r="141" spans="1:19">
      <c r="A141" t="s">
        <v>100</v>
      </c>
      <c r="B141" s="33" t="s">
        <v>181</v>
      </c>
      <c r="C141">
        <v>4.6856179597938308E-3</v>
      </c>
      <c r="D141">
        <v>0</v>
      </c>
      <c r="E141">
        <v>1.6847226539484783E-4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5.8520684222074237E-5</v>
      </c>
      <c r="Q141">
        <v>0</v>
      </c>
      <c r="R141">
        <v>1.50950952431117E-5</v>
      </c>
      <c r="S141">
        <v>4.9277060045938015E-3</v>
      </c>
    </row>
    <row r="142" spans="1:19">
      <c r="A142" t="s">
        <v>100</v>
      </c>
      <c r="B142" s="33" t="s">
        <v>182</v>
      </c>
      <c r="C142">
        <v>1.2516413570260454E-3</v>
      </c>
      <c r="D142">
        <v>0</v>
      </c>
      <c r="E142">
        <v>7.4066396041905236E-6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9.0079922881685093E-3</v>
      </c>
      <c r="M142">
        <v>0</v>
      </c>
      <c r="N142">
        <v>0</v>
      </c>
      <c r="O142">
        <v>0</v>
      </c>
      <c r="P142">
        <v>1.0124689980628432E-4</v>
      </c>
      <c r="Q142">
        <v>0</v>
      </c>
      <c r="R142">
        <v>1.3866438462883934E-4</v>
      </c>
      <c r="S142">
        <v>1.0506951569254852E-2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8.9374332150526925E-4</v>
      </c>
      <c r="M143">
        <v>0</v>
      </c>
      <c r="N143">
        <v>0</v>
      </c>
      <c r="O143">
        <v>0</v>
      </c>
      <c r="P143">
        <v>1.8078414028313006E-3</v>
      </c>
      <c r="Q143">
        <v>0</v>
      </c>
      <c r="R143">
        <v>1.3940659744093864E-4</v>
      </c>
      <c r="S143">
        <v>2.8409913217615212E-3</v>
      </c>
    </row>
    <row r="144" spans="1:19">
      <c r="A144" t="s">
        <v>100</v>
      </c>
      <c r="B144" s="33" t="s">
        <v>184</v>
      </c>
      <c r="C144">
        <v>9.0889403229255095E-3</v>
      </c>
      <c r="D144">
        <v>0</v>
      </c>
      <c r="E144">
        <v>1.6706534243793314E-5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8.9467819314581476E-4</v>
      </c>
      <c r="O144">
        <v>0</v>
      </c>
      <c r="P144">
        <v>1.2263130571810166E-4</v>
      </c>
      <c r="Q144">
        <v>0</v>
      </c>
      <c r="R144">
        <v>1.4287587468686525E-5</v>
      </c>
      <c r="S144">
        <v>1.0137243943404428E-2</v>
      </c>
    </row>
    <row r="145" spans="1:19">
      <c r="A145" t="s">
        <v>100</v>
      </c>
      <c r="B145" s="33" t="s">
        <v>185</v>
      </c>
      <c r="C145">
        <v>2.3469207769721834E-4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4.2344889518375339E-4</v>
      </c>
      <c r="Q145">
        <v>0</v>
      </c>
      <c r="R145">
        <v>7.043208192669681E-6</v>
      </c>
      <c r="S145">
        <v>6.6518418100258714E-4</v>
      </c>
    </row>
    <row r="146" spans="1:19">
      <c r="A146" t="s">
        <v>100</v>
      </c>
      <c r="B146" s="33" t="s">
        <v>186</v>
      </c>
      <c r="C146">
        <v>7.1433063888548531E-4</v>
      </c>
      <c r="D146">
        <v>0</v>
      </c>
      <c r="E146">
        <v>2.3245670064064861E-5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3.5867941511114054E-4</v>
      </c>
      <c r="M146">
        <v>0</v>
      </c>
      <c r="N146">
        <v>0</v>
      </c>
      <c r="O146">
        <v>0</v>
      </c>
      <c r="P146">
        <v>5.3567300753165625E-4</v>
      </c>
      <c r="Q146">
        <v>0</v>
      </c>
      <c r="R146">
        <v>1.5352714444816229E-4</v>
      </c>
      <c r="S146">
        <v>1.7854558760177497E-3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1.8019063474039587E-4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1.2129229989383816E-3</v>
      </c>
      <c r="M147">
        <v>0</v>
      </c>
      <c r="N147">
        <v>0</v>
      </c>
      <c r="O147">
        <v>0</v>
      </c>
      <c r="P147">
        <v>3.3895583943177598E-5</v>
      </c>
      <c r="Q147">
        <v>0</v>
      </c>
      <c r="R147">
        <v>0</v>
      </c>
      <c r="S147">
        <v>1.4270092175934224E-3</v>
      </c>
    </row>
    <row r="148" spans="1:19">
      <c r="A148" t="s">
        <v>100</v>
      </c>
      <c r="B148" s="33" t="s">
        <v>188</v>
      </c>
      <c r="C148">
        <v>4.3516637805858238E-3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8.0436898935722922E-3</v>
      </c>
      <c r="M148">
        <v>0</v>
      </c>
      <c r="N148">
        <v>0</v>
      </c>
      <c r="O148">
        <v>0</v>
      </c>
      <c r="P148">
        <v>3.7298723091261365E-4</v>
      </c>
      <c r="Q148">
        <v>0</v>
      </c>
      <c r="R148">
        <v>0</v>
      </c>
      <c r="S148">
        <v>1.2768340905097375E-2</v>
      </c>
    </row>
    <row r="149" spans="1:19">
      <c r="A149" t="s">
        <v>100</v>
      </c>
      <c r="B149" s="33" t="s">
        <v>189</v>
      </c>
      <c r="C149">
        <v>4.6938415539443668E-4</v>
      </c>
      <c r="D149">
        <v>0</v>
      </c>
      <c r="E149">
        <v>6.7524249253159141E-6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6.9066852402244194E-4</v>
      </c>
      <c r="Q149">
        <v>0</v>
      </c>
      <c r="R149">
        <v>1.2858828720396787E-4</v>
      </c>
      <c r="S149">
        <v>1.2953933915014204E-3</v>
      </c>
    </row>
    <row r="150" spans="1:19">
      <c r="A150" t="s">
        <v>100</v>
      </c>
      <c r="B150" s="33" t="s">
        <v>190</v>
      </c>
      <c r="C150">
        <v>4.6162488207812657E-4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2.0056055374553239E-3</v>
      </c>
      <c r="M150">
        <v>0</v>
      </c>
      <c r="N150">
        <v>0</v>
      </c>
      <c r="O150">
        <v>0</v>
      </c>
      <c r="P150">
        <v>1.9800955119464447E-4</v>
      </c>
      <c r="Q150">
        <v>0</v>
      </c>
      <c r="R150">
        <v>7.7660676360835623E-6</v>
      </c>
      <c r="S150">
        <v>2.6730060383783893E-3</v>
      </c>
    </row>
    <row r="151" spans="1:19">
      <c r="A151" t="s">
        <v>100</v>
      </c>
      <c r="B151" s="33" t="s">
        <v>191</v>
      </c>
      <c r="C151">
        <v>4.6600721440022141E-3</v>
      </c>
      <c r="D151">
        <v>0</v>
      </c>
      <c r="E151">
        <v>1.658746314207038E-4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5.9122157843205514E-5</v>
      </c>
      <c r="Q151">
        <v>0</v>
      </c>
      <c r="R151">
        <v>1.3974851669829036E-4</v>
      </c>
      <c r="S151">
        <v>5.0248174499074594E-3</v>
      </c>
    </row>
    <row r="152" spans="1:19">
      <c r="A152" t="s">
        <v>100</v>
      </c>
      <c r="B152" s="33" t="s">
        <v>192</v>
      </c>
      <c r="C152">
        <v>4.1546239386782702E-3</v>
      </c>
      <c r="D152">
        <v>0</v>
      </c>
      <c r="E152">
        <v>6.5641610472733092E-6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8.0371258666787071E-3</v>
      </c>
      <c r="M152">
        <v>0</v>
      </c>
      <c r="N152">
        <v>0</v>
      </c>
      <c r="O152">
        <v>0</v>
      </c>
      <c r="P152">
        <v>3.2436435758853577E-4</v>
      </c>
      <c r="Q152">
        <v>0</v>
      </c>
      <c r="R152">
        <v>1.323346969428485E-5</v>
      </c>
      <c r="S152">
        <v>1.2535911793634114E-2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1.4618285883594151E-4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7.0023083395653885E-5</v>
      </c>
      <c r="Q153">
        <v>0</v>
      </c>
      <c r="R153">
        <v>0</v>
      </c>
      <c r="S153">
        <v>2.1620594225169043E-4</v>
      </c>
    </row>
    <row r="154" spans="1:19">
      <c r="A154" t="s">
        <v>100</v>
      </c>
      <c r="B154" s="33" t="s">
        <v>194</v>
      </c>
      <c r="C154">
        <v>2.1042520808833842E-4</v>
      </c>
      <c r="D154">
        <v>0</v>
      </c>
      <c r="E154">
        <v>1.6053832270979118E-4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1.3279476951861824E-3</v>
      </c>
      <c r="Q154">
        <v>0</v>
      </c>
      <c r="R154">
        <v>2.5396950976031007E-3</v>
      </c>
      <c r="S154">
        <v>4.2386063236108384E-3</v>
      </c>
    </row>
    <row r="155" spans="1:19">
      <c r="A155" t="s">
        <v>100</v>
      </c>
      <c r="B155" s="33" t="s">
        <v>195</v>
      </c>
      <c r="C155">
        <v>0</v>
      </c>
      <c r="D155">
        <v>0</v>
      </c>
      <c r="E155">
        <v>1.4813279208381047E-5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1.5732572608325057E-2</v>
      </c>
      <c r="M155">
        <v>0</v>
      </c>
      <c r="N155">
        <v>0</v>
      </c>
      <c r="O155">
        <v>0</v>
      </c>
      <c r="P155">
        <v>2.2344797702800179E-5</v>
      </c>
      <c r="Q155">
        <v>0</v>
      </c>
      <c r="R155">
        <v>1.2810268653851153E-5</v>
      </c>
      <c r="S155">
        <v>1.5782540953864554E-2</v>
      </c>
    </row>
    <row r="156" spans="1:19">
      <c r="A156" t="s">
        <v>100</v>
      </c>
      <c r="B156" s="33" t="s">
        <v>196</v>
      </c>
      <c r="C156">
        <v>8.7122949091167357E-4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2.7980129788218733E-5</v>
      </c>
      <c r="Q156">
        <v>0</v>
      </c>
      <c r="R156">
        <v>1.1957301585496793E-4</v>
      </c>
      <c r="S156">
        <v>1.0187826366063746E-3</v>
      </c>
    </row>
    <row r="157" spans="1:19">
      <c r="A157" t="s">
        <v>100</v>
      </c>
      <c r="B157" s="33" t="s">
        <v>197</v>
      </c>
      <c r="C157">
        <v>2.04558357861373E-4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7.5945075275640761E-5</v>
      </c>
      <c r="Q157">
        <v>0</v>
      </c>
      <c r="R157">
        <v>1.2000875464934779E-4</v>
      </c>
      <c r="S157">
        <v>4.0051218780945419E-4</v>
      </c>
    </row>
    <row r="158" spans="1:19">
      <c r="A158" t="s">
        <v>100</v>
      </c>
      <c r="B158" s="33" t="s">
        <v>198</v>
      </c>
      <c r="C158">
        <v>7.8410654182263784E-3</v>
      </c>
      <c r="D158">
        <v>0</v>
      </c>
      <c r="E158">
        <v>1.3964240903308056E-4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7.714444820976496E-4</v>
      </c>
      <c r="M158">
        <v>0</v>
      </c>
      <c r="N158">
        <v>0</v>
      </c>
      <c r="O158">
        <v>0</v>
      </c>
      <c r="P158">
        <v>2.937881831783784E-4</v>
      </c>
      <c r="Q158">
        <v>0</v>
      </c>
      <c r="R158">
        <v>1.3356245929685429E-5</v>
      </c>
      <c r="S158">
        <v>9.0592967384282019E-3</v>
      </c>
    </row>
    <row r="159" spans="1:19">
      <c r="A159" t="s">
        <v>100</v>
      </c>
      <c r="B159" s="33" t="s">
        <v>199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2.7016074516652111E-2</v>
      </c>
      <c r="I159">
        <v>0</v>
      </c>
      <c r="J159">
        <v>0</v>
      </c>
      <c r="K159">
        <v>0</v>
      </c>
      <c r="L159">
        <v>7.9107591018363621E-3</v>
      </c>
      <c r="M159">
        <v>0</v>
      </c>
      <c r="N159">
        <v>0</v>
      </c>
      <c r="O159">
        <v>0</v>
      </c>
      <c r="P159">
        <v>7.9222013669166813E-5</v>
      </c>
      <c r="Q159">
        <v>0</v>
      </c>
      <c r="R159">
        <v>0</v>
      </c>
      <c r="S159">
        <v>3.5006055632265998E-2</v>
      </c>
    </row>
    <row r="160" spans="1:19">
      <c r="A160" t="s">
        <v>100</v>
      </c>
      <c r="B160" s="33" t="s">
        <v>200</v>
      </c>
      <c r="C160">
        <v>4.2085041617667684E-4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3.679888499164008E-4</v>
      </c>
      <c r="Q160">
        <v>0</v>
      </c>
      <c r="R160">
        <v>2.7086464408654365E-4</v>
      </c>
      <c r="S160">
        <v>1.0597039101867267E-3</v>
      </c>
    </row>
    <row r="161" spans="1:19">
      <c r="A161" t="s">
        <v>100</v>
      </c>
      <c r="B161" s="33" t="s">
        <v>201</v>
      </c>
      <c r="C161">
        <v>0.17683880376991112</v>
      </c>
      <c r="D161">
        <v>9.7640347872087752E-3</v>
      </c>
      <c r="E161">
        <v>6.2366137312145353E-3</v>
      </c>
      <c r="F161">
        <v>0</v>
      </c>
      <c r="G161">
        <v>0.12726474703219459</v>
      </c>
      <c r="H161">
        <v>0</v>
      </c>
      <c r="I161">
        <v>8.8745546261534969E-3</v>
      </c>
      <c r="J161">
        <v>0</v>
      </c>
      <c r="K161">
        <v>3.714239886952353E-3</v>
      </c>
      <c r="L161">
        <v>0.31942073095916257</v>
      </c>
      <c r="M161">
        <v>0</v>
      </c>
      <c r="N161">
        <v>6.4203131561660243E-2</v>
      </c>
      <c r="O161">
        <v>2.0587840002208591E-3</v>
      </c>
      <c r="P161">
        <v>0.14172524595901059</v>
      </c>
      <c r="Q161">
        <v>0.16754022338709262</v>
      </c>
      <c r="R161">
        <v>2.2342442299862597E-2</v>
      </c>
      <c r="S161">
        <v>1.0499835520004126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6.0804866693686677E-5</v>
      </c>
      <c r="Q162">
        <v>0</v>
      </c>
      <c r="R162">
        <v>3.0293655091284677E-4</v>
      </c>
      <c r="S162">
        <v>3.6374141762962608E-4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1.2475415516810529E-4</v>
      </c>
      <c r="Q163">
        <v>0</v>
      </c>
      <c r="R163">
        <v>0</v>
      </c>
      <c r="S163">
        <v>1.2475415513790722E-4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85546875" customWidth="1"/>
    <col min="3" max="3" width="10.42578125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2030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0</v>
      </c>
      <c r="D10">
        <v>3.9451657014988442E-2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0.26302819672847594</v>
      </c>
      <c r="O10">
        <v>0</v>
      </c>
      <c r="P10">
        <v>0.29709256486164443</v>
      </c>
      <c r="Q10">
        <v>0</v>
      </c>
      <c r="R10">
        <v>4.5305250677788816E-2</v>
      </c>
      <c r="S10">
        <v>0.64487766928289747</v>
      </c>
    </row>
    <row r="11" spans="1:20">
      <c r="A11" t="s">
        <v>48</v>
      </c>
      <c r="B11" s="34" t="s">
        <v>50</v>
      </c>
      <c r="C11">
        <v>0</v>
      </c>
      <c r="D11">
        <v>1.7575665713364649E-2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0.11260835716362261</v>
      </c>
      <c r="O11">
        <v>0</v>
      </c>
      <c r="P11">
        <v>4.3619024070624124E-2</v>
      </c>
      <c r="Q11">
        <v>0</v>
      </c>
      <c r="R11">
        <v>3.2905992871665526E-3</v>
      </c>
      <c r="S11">
        <v>0.17709364623477786</v>
      </c>
    </row>
    <row r="12" spans="1:20">
      <c r="A12" t="s">
        <v>48</v>
      </c>
      <c r="B12" s="34" t="s">
        <v>51</v>
      </c>
      <c r="C12">
        <v>0</v>
      </c>
      <c r="D12">
        <v>2.3978438531987764E-2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0.10066701749451845</v>
      </c>
      <c r="O12">
        <v>0</v>
      </c>
      <c r="P12">
        <v>3.7176348212924148E-2</v>
      </c>
      <c r="Q12">
        <v>5.1331937756304853E-5</v>
      </c>
      <c r="R12">
        <v>6.4741262749662409E-3</v>
      </c>
      <c r="S12">
        <v>0.16834726245215303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1.2261620614708275E-2</v>
      </c>
      <c r="L13">
        <v>0</v>
      </c>
      <c r="M13">
        <v>0</v>
      </c>
      <c r="N13">
        <v>6.3770050890642971E-2</v>
      </c>
      <c r="O13">
        <v>0</v>
      </c>
      <c r="P13">
        <v>3.3086157008963835E-2</v>
      </c>
      <c r="Q13">
        <v>0</v>
      </c>
      <c r="R13">
        <v>1.1004362453971572E-4</v>
      </c>
      <c r="S13">
        <v>0.10922787213885499</v>
      </c>
    </row>
    <row r="14" spans="1:20">
      <c r="A14" t="s">
        <v>48</v>
      </c>
      <c r="B14" s="34" t="s">
        <v>53</v>
      </c>
      <c r="C14">
        <v>0</v>
      </c>
      <c r="D14">
        <v>5.823401141916637E-3</v>
      </c>
      <c r="E14">
        <v>0</v>
      </c>
      <c r="F14">
        <v>0</v>
      </c>
      <c r="G14">
        <v>0.69502305127697273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2.198980049824828E-2</v>
      </c>
      <c r="Q14">
        <v>0</v>
      </c>
      <c r="R14">
        <v>1.1406234079311406E-4</v>
      </c>
      <c r="S14">
        <v>0.72295031525793108</v>
      </c>
    </row>
    <row r="15" spans="1:20">
      <c r="A15" t="s">
        <v>48</v>
      </c>
      <c r="B15" s="34" t="s">
        <v>54</v>
      </c>
      <c r="C15">
        <v>0</v>
      </c>
      <c r="D15">
        <v>1.2189327057069543E-2</v>
      </c>
      <c r="E15">
        <v>0</v>
      </c>
      <c r="F15">
        <v>0</v>
      </c>
      <c r="G15">
        <v>0.85956868314258672</v>
      </c>
      <c r="H15">
        <v>0</v>
      </c>
      <c r="I15">
        <v>0</v>
      </c>
      <c r="J15">
        <v>0</v>
      </c>
      <c r="K15">
        <v>5.4625372248962474E-3</v>
      </c>
      <c r="L15">
        <v>0</v>
      </c>
      <c r="M15">
        <v>0</v>
      </c>
      <c r="N15">
        <v>0.11774932535369675</v>
      </c>
      <c r="O15">
        <v>0</v>
      </c>
      <c r="P15">
        <v>2.6643319815008948E-2</v>
      </c>
      <c r="Q15">
        <v>3.2967391776803929E-5</v>
      </c>
      <c r="R15">
        <v>4.2852559813518001E-3</v>
      </c>
      <c r="S15">
        <v>1.0259314159663868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0.46567517056241425</v>
      </c>
      <c r="H16">
        <v>0</v>
      </c>
      <c r="I16">
        <v>0</v>
      </c>
      <c r="J16">
        <v>0</v>
      </c>
      <c r="K16">
        <v>4.6225578019926973E-3</v>
      </c>
      <c r="L16">
        <v>0</v>
      </c>
      <c r="M16">
        <v>0</v>
      </c>
      <c r="N16">
        <v>2.3433595882692559E-3</v>
      </c>
      <c r="O16">
        <v>0</v>
      </c>
      <c r="P16">
        <v>1.3905257739594667E-2</v>
      </c>
      <c r="Q16">
        <v>3.3405240717457573E-5</v>
      </c>
      <c r="R16">
        <v>3.8156650021325261E-3</v>
      </c>
      <c r="S16">
        <v>0.49039541593512093</v>
      </c>
    </row>
    <row r="17" spans="1:19">
      <c r="A17" t="s">
        <v>48</v>
      </c>
      <c r="B17" s="34" t="s">
        <v>56</v>
      </c>
      <c r="C17">
        <v>0</v>
      </c>
      <c r="D17">
        <v>1.1946451954895215E-2</v>
      </c>
      <c r="E17">
        <v>0</v>
      </c>
      <c r="F17">
        <v>0</v>
      </c>
      <c r="G17">
        <v>0.26255626587299652</v>
      </c>
      <c r="H17">
        <v>0</v>
      </c>
      <c r="I17">
        <v>0</v>
      </c>
      <c r="J17">
        <v>0</v>
      </c>
      <c r="K17">
        <v>5.7692848078979043E-3</v>
      </c>
      <c r="L17">
        <v>0</v>
      </c>
      <c r="M17">
        <v>0</v>
      </c>
      <c r="N17">
        <v>5.2251626529981721E-2</v>
      </c>
      <c r="O17">
        <v>0</v>
      </c>
      <c r="P17">
        <v>3.1488265028396523E-2</v>
      </c>
      <c r="Q17">
        <v>1.831921188652044E-5</v>
      </c>
      <c r="R17">
        <v>1.9364439772514841E-3</v>
      </c>
      <c r="S17">
        <v>0.36596665738330625</v>
      </c>
    </row>
    <row r="18" spans="1:19">
      <c r="A18" t="s">
        <v>48</v>
      </c>
      <c r="B18" s="34" t="s">
        <v>57</v>
      </c>
      <c r="C18">
        <v>0</v>
      </c>
      <c r="D18">
        <v>3.5808823336123535E-3</v>
      </c>
      <c r="E18">
        <v>0</v>
      </c>
      <c r="F18">
        <v>0</v>
      </c>
      <c r="G18">
        <v>0.2521107885974363</v>
      </c>
      <c r="H18">
        <v>0</v>
      </c>
      <c r="I18">
        <v>0</v>
      </c>
      <c r="J18">
        <v>0</v>
      </c>
      <c r="K18">
        <v>4.37589609765663E-3</v>
      </c>
      <c r="L18">
        <v>0</v>
      </c>
      <c r="M18">
        <v>3.5643597821799766E-2</v>
      </c>
      <c r="N18">
        <v>4.9748249701964342E-2</v>
      </c>
      <c r="O18">
        <v>0</v>
      </c>
      <c r="P18">
        <v>8.2992072760334601E-2</v>
      </c>
      <c r="Q18">
        <v>3.2709164046496427E-5</v>
      </c>
      <c r="R18">
        <v>0</v>
      </c>
      <c r="S18">
        <v>0.42848419647685398</v>
      </c>
    </row>
    <row r="19" spans="1:19">
      <c r="A19" t="s">
        <v>48</v>
      </c>
      <c r="B19" s="34" t="s">
        <v>58</v>
      </c>
      <c r="C19">
        <v>0</v>
      </c>
      <c r="D19">
        <v>3.7116536535847511E-3</v>
      </c>
      <c r="E19">
        <v>0</v>
      </c>
      <c r="F19">
        <v>0</v>
      </c>
      <c r="G19">
        <v>0.13671344476267588</v>
      </c>
      <c r="H19">
        <v>0</v>
      </c>
      <c r="I19">
        <v>1.7869514957474814E-2</v>
      </c>
      <c r="J19">
        <v>0</v>
      </c>
      <c r="K19">
        <v>7.8132129370692763E-3</v>
      </c>
      <c r="L19">
        <v>0</v>
      </c>
      <c r="M19">
        <v>0.19965132652758369</v>
      </c>
      <c r="N19">
        <v>2.5842660118727379E-2</v>
      </c>
      <c r="O19">
        <v>0</v>
      </c>
      <c r="P19">
        <v>4.2078423810096299E-2</v>
      </c>
      <c r="Q19">
        <v>2.3796969810717139E-5</v>
      </c>
      <c r="R19">
        <v>2.6245145348452459E-4</v>
      </c>
      <c r="S19">
        <v>0.43396648519050718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0.11789901564828975</v>
      </c>
      <c r="H20">
        <v>0</v>
      </c>
      <c r="I20">
        <v>1.5545168108489122E-2</v>
      </c>
      <c r="J20">
        <v>0</v>
      </c>
      <c r="K20">
        <v>2.3716271491681304E-3</v>
      </c>
      <c r="L20">
        <v>0</v>
      </c>
      <c r="M20">
        <v>3.662668511493411E-3</v>
      </c>
      <c r="N20">
        <v>4.2574661059457952E-4</v>
      </c>
      <c r="O20">
        <v>0</v>
      </c>
      <c r="P20">
        <v>1.2937726345271905E-2</v>
      </c>
      <c r="Q20">
        <v>1.2283265189942438E-5</v>
      </c>
      <c r="R20">
        <v>8.218540796529894E-5</v>
      </c>
      <c r="S20">
        <v>0.15293642104646121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9.9332074596345077E-2</v>
      </c>
      <c r="H21">
        <v>0</v>
      </c>
      <c r="I21">
        <v>0</v>
      </c>
      <c r="J21">
        <v>0</v>
      </c>
      <c r="K21">
        <v>5.3394238105274466E-3</v>
      </c>
      <c r="L21">
        <v>0</v>
      </c>
      <c r="M21">
        <v>0.11394767921278665</v>
      </c>
      <c r="N21">
        <v>0</v>
      </c>
      <c r="O21">
        <v>0</v>
      </c>
      <c r="P21">
        <v>4.1048986796117792E-2</v>
      </c>
      <c r="Q21">
        <v>1.4648608244447321E-5</v>
      </c>
      <c r="R21">
        <v>1.5176586256942237E-3</v>
      </c>
      <c r="S21">
        <v>0.26120047164971538</v>
      </c>
    </row>
    <row r="22" spans="1:19">
      <c r="A22" t="s">
        <v>48</v>
      </c>
      <c r="B22" s="34" t="s">
        <v>61</v>
      </c>
      <c r="C22">
        <v>0</v>
      </c>
      <c r="D22">
        <v>8.5403200516577932E-3</v>
      </c>
      <c r="E22">
        <v>0</v>
      </c>
      <c r="F22">
        <v>0</v>
      </c>
      <c r="G22">
        <v>0.14785914511025977</v>
      </c>
      <c r="H22">
        <v>0</v>
      </c>
      <c r="I22">
        <v>1.4886201085604289E-2</v>
      </c>
      <c r="J22">
        <v>0</v>
      </c>
      <c r="K22">
        <v>4.4065089315264983E-3</v>
      </c>
      <c r="L22">
        <v>0</v>
      </c>
      <c r="M22">
        <v>0.13022385125757613</v>
      </c>
      <c r="N22">
        <v>5.4329371831551065E-2</v>
      </c>
      <c r="O22">
        <v>0</v>
      </c>
      <c r="P22">
        <v>6.1420751318940536E-2</v>
      </c>
      <c r="Q22">
        <v>1.1907895060098215E-5</v>
      </c>
      <c r="R22">
        <v>3.0234998140461211E-3</v>
      </c>
      <c r="S22">
        <v>0.42470155729622139</v>
      </c>
    </row>
    <row r="23" spans="1:19">
      <c r="A23" t="s">
        <v>48</v>
      </c>
      <c r="B23" s="34" t="s">
        <v>62</v>
      </c>
      <c r="C23">
        <v>0</v>
      </c>
      <c r="D23">
        <v>5.4566630138803973E-3</v>
      </c>
      <c r="E23">
        <v>0</v>
      </c>
      <c r="F23">
        <v>0</v>
      </c>
      <c r="G23">
        <v>5.8968420442392588E-2</v>
      </c>
      <c r="H23">
        <v>0</v>
      </c>
      <c r="I23">
        <v>2.0309208397980956E-2</v>
      </c>
      <c r="J23">
        <v>0</v>
      </c>
      <c r="K23">
        <v>1.4439869644018444E-3</v>
      </c>
      <c r="L23">
        <v>0</v>
      </c>
      <c r="M23">
        <v>4.5726412527170024E-3</v>
      </c>
      <c r="N23">
        <v>1.9622788715590311E-2</v>
      </c>
      <c r="O23">
        <v>0</v>
      </c>
      <c r="P23">
        <v>0.14781962500422197</v>
      </c>
      <c r="Q23">
        <v>5.5151337454291914E-6</v>
      </c>
      <c r="R23">
        <v>3.0002109773903662E-3</v>
      </c>
      <c r="S23">
        <v>0.26119905990232084</v>
      </c>
    </row>
    <row r="24" spans="1:19">
      <c r="A24" t="s">
        <v>48</v>
      </c>
      <c r="B24" s="34" t="s">
        <v>63</v>
      </c>
      <c r="C24">
        <v>0</v>
      </c>
      <c r="D24">
        <v>4.9904447224070614E-3</v>
      </c>
      <c r="E24">
        <v>0</v>
      </c>
      <c r="F24">
        <v>0</v>
      </c>
      <c r="G24">
        <v>1.7181479161855862E-2</v>
      </c>
      <c r="H24">
        <v>0</v>
      </c>
      <c r="I24">
        <v>0</v>
      </c>
      <c r="J24">
        <v>0</v>
      </c>
      <c r="K24">
        <v>2.7178385678180289E-3</v>
      </c>
      <c r="L24">
        <v>0</v>
      </c>
      <c r="M24">
        <v>7.6480515497916568E-2</v>
      </c>
      <c r="N24">
        <v>1.9465015655824924E-2</v>
      </c>
      <c r="O24">
        <v>4.6620346711770278E-3</v>
      </c>
      <c r="P24">
        <v>2.1120986518555207E-2</v>
      </c>
      <c r="Q24">
        <v>9.586117954496796E-6</v>
      </c>
      <c r="R24">
        <v>0</v>
      </c>
      <c r="S24">
        <v>0.14662790091351319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3.1490767115675222E-2</v>
      </c>
      <c r="H25">
        <v>0</v>
      </c>
      <c r="I25">
        <v>1.106244037511539E-2</v>
      </c>
      <c r="J25">
        <v>0</v>
      </c>
      <c r="K25">
        <v>1.1831853296881481E-3</v>
      </c>
      <c r="L25">
        <v>0</v>
      </c>
      <c r="M25">
        <v>3.0564224383477168E-2</v>
      </c>
      <c r="N25">
        <v>3.3447346320279459E-2</v>
      </c>
      <c r="O25">
        <v>0</v>
      </c>
      <c r="P25">
        <v>7.9781144989432229E-2</v>
      </c>
      <c r="Q25">
        <v>4.3698775959307118E-6</v>
      </c>
      <c r="R25">
        <v>2.6036148650826763E-3</v>
      </c>
      <c r="S25">
        <v>0.19013709325634931</v>
      </c>
    </row>
    <row r="26" spans="1:19">
      <c r="A26" t="s">
        <v>48</v>
      </c>
      <c r="B26" s="34" t="s">
        <v>65</v>
      </c>
      <c r="C26">
        <v>0</v>
      </c>
      <c r="D26">
        <v>2.203812509772668E-3</v>
      </c>
      <c r="E26">
        <v>0</v>
      </c>
      <c r="F26">
        <v>0</v>
      </c>
      <c r="G26">
        <v>7.1710873935277863E-2</v>
      </c>
      <c r="H26">
        <v>0</v>
      </c>
      <c r="I26">
        <v>4.1939429928583571E-3</v>
      </c>
      <c r="J26">
        <v>0</v>
      </c>
      <c r="K26">
        <v>1.6316513887047884E-3</v>
      </c>
      <c r="L26">
        <v>0</v>
      </c>
      <c r="M26">
        <v>4.8913986198668269E-2</v>
      </c>
      <c r="N26">
        <v>1.6262817340685354E-3</v>
      </c>
      <c r="O26">
        <v>0</v>
      </c>
      <c r="P26">
        <v>8.5186396064673153E-2</v>
      </c>
      <c r="Q26">
        <v>1.1828089035228106E-5</v>
      </c>
      <c r="R26">
        <v>6.7725072702029543E-5</v>
      </c>
      <c r="S26">
        <v>0.21554649798575731</v>
      </c>
    </row>
    <row r="27" spans="1:19">
      <c r="A27" t="s">
        <v>48</v>
      </c>
      <c r="B27" s="34" t="s">
        <v>66</v>
      </c>
      <c r="C27">
        <v>0</v>
      </c>
      <c r="D27">
        <v>2.1067642222988847E-3</v>
      </c>
      <c r="E27">
        <v>0</v>
      </c>
      <c r="F27">
        <v>0</v>
      </c>
      <c r="G27">
        <v>2.6138511321053937E-2</v>
      </c>
      <c r="H27">
        <v>0</v>
      </c>
      <c r="I27">
        <v>6.9568297326936673E-3</v>
      </c>
      <c r="J27">
        <v>0</v>
      </c>
      <c r="K27">
        <v>9.9932490378648597E-4</v>
      </c>
      <c r="L27">
        <v>0</v>
      </c>
      <c r="M27">
        <v>2.4737789927937182E-2</v>
      </c>
      <c r="N27">
        <v>2.7842463920458971E-2</v>
      </c>
      <c r="O27">
        <v>2.9941422474911092E-3</v>
      </c>
      <c r="P27">
        <v>6.0768880784280555E-2</v>
      </c>
      <c r="Q27">
        <v>0.75442481029287267</v>
      </c>
      <c r="R27">
        <v>1.4771238636668294E-3</v>
      </c>
      <c r="S27">
        <v>0.90844664121654706</v>
      </c>
    </row>
    <row r="28" spans="1:19">
      <c r="A28" t="s">
        <v>48</v>
      </c>
      <c r="B28" s="34" t="s">
        <v>67</v>
      </c>
      <c r="C28">
        <v>0</v>
      </c>
      <c r="D28">
        <v>2.2076022508221993E-3</v>
      </c>
      <c r="E28">
        <v>0</v>
      </c>
      <c r="F28">
        <v>0</v>
      </c>
      <c r="G28">
        <v>3.6516532940563007E-2</v>
      </c>
      <c r="H28">
        <v>0</v>
      </c>
      <c r="I28">
        <v>6.1944798285913649E-3</v>
      </c>
      <c r="J28">
        <v>0</v>
      </c>
      <c r="K28">
        <v>3.2435094985743818E-3</v>
      </c>
      <c r="L28">
        <v>0</v>
      </c>
      <c r="M28">
        <v>3.6905027412179381E-2</v>
      </c>
      <c r="N28">
        <v>5.5970561678142738E-2</v>
      </c>
      <c r="O28">
        <v>1.9163403375099964E-3</v>
      </c>
      <c r="P28">
        <v>2.9513687351959916E-2</v>
      </c>
      <c r="Q28">
        <v>1.1390785834218522</v>
      </c>
      <c r="R28">
        <v>1.3107407936449739E-3</v>
      </c>
      <c r="S28">
        <v>1.3128570655138443</v>
      </c>
    </row>
    <row r="29" spans="1:19">
      <c r="A29" t="s">
        <v>48</v>
      </c>
      <c r="B29" s="34" t="s">
        <v>68</v>
      </c>
      <c r="C29">
        <v>0</v>
      </c>
      <c r="D29">
        <v>2.234368193719305E-3</v>
      </c>
      <c r="E29">
        <v>0</v>
      </c>
      <c r="F29">
        <v>0</v>
      </c>
      <c r="G29">
        <v>2.2774368989230354E-2</v>
      </c>
      <c r="H29">
        <v>0</v>
      </c>
      <c r="I29">
        <v>3.1436887540120945E-3</v>
      </c>
      <c r="J29">
        <v>0</v>
      </c>
      <c r="K29">
        <v>0</v>
      </c>
      <c r="L29">
        <v>1.0455646407076578</v>
      </c>
      <c r="M29">
        <v>0</v>
      </c>
      <c r="N29">
        <v>1.2468574577670921E-3</v>
      </c>
      <c r="O29">
        <v>0</v>
      </c>
      <c r="P29">
        <v>7.9418678820154076E-2</v>
      </c>
      <c r="Q29">
        <v>0.42637017337250427</v>
      </c>
      <c r="R29">
        <v>5.4876928585001192E-2</v>
      </c>
      <c r="S29">
        <v>1.6356297048800386</v>
      </c>
    </row>
    <row r="30" spans="1:19">
      <c r="A30" t="s">
        <v>48</v>
      </c>
      <c r="B30" s="34" t="s">
        <v>69</v>
      </c>
      <c r="C30">
        <v>0</v>
      </c>
      <c r="D30">
        <v>1.7523557936752754E-3</v>
      </c>
      <c r="E30">
        <v>0</v>
      </c>
      <c r="F30">
        <v>0</v>
      </c>
      <c r="G30">
        <v>4.3523725107443401E-2</v>
      </c>
      <c r="H30">
        <v>0</v>
      </c>
      <c r="I30">
        <v>0</v>
      </c>
      <c r="J30">
        <v>0</v>
      </c>
      <c r="K30">
        <v>3.960718964571841E-4</v>
      </c>
      <c r="L30">
        <v>0</v>
      </c>
      <c r="M30">
        <v>8.2772659117111846E-3</v>
      </c>
      <c r="N30">
        <v>5.9178891330976979E-2</v>
      </c>
      <c r="O30">
        <v>1.5434376700447922E-3</v>
      </c>
      <c r="P30">
        <v>3.7711122560325716E-2</v>
      </c>
      <c r="Q30">
        <v>0.51211335635776223</v>
      </c>
      <c r="R30">
        <v>7.2012408615990453E-2</v>
      </c>
      <c r="S30">
        <v>0.73650863524439103</v>
      </c>
    </row>
    <row r="31" spans="1:19">
      <c r="A31" t="s">
        <v>48</v>
      </c>
      <c r="B31" s="34" t="s">
        <v>70</v>
      </c>
      <c r="C31">
        <v>0</v>
      </c>
      <c r="D31">
        <v>2.7412422776246226E-3</v>
      </c>
      <c r="E31">
        <v>0</v>
      </c>
      <c r="F31">
        <v>0</v>
      </c>
      <c r="G31">
        <v>1.0049923505809577E-2</v>
      </c>
      <c r="H31">
        <v>0</v>
      </c>
      <c r="I31">
        <v>0</v>
      </c>
      <c r="J31">
        <v>0</v>
      </c>
      <c r="K31">
        <v>3.7598693224029367E-4</v>
      </c>
      <c r="L31">
        <v>0</v>
      </c>
      <c r="M31">
        <v>4.7588297898519927E-2</v>
      </c>
      <c r="N31">
        <v>4.0851895620609868E-2</v>
      </c>
      <c r="O31">
        <v>5.8514119685191754E-4</v>
      </c>
      <c r="P31">
        <v>6.4499001124102673E-2</v>
      </c>
      <c r="Q31">
        <v>0.13394125999459927</v>
      </c>
      <c r="R31">
        <v>2.7552647754587878E-2</v>
      </c>
      <c r="S31">
        <v>0.32818539630494037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3.8525641779348252E-2</v>
      </c>
      <c r="H32">
        <v>0</v>
      </c>
      <c r="I32">
        <v>9.4985866327518403E-3</v>
      </c>
      <c r="J32">
        <v>0</v>
      </c>
      <c r="K32">
        <v>3.4994636691869363E-4</v>
      </c>
      <c r="L32">
        <v>0</v>
      </c>
      <c r="M32">
        <v>3.2123046524792365E-2</v>
      </c>
      <c r="N32">
        <v>2.3954854829009831E-2</v>
      </c>
      <c r="O32">
        <v>9.7062065054656296E-4</v>
      </c>
      <c r="P32">
        <v>4.6029895169847457E-2</v>
      </c>
      <c r="Q32">
        <v>0.14403717550231976</v>
      </c>
      <c r="R32">
        <v>2.1979976924246414E-2</v>
      </c>
      <c r="S32">
        <v>0.31746974437977293</v>
      </c>
    </row>
    <row r="33" spans="1:19">
      <c r="A33" t="s">
        <v>48</v>
      </c>
      <c r="B33" s="34" t="s">
        <v>72</v>
      </c>
      <c r="C33">
        <v>0</v>
      </c>
      <c r="D33">
        <v>1.1100892322179395E-2</v>
      </c>
      <c r="E33">
        <v>0</v>
      </c>
      <c r="F33">
        <v>0</v>
      </c>
      <c r="G33">
        <v>9.1127567244293495E-3</v>
      </c>
      <c r="H33">
        <v>0</v>
      </c>
      <c r="I33">
        <v>5.2585095329319848E-3</v>
      </c>
      <c r="J33">
        <v>0</v>
      </c>
      <c r="K33">
        <v>1.6530975923891161E-3</v>
      </c>
      <c r="L33">
        <v>0.46579778891949775</v>
      </c>
      <c r="M33">
        <v>2.5717470449351132E-2</v>
      </c>
      <c r="N33">
        <v>3.4277146776888312E-2</v>
      </c>
      <c r="O33">
        <v>4.411013764930756E-4</v>
      </c>
      <c r="P33">
        <v>3.3708372170659695E-2</v>
      </c>
      <c r="Q33">
        <v>0.14231508048083663</v>
      </c>
      <c r="R33">
        <v>3.6261825144185911E-2</v>
      </c>
      <c r="S33">
        <v>0.76564404148984977</v>
      </c>
    </row>
    <row r="34" spans="1:19">
      <c r="A34" t="s">
        <v>48</v>
      </c>
      <c r="B34" s="34" t="s">
        <v>73</v>
      </c>
      <c r="C34">
        <v>0</v>
      </c>
      <c r="D34">
        <v>1.9366128471830502E-3</v>
      </c>
      <c r="E34">
        <v>0</v>
      </c>
      <c r="F34">
        <v>0</v>
      </c>
      <c r="G34">
        <v>1.743176303707461E-2</v>
      </c>
      <c r="H34">
        <v>0</v>
      </c>
      <c r="I34">
        <v>1.4629425678884908E-2</v>
      </c>
      <c r="J34">
        <v>0</v>
      </c>
      <c r="K34">
        <v>3.0649361506866757E-4</v>
      </c>
      <c r="L34">
        <v>0.20570499560082478</v>
      </c>
      <c r="M34">
        <v>3.4780941303619306E-3</v>
      </c>
      <c r="N34">
        <v>2.954698005641565E-2</v>
      </c>
      <c r="O34">
        <v>8.6176495958592211E-4</v>
      </c>
      <c r="P34">
        <v>1.7956665118919579E-2</v>
      </c>
      <c r="Q34">
        <v>0.1080119972570337</v>
      </c>
      <c r="R34">
        <v>5.3446013057010799E-2</v>
      </c>
      <c r="S34">
        <v>0.45331080535836499</v>
      </c>
    </row>
    <row r="35" spans="1:19">
      <c r="A35" t="s">
        <v>48</v>
      </c>
      <c r="B35" s="34" t="s">
        <v>74</v>
      </c>
      <c r="C35">
        <v>0</v>
      </c>
      <c r="D35">
        <v>5.4308907807036622E-3</v>
      </c>
      <c r="E35">
        <v>1.0917219774789997E-2</v>
      </c>
      <c r="F35">
        <v>0</v>
      </c>
      <c r="G35">
        <v>1.6549890428664948E-2</v>
      </c>
      <c r="H35">
        <v>0</v>
      </c>
      <c r="I35">
        <v>1.9957091408978611E-3</v>
      </c>
      <c r="J35">
        <v>0</v>
      </c>
      <c r="K35">
        <v>2.9605810076270556E-4</v>
      </c>
      <c r="L35">
        <v>0.42978180939962107</v>
      </c>
      <c r="M35">
        <v>2.3762733746037212E-2</v>
      </c>
      <c r="N35">
        <v>4.8003043077760932E-2</v>
      </c>
      <c r="O35">
        <v>0</v>
      </c>
      <c r="P35">
        <v>3.1541061497473155E-2</v>
      </c>
      <c r="Q35">
        <v>3.6355055283191717E-2</v>
      </c>
      <c r="R35">
        <v>3.3941606508600397E-2</v>
      </c>
      <c r="S35">
        <v>0.63857507773851552</v>
      </c>
    </row>
    <row r="36" spans="1:19">
      <c r="A36" t="s">
        <v>48</v>
      </c>
      <c r="B36" s="34" t="s">
        <v>75</v>
      </c>
      <c r="C36">
        <v>0</v>
      </c>
      <c r="D36">
        <v>3.3585116722184838E-3</v>
      </c>
      <c r="E36">
        <v>9.497180929661583E-3</v>
      </c>
      <c r="F36">
        <v>0</v>
      </c>
      <c r="G36">
        <v>7.8352903094884851E-3</v>
      </c>
      <c r="H36">
        <v>0</v>
      </c>
      <c r="I36">
        <v>9.3458651505256563E-3</v>
      </c>
      <c r="J36">
        <v>0</v>
      </c>
      <c r="K36">
        <v>8.4178855135587372E-4</v>
      </c>
      <c r="L36">
        <v>0</v>
      </c>
      <c r="M36">
        <v>1.2926385867321089E-2</v>
      </c>
      <c r="N36">
        <v>4.9756074211471102E-4</v>
      </c>
      <c r="O36">
        <v>0</v>
      </c>
      <c r="P36">
        <v>6.2760127114995345E-2</v>
      </c>
      <c r="Q36">
        <v>7.9114202578012272E-2</v>
      </c>
      <c r="R36">
        <v>1.9864018634688008E-2</v>
      </c>
      <c r="S36">
        <v>0.20604093155037795</v>
      </c>
    </row>
    <row r="37" spans="1:19">
      <c r="A37" t="s">
        <v>48</v>
      </c>
      <c r="B37" s="34" t="s">
        <v>76</v>
      </c>
      <c r="C37">
        <v>0</v>
      </c>
      <c r="D37">
        <v>7.6082661026630749E-3</v>
      </c>
      <c r="E37">
        <v>0</v>
      </c>
      <c r="F37">
        <v>0</v>
      </c>
      <c r="G37">
        <v>2.2905175730730143E-2</v>
      </c>
      <c r="H37">
        <v>0.11291418998320576</v>
      </c>
      <c r="I37">
        <v>3.224350519571817E-3</v>
      </c>
      <c r="J37">
        <v>0</v>
      </c>
      <c r="K37">
        <v>2.6606114764082811E-4</v>
      </c>
      <c r="L37">
        <v>0</v>
      </c>
      <c r="M37">
        <v>1.6402115171900711E-3</v>
      </c>
      <c r="N37">
        <v>8.6159491505779506E-3</v>
      </c>
      <c r="O37">
        <v>1.0092166260253776E-3</v>
      </c>
      <c r="P37">
        <v>3.8635983961154308E-2</v>
      </c>
      <c r="Q37">
        <v>2.9640299576553009E-2</v>
      </c>
      <c r="R37">
        <v>0.53526714811179688</v>
      </c>
      <c r="S37">
        <v>0.76172685242713101</v>
      </c>
    </row>
    <row r="38" spans="1:19">
      <c r="A38" t="s">
        <v>48</v>
      </c>
      <c r="B38" s="34" t="s">
        <v>77</v>
      </c>
      <c r="C38">
        <v>0</v>
      </c>
      <c r="D38">
        <v>4.3737136600191795E-3</v>
      </c>
      <c r="E38">
        <v>0</v>
      </c>
      <c r="F38">
        <v>8.1900661830214805</v>
      </c>
      <c r="G38">
        <v>7.3426475280982118E-3</v>
      </c>
      <c r="H38">
        <v>0</v>
      </c>
      <c r="I38">
        <v>4.4464851540350625E-3</v>
      </c>
      <c r="J38">
        <v>0</v>
      </c>
      <c r="K38">
        <v>7.6515604075262644E-4</v>
      </c>
      <c r="L38">
        <v>0.15433426079749646</v>
      </c>
      <c r="M38">
        <v>1.1954907989425223E-2</v>
      </c>
      <c r="N38">
        <v>8.6004427129808825E-3</v>
      </c>
      <c r="O38">
        <v>3.1603132325635531E-4</v>
      </c>
      <c r="P38">
        <v>2.839218070288041E-2</v>
      </c>
      <c r="Q38">
        <v>5.357876606087375E-2</v>
      </c>
      <c r="R38">
        <v>2.7557338214833749E-2</v>
      </c>
      <c r="S38">
        <v>8.4917281132061522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4.5205951700811042E-3</v>
      </c>
      <c r="F39">
        <v>3.6486646263914881</v>
      </c>
      <c r="G39">
        <v>0</v>
      </c>
      <c r="H39">
        <v>7.2517939143639659E-2</v>
      </c>
      <c r="I39">
        <v>4.0234632609361665E-3</v>
      </c>
      <c r="J39">
        <v>0</v>
      </c>
      <c r="K39">
        <v>4.9710360476988569E-4</v>
      </c>
      <c r="L39">
        <v>0.32304674452713344</v>
      </c>
      <c r="M39">
        <v>1.0662937208650525E-2</v>
      </c>
      <c r="N39">
        <v>7.6904425352286587E-3</v>
      </c>
      <c r="O39">
        <v>3.2878702112839296E-4</v>
      </c>
      <c r="P39">
        <v>9.1323081300818121E-3</v>
      </c>
      <c r="Q39">
        <v>6.0351850198648638E-2</v>
      </c>
      <c r="R39">
        <v>0.24296320887544243</v>
      </c>
      <c r="S39">
        <v>4.3844000060672279</v>
      </c>
    </row>
    <row r="40" spans="1:19">
      <c r="A40" t="s">
        <v>48</v>
      </c>
      <c r="B40" s="34" t="s">
        <v>79</v>
      </c>
      <c r="C40">
        <v>0</v>
      </c>
      <c r="D40">
        <v>1.2743578604578198E-3</v>
      </c>
      <c r="E40">
        <v>4.5739957715313882E-3</v>
      </c>
      <c r="F40">
        <v>4.9778643890136642</v>
      </c>
      <c r="G40">
        <v>0</v>
      </c>
      <c r="H40">
        <v>4.6413643870961196E-2</v>
      </c>
      <c r="I40">
        <v>7.5388718749425931E-3</v>
      </c>
      <c r="J40">
        <v>0</v>
      </c>
      <c r="K40">
        <v>0</v>
      </c>
      <c r="L40">
        <v>0</v>
      </c>
      <c r="M40">
        <v>1.1849656381280771E-2</v>
      </c>
      <c r="N40">
        <v>2.7679968708503422E-2</v>
      </c>
      <c r="O40">
        <v>5.8972494644813495E-4</v>
      </c>
      <c r="P40">
        <v>4.9197049671546145E-2</v>
      </c>
      <c r="Q40">
        <v>1.1615923545257534E-2</v>
      </c>
      <c r="R40">
        <v>0.32734172283597274</v>
      </c>
      <c r="S40">
        <v>5.4659393044805107</v>
      </c>
    </row>
    <row r="41" spans="1:19">
      <c r="A41" t="s">
        <v>48</v>
      </c>
      <c r="B41" s="34" t="s">
        <v>80</v>
      </c>
      <c r="C41">
        <v>0</v>
      </c>
      <c r="D41">
        <v>1.209734663872114E-3</v>
      </c>
      <c r="E41">
        <v>1.2407728584710318E-2</v>
      </c>
      <c r="F41">
        <v>0</v>
      </c>
      <c r="G41">
        <v>6.397672507124863E-3</v>
      </c>
      <c r="H41">
        <v>4.3734523567770411E-2</v>
      </c>
      <c r="I41">
        <v>0</v>
      </c>
      <c r="J41">
        <v>0</v>
      </c>
      <c r="K41">
        <v>6.7890793771273328E-4</v>
      </c>
      <c r="L41">
        <v>0</v>
      </c>
      <c r="M41">
        <v>1.1490650198337504E-2</v>
      </c>
      <c r="N41">
        <v>7.2393093666294206E-3</v>
      </c>
      <c r="O41">
        <v>1.0261744942708581E-3</v>
      </c>
      <c r="P41">
        <v>2.0872771949382862E-2</v>
      </c>
      <c r="Q41">
        <v>5.2727805270543104E-2</v>
      </c>
      <c r="R41">
        <v>0.149324619814583</v>
      </c>
      <c r="S41">
        <v>0.3071098983549021</v>
      </c>
    </row>
    <row r="42" spans="1:19">
      <c r="A42" t="s">
        <v>48</v>
      </c>
      <c r="B42" s="34" t="s">
        <v>81</v>
      </c>
      <c r="C42">
        <v>0</v>
      </c>
      <c r="D42">
        <v>1.1259493728550674E-3</v>
      </c>
      <c r="E42">
        <v>0</v>
      </c>
      <c r="F42">
        <v>3.739397714788673</v>
      </c>
      <c r="G42">
        <v>6.3215280692490161E-3</v>
      </c>
      <c r="H42">
        <v>1.4172083420318449E-2</v>
      </c>
      <c r="I42">
        <v>1.0793529915268107E-3</v>
      </c>
      <c r="J42">
        <v>0</v>
      </c>
      <c r="K42">
        <v>4.408685426898068E-4</v>
      </c>
      <c r="L42">
        <v>0.21768320129115004</v>
      </c>
      <c r="M42">
        <v>3.2850209364687633E-3</v>
      </c>
      <c r="N42">
        <v>1.2706240780534062E-2</v>
      </c>
      <c r="O42">
        <v>6.4924004212291164E-4</v>
      </c>
      <c r="P42">
        <v>2.519434933908471E-2</v>
      </c>
      <c r="Q42">
        <v>1.9488027504294791E-2</v>
      </c>
      <c r="R42">
        <v>0.1172188489686472</v>
      </c>
      <c r="S42">
        <v>4.1587624260476588</v>
      </c>
    </row>
    <row r="43" spans="1:19">
      <c r="A43" t="s">
        <v>48</v>
      </c>
      <c r="B43" s="34" t="s">
        <v>82</v>
      </c>
      <c r="C43">
        <v>0</v>
      </c>
      <c r="D43">
        <v>5.3188270357188705E-3</v>
      </c>
      <c r="E43">
        <v>0</v>
      </c>
      <c r="F43">
        <v>1.7051454841661879</v>
      </c>
      <c r="G43">
        <v>5.9413486006549832E-3</v>
      </c>
      <c r="H43">
        <v>7.1949918993352346E-2</v>
      </c>
      <c r="I43">
        <v>1.024618569806568E-3</v>
      </c>
      <c r="J43">
        <v>0</v>
      </c>
      <c r="K43">
        <v>2.1006962228319048E-4</v>
      </c>
      <c r="L43">
        <v>9.8926763689682673E-2</v>
      </c>
      <c r="M43">
        <v>2.0184870424061807E-2</v>
      </c>
      <c r="N43">
        <v>3.4236441808488394E-4</v>
      </c>
      <c r="O43">
        <v>1.0814908234025693E-3</v>
      </c>
      <c r="P43">
        <v>2.8145701074116847E-2</v>
      </c>
      <c r="Q43">
        <v>1.8453183923882399E-2</v>
      </c>
      <c r="R43">
        <v>0.16161968276625305</v>
      </c>
      <c r="S43">
        <v>2.1183443241073761</v>
      </c>
    </row>
    <row r="44" spans="1:19">
      <c r="A44" t="s">
        <v>48</v>
      </c>
      <c r="B44" s="34" t="s">
        <v>83</v>
      </c>
      <c r="C44">
        <v>0</v>
      </c>
      <c r="D44">
        <v>9.8614052407305919E-4</v>
      </c>
      <c r="E44">
        <v>3.013339701515752E-3</v>
      </c>
      <c r="F44">
        <v>2.2888207130007672</v>
      </c>
      <c r="G44">
        <v>5.8345731796247691E-3</v>
      </c>
      <c r="H44">
        <v>6.2152125195002128E-2</v>
      </c>
      <c r="I44">
        <v>2.7757640775946113E-3</v>
      </c>
      <c r="J44">
        <v>0</v>
      </c>
      <c r="K44">
        <v>2.037673450892008E-4</v>
      </c>
      <c r="L44">
        <v>9.4902070884814282E-2</v>
      </c>
      <c r="M44">
        <v>2.4788698218556893E-2</v>
      </c>
      <c r="N44">
        <v>1.7494689713932088E-2</v>
      </c>
      <c r="O44">
        <v>5.0089176176115399E-4</v>
      </c>
      <c r="P44">
        <v>4.3205993599797043E-2</v>
      </c>
      <c r="Q44">
        <v>1.7344317938844167E-2</v>
      </c>
      <c r="R44">
        <v>0.10149182467668405</v>
      </c>
      <c r="S44">
        <v>2.6635149098180548</v>
      </c>
    </row>
    <row r="45" spans="1:19">
      <c r="A45" t="s">
        <v>48</v>
      </c>
      <c r="B45" s="34" t="s">
        <v>84</v>
      </c>
      <c r="C45">
        <v>0</v>
      </c>
      <c r="D45">
        <v>9.5256434812446278E-4</v>
      </c>
      <c r="E45">
        <v>6.3074107829258902E-3</v>
      </c>
      <c r="F45">
        <v>0</v>
      </c>
      <c r="G45">
        <v>0</v>
      </c>
      <c r="H45">
        <v>3.371089223586804E-2</v>
      </c>
      <c r="I45">
        <v>2.6828193487412333E-3</v>
      </c>
      <c r="J45">
        <v>0</v>
      </c>
      <c r="K45">
        <v>3.9187820074165769E-4</v>
      </c>
      <c r="L45">
        <v>9.8367828181899153E-2</v>
      </c>
      <c r="M45">
        <v>2.3708075289034181E-2</v>
      </c>
      <c r="N45">
        <v>6.1155300730939555E-3</v>
      </c>
      <c r="O45">
        <v>4.4986313006760426E-4</v>
      </c>
      <c r="P45">
        <v>4.2184779605181744E-2</v>
      </c>
      <c r="Q45">
        <v>2.4863451930913438E-2</v>
      </c>
      <c r="R45">
        <v>7.0766934579014062E-3</v>
      </c>
      <c r="S45">
        <v>0.24681178658445191</v>
      </c>
    </row>
    <row r="46" spans="1:19">
      <c r="A46" t="s">
        <v>48</v>
      </c>
      <c r="B46" s="34" t="s">
        <v>85</v>
      </c>
      <c r="C46">
        <v>0</v>
      </c>
      <c r="D46">
        <v>2.7084472967137396E-3</v>
      </c>
      <c r="E46">
        <v>0</v>
      </c>
      <c r="F46">
        <v>0.56986896791155317</v>
      </c>
      <c r="G46">
        <v>1.0908392125594801E-2</v>
      </c>
      <c r="H46">
        <v>2.2468411569933511E-2</v>
      </c>
      <c r="I46">
        <v>8.3523926657594338E-4</v>
      </c>
      <c r="J46">
        <v>0</v>
      </c>
      <c r="K46">
        <v>1.8770830898781621E-4</v>
      </c>
      <c r="L46">
        <v>0</v>
      </c>
      <c r="M46">
        <v>4.210767391924497E-4</v>
      </c>
      <c r="N46">
        <v>2.1040183211335828E-2</v>
      </c>
      <c r="O46">
        <v>8.1763889636610881E-4</v>
      </c>
      <c r="P46">
        <v>5.2276660266073138E-2</v>
      </c>
      <c r="Q46">
        <v>7.9723746862767619E-3</v>
      </c>
      <c r="R46">
        <v>0.11954322020747288</v>
      </c>
      <c r="S46">
        <v>0.80904832048612008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2.3358700134913377</v>
      </c>
      <c r="G47">
        <v>0</v>
      </c>
      <c r="H47">
        <v>3.1581349764133404E-2</v>
      </c>
      <c r="I47">
        <v>8.0680098634192121E-4</v>
      </c>
      <c r="J47">
        <v>0</v>
      </c>
      <c r="K47">
        <v>0</v>
      </c>
      <c r="L47">
        <v>0</v>
      </c>
      <c r="M47">
        <v>8.5504941978908899E-3</v>
      </c>
      <c r="N47">
        <v>5.5713719011674101E-3</v>
      </c>
      <c r="O47">
        <v>3.6409289189371502E-4</v>
      </c>
      <c r="P47">
        <v>3.5989046782004097E-2</v>
      </c>
      <c r="Q47">
        <v>7.0860782486192875E-7</v>
      </c>
      <c r="R47">
        <v>9.4599365449135053E-2</v>
      </c>
      <c r="S47">
        <v>2.513333244071724</v>
      </c>
    </row>
    <row r="48" spans="1:19">
      <c r="A48" t="s">
        <v>48</v>
      </c>
      <c r="B48" s="34" t="s">
        <v>87</v>
      </c>
      <c r="C48">
        <v>0</v>
      </c>
      <c r="D48">
        <v>1.6891849569520556E-3</v>
      </c>
      <c r="E48">
        <v>4.2502126839117638E-3</v>
      </c>
      <c r="F48">
        <v>1.0360039514613071</v>
      </c>
      <c r="G48">
        <v>5.1347526996594617E-3</v>
      </c>
      <c r="H48">
        <v>1.0895657050544627E-2</v>
      </c>
      <c r="I48">
        <v>2.2939951035814143E-3</v>
      </c>
      <c r="J48">
        <v>0</v>
      </c>
      <c r="K48">
        <v>5.3550010749510435E-4</v>
      </c>
      <c r="L48">
        <v>0</v>
      </c>
      <c r="M48">
        <v>4.1254135665846903E-4</v>
      </c>
      <c r="N48">
        <v>5.1788789979514416E-3</v>
      </c>
      <c r="O48">
        <v>1.0518274853351522E-3</v>
      </c>
      <c r="P48">
        <v>4.2031015523134707E-2</v>
      </c>
      <c r="Q48">
        <v>6.9444298142937733E-3</v>
      </c>
      <c r="R48">
        <v>5.9776746850768614E-2</v>
      </c>
      <c r="S48">
        <v>1.1761986940915961</v>
      </c>
    </row>
    <row r="49" spans="1:19">
      <c r="A49" t="s">
        <v>48</v>
      </c>
      <c r="B49" s="34" t="s">
        <v>88</v>
      </c>
      <c r="C49">
        <v>0</v>
      </c>
      <c r="D49">
        <v>3.2281738192955489E-3</v>
      </c>
      <c r="E49">
        <v>1.9315215107015421E-3</v>
      </c>
      <c r="F49">
        <v>0.45750601307193151</v>
      </c>
      <c r="G49">
        <v>0</v>
      </c>
      <c r="H49">
        <v>1.9803163252458678E-2</v>
      </c>
      <c r="I49">
        <v>1.4307023898870175E-3</v>
      </c>
      <c r="J49">
        <v>0</v>
      </c>
      <c r="K49">
        <v>1.7313705743290941E-4</v>
      </c>
      <c r="L49">
        <v>7.2750919146427506E-2</v>
      </c>
      <c r="M49">
        <v>1.4551590042961582E-2</v>
      </c>
      <c r="N49">
        <v>4.8285674102845899E-3</v>
      </c>
      <c r="O49">
        <v>0</v>
      </c>
      <c r="P49">
        <v>2.4229952713584746E-2</v>
      </c>
      <c r="Q49">
        <v>6.8617779273787427E-3</v>
      </c>
      <c r="R49">
        <v>5.9468781377627344E-2</v>
      </c>
      <c r="S49">
        <v>0.66676429971995077</v>
      </c>
    </row>
    <row r="50" spans="1:19">
      <c r="A50" t="s">
        <v>48</v>
      </c>
      <c r="B50" s="34" t="s">
        <v>89</v>
      </c>
      <c r="C50">
        <v>0</v>
      </c>
      <c r="D50">
        <v>0</v>
      </c>
      <c r="E50">
        <v>1.8529403417981011E-3</v>
      </c>
      <c r="F50">
        <v>0.89565178312399496</v>
      </c>
      <c r="G50">
        <v>4.865875388293972E-3</v>
      </c>
      <c r="H50">
        <v>2.601809226066043E-2</v>
      </c>
      <c r="I50">
        <v>2.7341920014315735E-3</v>
      </c>
      <c r="J50">
        <v>0</v>
      </c>
      <c r="K50">
        <v>1.6926460778342312E-4</v>
      </c>
      <c r="L50">
        <v>0.15358828538806168</v>
      </c>
      <c r="M50">
        <v>1.6810415708832238E-3</v>
      </c>
      <c r="N50">
        <v>1.3718804293674891E-2</v>
      </c>
      <c r="O50">
        <v>1.5059191371059877E-4</v>
      </c>
      <c r="P50">
        <v>4.7818893850427369E-2</v>
      </c>
      <c r="Q50">
        <v>6.449107595543957E-3</v>
      </c>
      <c r="R50">
        <v>3.3421205285691702E-2</v>
      </c>
      <c r="S50">
        <v>1.1881200776219529</v>
      </c>
    </row>
    <row r="51" spans="1:19">
      <c r="A51" t="s">
        <v>48</v>
      </c>
      <c r="B51" s="34" t="s">
        <v>90</v>
      </c>
      <c r="C51">
        <v>0</v>
      </c>
      <c r="D51">
        <v>7.454072432285519E-4</v>
      </c>
      <c r="E51">
        <v>1.9206084279713292E-3</v>
      </c>
      <c r="F51">
        <v>0.46384929730193392</v>
      </c>
      <c r="G51">
        <v>0</v>
      </c>
      <c r="H51">
        <v>8.2754112741701968E-3</v>
      </c>
      <c r="I51">
        <v>0</v>
      </c>
      <c r="J51">
        <v>0</v>
      </c>
      <c r="K51">
        <v>0</v>
      </c>
      <c r="L51">
        <v>0.14461481051107938</v>
      </c>
      <c r="M51">
        <v>1.2766914563069554E-2</v>
      </c>
      <c r="N51">
        <v>4.6622149134676327E-3</v>
      </c>
      <c r="O51">
        <v>1.4295533756044157E-4</v>
      </c>
      <c r="P51">
        <v>3.2092011944025778E-2</v>
      </c>
      <c r="Q51">
        <v>6.3332069431725202E-3</v>
      </c>
      <c r="R51">
        <v>5.9085713262832851E-2</v>
      </c>
      <c r="S51">
        <v>0.73448855172251371</v>
      </c>
    </row>
    <row r="52" spans="1:19">
      <c r="A52" t="s">
        <v>48</v>
      </c>
      <c r="B52" s="34" t="s">
        <v>91</v>
      </c>
      <c r="C52">
        <v>0.67619548263210083</v>
      </c>
      <c r="D52">
        <v>2.151913778862008E-3</v>
      </c>
      <c r="E52">
        <v>0</v>
      </c>
      <c r="F52">
        <v>0.36378471811586977</v>
      </c>
      <c r="G52">
        <v>0</v>
      </c>
      <c r="H52">
        <v>3.6473267905492435E-3</v>
      </c>
      <c r="I52">
        <v>6.3134348902235682E-4</v>
      </c>
      <c r="J52">
        <v>1.5102998377215902</v>
      </c>
      <c r="K52">
        <v>0</v>
      </c>
      <c r="L52">
        <v>0</v>
      </c>
      <c r="M52">
        <v>5.9757807179448008E-3</v>
      </c>
      <c r="N52">
        <v>4.3215762662354162E-3</v>
      </c>
      <c r="O52">
        <v>1.3305436099289927E-4</v>
      </c>
      <c r="P52">
        <v>5.3100125214967431E-2</v>
      </c>
      <c r="Q52">
        <v>1.1841871619612032E-2</v>
      </c>
      <c r="R52">
        <v>4.075493379179207E-2</v>
      </c>
      <c r="S52">
        <v>2.6728379644994433</v>
      </c>
    </row>
    <row r="53" spans="1:19">
      <c r="A53" t="s">
        <v>48</v>
      </c>
      <c r="B53" s="34" t="s">
        <v>92</v>
      </c>
      <c r="C53">
        <v>0</v>
      </c>
      <c r="D53">
        <v>7.0555000340011276E-4</v>
      </c>
      <c r="E53">
        <v>0</v>
      </c>
      <c r="F53">
        <v>0.43551665848280052</v>
      </c>
      <c r="G53">
        <v>4.5360061364529969E-3</v>
      </c>
      <c r="H53">
        <v>3.4623693908174547E-3</v>
      </c>
      <c r="I53">
        <v>2.4202087790756721E-3</v>
      </c>
      <c r="J53">
        <v>1.5695328381676936</v>
      </c>
      <c r="K53">
        <v>0</v>
      </c>
      <c r="L53">
        <v>0.13225889450404127</v>
      </c>
      <c r="M53">
        <v>1.2250592283539419E-2</v>
      </c>
      <c r="N53">
        <v>4.3034858614197091E-3</v>
      </c>
      <c r="O53">
        <v>5.057434000151316E-4</v>
      </c>
      <c r="P53">
        <v>5.1127367585861894E-2</v>
      </c>
      <c r="Q53">
        <v>6.3282051406113204E-2</v>
      </c>
      <c r="R53">
        <v>3.1046974411724104E-2</v>
      </c>
      <c r="S53">
        <v>2.3109487404129752</v>
      </c>
    </row>
    <row r="54" spans="1:19">
      <c r="A54" t="s">
        <v>48</v>
      </c>
      <c r="B54" s="34" t="s">
        <v>93</v>
      </c>
      <c r="C54">
        <v>0.59755101585713088</v>
      </c>
      <c r="D54">
        <v>6.7589717118171633E-4</v>
      </c>
      <c r="E54">
        <v>0</v>
      </c>
      <c r="F54">
        <v>0.36137814393225298</v>
      </c>
      <c r="G54">
        <v>4.3427161289377736E-3</v>
      </c>
      <c r="H54">
        <v>9.3798032376168905E-3</v>
      </c>
      <c r="I54">
        <v>5.7246999160615042E-4</v>
      </c>
      <c r="J54">
        <v>0.69350163697005174</v>
      </c>
      <c r="K54">
        <v>1.1008332973621582E-3</v>
      </c>
      <c r="L54">
        <v>0</v>
      </c>
      <c r="M54">
        <v>3.6035405923118269E-4</v>
      </c>
      <c r="N54">
        <v>4.0862553110185829E-3</v>
      </c>
      <c r="O54">
        <v>5.413385227973494E-4</v>
      </c>
      <c r="P54">
        <v>5.8707632833059353E-2</v>
      </c>
      <c r="Q54">
        <v>0.10585872309040356</v>
      </c>
      <c r="R54">
        <v>3.7401130495600565E-2</v>
      </c>
      <c r="S54">
        <v>1.8754579508981593</v>
      </c>
    </row>
    <row r="55" spans="1:19">
      <c r="A55" t="s">
        <v>48</v>
      </c>
      <c r="B55" s="34" t="s">
        <v>94</v>
      </c>
      <c r="C55">
        <v>0.65881162269240612</v>
      </c>
      <c r="D55">
        <v>6.5561964946711515E-4</v>
      </c>
      <c r="E55">
        <v>4.7612478949621284E-3</v>
      </c>
      <c r="F55">
        <v>0.71093350330978566</v>
      </c>
      <c r="G55">
        <v>4.2221048867192579E-3</v>
      </c>
      <c r="H55">
        <v>1.9203024208844788E-2</v>
      </c>
      <c r="I55">
        <v>3.9132726271008111E-3</v>
      </c>
      <c r="J55">
        <v>0.70218582000564256</v>
      </c>
      <c r="K55">
        <v>1.0477298222883596E-3</v>
      </c>
      <c r="L55">
        <v>0</v>
      </c>
      <c r="M55">
        <v>8.1059589026621914E-4</v>
      </c>
      <c r="N55">
        <v>2.6926277999352433E-2</v>
      </c>
      <c r="O55">
        <v>4.7897421213652716E-4</v>
      </c>
      <c r="P55">
        <v>0.102351964664392</v>
      </c>
      <c r="Q55">
        <v>0.19873855601065582</v>
      </c>
      <c r="R55">
        <v>8.7321317996119419E-2</v>
      </c>
      <c r="S55">
        <v>2.5223616318701616</v>
      </c>
    </row>
    <row r="56" spans="1:19">
      <c r="A56" t="s">
        <v>48</v>
      </c>
      <c r="B56" s="34" t="s">
        <v>95</v>
      </c>
      <c r="C56">
        <v>0.16124448920085399</v>
      </c>
      <c r="D56">
        <v>1.9218492200973047E-3</v>
      </c>
      <c r="E56">
        <v>3.5640332587499601E-3</v>
      </c>
      <c r="F56">
        <v>1.4384470190078247</v>
      </c>
      <c r="G56">
        <v>5.1955506396968332E-2</v>
      </c>
      <c r="H56">
        <v>1.2496965640640845E-2</v>
      </c>
      <c r="I56">
        <v>4.0632564320075837E-3</v>
      </c>
      <c r="J56">
        <v>0.37982783139861365</v>
      </c>
      <c r="K56">
        <v>3.0993421897086842E-3</v>
      </c>
      <c r="L56">
        <v>0.18758618229005064</v>
      </c>
      <c r="M56">
        <v>5.6624958411399806E-3</v>
      </c>
      <c r="N56">
        <v>1.7537192321079198E-2</v>
      </c>
      <c r="O56">
        <v>3.4602358220870919E-4</v>
      </c>
      <c r="P56">
        <v>6.8558930949671915E-2</v>
      </c>
      <c r="Q56">
        <v>5.4567089994883133E-2</v>
      </c>
      <c r="R56">
        <v>0.11567856112308483</v>
      </c>
      <c r="S56">
        <v>2.5065567688475809</v>
      </c>
    </row>
    <row r="57" spans="1:19">
      <c r="A57" t="s">
        <v>48</v>
      </c>
      <c r="B57" s="34" t="s">
        <v>96</v>
      </c>
      <c r="C57">
        <v>0.30721083481161315</v>
      </c>
      <c r="D57">
        <v>5.2399643254648076E-3</v>
      </c>
      <c r="E57">
        <v>2.4509680153530222E-3</v>
      </c>
      <c r="F57">
        <v>1.7063991699202532</v>
      </c>
      <c r="G57">
        <v>3.6764203763485881E-2</v>
      </c>
      <c r="H57">
        <v>5.2943335329879271E-2</v>
      </c>
      <c r="I57">
        <v>1.1714137974152133E-2</v>
      </c>
      <c r="J57">
        <v>0.32202013184033795</v>
      </c>
      <c r="K57">
        <v>3.3040713783521192E-3</v>
      </c>
      <c r="L57">
        <v>0.10762784712461793</v>
      </c>
      <c r="M57">
        <v>5.9987177641902534E-3</v>
      </c>
      <c r="N57">
        <v>2.5582025985972257E-2</v>
      </c>
      <c r="O57">
        <v>2.1810002945697043E-3</v>
      </c>
      <c r="P57">
        <v>4.4677592757425444E-2</v>
      </c>
      <c r="Q57">
        <v>4.8221580366882399E-2</v>
      </c>
      <c r="R57">
        <v>9.9315959316245372E-2</v>
      </c>
      <c r="S57">
        <v>2.7816515409687881</v>
      </c>
    </row>
    <row r="58" spans="1:19">
      <c r="A58" t="s">
        <v>48</v>
      </c>
      <c r="B58" s="34" t="s">
        <v>97</v>
      </c>
      <c r="C58">
        <v>0.3320373027943222</v>
      </c>
      <c r="D58">
        <v>2.204151641962776E-3</v>
      </c>
      <c r="E58">
        <v>2.7202020143948097E-3</v>
      </c>
      <c r="F58">
        <v>3.6081197463476684</v>
      </c>
      <c r="G58">
        <v>0.21288388138109982</v>
      </c>
      <c r="H58">
        <v>1.8605667037086326E-2</v>
      </c>
      <c r="I58">
        <v>5.1116445157938228E-3</v>
      </c>
      <c r="J58">
        <v>0.64005712551909255</v>
      </c>
      <c r="K58">
        <v>1.5297017457926443E-3</v>
      </c>
      <c r="L58">
        <v>7.6332224286721928E-2</v>
      </c>
      <c r="M58">
        <v>4.516584837672255E-3</v>
      </c>
      <c r="N58">
        <v>0.10283669470541024</v>
      </c>
      <c r="O58">
        <v>9.0075665310864611E-4</v>
      </c>
      <c r="P58">
        <v>4.4069638507747033E-2</v>
      </c>
      <c r="Q58">
        <v>0.38192732578158495</v>
      </c>
      <c r="R58">
        <v>0.24278388397395956</v>
      </c>
      <c r="S58">
        <v>5.6766365317434619</v>
      </c>
    </row>
    <row r="59" spans="1:19">
      <c r="A59" t="s">
        <v>48</v>
      </c>
      <c r="B59" s="34" t="s">
        <v>98</v>
      </c>
      <c r="C59">
        <v>0.2603321219009711</v>
      </c>
      <c r="D59">
        <v>1.8811167539493329E-2</v>
      </c>
      <c r="E59">
        <v>9.0525086555622997E-3</v>
      </c>
      <c r="F59">
        <v>2.2801628327691503</v>
      </c>
      <c r="G59">
        <v>0.13307679998189892</v>
      </c>
      <c r="H59">
        <v>2.205239115240043E-2</v>
      </c>
      <c r="I59">
        <v>5.5021242692631644E-3</v>
      </c>
      <c r="J59">
        <v>0.40610264215186831</v>
      </c>
      <c r="K59">
        <v>3.793061400443748E-4</v>
      </c>
      <c r="L59">
        <v>0.39650878563910652</v>
      </c>
      <c r="M59">
        <v>1.8848342611884616E-2</v>
      </c>
      <c r="N59">
        <v>4.611580089819789E-2</v>
      </c>
      <c r="O59">
        <v>4.7386587822369902E-4</v>
      </c>
      <c r="P59">
        <v>2.3844125933587534E-2</v>
      </c>
      <c r="Q59">
        <v>0.6594774939556407</v>
      </c>
      <c r="R59">
        <v>0.26724893226923552</v>
      </c>
      <c r="S59">
        <v>4.5479892417465493</v>
      </c>
    </row>
    <row r="60" spans="1:19">
      <c r="A60" t="s">
        <v>48</v>
      </c>
      <c r="B60" s="34" t="s">
        <v>99</v>
      </c>
      <c r="C60">
        <v>0.28606342271963214</v>
      </c>
      <c r="D60">
        <v>5.2079512365183489E-3</v>
      </c>
      <c r="E60">
        <v>9.6151801019657424E-4</v>
      </c>
      <c r="F60">
        <v>2.6509458306010671</v>
      </c>
      <c r="G60">
        <v>1.0619612536227674E-2</v>
      </c>
      <c r="H60">
        <v>4.6915777443460316E-3</v>
      </c>
      <c r="I60">
        <v>7.3034372338762199E-4</v>
      </c>
      <c r="J60">
        <v>6.9116548242099896E-2</v>
      </c>
      <c r="K60">
        <v>2.6279846968617349E-4</v>
      </c>
      <c r="L60">
        <v>7.8276883946516662E-2</v>
      </c>
      <c r="M60">
        <v>5.1307703582887276E-2</v>
      </c>
      <c r="N60">
        <v>1.2857191039639781E-2</v>
      </c>
      <c r="O60">
        <v>9.3787710793033496E-5</v>
      </c>
      <c r="P60">
        <v>3.485334329737011E-2</v>
      </c>
      <c r="Q60">
        <v>0.35131405922478098</v>
      </c>
      <c r="R60">
        <v>3.3312307767541682E-2</v>
      </c>
      <c r="S60">
        <v>3.5906148798524669</v>
      </c>
    </row>
    <row r="61" spans="1:19">
      <c r="A61" t="s">
        <v>100</v>
      </c>
      <c r="B61" s="34" t="s">
        <v>101</v>
      </c>
      <c r="C61">
        <v>2.6652249852495169</v>
      </c>
      <c r="D61">
        <v>0.14832927553332087</v>
      </c>
      <c r="E61">
        <v>0.10265549053971065</v>
      </c>
      <c r="F61">
        <v>51.121505375603029</v>
      </c>
      <c r="G61">
        <v>2.0213544927870108</v>
      </c>
      <c r="H61">
        <v>0.61057179448140375</v>
      </c>
      <c r="I61">
        <v>0.12391214239688175</v>
      </c>
      <c r="J61">
        <v>5.8342288497589134</v>
      </c>
      <c r="K61">
        <v>2.1802922101480673E-2</v>
      </c>
      <c r="L61">
        <v>5.2364337058838322</v>
      </c>
      <c r="M61">
        <v>1.5581732055286599</v>
      </c>
      <c r="N61">
        <v>0.48434245632876705</v>
      </c>
      <c r="O61">
        <v>1.6973830374444068E-2</v>
      </c>
      <c r="P61">
        <v>1.9135230495067725</v>
      </c>
      <c r="Q61">
        <v>5.5363224673446627</v>
      </c>
      <c r="R61">
        <v>3.8078123094778222</v>
      </c>
      <c r="S61">
        <v>81.203166352895096</v>
      </c>
    </row>
    <row r="62" spans="1:19">
      <c r="A62" t="s">
        <v>100</v>
      </c>
      <c r="B62" s="34" t="s">
        <v>102</v>
      </c>
      <c r="C62">
        <v>1.8062655034061308</v>
      </c>
      <c r="D62">
        <v>0.10953982422526454</v>
      </c>
      <c r="E62">
        <v>2.5896604977137722E-2</v>
      </c>
      <c r="F62">
        <v>52.200275173388803</v>
      </c>
      <c r="G62">
        <v>1.5209351661946773</v>
      </c>
      <c r="H62">
        <v>0.36554045232140253</v>
      </c>
      <c r="I62">
        <v>9.4128145601536706E-2</v>
      </c>
      <c r="J62">
        <v>6.4547862226967201</v>
      </c>
      <c r="K62">
        <v>5.8078503295605113E-2</v>
      </c>
      <c r="L62">
        <v>1.366377041649832</v>
      </c>
      <c r="M62">
        <v>2.2230416074874046</v>
      </c>
      <c r="N62">
        <v>1.2164492641049125</v>
      </c>
      <c r="O62">
        <v>1.2814537361284871E-2</v>
      </c>
      <c r="P62">
        <v>1.0082293741582884</v>
      </c>
      <c r="Q62">
        <v>3.8956952006829759</v>
      </c>
      <c r="R62">
        <v>3.4929296560119241</v>
      </c>
      <c r="S62">
        <v>75.850982277564214</v>
      </c>
    </row>
    <row r="63" spans="1:19">
      <c r="A63" t="s">
        <v>100</v>
      </c>
      <c r="B63" s="34" t="s">
        <v>103</v>
      </c>
      <c r="C63">
        <v>2.9023816198012886</v>
      </c>
      <c r="D63">
        <v>0.14879361366012694</v>
      </c>
      <c r="E63">
        <v>0.11502364018123648</v>
      </c>
      <c r="F63">
        <v>49.122700107569671</v>
      </c>
      <c r="G63">
        <v>1.9747525092503286</v>
      </c>
      <c r="H63">
        <v>0.51362978463673348</v>
      </c>
      <c r="I63">
        <v>0.14596202056568763</v>
      </c>
      <c r="J63">
        <v>5.3186678536080194</v>
      </c>
      <c r="K63">
        <v>2.9106897786698088E-2</v>
      </c>
      <c r="L63">
        <v>5.0166377534339155</v>
      </c>
      <c r="M63">
        <v>0.77883686008155451</v>
      </c>
      <c r="N63">
        <v>0.6706953745169022</v>
      </c>
      <c r="O63">
        <v>2.0809230129008129E-2</v>
      </c>
      <c r="P63">
        <v>2.2038843800423003</v>
      </c>
      <c r="Q63">
        <v>4.7122343525395785</v>
      </c>
      <c r="R63">
        <v>3.6544739368401533</v>
      </c>
      <c r="S63">
        <v>77.328589934642991</v>
      </c>
    </row>
    <row r="64" spans="1:19">
      <c r="A64" t="s">
        <v>100</v>
      </c>
      <c r="B64" s="34" t="s">
        <v>104</v>
      </c>
      <c r="C64">
        <v>3.3231710242377357</v>
      </c>
      <c r="D64">
        <v>0.11872891855179402</v>
      </c>
      <c r="E64">
        <v>7.7766753325094418E-2</v>
      </c>
      <c r="F64">
        <v>5.1333786555005929</v>
      </c>
      <c r="G64">
        <v>1.5640317726532871</v>
      </c>
      <c r="H64">
        <v>0.31792448587123534</v>
      </c>
      <c r="I64">
        <v>0.16760410835008099</v>
      </c>
      <c r="J64">
        <v>0.76303155812979639</v>
      </c>
      <c r="K64">
        <v>4.7211568408792176E-2</v>
      </c>
      <c r="L64">
        <v>4.7940587287495937</v>
      </c>
      <c r="M64">
        <v>9.5685169964147221E-2</v>
      </c>
      <c r="N64">
        <v>1.0070913108135624</v>
      </c>
      <c r="O64">
        <v>2.3743807765889302E-2</v>
      </c>
      <c r="P64">
        <v>1.7274371876311374</v>
      </c>
      <c r="Q64">
        <v>2.0556076207135661</v>
      </c>
      <c r="R64">
        <v>0.66474972047423364</v>
      </c>
      <c r="S64">
        <v>21.881222391141989</v>
      </c>
    </row>
    <row r="65" spans="1:19">
      <c r="A65" t="s">
        <v>100</v>
      </c>
      <c r="B65" s="34" t="s">
        <v>105</v>
      </c>
      <c r="C65">
        <v>1.9393876121963611</v>
      </c>
      <c r="D65">
        <v>0.10576259499118801</v>
      </c>
      <c r="E65">
        <v>5.8656515280139876E-2</v>
      </c>
      <c r="F65">
        <v>3.2771225441086074</v>
      </c>
      <c r="G65">
        <v>1.4236173790610369</v>
      </c>
      <c r="H65">
        <v>0.34515712896712625</v>
      </c>
      <c r="I65">
        <v>7.576451699488862E-2</v>
      </c>
      <c r="J65">
        <v>0.1417830347329172</v>
      </c>
      <c r="K65">
        <v>3.933829427552718E-2</v>
      </c>
      <c r="L65">
        <v>2.8810100282371813</v>
      </c>
      <c r="M65">
        <v>0.20100959215422876</v>
      </c>
      <c r="N65">
        <v>0.83165237831018501</v>
      </c>
      <c r="O65">
        <v>1.0662065448375016E-2</v>
      </c>
      <c r="P65">
        <v>1.1341691865224313</v>
      </c>
      <c r="Q65">
        <v>1.7442458569268844</v>
      </c>
      <c r="R65">
        <v>0.4931373232755103</v>
      </c>
      <c r="S65">
        <v>14.702476051483245</v>
      </c>
    </row>
    <row r="66" spans="1:19">
      <c r="A66" t="s">
        <v>100</v>
      </c>
      <c r="B66" s="34" t="s">
        <v>106</v>
      </c>
      <c r="C66">
        <v>0.65321531621255602</v>
      </c>
      <c r="D66">
        <v>0.10773463240884429</v>
      </c>
      <c r="E66">
        <v>1.1423680345324094E-2</v>
      </c>
      <c r="F66">
        <v>1.6456614677198615</v>
      </c>
      <c r="G66">
        <v>1.4495639276408472</v>
      </c>
      <c r="H66">
        <v>4.7774301262427876E-2</v>
      </c>
      <c r="I66">
        <v>2.7348581931374349E-2</v>
      </c>
      <c r="J66">
        <v>0.15528411154152622</v>
      </c>
      <c r="K66">
        <v>2.7347782723203096E-2</v>
      </c>
      <c r="L66">
        <v>0.70752021882716321</v>
      </c>
      <c r="M66">
        <v>2.9313361809154337E-2</v>
      </c>
      <c r="N66">
        <v>0.65194548177516509</v>
      </c>
      <c r="O66">
        <v>3.8813491658941934E-3</v>
      </c>
      <c r="P66">
        <v>0.52533577839069601</v>
      </c>
      <c r="Q66">
        <v>0.48961532611409453</v>
      </c>
      <c r="R66">
        <v>0.15405877237990673</v>
      </c>
      <c r="S66">
        <v>6.6870240902475189</v>
      </c>
    </row>
    <row r="67" spans="1:19">
      <c r="A67" t="s">
        <v>100</v>
      </c>
      <c r="B67" s="34" t="s">
        <v>107</v>
      </c>
      <c r="C67">
        <v>0.16348935684868593</v>
      </c>
      <c r="D67">
        <v>1.5621400783218387E-2</v>
      </c>
      <c r="E67">
        <v>8.1923068329523563E-3</v>
      </c>
      <c r="F67">
        <v>6.1485322341681297</v>
      </c>
      <c r="G67">
        <v>0.19788949358637886</v>
      </c>
      <c r="H67">
        <v>6.1829244546212081E-3</v>
      </c>
      <c r="I67">
        <v>2.7826540349985551E-3</v>
      </c>
      <c r="J67">
        <v>0.8069885437857387</v>
      </c>
      <c r="K67">
        <v>8.1517609795266899E-3</v>
      </c>
      <c r="L67">
        <v>0.46781594719524833</v>
      </c>
      <c r="M67">
        <v>0.14364459296166476</v>
      </c>
      <c r="N67">
        <v>0.13577377743692143</v>
      </c>
      <c r="O67">
        <v>4.9223094008306323E-4</v>
      </c>
      <c r="P67">
        <v>0.28176274214947306</v>
      </c>
      <c r="Q67">
        <v>0.22316738287030446</v>
      </c>
      <c r="R67">
        <v>0.43741091825699563</v>
      </c>
      <c r="S67">
        <v>9.0478982672846655</v>
      </c>
    </row>
    <row r="68" spans="1:19">
      <c r="A68" t="s">
        <v>100</v>
      </c>
      <c r="B68" s="34" t="s">
        <v>108</v>
      </c>
      <c r="C68">
        <v>0.34669582366613838</v>
      </c>
      <c r="D68">
        <v>1.3440702509234348E-2</v>
      </c>
      <c r="E68">
        <v>3.1997633633729095E-3</v>
      </c>
      <c r="F68">
        <v>1.120440272356575</v>
      </c>
      <c r="G68">
        <v>0.17750379813501027</v>
      </c>
      <c r="H68">
        <v>1.6487478876781481E-2</v>
      </c>
      <c r="I68">
        <v>1.124565413280687E-2</v>
      </c>
      <c r="J68">
        <v>4.2054525532279285E-2</v>
      </c>
      <c r="K68">
        <v>2.7407575724299749E-3</v>
      </c>
      <c r="L68">
        <v>0.16449691169253811</v>
      </c>
      <c r="M68">
        <v>1.3841281897295055E-2</v>
      </c>
      <c r="N68">
        <v>3.076165076709092E-2</v>
      </c>
      <c r="O68">
        <v>1.6272355430355934E-3</v>
      </c>
      <c r="P68">
        <v>6.1749184559298342E-2</v>
      </c>
      <c r="Q68">
        <v>0.25113396364909235</v>
      </c>
      <c r="R68">
        <v>5.1515745675565938E-2</v>
      </c>
      <c r="S68">
        <v>2.3089347499280279</v>
      </c>
    </row>
    <row r="69" spans="1:19">
      <c r="A69" t="s">
        <v>100</v>
      </c>
      <c r="B69" s="34" t="s">
        <v>109</v>
      </c>
      <c r="C69">
        <v>2.1772222965875443E-2</v>
      </c>
      <c r="D69">
        <v>4.3963344493613832E-4</v>
      </c>
      <c r="E69">
        <v>2.7126521279513538E-3</v>
      </c>
      <c r="F69">
        <v>5.4094501765441976</v>
      </c>
      <c r="G69">
        <v>2.6501508585710098E-3</v>
      </c>
      <c r="H69">
        <v>2.7280048043167859E-3</v>
      </c>
      <c r="I69">
        <v>8.1744377845538452E-4</v>
      </c>
      <c r="J69">
        <v>0.57557136894844518</v>
      </c>
      <c r="K69">
        <v>4.0861942370932214E-3</v>
      </c>
      <c r="L69">
        <v>0.13508732948446323</v>
      </c>
      <c r="M69">
        <v>0.20602421684784478</v>
      </c>
      <c r="N69">
        <v>8.5632477589126843E-2</v>
      </c>
      <c r="O69">
        <v>2.1189048412809108E-4</v>
      </c>
      <c r="P69">
        <v>7.5241038364129764E-2</v>
      </c>
      <c r="Q69">
        <v>0.37487090710553161</v>
      </c>
      <c r="R69">
        <v>0.33209795203221049</v>
      </c>
      <c r="S69">
        <v>7.2293936596169033</v>
      </c>
    </row>
    <row r="70" spans="1:19">
      <c r="A70" t="s">
        <v>100</v>
      </c>
      <c r="B70" s="34" t="s">
        <v>110</v>
      </c>
      <c r="C70">
        <v>0.2119083117912588</v>
      </c>
      <c r="D70">
        <v>7.3044807707023374E-4</v>
      </c>
      <c r="E70">
        <v>3.550861062463051E-3</v>
      </c>
      <c r="F70">
        <v>0.53023832055515641</v>
      </c>
      <c r="G70">
        <v>3.8522680797559161E-3</v>
      </c>
      <c r="H70">
        <v>7.4742791874359504E-2</v>
      </c>
      <c r="I70">
        <v>4.0596015357824422E-3</v>
      </c>
      <c r="J70">
        <v>0.21478272464859671</v>
      </c>
      <c r="K70">
        <v>1.0661993000166126E-4</v>
      </c>
      <c r="L70">
        <v>0.11805900473500586</v>
      </c>
      <c r="M70">
        <v>0.17886878508462267</v>
      </c>
      <c r="N70">
        <v>1.9587017161146747E-3</v>
      </c>
      <c r="O70">
        <v>6.7870749057069579E-4</v>
      </c>
      <c r="P70">
        <v>0.14538528692035868</v>
      </c>
      <c r="Q70">
        <v>0.65441381374949614</v>
      </c>
      <c r="R70">
        <v>9.2917949797669763E-2</v>
      </c>
      <c r="S70">
        <v>2.2362541970487655</v>
      </c>
    </row>
    <row r="71" spans="1:19">
      <c r="A71" t="s">
        <v>100</v>
      </c>
      <c r="B71" s="34" t="s">
        <v>111</v>
      </c>
      <c r="C71">
        <v>8.9186448619120284E-2</v>
      </c>
      <c r="D71">
        <v>5.0509531664666429E-3</v>
      </c>
      <c r="E71">
        <v>1.6300135262129145E-2</v>
      </c>
      <c r="F71">
        <v>2.6725550193378922</v>
      </c>
      <c r="G71">
        <v>6.374165647044272E-2</v>
      </c>
      <c r="H71">
        <v>1.3381415151215492E-2</v>
      </c>
      <c r="I71">
        <v>2.2063888781896801E-2</v>
      </c>
      <c r="J71">
        <v>0.6997630088843394</v>
      </c>
      <c r="K71">
        <v>1.6651172715109741E-4</v>
      </c>
      <c r="L71">
        <v>0.81215657347372172</v>
      </c>
      <c r="M71">
        <v>0.87241530639974396</v>
      </c>
      <c r="N71">
        <v>3.3548026683298815E-2</v>
      </c>
      <c r="O71">
        <v>3.1645827130248466E-3</v>
      </c>
      <c r="P71">
        <v>7.5322521003535314E-2</v>
      </c>
      <c r="Q71">
        <v>1.3262126585449394</v>
      </c>
      <c r="R71">
        <v>0.18352419397609765</v>
      </c>
      <c r="S71">
        <v>6.8885529001938721</v>
      </c>
    </row>
    <row r="72" spans="1:19">
      <c r="A72" t="s">
        <v>100</v>
      </c>
      <c r="B72" s="34" t="s">
        <v>112</v>
      </c>
      <c r="C72">
        <v>0.4610729756119909</v>
      </c>
      <c r="D72">
        <v>3.5385883008598462E-4</v>
      </c>
      <c r="E72">
        <v>3.5133912504858866E-3</v>
      </c>
      <c r="F72">
        <v>4.8965452552025113</v>
      </c>
      <c r="G72">
        <v>2.6687884241454185E-3</v>
      </c>
      <c r="H72">
        <v>4.2678723541200725E-4</v>
      </c>
      <c r="I72">
        <v>9.2825805666263417E-4</v>
      </c>
      <c r="J72">
        <v>0.69839080151847099</v>
      </c>
      <c r="K72">
        <v>1.4668231563563228E-3</v>
      </c>
      <c r="L72">
        <v>0.2310949356388079</v>
      </c>
      <c r="M72">
        <v>9.1470395139561234E-3</v>
      </c>
      <c r="N72">
        <v>6.8605588282819596E-3</v>
      </c>
      <c r="O72">
        <v>1.2861481750905956E-5</v>
      </c>
      <c r="P72">
        <v>0.10216768787542208</v>
      </c>
      <c r="Q72">
        <v>1.2137906584083424E-2</v>
      </c>
      <c r="R72">
        <v>0.31340144316071772</v>
      </c>
      <c r="S72">
        <v>6.7401893723688318</v>
      </c>
    </row>
    <row r="73" spans="1:19">
      <c r="A73" t="s">
        <v>100</v>
      </c>
      <c r="B73" s="34" t="s">
        <v>113</v>
      </c>
      <c r="C73">
        <v>7.7854079525074837E-2</v>
      </c>
      <c r="D73">
        <v>2.5947058849053795E-2</v>
      </c>
      <c r="E73">
        <v>1.1070893427004291E-3</v>
      </c>
      <c r="F73">
        <v>6.1061579610073693</v>
      </c>
      <c r="G73">
        <v>0.34990470298765963</v>
      </c>
      <c r="H73">
        <v>6.8379392546614071E-2</v>
      </c>
      <c r="I73">
        <v>3.9007889728731593E-3</v>
      </c>
      <c r="J73">
        <v>0.64607710803024077</v>
      </c>
      <c r="K73">
        <v>7.0125535862441968E-5</v>
      </c>
      <c r="L73">
        <v>9.9277527704781932E-2</v>
      </c>
      <c r="M73">
        <v>2.187664507363607E-2</v>
      </c>
      <c r="N73">
        <v>0.16916650185041071</v>
      </c>
      <c r="O73">
        <v>5.6847852997030102E-4</v>
      </c>
      <c r="P73">
        <v>5.7670595702839833E-2</v>
      </c>
      <c r="Q73">
        <v>5.1119980582527091E-2</v>
      </c>
      <c r="R73">
        <v>0.77437683837212035</v>
      </c>
      <c r="S73">
        <v>8.4534548746143514</v>
      </c>
    </row>
    <row r="74" spans="1:19">
      <c r="A74" t="s">
        <v>100</v>
      </c>
      <c r="B74" s="34" t="s">
        <v>114</v>
      </c>
      <c r="C74">
        <v>2.624079946477309E-2</v>
      </c>
      <c r="D74">
        <v>5.4146181191547793E-3</v>
      </c>
      <c r="E74">
        <v>2.0217209293322824E-3</v>
      </c>
      <c r="F74">
        <v>30.685207234908489</v>
      </c>
      <c r="G74">
        <v>6.0462470967729942E-2</v>
      </c>
      <c r="H74">
        <v>3.5322591708673023E-3</v>
      </c>
      <c r="I74">
        <v>7.0149276558018059E-5</v>
      </c>
      <c r="J74">
        <v>2.8392316127862856</v>
      </c>
      <c r="K74">
        <v>8.1587201469972004E-3</v>
      </c>
      <c r="L74">
        <v>4.6215681171865697E-2</v>
      </c>
      <c r="M74">
        <v>6.1760299366806493E-3</v>
      </c>
      <c r="N74">
        <v>7.9344224133253149E-3</v>
      </c>
      <c r="O74">
        <v>1.7938114213147949E-5</v>
      </c>
      <c r="P74">
        <v>0.13843819091983711</v>
      </c>
      <c r="Q74">
        <v>0.34614857489844653</v>
      </c>
      <c r="R74">
        <v>1.6055916079475452</v>
      </c>
      <c r="S74">
        <v>35.780862031172489</v>
      </c>
    </row>
    <row r="75" spans="1:19">
      <c r="A75" t="s">
        <v>100</v>
      </c>
      <c r="B75" s="34" t="s">
        <v>115</v>
      </c>
      <c r="C75">
        <v>2.5612609815752307E-2</v>
      </c>
      <c r="D75">
        <v>2.9621292565562563E-4</v>
      </c>
      <c r="E75">
        <v>1.352345441999836E-2</v>
      </c>
      <c r="F75">
        <v>0.24972294597318978</v>
      </c>
      <c r="G75">
        <v>3.0601484154200165E-3</v>
      </c>
      <c r="H75">
        <v>2.1855962777654891E-2</v>
      </c>
      <c r="I75">
        <v>5.2473484983384111E-4</v>
      </c>
      <c r="J75">
        <v>2.877641860154867E-2</v>
      </c>
      <c r="K75">
        <v>1.5196196079451108E-3</v>
      </c>
      <c r="L75">
        <v>0.80610836300721189</v>
      </c>
      <c r="M75">
        <v>2.8509930798179539E-3</v>
      </c>
      <c r="N75">
        <v>3.4448890541165511E-2</v>
      </c>
      <c r="O75">
        <v>1.7781079931056265E-5</v>
      </c>
      <c r="P75">
        <v>6.6848977542235843E-2</v>
      </c>
      <c r="Q75">
        <v>1.3253796988205835E-2</v>
      </c>
      <c r="R75">
        <v>1.170050152279245E-2</v>
      </c>
      <c r="S75">
        <v>1.2801214111485137</v>
      </c>
    </row>
    <row r="76" spans="1:19">
      <c r="A76" t="s">
        <v>100</v>
      </c>
      <c r="B76" s="33" t="s">
        <v>116</v>
      </c>
      <c r="C76">
        <v>0.40976019357214355</v>
      </c>
      <c r="D76">
        <v>1.2083940856477682E-4</v>
      </c>
      <c r="E76">
        <v>2.3572255349171289E-3</v>
      </c>
      <c r="F76">
        <v>3.306633088578792E-2</v>
      </c>
      <c r="G76">
        <v>0</v>
      </c>
      <c r="H76">
        <v>7.8708553851191798E-2</v>
      </c>
      <c r="I76">
        <v>1.9296894140493626E-2</v>
      </c>
      <c r="J76">
        <v>6.9013682493125117E-2</v>
      </c>
      <c r="K76">
        <v>1.5608081830653653E-4</v>
      </c>
      <c r="L76">
        <v>9.1415899113403754E-2</v>
      </c>
      <c r="M76">
        <v>1.1062270527238738E-2</v>
      </c>
      <c r="N76">
        <v>3.8540639120698827E-3</v>
      </c>
      <c r="O76">
        <v>2.7009352018874389E-3</v>
      </c>
      <c r="P76">
        <v>5.4778807428322196E-2</v>
      </c>
      <c r="Q76">
        <v>3.5061728232037126E-2</v>
      </c>
      <c r="R76">
        <v>1.8022596146700209E-2</v>
      </c>
      <c r="S76">
        <v>0.82937610126543859</v>
      </c>
    </row>
    <row r="77" spans="1:19">
      <c r="A77" t="s">
        <v>100</v>
      </c>
      <c r="B77" s="33" t="s">
        <v>117</v>
      </c>
      <c r="C77">
        <v>2.666800497824795E-2</v>
      </c>
      <c r="D77">
        <v>2.3083128823285559E-2</v>
      </c>
      <c r="E77">
        <v>7.7127329528684507E-3</v>
      </c>
      <c r="F77">
        <v>0.57418214928082989</v>
      </c>
      <c r="G77">
        <v>1.322961685056967E-3</v>
      </c>
      <c r="H77">
        <v>3.1305200842668413E-4</v>
      </c>
      <c r="I77">
        <v>1.2144250926573452E-3</v>
      </c>
      <c r="J77">
        <v>2.1589510520509947E-2</v>
      </c>
      <c r="K77">
        <v>2.1195130544993113E-5</v>
      </c>
      <c r="L77">
        <v>2.9946706483883645E-2</v>
      </c>
      <c r="M77">
        <v>4.8363404389553111E-3</v>
      </c>
      <c r="N77">
        <v>1.2340412215296581E-2</v>
      </c>
      <c r="O77">
        <v>2.5065505462976145E-4</v>
      </c>
      <c r="P77">
        <v>8.390694443594704E-2</v>
      </c>
      <c r="Q77">
        <v>0.19045571905346037</v>
      </c>
      <c r="R77">
        <v>9.3349119794901014E-2</v>
      </c>
      <c r="S77">
        <v>1.0711930579499267</v>
      </c>
    </row>
    <row r="78" spans="1:19">
      <c r="A78" t="s">
        <v>100</v>
      </c>
      <c r="B78" s="33" t="s">
        <v>118</v>
      </c>
      <c r="C78">
        <v>7.5525224734423801E-2</v>
      </c>
      <c r="D78">
        <v>1.0960666054282697E-4</v>
      </c>
      <c r="E78">
        <v>1.4641878794909302E-2</v>
      </c>
      <c r="F78">
        <v>3.9742628729413809E-2</v>
      </c>
      <c r="G78">
        <v>0.30836582395312107</v>
      </c>
      <c r="H78">
        <v>8.2200270152244403E-2</v>
      </c>
      <c r="I78">
        <v>6.1405910979913658E-3</v>
      </c>
      <c r="J78">
        <v>3.0151908591733445E-3</v>
      </c>
      <c r="K78">
        <v>1.3439493908573574E-4</v>
      </c>
      <c r="L78">
        <v>0.1925984422418523</v>
      </c>
      <c r="M78">
        <v>2.6716904226330662E-2</v>
      </c>
      <c r="N78">
        <v>0.14946572515115797</v>
      </c>
      <c r="O78">
        <v>8.552458661221507E-4</v>
      </c>
      <c r="P78">
        <v>0.15753307845197639</v>
      </c>
      <c r="Q78">
        <v>0.35486565866560227</v>
      </c>
      <c r="R78">
        <v>6.5891781710519126E-2</v>
      </c>
      <c r="S78">
        <v>1.4778024462344774</v>
      </c>
    </row>
    <row r="79" spans="1:19">
      <c r="A79" t="s">
        <v>100</v>
      </c>
      <c r="B79" s="33" t="s">
        <v>119</v>
      </c>
      <c r="C79">
        <v>0.22125693451125628</v>
      </c>
      <c r="D79">
        <v>1.1449916195904741E-3</v>
      </c>
      <c r="E79">
        <v>1.8745201750447471E-4</v>
      </c>
      <c r="F79">
        <v>0.23213709259846382</v>
      </c>
      <c r="G79">
        <v>1.4538997652930874E-2</v>
      </c>
      <c r="H79">
        <v>7.9669899922082621E-2</v>
      </c>
      <c r="I79">
        <v>4.0692788629378418E-3</v>
      </c>
      <c r="J79">
        <v>4.3089033086925355E-2</v>
      </c>
      <c r="K79">
        <v>7.0639136761984633E-3</v>
      </c>
      <c r="L79">
        <v>0.75429912246056219</v>
      </c>
      <c r="M79">
        <v>4.1692053880568736E-3</v>
      </c>
      <c r="N79">
        <v>3.9002633754323668E-3</v>
      </c>
      <c r="O79">
        <v>5.7024033130265162E-4</v>
      </c>
      <c r="P79">
        <v>9.4428641937792435E-2</v>
      </c>
      <c r="Q79">
        <v>0.42046957275938723</v>
      </c>
      <c r="R79">
        <v>5.3182271056215313E-2</v>
      </c>
      <c r="S79">
        <v>1.9341769112565999</v>
      </c>
    </row>
    <row r="80" spans="1:19">
      <c r="A80" t="s">
        <v>100</v>
      </c>
      <c r="B80" s="33" t="s">
        <v>120</v>
      </c>
      <c r="C80">
        <v>0.40376240433074173</v>
      </c>
      <c r="D80">
        <v>7.6176443042983433E-3</v>
      </c>
      <c r="E80">
        <v>1.5501481226276814E-2</v>
      </c>
      <c r="F80">
        <v>0.18985668849506965</v>
      </c>
      <c r="G80">
        <v>9.5951042878274606E-2</v>
      </c>
      <c r="H80">
        <v>0.34118001446348645</v>
      </c>
      <c r="I80">
        <v>1.880377249005627E-2</v>
      </c>
      <c r="J80">
        <v>1.1655190892980727E-3</v>
      </c>
      <c r="K80">
        <v>3.9152495385924579E-4</v>
      </c>
      <c r="L80">
        <v>3.5102475730923288E-2</v>
      </c>
      <c r="M80">
        <v>4.3070239439648716E-3</v>
      </c>
      <c r="N80">
        <v>7.8593373395436927E-3</v>
      </c>
      <c r="O80">
        <v>2.6845819894905087E-3</v>
      </c>
      <c r="P80">
        <v>0.23581252853673895</v>
      </c>
      <c r="Q80">
        <v>1.411211751150887E-3</v>
      </c>
      <c r="R80">
        <v>0.17781783739653889</v>
      </c>
      <c r="S80">
        <v>1.5392250889198635</v>
      </c>
    </row>
    <row r="81" spans="1:19">
      <c r="A81" t="s">
        <v>100</v>
      </c>
      <c r="B81" s="33" t="s">
        <v>121</v>
      </c>
      <c r="C81">
        <v>1.8245996142816523E-2</v>
      </c>
      <c r="D81">
        <v>4.7068411079678185E-3</v>
      </c>
      <c r="E81">
        <v>1.4616184034812463E-2</v>
      </c>
      <c r="F81">
        <v>0.18132092549160461</v>
      </c>
      <c r="G81">
        <v>6.4065819792876511E-2</v>
      </c>
      <c r="H81">
        <v>1.4531281358700632E-3</v>
      </c>
      <c r="I81">
        <v>3.1429652769787708E-4</v>
      </c>
      <c r="J81">
        <v>1.0837687884713176E-2</v>
      </c>
      <c r="K81">
        <v>9.9768712423897732E-5</v>
      </c>
      <c r="L81">
        <v>0.7600426390453805</v>
      </c>
      <c r="M81">
        <v>1.3156630450694706E-4</v>
      </c>
      <c r="N81">
        <v>4.8918751189921394E-2</v>
      </c>
      <c r="O81">
        <v>6.3720567055336463E-5</v>
      </c>
      <c r="P81">
        <v>0.19185182187936434</v>
      </c>
      <c r="Q81">
        <v>0.40307229050797133</v>
      </c>
      <c r="R81">
        <v>9.1694350568701566E-2</v>
      </c>
      <c r="S81">
        <v>1.7914357878935334</v>
      </c>
    </row>
    <row r="82" spans="1:19">
      <c r="A82" t="s">
        <v>100</v>
      </c>
      <c r="B82" s="33" t="s">
        <v>122</v>
      </c>
      <c r="C82">
        <v>0.49122412294261864</v>
      </c>
      <c r="D82">
        <v>2.2203162262485643E-2</v>
      </c>
      <c r="E82">
        <v>6.1748555559226204E-2</v>
      </c>
      <c r="F82">
        <v>0.59987690841285257</v>
      </c>
      <c r="G82">
        <v>0.29913225177671166</v>
      </c>
      <c r="H82">
        <v>3.5034345415141388E-4</v>
      </c>
      <c r="I82">
        <v>2.4281236404751438E-2</v>
      </c>
      <c r="J82">
        <v>7.6924752616051251E-2</v>
      </c>
      <c r="K82">
        <v>2.2389443592034652E-3</v>
      </c>
      <c r="L82">
        <v>0.74946145720831581</v>
      </c>
      <c r="M82">
        <v>1.2059246618845165E-3</v>
      </c>
      <c r="N82">
        <v>3.3385745447426451E-2</v>
      </c>
      <c r="O82">
        <v>3.3896867327065094E-3</v>
      </c>
      <c r="P82">
        <v>0.83434948257597696</v>
      </c>
      <c r="Q82">
        <v>1.7471335372355803</v>
      </c>
      <c r="R82">
        <v>0.17507564890182081</v>
      </c>
      <c r="S82">
        <v>5.1219817605515345</v>
      </c>
    </row>
    <row r="83" spans="1:19">
      <c r="A83" t="s">
        <v>100</v>
      </c>
      <c r="B83" s="33" t="s">
        <v>123</v>
      </c>
      <c r="C83">
        <v>0.51006020136245667</v>
      </c>
      <c r="D83">
        <v>5.2410483148079834E-5</v>
      </c>
      <c r="E83">
        <v>6.6574917897965769E-4</v>
      </c>
      <c r="F83">
        <v>0.19411600554514052</v>
      </c>
      <c r="G83">
        <v>1.6835709189475523E-3</v>
      </c>
      <c r="H83">
        <v>8.9284511301594982E-3</v>
      </c>
      <c r="I83">
        <v>2.3108479721660857E-2</v>
      </c>
      <c r="J83">
        <v>3.2949539551019313E-3</v>
      </c>
      <c r="K83">
        <v>8.370026838385336E-3</v>
      </c>
      <c r="L83">
        <v>3.246287383067493</v>
      </c>
      <c r="M83">
        <v>7.0690798824823986E-4</v>
      </c>
      <c r="N83">
        <v>0.14371779906157744</v>
      </c>
      <c r="O83">
        <v>3.1933910403759147E-3</v>
      </c>
      <c r="P83">
        <v>0.13054081511173976</v>
      </c>
      <c r="Q83">
        <v>4.5125293196122129E-3</v>
      </c>
      <c r="R83">
        <v>1.4827802126653467E-3</v>
      </c>
      <c r="S83">
        <v>4.280721454935815</v>
      </c>
    </row>
    <row r="84" spans="1:19">
      <c r="A84" t="s">
        <v>100</v>
      </c>
      <c r="B84" s="33" t="s">
        <v>124</v>
      </c>
      <c r="C84">
        <v>2.0586501551327423</v>
      </c>
      <c r="D84">
        <v>2.8988536481432403E-2</v>
      </c>
      <c r="E84">
        <v>5.8660656781761578E-4</v>
      </c>
      <c r="F84">
        <v>4.1623777606787371E-3</v>
      </c>
      <c r="G84">
        <v>0.38580970798003378</v>
      </c>
      <c r="H84">
        <v>7.4552754247836361E-5</v>
      </c>
      <c r="I84">
        <v>0.10100834933567004</v>
      </c>
      <c r="J84">
        <v>9.015775973004736E-3</v>
      </c>
      <c r="K84">
        <v>2.7541242288875445E-5</v>
      </c>
      <c r="L84">
        <v>5.8217829160597034E-2</v>
      </c>
      <c r="M84">
        <v>9.1245654268998777E-3</v>
      </c>
      <c r="N84">
        <v>3.3425802322586406E-3</v>
      </c>
      <c r="O84">
        <v>1.4171318729141014E-2</v>
      </c>
      <c r="P84">
        <v>9.1351695502210006E-2</v>
      </c>
      <c r="Q84">
        <v>8.7445482059855806E-3</v>
      </c>
      <c r="R84">
        <v>9.3473492340194753E-3</v>
      </c>
      <c r="S84">
        <v>2.7826234897191284</v>
      </c>
    </row>
    <row r="85" spans="1:19">
      <c r="A85" t="s">
        <v>100</v>
      </c>
      <c r="B85" s="33" t="s">
        <v>125</v>
      </c>
      <c r="C85">
        <v>1.4989605347004442E-2</v>
      </c>
      <c r="D85">
        <v>2.701172479837699E-2</v>
      </c>
      <c r="E85">
        <v>2.2213722260179258E-3</v>
      </c>
      <c r="F85">
        <v>9.9209634304372685E-2</v>
      </c>
      <c r="G85">
        <v>1.5604360942802487E-3</v>
      </c>
      <c r="H85">
        <v>7.0069118933258068E-5</v>
      </c>
      <c r="I85">
        <v>5.8161377639631695E-4</v>
      </c>
      <c r="J85">
        <v>1.0699539877592201E-3</v>
      </c>
      <c r="K85">
        <v>2.2092751560010004E-4</v>
      </c>
      <c r="L85">
        <v>1.4025148128595788E-3</v>
      </c>
      <c r="M85">
        <v>9.2349456540574693E-4</v>
      </c>
      <c r="N85">
        <v>0.18681796429545905</v>
      </c>
      <c r="O85">
        <v>3.9649582314615905E-6</v>
      </c>
      <c r="P85">
        <v>0.28459391145514878</v>
      </c>
      <c r="Q85">
        <v>1.0397347409636382E-3</v>
      </c>
      <c r="R85">
        <v>3.1870029574108116E-3</v>
      </c>
      <c r="S85">
        <v>0.62490392495493552</v>
      </c>
    </row>
    <row r="86" spans="1:19">
      <c r="A86" t="s">
        <v>100</v>
      </c>
      <c r="B86" s="33" t="s">
        <v>126</v>
      </c>
      <c r="C86">
        <v>4.3573225978484231E-2</v>
      </c>
      <c r="D86">
        <v>3.4642378065719015E-5</v>
      </c>
      <c r="E86">
        <v>9.9289408703739923E-5</v>
      </c>
      <c r="F86">
        <v>3.8802002842430738E-3</v>
      </c>
      <c r="G86">
        <v>0.36352875522761074</v>
      </c>
      <c r="H86">
        <v>6.8809866164531996E-5</v>
      </c>
      <c r="I86">
        <v>8.9323000280083775E-5</v>
      </c>
      <c r="J86">
        <v>9.1254136677569875E-3</v>
      </c>
      <c r="K86">
        <v>8.9130225127369012E-3</v>
      </c>
      <c r="L86">
        <v>2.8799029589585246E-2</v>
      </c>
      <c r="M86">
        <v>1.0103244110588605E-3</v>
      </c>
      <c r="N86">
        <v>3.5295177617538087E-3</v>
      </c>
      <c r="O86">
        <v>0</v>
      </c>
      <c r="P86">
        <v>6.879040210901799E-2</v>
      </c>
      <c r="Q86">
        <v>4.4893415369486434E-2</v>
      </c>
      <c r="R86">
        <v>9.4065368326354815E-3</v>
      </c>
      <c r="S86">
        <v>0.58574190839749463</v>
      </c>
    </row>
    <row r="87" spans="1:19">
      <c r="A87" t="s">
        <v>100</v>
      </c>
      <c r="B87" s="33" t="s">
        <v>127</v>
      </c>
      <c r="C87">
        <v>1.5652332876864961E-2</v>
      </c>
      <c r="D87">
        <v>0.11938444165934903</v>
      </c>
      <c r="E87">
        <v>1.9241152630677938E-3</v>
      </c>
      <c r="F87">
        <v>7.8637655415434438E-2</v>
      </c>
      <c r="G87">
        <v>1.6060927186792568</v>
      </c>
      <c r="H87">
        <v>1.3915694060409045E-3</v>
      </c>
      <c r="I87">
        <v>1.7920493970757789E-5</v>
      </c>
      <c r="J87">
        <v>1.4872524175409296E-2</v>
      </c>
      <c r="K87">
        <v>8.3945731380552502E-3</v>
      </c>
      <c r="L87">
        <v>2.6569155222013308E-2</v>
      </c>
      <c r="M87">
        <v>2.8155686310133987E-3</v>
      </c>
      <c r="N87">
        <v>0.17802174692591066</v>
      </c>
      <c r="O87">
        <v>6.7627698923072854E-5</v>
      </c>
      <c r="P87">
        <v>4.5355407418819382E-2</v>
      </c>
      <c r="Q87">
        <v>9.7097482498043064E-4</v>
      </c>
      <c r="R87">
        <v>3.0685725920562845E-3</v>
      </c>
      <c r="S87">
        <v>2.1032369044206689</v>
      </c>
    </row>
    <row r="88" spans="1:19">
      <c r="A88" t="s">
        <v>100</v>
      </c>
      <c r="B88" s="33" t="s">
        <v>128</v>
      </c>
      <c r="C88">
        <v>3.2508556416743772E-3</v>
      </c>
      <c r="D88">
        <v>5.4710928096834976E-5</v>
      </c>
      <c r="E88">
        <v>5.5888379846547043E-4</v>
      </c>
      <c r="F88">
        <v>2.5868462877554066E-2</v>
      </c>
      <c r="G88">
        <v>4.415836346680635E-4</v>
      </c>
      <c r="H88">
        <v>2.4786229636357682E-3</v>
      </c>
      <c r="I88">
        <v>2.5675581760333799E-3</v>
      </c>
      <c r="J88">
        <v>1.3671032643820524E-3</v>
      </c>
      <c r="K88">
        <v>8.7155815586326124E-5</v>
      </c>
      <c r="L88">
        <v>0.12272066780683843</v>
      </c>
      <c r="M88">
        <v>3.1382170436282664E-3</v>
      </c>
      <c r="N88">
        <v>0.76992035303614337</v>
      </c>
      <c r="O88">
        <v>3.3638470763905359E-4</v>
      </c>
      <c r="P88">
        <v>0.2094027742719593</v>
      </c>
      <c r="Q88">
        <v>3.9909606204311388E-3</v>
      </c>
      <c r="R88">
        <v>3.4125532416808824E-3</v>
      </c>
      <c r="S88">
        <v>1.1495968478282066</v>
      </c>
    </row>
    <row r="89" spans="1:19">
      <c r="A89" t="s">
        <v>100</v>
      </c>
      <c r="B89" s="33" t="s">
        <v>129</v>
      </c>
      <c r="C89">
        <v>6.0422355110354431E-2</v>
      </c>
      <c r="D89">
        <v>6.2479661834835554E-4</v>
      </c>
      <c r="E89">
        <v>1.1443163284308167E-4</v>
      </c>
      <c r="F89">
        <v>3.4500898794362911E-3</v>
      </c>
      <c r="G89">
        <v>7.8444925506104823E-4</v>
      </c>
      <c r="H89">
        <v>1.1225772870986361E-3</v>
      </c>
      <c r="I89">
        <v>2.6294434762208496E-4</v>
      </c>
      <c r="J89">
        <v>7.1207668309583028E-3</v>
      </c>
      <c r="K89">
        <v>3.6990742916473696E-2</v>
      </c>
      <c r="L89">
        <v>2.745476516772527E-2</v>
      </c>
      <c r="M89">
        <v>3.553724145715087E-3</v>
      </c>
      <c r="N89">
        <v>1.5136124445435328E-2</v>
      </c>
      <c r="O89">
        <v>7.1507447224061771E-6</v>
      </c>
      <c r="P89">
        <v>1.0689070923126209E-2</v>
      </c>
      <c r="Q89">
        <v>1.0463764517361085E-3</v>
      </c>
      <c r="R89">
        <v>4.0687768147762426E-3</v>
      </c>
      <c r="S89">
        <v>0.17284914257180617</v>
      </c>
    </row>
    <row r="90" spans="1:19">
      <c r="A90" t="s">
        <v>100</v>
      </c>
      <c r="B90" s="33" t="s">
        <v>130</v>
      </c>
      <c r="C90">
        <v>1.3143128200063359E-2</v>
      </c>
      <c r="D90">
        <v>2.114909963586431E-4</v>
      </c>
      <c r="E90">
        <v>1.4445942016957369E-3</v>
      </c>
      <c r="F90">
        <v>8.197760587643188E-2</v>
      </c>
      <c r="G90">
        <v>0</v>
      </c>
      <c r="H90">
        <v>1.9258438375482356E-3</v>
      </c>
      <c r="I90">
        <v>2.4189630528237416E-4</v>
      </c>
      <c r="J90">
        <v>1.5007789232427626E-2</v>
      </c>
      <c r="K90">
        <v>8.4477116964576382E-5</v>
      </c>
      <c r="L90">
        <v>2.8210698904196363E-2</v>
      </c>
      <c r="M90">
        <v>4.0860077213995538E-3</v>
      </c>
      <c r="N90">
        <v>2.4106666663854526E-3</v>
      </c>
      <c r="O90">
        <v>4.8382412294240007E-5</v>
      </c>
      <c r="P90">
        <v>0.13501870663657733</v>
      </c>
      <c r="Q90">
        <v>4.0828000299448775E-3</v>
      </c>
      <c r="R90">
        <v>7.8456209623425366E-3</v>
      </c>
      <c r="S90">
        <v>0.2957397091000189</v>
      </c>
    </row>
    <row r="91" spans="1:19">
      <c r="A91" t="s">
        <v>100</v>
      </c>
      <c r="B91" s="33" t="s">
        <v>131</v>
      </c>
      <c r="C91">
        <v>3.9588470046759028E-2</v>
      </c>
      <c r="D91">
        <v>2.7941865601794902E-3</v>
      </c>
      <c r="E91">
        <v>4.4296582405356499E-4</v>
      </c>
      <c r="F91">
        <v>3.2938725798885571E-3</v>
      </c>
      <c r="G91">
        <v>3.7782382853944085E-2</v>
      </c>
      <c r="H91">
        <v>5.7385557423739186E-5</v>
      </c>
      <c r="I91">
        <v>1.0461189009935978E-4</v>
      </c>
      <c r="J91">
        <v>2.0784597278868944E-3</v>
      </c>
      <c r="K91">
        <v>0</v>
      </c>
      <c r="L91">
        <v>2.3118935006017693E-2</v>
      </c>
      <c r="M91">
        <v>1.4981112303518174E-3</v>
      </c>
      <c r="N91">
        <v>6.395373271459448E-4</v>
      </c>
      <c r="O91">
        <v>0</v>
      </c>
      <c r="P91">
        <v>7.6206563232705804E-3</v>
      </c>
      <c r="Q91">
        <v>1.6640404695984046E-2</v>
      </c>
      <c r="R91">
        <v>8.6023416096239202E-3</v>
      </c>
      <c r="S91">
        <v>0.1442623212323042</v>
      </c>
    </row>
    <row r="92" spans="1:19">
      <c r="A92" t="s">
        <v>100</v>
      </c>
      <c r="B92" s="33" t="s">
        <v>132</v>
      </c>
      <c r="C92">
        <v>7.5573614952872958E-4</v>
      </c>
      <c r="D92">
        <v>3.7834722232465978E-4</v>
      </c>
      <c r="E92">
        <v>9.200921841607812E-4</v>
      </c>
      <c r="F92">
        <v>8.1408718877696629E-2</v>
      </c>
      <c r="G92">
        <v>1.9502591823439275E-4</v>
      </c>
      <c r="H92">
        <v>9.2551636797071346E-3</v>
      </c>
      <c r="I92">
        <v>1.5156254401516023E-5</v>
      </c>
      <c r="J92">
        <v>1.6174476576296115E-3</v>
      </c>
      <c r="K92">
        <v>4.354728122912821E-5</v>
      </c>
      <c r="L92">
        <v>4.4263261785388863E-2</v>
      </c>
      <c r="M92">
        <v>4.5395969882617848E-3</v>
      </c>
      <c r="N92">
        <v>1.9985979821264266E-3</v>
      </c>
      <c r="O92">
        <v>5.3116486337934088E-6</v>
      </c>
      <c r="P92">
        <v>4.6088163307071994E-3</v>
      </c>
      <c r="Q92">
        <v>6.2403632748342375E-3</v>
      </c>
      <c r="R92">
        <v>1.9535827701169239E-3</v>
      </c>
      <c r="S92">
        <v>0.15819876600494354</v>
      </c>
    </row>
    <row r="93" spans="1:19">
      <c r="A93" t="s">
        <v>100</v>
      </c>
      <c r="B93" s="33" t="s">
        <v>133</v>
      </c>
      <c r="C93">
        <v>1.2209066250072453E-2</v>
      </c>
      <c r="D93">
        <v>1.7894509102722722E-5</v>
      </c>
      <c r="E93">
        <v>9.0466308389614003E-4</v>
      </c>
      <c r="F93">
        <v>0.13270915984907106</v>
      </c>
      <c r="G93">
        <v>1.8958841450711361E-4</v>
      </c>
      <c r="H93">
        <v>5.3495254161983752E-5</v>
      </c>
      <c r="I93">
        <v>2.939938615509341E-5</v>
      </c>
      <c r="J93">
        <v>1.3994252984005584E-2</v>
      </c>
      <c r="K93">
        <v>5.3810254863617679E-6</v>
      </c>
      <c r="L93">
        <v>4.5557068589651806E-2</v>
      </c>
      <c r="M93">
        <v>4.1006625230464167E-3</v>
      </c>
      <c r="N93">
        <v>1.9699377374813309E-2</v>
      </c>
      <c r="O93">
        <v>0</v>
      </c>
      <c r="P93">
        <v>9.1544265344900566E-3</v>
      </c>
      <c r="Q93">
        <v>4.3541548510361849E-4</v>
      </c>
      <c r="R93">
        <v>8.0057504333304053E-3</v>
      </c>
      <c r="S93">
        <v>0.24706560169698832</v>
      </c>
    </row>
    <row r="94" spans="1:19">
      <c r="A94" t="s">
        <v>100</v>
      </c>
      <c r="B94" s="33" t="s">
        <v>134</v>
      </c>
      <c r="C94">
        <v>1.1947009563670008E-2</v>
      </c>
      <c r="D94">
        <v>3.2511075019492353E-4</v>
      </c>
      <c r="E94">
        <v>8.479116913671092E-4</v>
      </c>
      <c r="F94">
        <v>1.0679607015504189E-2</v>
      </c>
      <c r="G94">
        <v>5.0400068182909763E-4</v>
      </c>
      <c r="H94">
        <v>8.8236611250458452E-4</v>
      </c>
      <c r="I94">
        <v>1.2863049622302558E-3</v>
      </c>
      <c r="J94">
        <v>7.3372648898590853E-3</v>
      </c>
      <c r="K94">
        <v>8.5436420711132444E-4</v>
      </c>
      <c r="L94">
        <v>2.4985576421322264E-2</v>
      </c>
      <c r="M94">
        <v>3.9995704630513274E-3</v>
      </c>
      <c r="N94">
        <v>3.5311502950996498E-4</v>
      </c>
      <c r="O94">
        <v>1.5082596983920227E-4</v>
      </c>
      <c r="P94">
        <v>4.5787371404468757E-3</v>
      </c>
      <c r="Q94">
        <v>3.6736223385673838E-3</v>
      </c>
      <c r="R94">
        <v>4.2670532157558227E-3</v>
      </c>
      <c r="S94">
        <v>7.6672440452227875E-2</v>
      </c>
    </row>
    <row r="95" spans="1:19">
      <c r="A95" t="s">
        <v>100</v>
      </c>
      <c r="B95" s="33" t="s">
        <v>135</v>
      </c>
      <c r="C95">
        <v>2.9094450957138918E-2</v>
      </c>
      <c r="D95">
        <v>2.8559929927673977E-4</v>
      </c>
      <c r="E95">
        <v>3.8277673906850218E-5</v>
      </c>
      <c r="F95">
        <v>6.210161782985324E-2</v>
      </c>
      <c r="G95">
        <v>4.8252401432336001E-4</v>
      </c>
      <c r="H95">
        <v>1.0378697681425741E-3</v>
      </c>
      <c r="I95">
        <v>0</v>
      </c>
      <c r="J95">
        <v>6.402742866342237E-3</v>
      </c>
      <c r="K95">
        <v>2.0232200430458924E-5</v>
      </c>
      <c r="L95">
        <v>9.9516195039228705E-4</v>
      </c>
      <c r="M95">
        <v>7.2997650554125215E-3</v>
      </c>
      <c r="N95">
        <v>1.4431581788443282E-4</v>
      </c>
      <c r="O95">
        <v>6.1563125978714162E-6</v>
      </c>
      <c r="P95">
        <v>2.1615478697617263E-2</v>
      </c>
      <c r="Q95">
        <v>4.4537339730094772E-2</v>
      </c>
      <c r="R95">
        <v>9.2276212418411774E-3</v>
      </c>
      <c r="S95">
        <v>0.18328915341515994</v>
      </c>
    </row>
    <row r="96" spans="1:19">
      <c r="A96" t="s">
        <v>100</v>
      </c>
      <c r="B96" s="33" t="s">
        <v>136</v>
      </c>
      <c r="C96">
        <v>1.1281538095840205E-2</v>
      </c>
      <c r="D96">
        <v>1.6619128533568173E-5</v>
      </c>
      <c r="E96">
        <v>1.4908299939323522E-3</v>
      </c>
      <c r="F96">
        <v>6.7715995528317308E-2</v>
      </c>
      <c r="G96">
        <v>0</v>
      </c>
      <c r="H96">
        <v>0</v>
      </c>
      <c r="I96">
        <v>2.4763330811827799E-4</v>
      </c>
      <c r="J96">
        <v>1.4256207220668671E-3</v>
      </c>
      <c r="K96">
        <v>1.9875820500780961E-5</v>
      </c>
      <c r="L96">
        <v>2.1685713080678681E-2</v>
      </c>
      <c r="M96">
        <v>4.7156140879582864E-3</v>
      </c>
      <c r="N96">
        <v>2.2386489772685536E-4</v>
      </c>
      <c r="O96">
        <v>2.3693519687340014E-6</v>
      </c>
      <c r="P96">
        <v>6.2502319090995684E-3</v>
      </c>
      <c r="Q96">
        <v>3.1101641860757923E-3</v>
      </c>
      <c r="R96">
        <v>2.1627266683807989E-3</v>
      </c>
      <c r="S96">
        <v>0.12034879677952404</v>
      </c>
    </row>
    <row r="97" spans="1:19">
      <c r="A97" t="s">
        <v>100</v>
      </c>
      <c r="B97" s="33" t="s">
        <v>137</v>
      </c>
      <c r="C97">
        <v>6.4359867304375484E-4</v>
      </c>
      <c r="D97">
        <v>6.885756611341165E-5</v>
      </c>
      <c r="E97">
        <v>4.2235520796463089E-4</v>
      </c>
      <c r="F97">
        <v>7.3701509648628871E-2</v>
      </c>
      <c r="G97">
        <v>9.3597728372429856E-4</v>
      </c>
      <c r="H97">
        <v>1.6233655515041079E-4</v>
      </c>
      <c r="I97">
        <v>7.6141456756273485E-5</v>
      </c>
      <c r="J97">
        <v>7.1281036103343354E-4</v>
      </c>
      <c r="K97">
        <v>0</v>
      </c>
      <c r="L97">
        <v>0.13335982671060975</v>
      </c>
      <c r="M97">
        <v>3.7246971377298266E-3</v>
      </c>
      <c r="N97">
        <v>4.2068530167060914E-3</v>
      </c>
      <c r="O97">
        <v>3.8062958747503428E-5</v>
      </c>
      <c r="P97">
        <v>5.6195479734295617E-3</v>
      </c>
      <c r="Q97">
        <v>4.0032031885672836E-4</v>
      </c>
      <c r="R97">
        <v>4.1354976743548377E-3</v>
      </c>
      <c r="S97">
        <v>0.22820839254291059</v>
      </c>
    </row>
    <row r="98" spans="1:19">
      <c r="A98" t="s">
        <v>100</v>
      </c>
      <c r="B98" s="33" t="s">
        <v>138</v>
      </c>
      <c r="C98">
        <v>1.0975899810564016E-2</v>
      </c>
      <c r="D98">
        <v>9.3398190117199853E-4</v>
      </c>
      <c r="E98">
        <v>1.1493671082123402E-3</v>
      </c>
      <c r="F98">
        <v>0</v>
      </c>
      <c r="G98">
        <v>1.167606064533544E-2</v>
      </c>
      <c r="H98">
        <v>1.6342948754428654E-3</v>
      </c>
      <c r="I98">
        <v>2.3974444132845996E-4</v>
      </c>
      <c r="J98">
        <v>1.0329765241792188E-3</v>
      </c>
      <c r="K98">
        <v>9.3070193372679633E-6</v>
      </c>
      <c r="L98">
        <v>2.0555230088803E-2</v>
      </c>
      <c r="M98">
        <v>6.0019807068156794E-3</v>
      </c>
      <c r="N98">
        <v>2.2384828438148929E-4</v>
      </c>
      <c r="O98">
        <v>3.7894842229074799E-4</v>
      </c>
      <c r="P98">
        <v>2.6750034953177959E-3</v>
      </c>
      <c r="Q98">
        <v>4.5983569510177347E-3</v>
      </c>
      <c r="R98">
        <v>7.7392218066165697E-3</v>
      </c>
      <c r="S98">
        <v>6.9824222080569598E-2</v>
      </c>
    </row>
    <row r="99" spans="1:19">
      <c r="A99" t="s">
        <v>100</v>
      </c>
      <c r="B99" s="33" t="s">
        <v>139</v>
      </c>
      <c r="C99">
        <v>4.9939087171658514E-2</v>
      </c>
      <c r="D99">
        <v>5.390145587378381E-4</v>
      </c>
      <c r="E99">
        <v>3.8245136702597105E-4</v>
      </c>
      <c r="F99">
        <v>6.9001797588725822E-3</v>
      </c>
      <c r="G99">
        <v>4.4813347874850251E-4</v>
      </c>
      <c r="H99">
        <v>0</v>
      </c>
      <c r="I99">
        <v>2.4093694174365243E-3</v>
      </c>
      <c r="J99">
        <v>1.0041761793289083E-3</v>
      </c>
      <c r="K99">
        <v>3.243612934655804E-5</v>
      </c>
      <c r="L99">
        <v>8.8922979365690935E-4</v>
      </c>
      <c r="M99">
        <v>3.2258050070819166E-3</v>
      </c>
      <c r="N99">
        <v>2.0387686439882202E-4</v>
      </c>
      <c r="O99">
        <v>4.4717713785780155E-5</v>
      </c>
      <c r="P99">
        <v>5.7106713823475985E-3</v>
      </c>
      <c r="Q99">
        <v>2.6634475726190487E-3</v>
      </c>
      <c r="R99">
        <v>2.99044826730821E-3</v>
      </c>
      <c r="S99">
        <v>7.7383044662155953E-2</v>
      </c>
    </row>
    <row r="100" spans="1:19">
      <c r="A100" t="s">
        <v>100</v>
      </c>
      <c r="B100" s="33" t="s">
        <v>140</v>
      </c>
      <c r="C100">
        <v>2.0366087512343256E-2</v>
      </c>
      <c r="D100">
        <v>2.9945253263052862E-5</v>
      </c>
      <c r="E100">
        <v>1.6706475029937273E-5</v>
      </c>
      <c r="F100">
        <v>0.11859656201323787</v>
      </c>
      <c r="G100">
        <v>4.3503379058762448E-4</v>
      </c>
      <c r="H100">
        <v>8.5220100475691396E-4</v>
      </c>
      <c r="I100">
        <v>4.8092657677800688E-5</v>
      </c>
      <c r="J100">
        <v>0</v>
      </c>
      <c r="K100">
        <v>4.3704411112344133E-6</v>
      </c>
      <c r="L100">
        <v>1.8831022185842983E-2</v>
      </c>
      <c r="M100">
        <v>3.0906850451355439E-3</v>
      </c>
      <c r="N100">
        <v>7.5717486766535558E-3</v>
      </c>
      <c r="O100">
        <v>2.1146088192980361E-6</v>
      </c>
      <c r="P100">
        <v>8.1454347328424603E-3</v>
      </c>
      <c r="Q100">
        <v>2.1036332099342303E-3</v>
      </c>
      <c r="R100">
        <v>2.4375128838549642E-3</v>
      </c>
      <c r="S100">
        <v>0.18253115049139979</v>
      </c>
    </row>
    <row r="101" spans="1:19">
      <c r="A101" t="s">
        <v>100</v>
      </c>
      <c r="B101" s="33" t="s">
        <v>141</v>
      </c>
      <c r="C101">
        <v>1.1440913765341065E-2</v>
      </c>
      <c r="D101">
        <v>6.3428762161477081E-5</v>
      </c>
      <c r="E101">
        <v>3.9993178234520865E-4</v>
      </c>
      <c r="F101">
        <v>6.0640502275361996E-2</v>
      </c>
      <c r="G101">
        <v>4.2784235464665699E-4</v>
      </c>
      <c r="H101">
        <v>8.5706007602492917E-5</v>
      </c>
      <c r="I101">
        <v>1.1910081805455164E-5</v>
      </c>
      <c r="J101">
        <v>0</v>
      </c>
      <c r="K101">
        <v>2.8231152713836805E-4</v>
      </c>
      <c r="L101">
        <v>1.9912334016304101E-2</v>
      </c>
      <c r="M101">
        <v>2.269287574936385E-4</v>
      </c>
      <c r="N101">
        <v>5.3295846689316306E-4</v>
      </c>
      <c r="O101">
        <v>3.5350128923167246E-5</v>
      </c>
      <c r="P101">
        <v>3.7979477733713907E-3</v>
      </c>
      <c r="Q101">
        <v>2.4156754147952597E-4</v>
      </c>
      <c r="R101">
        <v>3.6987293934807042E-3</v>
      </c>
      <c r="S101">
        <v>0.10179836263438347</v>
      </c>
    </row>
    <row r="102" spans="1:19">
      <c r="A102" t="s">
        <v>100</v>
      </c>
      <c r="B102" s="33" t="s">
        <v>142</v>
      </c>
      <c r="C102">
        <v>1.1722557933310895E-2</v>
      </c>
      <c r="D102">
        <v>3.1671844435900987E-3</v>
      </c>
      <c r="E102">
        <v>3.5526696550636228E-4</v>
      </c>
      <c r="F102">
        <v>0</v>
      </c>
      <c r="G102">
        <v>0</v>
      </c>
      <c r="H102">
        <v>8.682653071852009E-4</v>
      </c>
      <c r="I102">
        <v>0</v>
      </c>
      <c r="J102">
        <v>0</v>
      </c>
      <c r="K102">
        <v>0</v>
      </c>
      <c r="L102">
        <v>1.7710247597314321E-2</v>
      </c>
      <c r="M102">
        <v>6.4611739237196986E-4</v>
      </c>
      <c r="N102">
        <v>1.8214696440246314E-3</v>
      </c>
      <c r="O102">
        <v>1.4725115539987454E-5</v>
      </c>
      <c r="P102">
        <v>4.3872041189789712E-3</v>
      </c>
      <c r="Q102">
        <v>2.337891994379504E-4</v>
      </c>
      <c r="R102">
        <v>9.4513766199000315E-4</v>
      </c>
      <c r="S102">
        <v>4.1871965379129961E-2</v>
      </c>
    </row>
    <row r="103" spans="1:19">
      <c r="A103" t="s">
        <v>100</v>
      </c>
      <c r="B103" s="33" t="s">
        <v>143</v>
      </c>
      <c r="C103">
        <v>1.1493845190273078E-2</v>
      </c>
      <c r="D103">
        <v>0</v>
      </c>
      <c r="E103">
        <v>3.7884313774572131E-4</v>
      </c>
      <c r="F103">
        <v>5.2545716047006863E-2</v>
      </c>
      <c r="G103">
        <v>3.9160568795882256E-2</v>
      </c>
      <c r="H103">
        <v>4.0246296427515205E-5</v>
      </c>
      <c r="I103">
        <v>3.396420262413713E-5</v>
      </c>
      <c r="J103">
        <v>0</v>
      </c>
      <c r="K103">
        <v>0</v>
      </c>
      <c r="L103">
        <v>1.6910863180967795E-3</v>
      </c>
      <c r="M103">
        <v>6.0157610322697508E-4</v>
      </c>
      <c r="N103">
        <v>1.3648868540983017E-4</v>
      </c>
      <c r="O103">
        <v>3.4316785762544821E-5</v>
      </c>
      <c r="P103">
        <v>3.5687170988847328E-3</v>
      </c>
      <c r="Q103">
        <v>0</v>
      </c>
      <c r="R103">
        <v>3.8487173949164344E-4</v>
      </c>
      <c r="S103">
        <v>0.11007024040060287</v>
      </c>
    </row>
    <row r="104" spans="1:19">
      <c r="A104" t="s">
        <v>100</v>
      </c>
      <c r="B104" s="33" t="s">
        <v>144</v>
      </c>
      <c r="C104">
        <v>1.5793361143110474E-3</v>
      </c>
      <c r="D104">
        <v>2.5311340845934893E-4</v>
      </c>
      <c r="E104">
        <v>3.8831355703938808E-4</v>
      </c>
      <c r="F104">
        <v>1.2433120667196818E-2</v>
      </c>
      <c r="G104">
        <v>0</v>
      </c>
      <c r="H104">
        <v>1.9869156724627857E-4</v>
      </c>
      <c r="I104">
        <v>0</v>
      </c>
      <c r="J104">
        <v>0</v>
      </c>
      <c r="K104">
        <v>1.2463268505014113E-5</v>
      </c>
      <c r="L104">
        <v>1.6525927418285846E-2</v>
      </c>
      <c r="M104">
        <v>2.4126051984394437E-3</v>
      </c>
      <c r="N104">
        <v>7.052303189745146E-4</v>
      </c>
      <c r="O104">
        <v>1.9638960512824433E-6</v>
      </c>
      <c r="P104">
        <v>9.5272595267381632E-4</v>
      </c>
      <c r="Q104">
        <v>0</v>
      </c>
      <c r="R104">
        <v>5.6789643586796501E-4</v>
      </c>
      <c r="S104">
        <v>3.6031387803006965E-2</v>
      </c>
    </row>
    <row r="105" spans="1:19">
      <c r="A105" t="s">
        <v>100</v>
      </c>
      <c r="B105" s="33" t="s">
        <v>145</v>
      </c>
      <c r="C105">
        <v>5.3044690235282133E-4</v>
      </c>
      <c r="D105">
        <v>8.9897804226968248E-5</v>
      </c>
      <c r="E105">
        <v>3.2028476661505323E-5</v>
      </c>
      <c r="F105">
        <v>0</v>
      </c>
      <c r="G105">
        <v>3.900518364687855E-4</v>
      </c>
      <c r="H105">
        <v>0</v>
      </c>
      <c r="I105">
        <v>0</v>
      </c>
      <c r="J105">
        <v>0</v>
      </c>
      <c r="K105">
        <v>0</v>
      </c>
      <c r="L105">
        <v>1.7717447807086728E-2</v>
      </c>
      <c r="M105">
        <v>3.105319726880218E-3</v>
      </c>
      <c r="N105">
        <v>1.832927179867383E-2</v>
      </c>
      <c r="O105">
        <v>4.0656545608058758E-5</v>
      </c>
      <c r="P105">
        <v>6.4652515615168937E-3</v>
      </c>
      <c r="Q105">
        <v>4.8638970184811114E-8</v>
      </c>
      <c r="R105">
        <v>2.5319878695739817E-4</v>
      </c>
      <c r="S105">
        <v>4.6953619885414355E-2</v>
      </c>
    </row>
    <row r="106" spans="1:19">
      <c r="A106" t="s">
        <v>100</v>
      </c>
      <c r="B106" s="33" t="s">
        <v>146</v>
      </c>
      <c r="C106">
        <v>5.1858272404459171E-4</v>
      </c>
      <c r="D106">
        <v>0</v>
      </c>
      <c r="E106">
        <v>3.1251600058768148E-4</v>
      </c>
      <c r="F106">
        <v>6.0058619017127057E-3</v>
      </c>
      <c r="G106">
        <v>0</v>
      </c>
      <c r="H106">
        <v>9.5130880605864832E-5</v>
      </c>
      <c r="I106">
        <v>3.1661688643769281E-5</v>
      </c>
      <c r="J106">
        <v>0</v>
      </c>
      <c r="K106">
        <v>8.841255103023693E-4</v>
      </c>
      <c r="L106">
        <v>3.3623333553549628E-3</v>
      </c>
      <c r="M106">
        <v>2.9618357101579562E-4</v>
      </c>
      <c r="N106">
        <v>8.3946318254035646E-5</v>
      </c>
      <c r="O106">
        <v>1.8749724149669245E-6</v>
      </c>
      <c r="P106">
        <v>3.2833618924623664E-3</v>
      </c>
      <c r="Q106">
        <v>3.7012950500070474E-6</v>
      </c>
      <c r="R106">
        <v>3.1148700217542569E-4</v>
      </c>
      <c r="S106">
        <v>1.5190767112699177E-2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3.1312115502002413E-5</v>
      </c>
      <c r="F107">
        <v>5.8384128940929259E-3</v>
      </c>
      <c r="G107">
        <v>3.7917682901422722E-4</v>
      </c>
      <c r="H107">
        <v>0</v>
      </c>
      <c r="I107">
        <v>0</v>
      </c>
      <c r="J107">
        <v>0</v>
      </c>
      <c r="K107">
        <v>0</v>
      </c>
      <c r="L107">
        <v>1.5401803690942018E-2</v>
      </c>
      <c r="M107">
        <v>2.1545554650845844E-3</v>
      </c>
      <c r="N107">
        <v>6.0534466576100954E-4</v>
      </c>
      <c r="O107">
        <v>0</v>
      </c>
      <c r="P107">
        <v>6.2286887144988867E-3</v>
      </c>
      <c r="Q107">
        <v>0</v>
      </c>
      <c r="R107">
        <v>3.7529416626824741E-5</v>
      </c>
      <c r="S107">
        <v>3.0676823791623065E-2</v>
      </c>
    </row>
    <row r="108" spans="1:19">
      <c r="A108" t="s">
        <v>100</v>
      </c>
      <c r="B108" s="33" t="s">
        <v>148</v>
      </c>
      <c r="C108">
        <v>0</v>
      </c>
      <c r="D108">
        <v>4.2316318265012143E-5</v>
      </c>
      <c r="E108">
        <v>5.9692813937062272E-4</v>
      </c>
      <c r="F108">
        <v>0</v>
      </c>
      <c r="G108">
        <v>0</v>
      </c>
      <c r="H108">
        <v>1.8317347719687405E-4</v>
      </c>
      <c r="I108">
        <v>0</v>
      </c>
      <c r="J108">
        <v>0</v>
      </c>
      <c r="K108">
        <v>1.1618353925602065E-5</v>
      </c>
      <c r="L108">
        <v>3.1901403126362027E-2</v>
      </c>
      <c r="M108">
        <v>3.1067857923243736E-3</v>
      </c>
      <c r="N108">
        <v>2.1079523795819455E-5</v>
      </c>
      <c r="O108">
        <v>8.2773590793228102E-6</v>
      </c>
      <c r="P108">
        <v>2.9320098907970049E-3</v>
      </c>
      <c r="Q108">
        <v>4.6566348999022011E-8</v>
      </c>
      <c r="R108">
        <v>7.9889969576640851E-5</v>
      </c>
      <c r="S108">
        <v>3.8883528517033028E-2</v>
      </c>
    </row>
    <row r="109" spans="1:19">
      <c r="A109" t="s">
        <v>100</v>
      </c>
      <c r="B109" s="33" t="s">
        <v>149</v>
      </c>
      <c r="C109">
        <v>0</v>
      </c>
      <c r="D109">
        <v>0</v>
      </c>
      <c r="E109">
        <v>3.0826840983932957E-4</v>
      </c>
      <c r="F109">
        <v>0</v>
      </c>
      <c r="G109">
        <v>0</v>
      </c>
      <c r="H109">
        <v>0</v>
      </c>
      <c r="I109">
        <v>3.031250880325409E-5</v>
      </c>
      <c r="J109">
        <v>0</v>
      </c>
      <c r="K109">
        <v>0</v>
      </c>
      <c r="L109">
        <v>1.6367339402712844E-2</v>
      </c>
      <c r="M109">
        <v>1.2661728840512865E-4</v>
      </c>
      <c r="N109">
        <v>4.1433043064031949E-5</v>
      </c>
      <c r="O109">
        <v>6.3695792553136732E-5</v>
      </c>
      <c r="P109">
        <v>2.1037297532302546E-3</v>
      </c>
      <c r="Q109">
        <v>9.0327205271023558E-8</v>
      </c>
      <c r="R109">
        <v>1.1267609599485695E-4</v>
      </c>
      <c r="S109">
        <v>1.9154162621759951E-2</v>
      </c>
    </row>
    <row r="110" spans="1:19">
      <c r="A110" t="s">
        <v>100</v>
      </c>
      <c r="B110" s="33" t="s">
        <v>150</v>
      </c>
      <c r="C110">
        <v>8.1331704436067298E-3</v>
      </c>
      <c r="D110">
        <v>0</v>
      </c>
      <c r="E110">
        <v>3.017351077988506E-4</v>
      </c>
      <c r="F110">
        <v>0</v>
      </c>
      <c r="G110">
        <v>0</v>
      </c>
      <c r="H110">
        <v>0</v>
      </c>
      <c r="I110">
        <v>5.879877231018682E-5</v>
      </c>
      <c r="J110">
        <v>0</v>
      </c>
      <c r="K110">
        <v>0</v>
      </c>
      <c r="L110">
        <v>1.3890049779377023E-3</v>
      </c>
      <c r="M110">
        <v>8.3388979946974473E-5</v>
      </c>
      <c r="N110">
        <v>2.5897709302391547E-4</v>
      </c>
      <c r="O110">
        <v>1.709359594315174E-6</v>
      </c>
      <c r="P110">
        <v>5.1785831376882641E-4</v>
      </c>
      <c r="Q110">
        <v>0</v>
      </c>
      <c r="R110">
        <v>4.994975326759743E-4</v>
      </c>
      <c r="S110">
        <v>1.1244140580572548E-2</v>
      </c>
    </row>
    <row r="111" spans="1:19">
      <c r="A111" t="s">
        <v>100</v>
      </c>
      <c r="B111" s="33" t="s">
        <v>151</v>
      </c>
      <c r="C111">
        <v>8.0363702884120869E-3</v>
      </c>
      <c r="D111">
        <v>4.0100457337377549E-5</v>
      </c>
      <c r="E111">
        <v>2.8180903951857683E-4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1.1123268237822614E-5</v>
      </c>
      <c r="L111">
        <v>1.443341743988924E-2</v>
      </c>
      <c r="M111">
        <v>4.3222307221837397E-3</v>
      </c>
      <c r="N111">
        <v>1.1127867820093229E-5</v>
      </c>
      <c r="O111">
        <v>3.2430173759145919E-5</v>
      </c>
      <c r="P111">
        <v>2.8493513974563456E-3</v>
      </c>
      <c r="Q111">
        <v>0</v>
      </c>
      <c r="R111">
        <v>9.8589307135910076E-6</v>
      </c>
      <c r="S111">
        <v>3.0027819585029647E-2</v>
      </c>
    </row>
    <row r="112" spans="1:19">
      <c r="A112" t="s">
        <v>100</v>
      </c>
      <c r="B112" s="33" t="s">
        <v>152</v>
      </c>
      <c r="C112">
        <v>2.2484584393112073E-3</v>
      </c>
      <c r="D112">
        <v>0</v>
      </c>
      <c r="E112">
        <v>0</v>
      </c>
      <c r="F112">
        <v>0</v>
      </c>
      <c r="G112">
        <v>0</v>
      </c>
      <c r="H112">
        <v>1.7141201520498583E-4</v>
      </c>
      <c r="I112">
        <v>0</v>
      </c>
      <c r="J112">
        <v>0</v>
      </c>
      <c r="K112">
        <v>2.157639015332169E-5</v>
      </c>
      <c r="L112">
        <v>0</v>
      </c>
      <c r="M112">
        <v>2.5903811603811278E-4</v>
      </c>
      <c r="N112">
        <v>3.7049655171372819E-5</v>
      </c>
      <c r="O112">
        <v>4.4174559403753477E-6</v>
      </c>
      <c r="P112">
        <v>3.1552146419624449E-3</v>
      </c>
      <c r="Q112">
        <v>4.3247464276419123E-8</v>
      </c>
      <c r="R112">
        <v>3.8515458033572259E-5</v>
      </c>
      <c r="S112">
        <v>5.9357254189649211E-3</v>
      </c>
    </row>
    <row r="113" spans="1:19">
      <c r="A113" t="s">
        <v>100</v>
      </c>
      <c r="B113" s="33" t="s">
        <v>153</v>
      </c>
      <c r="C113">
        <v>4.464650160223016E-4</v>
      </c>
      <c r="D113">
        <v>0</v>
      </c>
      <c r="E113">
        <v>1.2668195831899709E-5</v>
      </c>
      <c r="F113">
        <v>0</v>
      </c>
      <c r="G113">
        <v>0</v>
      </c>
      <c r="H113">
        <v>0</v>
      </c>
      <c r="I113">
        <v>2.8152070397080564E-5</v>
      </c>
      <c r="J113">
        <v>0</v>
      </c>
      <c r="K113">
        <v>0</v>
      </c>
      <c r="L113">
        <v>6.4882715957281789E-4</v>
      </c>
      <c r="M113">
        <v>3.3618971249982366E-4</v>
      </c>
      <c r="N113">
        <v>9.7649641688235533E-6</v>
      </c>
      <c r="O113">
        <v>0</v>
      </c>
      <c r="P113">
        <v>2.5970371862147346E-3</v>
      </c>
      <c r="Q113">
        <v>0</v>
      </c>
      <c r="R113">
        <v>1.513603679157427E-4</v>
      </c>
      <c r="S113">
        <v>4.2304646727302497E-3</v>
      </c>
    </row>
    <row r="114" spans="1:19">
      <c r="A114" t="s">
        <v>100</v>
      </c>
      <c r="B114" s="33" t="s">
        <v>154</v>
      </c>
      <c r="C114">
        <v>0</v>
      </c>
      <c r="D114">
        <v>0</v>
      </c>
      <c r="E114">
        <v>1.2440528338486523E-5</v>
      </c>
      <c r="F114">
        <v>0</v>
      </c>
      <c r="G114">
        <v>0</v>
      </c>
      <c r="H114">
        <v>8.2801166270130011E-5</v>
      </c>
      <c r="I114">
        <v>0</v>
      </c>
      <c r="J114">
        <v>0</v>
      </c>
      <c r="K114">
        <v>0</v>
      </c>
      <c r="L114">
        <v>6.3716671044034001E-4</v>
      </c>
      <c r="M114">
        <v>1.1281152750253653E-2</v>
      </c>
      <c r="N114">
        <v>2.4240557669941154E-4</v>
      </c>
      <c r="O114">
        <v>3.4139836742108631E-5</v>
      </c>
      <c r="P114">
        <v>1.1144809369447728E-3</v>
      </c>
      <c r="Q114">
        <v>4.1983270193668432E-8</v>
      </c>
      <c r="R114">
        <v>2.4478607425137966E-4</v>
      </c>
      <c r="S114">
        <v>1.3649415563179446E-2</v>
      </c>
    </row>
    <row r="115" spans="1:19">
      <c r="A115" t="s">
        <v>100</v>
      </c>
      <c r="B115" s="33" t="s">
        <v>155</v>
      </c>
      <c r="C115">
        <v>7.5530594572015275E-3</v>
      </c>
      <c r="D115">
        <v>3.7381952072479407E-5</v>
      </c>
      <c r="E115">
        <v>5.4239983060311303E-5</v>
      </c>
      <c r="F115">
        <v>0</v>
      </c>
      <c r="G115">
        <v>0</v>
      </c>
      <c r="H115">
        <v>0</v>
      </c>
      <c r="I115">
        <v>2.7329138478915382E-5</v>
      </c>
      <c r="J115">
        <v>0</v>
      </c>
      <c r="K115">
        <v>1.0330488726895126E-5</v>
      </c>
      <c r="L115">
        <v>0</v>
      </c>
      <c r="M115">
        <v>6.015859372747645E-2</v>
      </c>
      <c r="N115">
        <v>5.9898790034651483E-6</v>
      </c>
      <c r="O115">
        <v>0</v>
      </c>
      <c r="P115">
        <v>5.0547105673359738E-4</v>
      </c>
      <c r="Q115">
        <v>6.9141890731927447E-4</v>
      </c>
      <c r="R115">
        <v>2.3608364199390053E-4</v>
      </c>
      <c r="S115">
        <v>6.9279898231911829E-2</v>
      </c>
    </row>
    <row r="116" spans="1:19">
      <c r="A116" t="s">
        <v>100</v>
      </c>
      <c r="B116" s="33" t="s">
        <v>156</v>
      </c>
      <c r="C116">
        <v>8.6761622886193379E-3</v>
      </c>
      <c r="D116">
        <v>0</v>
      </c>
      <c r="E116">
        <v>0</v>
      </c>
      <c r="F116">
        <v>0</v>
      </c>
      <c r="G116">
        <v>0</v>
      </c>
      <c r="H116">
        <v>8.0492592855030409E-5</v>
      </c>
      <c r="I116">
        <v>2.6877367253597129E-5</v>
      </c>
      <c r="J116">
        <v>0</v>
      </c>
      <c r="K116">
        <v>0</v>
      </c>
      <c r="L116">
        <v>0</v>
      </c>
      <c r="M116">
        <v>4.4015895155347096E-4</v>
      </c>
      <c r="N116">
        <v>3.4537971036030513E-5</v>
      </c>
      <c r="O116">
        <v>4.1117586157546349E-6</v>
      </c>
      <c r="P116">
        <v>1.9732022469334254E-3</v>
      </c>
      <c r="Q116">
        <v>9.653040792317924E-2</v>
      </c>
      <c r="R116">
        <v>9.1475004989405306E-5</v>
      </c>
      <c r="S116">
        <v>0.10785742610516991</v>
      </c>
    </row>
    <row r="117" spans="1:19">
      <c r="A117" t="s">
        <v>100</v>
      </c>
      <c r="B117" s="33" t="s">
        <v>157</v>
      </c>
      <c r="C117">
        <v>1.2362198409583414E-3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1.0028511331139356E-5</v>
      </c>
      <c r="L117">
        <v>1.397320359288301E-3</v>
      </c>
      <c r="M117">
        <v>2.0500993059426875E-3</v>
      </c>
      <c r="N117">
        <v>2.3109767364992706E-4</v>
      </c>
      <c r="O117">
        <v>4.0918779290466389E-6</v>
      </c>
      <c r="P117">
        <v>1.3537385245037115E-3</v>
      </c>
      <c r="Q117">
        <v>0</v>
      </c>
      <c r="R117">
        <v>8.8938888040956954E-6</v>
      </c>
      <c r="S117">
        <v>6.2914899826864712E-3</v>
      </c>
    </row>
    <row r="118" spans="1:19">
      <c r="A118" t="s">
        <v>100</v>
      </c>
      <c r="B118" s="33" t="s">
        <v>158</v>
      </c>
      <c r="C118">
        <v>0</v>
      </c>
      <c r="D118">
        <v>3.5789018205445444E-5</v>
      </c>
      <c r="E118">
        <v>2.3258969797379514E-5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9.8627324920386172E-6</v>
      </c>
      <c r="L118">
        <v>2.5719445715211009E-3</v>
      </c>
      <c r="M118">
        <v>7.5252761461364059E-5</v>
      </c>
      <c r="N118">
        <v>4.287910694955599E-6</v>
      </c>
      <c r="O118">
        <v>0</v>
      </c>
      <c r="P118">
        <v>3.694368927469327E-4</v>
      </c>
      <c r="Q118">
        <v>7.7925644603737965E-8</v>
      </c>
      <c r="R118">
        <v>1.4011714482009552E-4</v>
      </c>
      <c r="S118">
        <v>3.2300279273158594E-3</v>
      </c>
    </row>
    <row r="119" spans="1:19">
      <c r="A119" t="s">
        <v>100</v>
      </c>
      <c r="B119" s="33" t="s">
        <v>159</v>
      </c>
      <c r="C119">
        <v>0</v>
      </c>
      <c r="D119">
        <v>3.4795041667035065E-5</v>
      </c>
      <c r="E119">
        <v>2.7087751800658477E-4</v>
      </c>
      <c r="F119">
        <v>0</v>
      </c>
      <c r="G119">
        <v>0</v>
      </c>
      <c r="H119">
        <v>0</v>
      </c>
      <c r="I119">
        <v>2.5413103943439097E-5</v>
      </c>
      <c r="J119">
        <v>0</v>
      </c>
      <c r="K119">
        <v>0</v>
      </c>
      <c r="L119">
        <v>1.2575883233623131E-2</v>
      </c>
      <c r="M119">
        <v>4.1828597969306713E-4</v>
      </c>
      <c r="N119">
        <v>4.8599908672919412E-4</v>
      </c>
      <c r="O119">
        <v>3.9277921025648865E-6</v>
      </c>
      <c r="P119">
        <v>9.7906303638595205E-5</v>
      </c>
      <c r="Q119">
        <v>0</v>
      </c>
      <c r="R119">
        <v>9.4577835355380557E-5</v>
      </c>
      <c r="S119">
        <v>1.4007665894553156E-2</v>
      </c>
    </row>
    <row r="120" spans="1:19">
      <c r="A120" t="s">
        <v>100</v>
      </c>
      <c r="B120" s="33" t="s">
        <v>160</v>
      </c>
      <c r="C120">
        <v>6.9438226222544586E-3</v>
      </c>
      <c r="D120">
        <v>3.4626804815918177E-5</v>
      </c>
      <c r="E120">
        <v>2.4261872119935024E-4</v>
      </c>
      <c r="F120">
        <v>0</v>
      </c>
      <c r="G120">
        <v>0</v>
      </c>
      <c r="H120">
        <v>0</v>
      </c>
      <c r="I120">
        <v>2.5312833714430383E-5</v>
      </c>
      <c r="J120">
        <v>0</v>
      </c>
      <c r="K120">
        <v>0</v>
      </c>
      <c r="L120">
        <v>1.242620636933367E-2</v>
      </c>
      <c r="M120">
        <v>2.0283100668985199E-3</v>
      </c>
      <c r="N120">
        <v>6.7327998074517836E-6</v>
      </c>
      <c r="O120">
        <v>0</v>
      </c>
      <c r="P120">
        <v>4.0691669587111789E-4</v>
      </c>
      <c r="Q120">
        <v>0</v>
      </c>
      <c r="R120">
        <v>5.095324089374742E-4</v>
      </c>
      <c r="S120">
        <v>2.262407932272481E-2</v>
      </c>
    </row>
    <row r="121" spans="1:19">
      <c r="A121" t="s">
        <v>100</v>
      </c>
      <c r="B121" s="33" t="s">
        <v>161</v>
      </c>
      <c r="C121">
        <v>7.6941087171213951E-3</v>
      </c>
      <c r="D121">
        <v>0</v>
      </c>
      <c r="E121">
        <v>3.5829421622390889E-5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3.681384092475426E-4</v>
      </c>
      <c r="N121">
        <v>6.4792042142158834E-5</v>
      </c>
      <c r="O121">
        <v>3.8129761958383135E-6</v>
      </c>
      <c r="P121">
        <v>8.3414539010284727E-4</v>
      </c>
      <c r="Q121">
        <v>3.7642251982106245E-8</v>
      </c>
      <c r="R121">
        <v>1.0221743933414018E-4</v>
      </c>
      <c r="S121">
        <v>9.1030820380524347E-3</v>
      </c>
    </row>
    <row r="122" spans="1:19">
      <c r="A122" t="s">
        <v>100</v>
      </c>
      <c r="B122" s="33" t="s">
        <v>162</v>
      </c>
      <c r="C122">
        <v>1.5408348778294112E-3</v>
      </c>
      <c r="D122">
        <v>3.3238257067136345E-5</v>
      </c>
      <c r="E122">
        <v>0</v>
      </c>
      <c r="F122">
        <v>0</v>
      </c>
      <c r="G122">
        <v>0</v>
      </c>
      <c r="H122">
        <v>0</v>
      </c>
      <c r="I122">
        <v>2.4503339472570218E-5</v>
      </c>
      <c r="J122">
        <v>0</v>
      </c>
      <c r="K122">
        <v>1.8614038674535927E-5</v>
      </c>
      <c r="L122">
        <v>1.8583968766279213E-3</v>
      </c>
      <c r="M122">
        <v>2.7950537875653936E-4</v>
      </c>
      <c r="N122">
        <v>2.2326758773338895E-4</v>
      </c>
      <c r="O122">
        <v>3.7499448299338489E-6</v>
      </c>
      <c r="P122">
        <v>8.611603424970582E-4</v>
      </c>
      <c r="Q122">
        <v>0</v>
      </c>
      <c r="R122">
        <v>5.5182866400826924E-5</v>
      </c>
      <c r="S122">
        <v>4.8984535097815751E-3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1.27433342088068E-3</v>
      </c>
      <c r="M123">
        <v>1.8708555931290505E-3</v>
      </c>
      <c r="N123">
        <v>7.9630586800050196E-6</v>
      </c>
      <c r="O123">
        <v>0</v>
      </c>
      <c r="P123">
        <v>2.7266029369243938E-4</v>
      </c>
      <c r="Q123">
        <v>3.6592748386965468E-8</v>
      </c>
      <c r="R123">
        <v>1.1967166912540961E-5</v>
      </c>
      <c r="S123">
        <v>3.4378161256540807E-3</v>
      </c>
    </row>
    <row r="124" spans="1:19">
      <c r="A124" t="s">
        <v>100</v>
      </c>
      <c r="B124" s="33" t="s">
        <v>164</v>
      </c>
      <c r="C124">
        <v>0</v>
      </c>
      <c r="D124">
        <v>3.2266647439271878E-5</v>
      </c>
      <c r="E124">
        <v>2.2802752497497192E-4</v>
      </c>
      <c r="F124">
        <v>0</v>
      </c>
      <c r="G124">
        <v>0</v>
      </c>
      <c r="H124">
        <v>0</v>
      </c>
      <c r="I124">
        <v>2.3820163610910328E-5</v>
      </c>
      <c r="J124">
        <v>0</v>
      </c>
      <c r="K124">
        <v>8.9915757037761779E-6</v>
      </c>
      <c r="L124">
        <v>1.1678888872296511E-2</v>
      </c>
      <c r="M124">
        <v>3.2244606020777056E-3</v>
      </c>
      <c r="N124">
        <v>2.4128282906765719E-4</v>
      </c>
      <c r="O124">
        <v>0</v>
      </c>
      <c r="P124">
        <v>1.5717985497332165E-4</v>
      </c>
      <c r="Q124">
        <v>0</v>
      </c>
      <c r="R124">
        <v>2.771441593161228E-4</v>
      </c>
      <c r="S124">
        <v>1.587206222933446E-2</v>
      </c>
    </row>
    <row r="125" spans="1:19">
      <c r="A125" t="s">
        <v>100</v>
      </c>
      <c r="B125" s="33" t="s">
        <v>165</v>
      </c>
      <c r="C125">
        <v>6.890305793639584E-3</v>
      </c>
      <c r="D125">
        <v>0</v>
      </c>
      <c r="E125">
        <v>2.8082251206074105E-4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1.2000380499685548E-2</v>
      </c>
      <c r="M125">
        <v>5.8499398237987776E-4</v>
      </c>
      <c r="N125">
        <v>2.0491719265258723E-4</v>
      </c>
      <c r="O125">
        <v>0</v>
      </c>
      <c r="P125">
        <v>2.8326751843721354E-4</v>
      </c>
      <c r="Q125">
        <v>0</v>
      </c>
      <c r="R125">
        <v>7.7114528064470278E-5</v>
      </c>
      <c r="S125">
        <v>2.0321802027126523E-2</v>
      </c>
    </row>
    <row r="126" spans="1:19">
      <c r="A126" t="s">
        <v>100</v>
      </c>
      <c r="B126" s="33" t="s">
        <v>166</v>
      </c>
      <c r="C126">
        <v>7.2529534669740769E-4</v>
      </c>
      <c r="D126">
        <v>3.1733255475341338E-5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8.7408822224688265E-6</v>
      </c>
      <c r="L126">
        <v>0</v>
      </c>
      <c r="M126">
        <v>2.2690813593495562E-4</v>
      </c>
      <c r="N126">
        <v>3.362444021348665E-5</v>
      </c>
      <c r="O126">
        <v>3.5456500201980212E-6</v>
      </c>
      <c r="P126">
        <v>1.2810345877642959E-3</v>
      </c>
      <c r="Q126">
        <v>0</v>
      </c>
      <c r="R126">
        <v>2.2425905044087813E-5</v>
      </c>
      <c r="S126">
        <v>2.3333082033332175E-3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1.5510884669360792E-3</v>
      </c>
      <c r="N127">
        <v>3.227561341567764E-5</v>
      </c>
      <c r="O127">
        <v>3.5316602635115935E-6</v>
      </c>
      <c r="P127">
        <v>1.114850380950827E-3</v>
      </c>
      <c r="Q127">
        <v>0</v>
      </c>
      <c r="R127">
        <v>2.4807550783378929E-5</v>
      </c>
      <c r="S127">
        <v>2.726553672459886E-3</v>
      </c>
    </row>
    <row r="128" spans="1:19">
      <c r="A128" t="s">
        <v>100</v>
      </c>
      <c r="B128" s="33" t="s">
        <v>168</v>
      </c>
      <c r="C128">
        <v>3.4365791141155455E-4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0.27647463186989896</v>
      </c>
      <c r="K128">
        <v>0</v>
      </c>
      <c r="L128">
        <v>2.3825099498608893E-3</v>
      </c>
      <c r="M128">
        <v>1.4640642319907471E-4</v>
      </c>
      <c r="N128">
        <v>6.6088749548498527E-6</v>
      </c>
      <c r="O128">
        <v>0</v>
      </c>
      <c r="P128">
        <v>2.8293486298025528E-4</v>
      </c>
      <c r="Q128">
        <v>0</v>
      </c>
      <c r="R128">
        <v>1.9799263606401496E-4</v>
      </c>
      <c r="S128">
        <v>0.27983474252846463</v>
      </c>
    </row>
    <row r="129" spans="1:19">
      <c r="A129" t="s">
        <v>100</v>
      </c>
      <c r="B129" s="33" t="s">
        <v>169</v>
      </c>
      <c r="C129">
        <v>6.1858424053866656E-3</v>
      </c>
      <c r="D129">
        <v>0</v>
      </c>
      <c r="E129">
        <v>2.1930632394295824E-4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1.7369395793425113E-3</v>
      </c>
      <c r="N129">
        <v>6.2928376465265501E-7</v>
      </c>
      <c r="O129">
        <v>3.4187191886303481E-6</v>
      </c>
      <c r="P129">
        <v>2.1288851459466684E-4</v>
      </c>
      <c r="Q129">
        <v>0</v>
      </c>
      <c r="R129">
        <v>0.15032922896106271</v>
      </c>
      <c r="S129">
        <v>0.15868825378714746</v>
      </c>
    </row>
    <row r="130" spans="1:19">
      <c r="A130" t="s">
        <v>100</v>
      </c>
      <c r="B130" s="33" t="s">
        <v>170</v>
      </c>
      <c r="C130">
        <v>6.873158228231091E-4</v>
      </c>
      <c r="D130">
        <v>5.9890506526105725E-5</v>
      </c>
      <c r="E130">
        <v>2.3092357454990164E-4</v>
      </c>
      <c r="F130">
        <v>2.4111900214729758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2.1937945767604106E-2</v>
      </c>
      <c r="M130">
        <v>1.7435633379081494E-3</v>
      </c>
      <c r="N130">
        <v>3.8400503070867842E-4</v>
      </c>
      <c r="O130">
        <v>0</v>
      </c>
      <c r="P130">
        <v>2.5753937780592651E-4</v>
      </c>
      <c r="Q130">
        <v>0</v>
      </c>
      <c r="R130">
        <v>1.6406943438909138E-3</v>
      </c>
      <c r="S130">
        <v>2.4381318992349179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1.1761984765001898E-4</v>
      </c>
      <c r="N131">
        <v>5.9442108089058365E-6</v>
      </c>
      <c r="O131">
        <v>3.3234021226125066E-6</v>
      </c>
      <c r="P131">
        <v>5.4267905509597369E-4</v>
      </c>
      <c r="Q131">
        <v>0</v>
      </c>
      <c r="R131">
        <v>2.2911456660779095E-5</v>
      </c>
      <c r="S131">
        <v>6.9247797222260488E-4</v>
      </c>
    </row>
    <row r="132" spans="1:19">
      <c r="A132" t="s">
        <v>100</v>
      </c>
      <c r="B132" s="33" t="s">
        <v>172</v>
      </c>
      <c r="C132">
        <v>0</v>
      </c>
      <c r="D132">
        <v>2.8930316133379819E-5</v>
      </c>
      <c r="E132">
        <v>9.2595775911252787E-6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1.5057191698542027E-4</v>
      </c>
      <c r="N132">
        <v>2.3343051896773659E-4</v>
      </c>
      <c r="O132">
        <v>0</v>
      </c>
      <c r="P132">
        <v>8.3681551504177776E-4</v>
      </c>
      <c r="Q132">
        <v>0</v>
      </c>
      <c r="R132">
        <v>8.6903212224598292E-5</v>
      </c>
      <c r="S132">
        <v>1.345911056660043E-3</v>
      </c>
    </row>
    <row r="133" spans="1:19">
      <c r="A133" t="s">
        <v>100</v>
      </c>
      <c r="B133" s="33" t="s">
        <v>173</v>
      </c>
      <c r="C133">
        <v>3.2036052520822977E-4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1.5957330273721482E-3</v>
      </c>
      <c r="M133">
        <v>1.4013004495465609E-3</v>
      </c>
      <c r="N133">
        <v>5.4877651844975617E-6</v>
      </c>
      <c r="O133">
        <v>0</v>
      </c>
      <c r="P133">
        <v>7.1148314559188464E-4</v>
      </c>
      <c r="Q133">
        <v>0</v>
      </c>
      <c r="R133">
        <v>1.7828884892878705E-4</v>
      </c>
      <c r="S133">
        <v>4.2126537616695714E-3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2.2682310300170538E-4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1.556007847619334E-3</v>
      </c>
      <c r="N134">
        <v>1.0330973458039239E-5</v>
      </c>
      <c r="O134">
        <v>0</v>
      </c>
      <c r="P134">
        <v>9.7149687742614788E-4</v>
      </c>
      <c r="Q134">
        <v>0</v>
      </c>
      <c r="R134">
        <v>6.1841392525963101E-5</v>
      </c>
      <c r="S134">
        <v>2.826500193918946E-3</v>
      </c>
    </row>
    <row r="135" spans="1:19">
      <c r="A135" t="s">
        <v>100</v>
      </c>
      <c r="B135" s="33" t="s">
        <v>175</v>
      </c>
      <c r="C135">
        <v>5.7664894537765576E-3</v>
      </c>
      <c r="D135">
        <v>2.81237120511868E-5</v>
      </c>
      <c r="E135">
        <v>8.9588818583674623E-6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1.1013289726953701E-2</v>
      </c>
      <c r="M135">
        <v>2.9932428713408399E-5</v>
      </c>
      <c r="N135">
        <v>2.0482840881719255E-4</v>
      </c>
      <c r="O135">
        <v>0</v>
      </c>
      <c r="P135">
        <v>1.0009217608164533E-4</v>
      </c>
      <c r="Q135">
        <v>0</v>
      </c>
      <c r="R135">
        <v>2.5684453468954871E-5</v>
      </c>
      <c r="S135">
        <v>1.7177399241802505E-2</v>
      </c>
    </row>
    <row r="136" spans="1:19">
      <c r="A136" t="s">
        <v>100</v>
      </c>
      <c r="B136" s="33" t="s">
        <v>176</v>
      </c>
      <c r="C136">
        <v>6.4072105041645955E-4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1.3176578087952251E-3</v>
      </c>
      <c r="N136">
        <v>2.7913150670855202E-6</v>
      </c>
      <c r="O136">
        <v>0</v>
      </c>
      <c r="P136">
        <v>3.1660831859881E-4</v>
      </c>
      <c r="Q136">
        <v>0</v>
      </c>
      <c r="R136">
        <v>0</v>
      </c>
      <c r="S136">
        <v>2.2777784927825451E-3</v>
      </c>
    </row>
    <row r="137" spans="1:19">
      <c r="A137" t="s">
        <v>100</v>
      </c>
      <c r="B137" s="33" t="s">
        <v>177</v>
      </c>
      <c r="C137">
        <v>3.0670920145325908E-4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1.0627594235614879E-3</v>
      </c>
      <c r="M137">
        <v>0</v>
      </c>
      <c r="N137">
        <v>2.6511236121962156E-5</v>
      </c>
      <c r="O137">
        <v>0</v>
      </c>
      <c r="P137">
        <v>1.9787431211248929E-4</v>
      </c>
      <c r="Q137">
        <v>0</v>
      </c>
      <c r="R137">
        <v>1.9301698010920632E-4</v>
      </c>
      <c r="S137">
        <v>1.7868711533992609E-3</v>
      </c>
    </row>
    <row r="138" spans="1:19">
      <c r="A138" t="s">
        <v>100</v>
      </c>
      <c r="B138" s="33" t="s">
        <v>178</v>
      </c>
      <c r="C138">
        <v>5.5207656261728744E-3</v>
      </c>
      <c r="D138">
        <v>0</v>
      </c>
      <c r="E138">
        <v>1.9535075008214609E-4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4.4044723261293939E-4</v>
      </c>
      <c r="M138">
        <v>1.2809202853425461E-3</v>
      </c>
      <c r="N138">
        <v>2.576974829082701E-6</v>
      </c>
      <c r="O138">
        <v>0</v>
      </c>
      <c r="P138">
        <v>3.758727101406123E-4</v>
      </c>
      <c r="Q138">
        <v>0</v>
      </c>
      <c r="R138">
        <v>2.0286157777604785E-5</v>
      </c>
      <c r="S138">
        <v>7.8362197369301612E-3</v>
      </c>
    </row>
    <row r="139" spans="1:19">
      <c r="A139" t="s">
        <v>100</v>
      </c>
      <c r="B139" s="33" t="s">
        <v>179</v>
      </c>
      <c r="C139">
        <v>1.208358419876987E-3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9.5648348120960236E-3</v>
      </c>
      <c r="M139">
        <v>0</v>
      </c>
      <c r="N139">
        <v>3.2259408335733042E-6</v>
      </c>
      <c r="O139">
        <v>0</v>
      </c>
      <c r="P139">
        <v>1.3966688078319578E-3</v>
      </c>
      <c r="Q139">
        <v>0</v>
      </c>
      <c r="R139">
        <v>1.7994381062891307E-4</v>
      </c>
      <c r="S139">
        <v>1.2353031791349167E-2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2.7691670426377435E-5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4.2757222622924473E-4</v>
      </c>
      <c r="M140">
        <v>0</v>
      </c>
      <c r="N140">
        <v>0</v>
      </c>
      <c r="O140">
        <v>0</v>
      </c>
      <c r="P140">
        <v>1.7917912362541699E-4</v>
      </c>
      <c r="Q140">
        <v>0</v>
      </c>
      <c r="R140">
        <v>1.6258947225722409E-4</v>
      </c>
      <c r="S140">
        <v>7.970324924713168E-4</v>
      </c>
    </row>
    <row r="141" spans="1:19">
      <c r="A141" t="s">
        <v>100</v>
      </c>
      <c r="B141" s="33" t="s">
        <v>181</v>
      </c>
      <c r="C141">
        <v>1.0708920305436465E-2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4.60654223775947E-4</v>
      </c>
      <c r="Q141">
        <v>0</v>
      </c>
      <c r="R141">
        <v>1.7785590646468563E-5</v>
      </c>
      <c r="S141">
        <v>1.1187360119777168E-2</v>
      </c>
    </row>
    <row r="142" spans="1:19">
      <c r="A142" t="s">
        <v>100</v>
      </c>
      <c r="B142" s="33" t="s">
        <v>182</v>
      </c>
      <c r="C142">
        <v>1.4747294037746883E-3</v>
      </c>
      <c r="D142">
        <v>0</v>
      </c>
      <c r="E142">
        <v>8.2102431423480837E-6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4.2050413556182775E-4</v>
      </c>
      <c r="M142">
        <v>0</v>
      </c>
      <c r="N142">
        <v>0</v>
      </c>
      <c r="O142">
        <v>0</v>
      </c>
      <c r="P142">
        <v>3.5409783181705734E-4</v>
      </c>
      <c r="Q142">
        <v>0</v>
      </c>
      <c r="R142">
        <v>0</v>
      </c>
      <c r="S142">
        <v>2.2575416142558424E-3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9.9071243757009597E-4</v>
      </c>
      <c r="M143">
        <v>0</v>
      </c>
      <c r="N143">
        <v>0</v>
      </c>
      <c r="O143">
        <v>0</v>
      </c>
      <c r="P143">
        <v>5.577477646614426E-4</v>
      </c>
      <c r="Q143">
        <v>0</v>
      </c>
      <c r="R143">
        <v>1.6573551259568831E-4</v>
      </c>
      <c r="S143">
        <v>1.7141957148396614E-3</v>
      </c>
    </row>
    <row r="144" spans="1:19">
      <c r="A144" t="s">
        <v>100</v>
      </c>
      <c r="B144" s="33" t="s">
        <v>184</v>
      </c>
      <c r="C144">
        <v>0</v>
      </c>
      <c r="D144">
        <v>0</v>
      </c>
      <c r="E144">
        <v>1.9260997564896076E-4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1.0642577199515557E-3</v>
      </c>
      <c r="O144">
        <v>0</v>
      </c>
      <c r="P144">
        <v>7.7005199484503351E-5</v>
      </c>
      <c r="Q144">
        <v>0</v>
      </c>
      <c r="R144">
        <v>1.6834155591283206E-5</v>
      </c>
      <c r="S144">
        <v>1.3507070507330354E-3</v>
      </c>
    </row>
    <row r="145" spans="1:19">
      <c r="A145" t="s">
        <v>100</v>
      </c>
      <c r="B145" s="33" t="s">
        <v>185</v>
      </c>
      <c r="C145">
        <v>5.4038114052623598E-3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8.9164119381663909E-3</v>
      </c>
      <c r="M145">
        <v>0</v>
      </c>
      <c r="N145">
        <v>0</v>
      </c>
      <c r="O145">
        <v>0</v>
      </c>
      <c r="P145">
        <v>7.1433757248229313E-4</v>
      </c>
      <c r="Q145">
        <v>0</v>
      </c>
      <c r="R145">
        <v>0</v>
      </c>
      <c r="S145">
        <v>1.5034560915864859E-2</v>
      </c>
    </row>
    <row r="146" spans="1:19">
      <c r="A146" t="s">
        <v>100</v>
      </c>
      <c r="B146" s="33" t="s">
        <v>186</v>
      </c>
      <c r="C146">
        <v>8.4165035875827243E-4</v>
      </c>
      <c r="D146">
        <v>0</v>
      </c>
      <c r="E146">
        <v>2.5767772354745588E-5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3.9759531522776115E-4</v>
      </c>
      <c r="M146">
        <v>0</v>
      </c>
      <c r="N146">
        <v>0</v>
      </c>
      <c r="O146">
        <v>0</v>
      </c>
      <c r="P146">
        <v>2.089389413768572E-4</v>
      </c>
      <c r="Q146">
        <v>0</v>
      </c>
      <c r="R146">
        <v>1.6806327463569914E-4</v>
      </c>
      <c r="S146">
        <v>1.6420156623553339E-3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2.5650087997486359E-5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1.3445223834978037E-3</v>
      </c>
      <c r="M147">
        <v>0</v>
      </c>
      <c r="N147">
        <v>0</v>
      </c>
      <c r="O147">
        <v>0</v>
      </c>
      <c r="P147">
        <v>3.2943146045738558E-5</v>
      </c>
      <c r="Q147">
        <v>0</v>
      </c>
      <c r="R147">
        <v>7.7783949024023968E-6</v>
      </c>
      <c r="S147">
        <v>1.4108940123378488E-3</v>
      </c>
    </row>
    <row r="148" spans="1:19">
      <c r="A148" t="s">
        <v>100</v>
      </c>
      <c r="B148" s="33" t="s">
        <v>188</v>
      </c>
      <c r="C148">
        <v>4.9774094677061953E-3</v>
      </c>
      <c r="D148">
        <v>0</v>
      </c>
      <c r="E148">
        <v>1.6667239664092115E-4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1.1632324121180204E-4</v>
      </c>
      <c r="Q148">
        <v>0</v>
      </c>
      <c r="R148">
        <v>1.4900286896590842E-4</v>
      </c>
      <c r="S148">
        <v>5.4094079744686496E-3</v>
      </c>
    </row>
    <row r="149" spans="1:19">
      <c r="A149" t="s">
        <v>100</v>
      </c>
      <c r="B149" s="33" t="s">
        <v>189</v>
      </c>
      <c r="C149">
        <v>5.4481746399197561E-3</v>
      </c>
      <c r="D149">
        <v>0</v>
      </c>
      <c r="E149">
        <v>7.4850476600163418E-6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8.5364624234003372E-3</v>
      </c>
      <c r="M149">
        <v>0</v>
      </c>
      <c r="N149">
        <v>0</v>
      </c>
      <c r="O149">
        <v>0</v>
      </c>
      <c r="P149">
        <v>4.9521193855994738E-4</v>
      </c>
      <c r="Q149">
        <v>0</v>
      </c>
      <c r="R149">
        <v>0</v>
      </c>
      <c r="S149">
        <v>1.4487334049647416E-2</v>
      </c>
    </row>
    <row r="150" spans="1:19">
      <c r="A150" t="s">
        <v>100</v>
      </c>
      <c r="B150" s="33" t="s">
        <v>190</v>
      </c>
      <c r="C150">
        <v>5.4390323816733144E-4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2.2232091731524406E-3</v>
      </c>
      <c r="M150">
        <v>0</v>
      </c>
      <c r="N150">
        <v>0</v>
      </c>
      <c r="O150">
        <v>0</v>
      </c>
      <c r="P150">
        <v>8.5541901749763838E-4</v>
      </c>
      <c r="Q150">
        <v>0</v>
      </c>
      <c r="R150">
        <v>1.1487798587950238E-6</v>
      </c>
      <c r="S150">
        <v>3.6236802086477837E-3</v>
      </c>
    </row>
    <row r="151" spans="1:19">
      <c r="A151" t="s">
        <v>100</v>
      </c>
      <c r="B151" s="33" t="s">
        <v>191</v>
      </c>
      <c r="C151">
        <v>5.1325714849070891E-4</v>
      </c>
      <c r="D151">
        <v>0</v>
      </c>
      <c r="E151">
        <v>3.4050249446127001E-4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2.2562248443414035E-4</v>
      </c>
      <c r="Q151">
        <v>0</v>
      </c>
      <c r="R151">
        <v>1.5653919938074523E-5</v>
      </c>
      <c r="S151">
        <v>1.0950360474453191E-3</v>
      </c>
    </row>
    <row r="152" spans="1:19">
      <c r="A152" t="s">
        <v>100</v>
      </c>
      <c r="B152" s="33" t="s">
        <v>192</v>
      </c>
      <c r="C152">
        <v>0</v>
      </c>
      <c r="D152">
        <v>0</v>
      </c>
      <c r="E152">
        <v>7.276357579688586E-6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1.6931299766895336E-2</v>
      </c>
      <c r="M152">
        <v>0</v>
      </c>
      <c r="N152">
        <v>0</v>
      </c>
      <c r="O152">
        <v>0</v>
      </c>
      <c r="P152">
        <v>7.7135250254656285E-5</v>
      </c>
      <c r="Q152">
        <v>0</v>
      </c>
      <c r="R152">
        <v>1.5592155659049922E-5</v>
      </c>
      <c r="S152">
        <v>1.7031303530416153E-2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3.5327075566193855E-4</v>
      </c>
      <c r="Q153">
        <v>0</v>
      </c>
      <c r="R153">
        <v>1.4088527947109242E-4</v>
      </c>
      <c r="S153">
        <v>4.9415603513125461E-4</v>
      </c>
    </row>
    <row r="154" spans="1:19">
      <c r="A154" t="s">
        <v>100</v>
      </c>
      <c r="B154" s="33" t="s">
        <v>194</v>
      </c>
      <c r="C154">
        <v>2.4793063917627478E-4</v>
      </c>
      <c r="D154">
        <v>0</v>
      </c>
      <c r="E154">
        <v>1.6696491859979901E-5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1.1838190893342926E-5</v>
      </c>
      <c r="Q154">
        <v>0</v>
      </c>
      <c r="R154">
        <v>3.2571708390065623E-3</v>
      </c>
      <c r="S154">
        <v>3.5336361610234235E-3</v>
      </c>
    </row>
    <row r="155" spans="1:19">
      <c r="A155" t="s">
        <v>100</v>
      </c>
      <c r="B155" s="33" t="s">
        <v>195</v>
      </c>
      <c r="C155">
        <v>9.2386286728789457E-3</v>
      </c>
      <c r="D155">
        <v>0</v>
      </c>
      <c r="E155">
        <v>1.7121377884710132E-4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8.8089446521877335E-4</v>
      </c>
      <c r="M155">
        <v>0</v>
      </c>
      <c r="N155">
        <v>0</v>
      </c>
      <c r="O155">
        <v>0</v>
      </c>
      <c r="P155">
        <v>2.1716927355086568E-5</v>
      </c>
      <c r="Q155">
        <v>0</v>
      </c>
      <c r="R155">
        <v>1.5093524790898982E-5</v>
      </c>
      <c r="S155">
        <v>1.0327547369115564E-2</v>
      </c>
    </row>
    <row r="156" spans="1:19">
      <c r="A156" t="s">
        <v>100</v>
      </c>
      <c r="B156" s="33" t="s">
        <v>196</v>
      </c>
      <c r="C156">
        <v>1.0265142969885233E-3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7.928050186983171E-3</v>
      </c>
      <c r="M156">
        <v>0</v>
      </c>
      <c r="N156">
        <v>0</v>
      </c>
      <c r="O156">
        <v>0</v>
      </c>
      <c r="P156">
        <v>1.5355720371701409E-5</v>
      </c>
      <c r="Q156">
        <v>0</v>
      </c>
      <c r="R156">
        <v>0</v>
      </c>
      <c r="S156">
        <v>8.9699202043789228E-3</v>
      </c>
    </row>
    <row r="157" spans="1:19">
      <c r="A157" t="s">
        <v>100</v>
      </c>
      <c r="B157" s="33" t="s">
        <v>197</v>
      </c>
      <c r="C157">
        <v>2.4101810269527846E-4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1.1527326489879641E-3</v>
      </c>
      <c r="Q157">
        <v>0</v>
      </c>
      <c r="R157">
        <v>1.3691100497226216E-4</v>
      </c>
      <c r="S157">
        <v>1.5306617567603098E-3</v>
      </c>
    </row>
    <row r="158" spans="1:19">
      <c r="A158" t="s">
        <v>100</v>
      </c>
      <c r="B158" s="33" t="s">
        <v>198</v>
      </c>
      <c r="C158">
        <v>0</v>
      </c>
      <c r="D158">
        <v>0</v>
      </c>
      <c r="E158">
        <v>1.5026842674004115E-4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8.5514445245848947E-4</v>
      </c>
      <c r="M158">
        <v>0</v>
      </c>
      <c r="N158">
        <v>0</v>
      </c>
      <c r="O158">
        <v>0</v>
      </c>
      <c r="P158">
        <v>2.2698849988955772E-5</v>
      </c>
      <c r="Q158">
        <v>0</v>
      </c>
      <c r="R158">
        <v>1.5736815090150458E-5</v>
      </c>
      <c r="S158">
        <v>1.0438485442705314E-3</v>
      </c>
    </row>
    <row r="159" spans="1:19">
      <c r="A159" t="s">
        <v>100</v>
      </c>
      <c r="B159" s="33" t="s">
        <v>199</v>
      </c>
      <c r="C159">
        <v>4.4627515051303135E-3</v>
      </c>
      <c r="D159">
        <v>0</v>
      </c>
      <c r="E159">
        <v>0</v>
      </c>
      <c r="F159">
        <v>0</v>
      </c>
      <c r="G159">
        <v>0</v>
      </c>
      <c r="H159">
        <v>3.3242413685814931E-2</v>
      </c>
      <c r="I159">
        <v>0</v>
      </c>
      <c r="J159">
        <v>0</v>
      </c>
      <c r="K159">
        <v>0</v>
      </c>
      <c r="L159">
        <v>8.5373083432571661E-3</v>
      </c>
      <c r="M159">
        <v>0</v>
      </c>
      <c r="N159">
        <v>0</v>
      </c>
      <c r="O159">
        <v>0</v>
      </c>
      <c r="P159">
        <v>6.5604716034783905E-5</v>
      </c>
      <c r="Q159">
        <v>0</v>
      </c>
      <c r="R159">
        <v>0</v>
      </c>
      <c r="S159">
        <v>4.6308078250206108E-2</v>
      </c>
    </row>
    <row r="160" spans="1:19">
      <c r="A160" t="s">
        <v>100</v>
      </c>
      <c r="B160" s="33" t="s">
        <v>200</v>
      </c>
      <c r="C160">
        <v>4.9586127834544413E-4</v>
      </c>
      <c r="D160">
        <v>0</v>
      </c>
      <c r="E160">
        <v>1.4778437656315369E-4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6.3042042375727192E-5</v>
      </c>
      <c r="Q160">
        <v>0</v>
      </c>
      <c r="R160">
        <v>3.234809671717187E-4</v>
      </c>
      <c r="S160">
        <v>1.0301686643856556E-3</v>
      </c>
    </row>
    <row r="161" spans="1:19">
      <c r="A161" t="s">
        <v>100</v>
      </c>
      <c r="B161" s="33" t="s">
        <v>201</v>
      </c>
      <c r="C161">
        <v>0.2038951636309001</v>
      </c>
      <c r="D161">
        <v>1.1614734191320197E-2</v>
      </c>
      <c r="E161">
        <v>6.6152193221170608E-3</v>
      </c>
      <c r="F161">
        <v>0</v>
      </c>
      <c r="G161">
        <v>0.15659519172031011</v>
      </c>
      <c r="H161">
        <v>0</v>
      </c>
      <c r="I161">
        <v>9.8374236030429607E-3</v>
      </c>
      <c r="J161">
        <v>0</v>
      </c>
      <c r="K161">
        <v>3.6098728157488158E-3</v>
      </c>
      <c r="L161">
        <v>0.34638085313828526</v>
      </c>
      <c r="M161">
        <v>0</v>
      </c>
      <c r="N161">
        <v>7.6372352576612457E-2</v>
      </c>
      <c r="O161">
        <v>1.3725226668139523E-3</v>
      </c>
      <c r="P161">
        <v>0.13849157671817913</v>
      </c>
      <c r="Q161">
        <v>0.16999322812190343</v>
      </c>
      <c r="R161">
        <v>2.6960027287728394E-2</v>
      </c>
      <c r="S161">
        <v>1.1517381657929491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6.4057647378490401E-5</v>
      </c>
      <c r="Q162">
        <v>0</v>
      </c>
      <c r="R162">
        <v>3.5693087049537553E-4</v>
      </c>
      <c r="S162">
        <v>4.2098851787386593E-4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1.1628731932233904E-4</v>
      </c>
      <c r="Q163">
        <v>0</v>
      </c>
      <c r="R163">
        <v>0</v>
      </c>
      <c r="S163">
        <v>1.1628731931523362E-4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B2:G33"/>
  <sheetViews>
    <sheetView workbookViewId="0"/>
  </sheetViews>
  <sheetFormatPr defaultColWidth="10.140625" defaultRowHeight="15"/>
  <cols>
    <col min="1" max="1" width="10.140625" style="45"/>
    <col min="2" max="2" width="26.42578125" style="45" bestFit="1" customWidth="1"/>
    <col min="3" max="5" width="12.42578125" style="45" customWidth="1"/>
    <col min="6" max="7" width="14.85546875" style="45" bestFit="1" customWidth="1"/>
    <col min="8" max="16384" width="10.140625" style="45"/>
  </cols>
  <sheetData>
    <row r="2" spans="2:7">
      <c r="B2" s="163" t="s">
        <v>331</v>
      </c>
      <c r="C2" s="164" t="s">
        <v>332</v>
      </c>
      <c r="D2" s="164"/>
      <c r="E2" s="165"/>
      <c r="F2" s="165"/>
      <c r="G2" s="166"/>
    </row>
    <row r="3" spans="2:7">
      <c r="B3" s="167" t="s">
        <v>333</v>
      </c>
      <c r="C3" s="168" t="s">
        <v>343</v>
      </c>
      <c r="D3" s="169"/>
      <c r="E3" s="170"/>
      <c r="F3" s="170"/>
      <c r="G3" s="171"/>
    </row>
    <row r="4" spans="2:7">
      <c r="B4" s="167" t="s">
        <v>1</v>
      </c>
      <c r="C4" s="169" t="s">
        <v>226</v>
      </c>
      <c r="D4" s="169"/>
      <c r="E4" s="170"/>
      <c r="F4" s="170"/>
      <c r="G4" s="171"/>
    </row>
    <row r="5" spans="2:7">
      <c r="B5" s="167" t="s">
        <v>3</v>
      </c>
      <c r="C5" s="172" t="s">
        <v>227</v>
      </c>
      <c r="D5" s="172"/>
      <c r="E5" s="170"/>
      <c r="F5" s="170"/>
      <c r="G5" s="171"/>
    </row>
    <row r="6" spans="2:7" ht="18">
      <c r="B6" s="173" t="s">
        <v>334</v>
      </c>
      <c r="C6" s="174" t="s">
        <v>335</v>
      </c>
      <c r="D6" s="174"/>
      <c r="E6" s="174"/>
      <c r="F6" s="174"/>
      <c r="G6" s="175"/>
    </row>
    <row r="8" spans="2:7">
      <c r="B8" s="176" t="s">
        <v>336</v>
      </c>
    </row>
    <row r="9" spans="2:7">
      <c r="B9" s="177" t="s">
        <v>337</v>
      </c>
      <c r="C9" s="178">
        <v>2010</v>
      </c>
      <c r="D9" s="178">
        <v>2015</v>
      </c>
      <c r="E9" s="178">
        <v>2020</v>
      </c>
      <c r="F9" s="178">
        <v>2025</v>
      </c>
      <c r="G9" s="179">
        <v>2030</v>
      </c>
    </row>
    <row r="10" spans="2:7">
      <c r="B10" s="180" t="s">
        <v>12</v>
      </c>
      <c r="C10" s="181"/>
      <c r="D10" s="181"/>
      <c r="E10" s="182"/>
      <c r="F10" s="182"/>
      <c r="G10" s="183"/>
    </row>
    <row r="11" spans="2:7">
      <c r="B11" s="40" t="s">
        <v>14</v>
      </c>
      <c r="C11" s="184">
        <v>7.7897729434367768</v>
      </c>
      <c r="D11" s="184">
        <v>10.861445946542934</v>
      </c>
      <c r="E11" s="184">
        <v>13.610325696878846</v>
      </c>
      <c r="F11" s="184">
        <v>17.218099393485176</v>
      </c>
      <c r="G11" s="184">
        <v>19.461019717952674</v>
      </c>
    </row>
    <row r="12" spans="2:7">
      <c r="B12" s="40" t="s">
        <v>15</v>
      </c>
      <c r="C12" s="184">
        <v>14.805343004472219</v>
      </c>
      <c r="D12" s="184">
        <v>19.169953009855906</v>
      </c>
      <c r="E12" s="184">
        <v>24.846621649313459</v>
      </c>
      <c r="F12" s="184">
        <v>36.027889525568298</v>
      </c>
      <c r="G12" s="184">
        <v>45.083283953803729</v>
      </c>
    </row>
    <row r="13" spans="2:7">
      <c r="B13" s="40" t="s">
        <v>16</v>
      </c>
      <c r="C13" s="184">
        <v>12.485110127789236</v>
      </c>
      <c r="D13" s="184">
        <v>16.914782643191067</v>
      </c>
      <c r="E13" s="184">
        <v>21.732688015501807</v>
      </c>
      <c r="F13" s="184">
        <v>28.509996019037295</v>
      </c>
      <c r="G13" s="184">
        <v>32.129074162653261</v>
      </c>
    </row>
    <row r="14" spans="2:7">
      <c r="B14" s="40" t="s">
        <v>17</v>
      </c>
      <c r="C14" s="184">
        <v>127.588204926072</v>
      </c>
      <c r="D14" s="184">
        <v>187.93686271772526</v>
      </c>
      <c r="E14" s="184">
        <v>328.68505112378011</v>
      </c>
      <c r="F14" s="184">
        <v>529.35527778485141</v>
      </c>
      <c r="G14" s="184">
        <v>755.87198193076154</v>
      </c>
    </row>
    <row r="15" spans="2:7">
      <c r="B15" s="40" t="s">
        <v>18</v>
      </c>
      <c r="C15" s="184">
        <v>40.207942656687599</v>
      </c>
      <c r="D15" s="184">
        <v>54.543680340664075</v>
      </c>
      <c r="E15" s="184">
        <v>99.5096096201503</v>
      </c>
      <c r="F15" s="184">
        <v>120.35656014187057</v>
      </c>
      <c r="G15" s="184">
        <v>139.5633047232335</v>
      </c>
    </row>
    <row r="16" spans="2:7">
      <c r="B16" s="40" t="s">
        <v>19</v>
      </c>
      <c r="C16" s="184">
        <v>1.1664711036644977</v>
      </c>
      <c r="D16" s="184">
        <v>2.0431361715969976</v>
      </c>
      <c r="E16" s="184">
        <v>2.8572044415367097</v>
      </c>
      <c r="F16" s="184">
        <v>4.5100631670339597</v>
      </c>
      <c r="G16" s="184">
        <v>5.9856937383488669</v>
      </c>
    </row>
    <row r="17" spans="2:7">
      <c r="B17" s="40" t="s">
        <v>20</v>
      </c>
      <c r="C17" s="184">
        <v>18.766145278342801</v>
      </c>
      <c r="D17" s="184">
        <v>26.154574024961057</v>
      </c>
      <c r="E17" s="184">
        <v>43.653314024809944</v>
      </c>
      <c r="F17" s="184">
        <v>53.832627850456973</v>
      </c>
      <c r="G17" s="184">
        <v>60.740686259325578</v>
      </c>
    </row>
    <row r="18" spans="2:7">
      <c r="B18" s="40" t="s">
        <v>21</v>
      </c>
      <c r="C18" s="184">
        <v>32.902791515549453</v>
      </c>
      <c r="D18" s="184">
        <v>39.747450514384035</v>
      </c>
      <c r="E18" s="184">
        <v>49.244113110438192</v>
      </c>
      <c r="F18" s="184">
        <v>74.659276698153548</v>
      </c>
      <c r="G18" s="184">
        <v>93.905248281071906</v>
      </c>
    </row>
    <row r="19" spans="2:7">
      <c r="B19" s="40" t="s">
        <v>22</v>
      </c>
      <c r="C19" s="184">
        <v>1.1857798386481035</v>
      </c>
      <c r="D19" s="184">
        <v>1.7765321805134626</v>
      </c>
      <c r="E19" s="184">
        <v>2.5949681441480261</v>
      </c>
      <c r="F19" s="184">
        <v>4.4223927606954394</v>
      </c>
      <c r="G19" s="184">
        <v>5.8238404214641895</v>
      </c>
    </row>
    <row r="20" spans="2:7">
      <c r="B20" s="40" t="s">
        <v>23</v>
      </c>
      <c r="C20" s="184">
        <v>171.52474210813588</v>
      </c>
      <c r="D20" s="184">
        <v>226.45790866068967</v>
      </c>
      <c r="E20" s="184">
        <v>289.7272983638519</v>
      </c>
      <c r="F20" s="184">
        <v>365.73459483499477</v>
      </c>
      <c r="G20" s="184">
        <v>409.61642578691794</v>
      </c>
    </row>
    <row r="21" spans="2:7">
      <c r="B21" s="180" t="s">
        <v>13</v>
      </c>
      <c r="C21" s="185"/>
      <c r="D21" s="185"/>
      <c r="E21" s="185"/>
      <c r="F21" s="185"/>
      <c r="G21" s="186"/>
    </row>
    <row r="22" spans="2:7">
      <c r="B22" s="187" t="s">
        <v>24</v>
      </c>
      <c r="C22" s="184">
        <v>20.037563036793856</v>
      </c>
      <c r="D22" s="184">
        <v>30.274956519920117</v>
      </c>
      <c r="E22" s="184">
        <v>41.533420346010367</v>
      </c>
      <c r="F22" s="184">
        <v>64.615533699535675</v>
      </c>
      <c r="G22" s="184">
        <v>81.66294624808711</v>
      </c>
    </row>
    <row r="23" spans="2:7">
      <c r="B23" s="187" t="s">
        <v>238</v>
      </c>
      <c r="C23" s="184">
        <v>16.677495997538017</v>
      </c>
      <c r="D23" s="184">
        <v>23.238809593476692</v>
      </c>
      <c r="E23" s="184">
        <v>32.04544381762193</v>
      </c>
      <c r="F23" s="184">
        <v>49.057918181608734</v>
      </c>
      <c r="G23" s="184">
        <v>61.513092766323773</v>
      </c>
    </row>
    <row r="24" spans="2:7">
      <c r="B24" s="187" t="s">
        <v>239</v>
      </c>
      <c r="C24" s="184">
        <v>17.810674539677155</v>
      </c>
      <c r="D24" s="184">
        <v>27.116015241483396</v>
      </c>
      <c r="E24" s="184">
        <v>38.453361742871451</v>
      </c>
      <c r="F24" s="184">
        <v>62.47933457710942</v>
      </c>
      <c r="G24" s="184">
        <v>81.207925966368762</v>
      </c>
    </row>
    <row r="25" spans="2:7">
      <c r="B25" s="187" t="s">
        <v>27</v>
      </c>
      <c r="C25" s="184">
        <v>101.95433137963309</v>
      </c>
      <c r="D25" s="184">
        <v>117.87897850357881</v>
      </c>
      <c r="E25" s="184">
        <v>145.79727476978712</v>
      </c>
      <c r="F25" s="184">
        <v>179.79497413854153</v>
      </c>
      <c r="G25" s="184">
        <v>202.31462380980156</v>
      </c>
    </row>
    <row r="26" spans="2:7">
      <c r="B26" s="187" t="s">
        <v>28</v>
      </c>
      <c r="C26" s="184">
        <v>11.844212337501515</v>
      </c>
      <c r="D26" s="184">
        <v>13.473317214658481</v>
      </c>
      <c r="E26" s="184">
        <v>15.355703042314047</v>
      </c>
      <c r="F26" s="184">
        <v>18.616950130693425</v>
      </c>
      <c r="G26" s="184">
        <v>20.904774475906677</v>
      </c>
    </row>
    <row r="27" spans="2:7">
      <c r="B27" s="187" t="s">
        <v>240</v>
      </c>
      <c r="C27" s="184">
        <v>92.220114865373418</v>
      </c>
      <c r="D27" s="184">
        <v>125.04893919150638</v>
      </c>
      <c r="E27" s="184">
        <v>171.562140222257</v>
      </c>
      <c r="F27" s="184">
        <v>254.57367802525798</v>
      </c>
      <c r="G27" s="184">
        <v>320.50102439363593</v>
      </c>
    </row>
    <row r="28" spans="2:7">
      <c r="B28" s="187" t="s">
        <v>338</v>
      </c>
      <c r="C28" s="184">
        <v>0</v>
      </c>
      <c r="D28" s="184">
        <v>0</v>
      </c>
      <c r="E28" s="184">
        <v>0</v>
      </c>
      <c r="F28" s="184">
        <v>0</v>
      </c>
      <c r="G28" s="184">
        <v>0</v>
      </c>
    </row>
    <row r="29" spans="2:7">
      <c r="B29" s="55" t="s">
        <v>241</v>
      </c>
      <c r="C29" s="188">
        <v>688.96669565931575</v>
      </c>
      <c r="D29" s="188">
        <v>922.63734247474827</v>
      </c>
      <c r="E29" s="188">
        <v>1321.2085381312711</v>
      </c>
      <c r="F29" s="188">
        <v>1863.7651669288946</v>
      </c>
      <c r="G29" s="189">
        <v>2336.2849466356565</v>
      </c>
    </row>
    <row r="31" spans="2:7">
      <c r="B31" s="190" t="s">
        <v>339</v>
      </c>
      <c r="C31" s="45" t="s">
        <v>340</v>
      </c>
      <c r="E31" s="191"/>
      <c r="F31" s="191"/>
    </row>
    <row r="32" spans="2:7">
      <c r="C32" s="45" t="s">
        <v>341</v>
      </c>
    </row>
    <row r="33" spans="3:7">
      <c r="C33" s="162" t="s">
        <v>342</v>
      </c>
      <c r="D33" s="162"/>
      <c r="G33" s="162"/>
    </row>
  </sheetData>
  <hyperlinks>
    <hyperlink ref="C33" r:id="rId1"/>
  </hyperlinks>
  <pageMargins left="0.7" right="0.7" top="0.75" bottom="0.75" header="0.3" footer="0.3"/>
  <pageSetup orientation="portrait" horizontalDpi="4294967292" verticalDpi="429496729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" style="45" customWidth="1"/>
    <col min="3" max="3" width="10.42578125" style="45" customWidth="1"/>
    <col min="4" max="10" width="9" style="45" bestFit="1" customWidth="1"/>
    <col min="11" max="11" width="12" style="45" bestFit="1" customWidth="1"/>
    <col min="12" max="13" width="9" style="45" bestFit="1" customWidth="1"/>
    <col min="14" max="14" width="11" style="45" bestFit="1" customWidth="1"/>
    <col min="15" max="19" width="9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4.5067939234324346E-2</v>
      </c>
      <c r="D38" s="70">
        <v>2.4466300398701214E-2</v>
      </c>
      <c r="E38" s="70">
        <v>1.4672609128900914E-2</v>
      </c>
      <c r="F38" s="70">
        <v>0.68819545392700643</v>
      </c>
      <c r="G38" s="70">
        <v>0.17315437130553074</v>
      </c>
      <c r="H38" s="70">
        <v>3.2337844206064593E-2</v>
      </c>
      <c r="I38" s="70">
        <v>0.1391014579294467</v>
      </c>
      <c r="J38" s="70">
        <v>0.19247029921732586</v>
      </c>
      <c r="K38" s="70">
        <v>3.7673691520782563E-3</v>
      </c>
      <c r="L38" s="70">
        <v>0.64718394999999596</v>
      </c>
      <c r="M38" s="70">
        <v>0.22135789743042902</v>
      </c>
      <c r="N38" s="70">
        <v>7.1217000574576542E-2</v>
      </c>
      <c r="O38" s="70">
        <v>0.13148341040551065</v>
      </c>
      <c r="P38" s="70">
        <v>0.69159614043536155</v>
      </c>
      <c r="Q38" s="70">
        <v>2.5753395883666038E-2</v>
      </c>
      <c r="R38" s="70">
        <v>0.2106995714118067</v>
      </c>
      <c r="S38" s="70">
        <v>3.3125250106407256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8.7898577199513953E-3</v>
      </c>
      <c r="D48" s="70">
        <v>4.7718023741895217E-3</v>
      </c>
      <c r="E48" s="70">
        <v>2.8616828018903466E-3</v>
      </c>
      <c r="F48" s="70">
        <v>0.13422269192483649</v>
      </c>
      <c r="G48" s="70">
        <v>3.377128648926786E-2</v>
      </c>
      <c r="H48" s="70">
        <v>6.3070345431899405E-3</v>
      </c>
      <c r="I48" s="70">
        <v>2.712975220545466E-2</v>
      </c>
      <c r="J48" s="70">
        <v>3.7538582286636285E-2</v>
      </c>
      <c r="K48" s="70">
        <v>7.3477153355355025E-4</v>
      </c>
      <c r="L48" s="70">
        <v>0.12622398396250067</v>
      </c>
      <c r="M48" s="70">
        <v>4.3172695638127673E-2</v>
      </c>
      <c r="N48" s="70">
        <v>1.3889858576348627E-2</v>
      </c>
      <c r="O48" s="70">
        <v>2.5643960865160326E-2</v>
      </c>
      <c r="P48" s="70">
        <v>0.13488594724705461</v>
      </c>
      <c r="Q48" s="70">
        <v>5.0228319614535402E-3</v>
      </c>
      <c r="R48" s="70">
        <v>4.109394140999531E-2</v>
      </c>
      <c r="S48" s="70">
        <v>0.64606068153960861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  <c r="S54" s="70">
        <v>0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2.5005938099762051E-2</v>
      </c>
      <c r="D56" s="70">
        <v>1.3575122441679039E-2</v>
      </c>
      <c r="E56" s="70">
        <v>8.1410945757170346E-3</v>
      </c>
      <c r="F56" s="70">
        <v>0.38184512568814721</v>
      </c>
      <c r="G56" s="70">
        <v>9.6074672242206283E-2</v>
      </c>
      <c r="H56" s="70">
        <v>1.7942647128643331E-2</v>
      </c>
      <c r="I56" s="70">
        <v>7.7180419288427282E-2</v>
      </c>
      <c r="J56" s="70">
        <v>0.10679211142198386</v>
      </c>
      <c r="K56" s="70">
        <v>2.0903241065896097E-3</v>
      </c>
      <c r="L56" s="70">
        <v>0.35908990000000163</v>
      </c>
      <c r="M56" s="70">
        <v>0.1228203901726897</v>
      </c>
      <c r="N56" s="70">
        <v>3.9514740151736269E-2</v>
      </c>
      <c r="O56" s="70">
        <v>7.2953546969411143E-2</v>
      </c>
      <c r="P56" s="70">
        <v>0.38373199599483665</v>
      </c>
      <c r="Q56" s="70">
        <v>1.4289267143485256E-2</v>
      </c>
      <c r="R56" s="70">
        <v>0.11690661986952788</v>
      </c>
      <c r="S56" s="70">
        <v>1.8379539152948436</v>
      </c>
    </row>
    <row r="57" spans="1:19">
      <c r="A57" t="s">
        <v>228</v>
      </c>
      <c r="B57" s="69" t="s">
        <v>96</v>
      </c>
      <c r="C57" s="70">
        <v>4.9878190607375111E-2</v>
      </c>
      <c r="D57" s="70">
        <v>2.7077670190304479E-2</v>
      </c>
      <c r="E57" s="70">
        <v>1.6238665607356317E-2</v>
      </c>
      <c r="F57" s="70">
        <v>0.76164884858894899</v>
      </c>
      <c r="G57" s="70">
        <v>0.19163571450588346</v>
      </c>
      <c r="H57" s="70">
        <v>3.5789370105328761E-2</v>
      </c>
      <c r="I57" s="70">
        <v>0.15394822018142648</v>
      </c>
      <c r="J57" s="70">
        <v>0.21301329578674399</v>
      </c>
      <c r="K57" s="70">
        <v>4.1694730189170501E-3</v>
      </c>
      <c r="L57" s="70">
        <v>0.71626005014999516</v>
      </c>
      <c r="M57" s="70">
        <v>0.24498416364407294</v>
      </c>
      <c r="N57" s="70">
        <v>7.8818228423432182E-2</v>
      </c>
      <c r="O57" s="70">
        <v>0.14551707305310105</v>
      </c>
      <c r="P57" s="70">
        <v>0.76541250170340192</v>
      </c>
      <c r="Q57" s="70">
        <v>2.8502141666472469E-2</v>
      </c>
      <c r="R57" s="70">
        <v>0.23318823896359459</v>
      </c>
      <c r="S57" s="70">
        <v>3.6660818461963638</v>
      </c>
    </row>
    <row r="58" spans="1:19">
      <c r="A58" t="s">
        <v>228</v>
      </c>
      <c r="B58" s="69" t="s">
        <v>97</v>
      </c>
      <c r="C58" s="70">
        <v>2.2312990919787917E-2</v>
      </c>
      <c r="D58" s="70">
        <v>1.2113186178729266E-2</v>
      </c>
      <c r="E58" s="70">
        <v>7.2643613137167787E-3</v>
      </c>
      <c r="F58" s="70">
        <v>0.34072334292172934</v>
      </c>
      <c r="G58" s="70">
        <v>8.5728169077658345E-2</v>
      </c>
      <c r="H58" s="70">
        <v>1.6010362053250349E-2</v>
      </c>
      <c r="I58" s="70">
        <v>6.8868681826596279E-2</v>
      </c>
      <c r="J58" s="70">
        <v>9.5291422499617195E-2</v>
      </c>
      <c r="K58" s="70">
        <v>1.8652122797260771E-3</v>
      </c>
      <c r="L58" s="70">
        <v>0.32041867999999507</v>
      </c>
      <c r="M58" s="70">
        <v>0.10959357892332355</v>
      </c>
      <c r="N58" s="70">
        <v>3.5259306596934326E-2</v>
      </c>
      <c r="O58" s="70">
        <v>6.509701114193539E-2</v>
      </c>
      <c r="P58" s="70">
        <v>0.34240701181077915</v>
      </c>
      <c r="Q58" s="70">
        <v>1.275042298957145E-2</v>
      </c>
      <c r="R58" s="70">
        <v>0.10431667619126961</v>
      </c>
      <c r="S58" s="70">
        <v>1.6400204167246191</v>
      </c>
    </row>
    <row r="59" spans="1:19">
      <c r="A59" t="s">
        <v>228</v>
      </c>
      <c r="B59" s="69" t="s">
        <v>98</v>
      </c>
      <c r="C59" s="70">
        <v>0</v>
      </c>
      <c r="D59" s="70">
        <v>7.0183972577992498E-3</v>
      </c>
      <c r="E59" s="70">
        <v>0</v>
      </c>
      <c r="F59" s="70">
        <v>4.2966390402089161E-2</v>
      </c>
      <c r="G59" s="70">
        <v>2.7460210187069123E-3</v>
      </c>
      <c r="H59" s="70">
        <v>9.5562052102740602E-4</v>
      </c>
      <c r="I59" s="70">
        <v>0</v>
      </c>
      <c r="J59" s="70">
        <v>2.1347459323794116E-2</v>
      </c>
      <c r="K59" s="70">
        <v>0</v>
      </c>
      <c r="L59" s="70">
        <v>0</v>
      </c>
      <c r="M59" s="70">
        <v>4.8052549068487993E-3</v>
      </c>
      <c r="N59" s="70">
        <v>2.4358595357792945E-3</v>
      </c>
      <c r="O59" s="70">
        <v>5.1433492151820026E-4</v>
      </c>
      <c r="P59" s="70">
        <v>5.0825355983663556E-4</v>
      </c>
      <c r="Q59" s="70">
        <v>5.8295773145816687E-4</v>
      </c>
      <c r="R59" s="70">
        <v>4.6191955296556175E-3</v>
      </c>
      <c r="S59" s="70">
        <v>8.8499744708514072E-2</v>
      </c>
    </row>
    <row r="60" spans="1:19">
      <c r="A60" t="s">
        <v>228</v>
      </c>
      <c r="B60" s="69" t="s">
        <v>99</v>
      </c>
      <c r="C60" s="70">
        <v>1.919962445326831E-2</v>
      </c>
      <c r="D60" s="70">
        <v>4.4988628262219027E-3</v>
      </c>
      <c r="E60" s="70">
        <v>3.0867313588469322E-2</v>
      </c>
      <c r="F60" s="70">
        <v>2.754188591164386E-2</v>
      </c>
      <c r="G60" s="70">
        <v>1.7602269332013254E-3</v>
      </c>
      <c r="H60" s="70">
        <v>6.1256231018377849E-4</v>
      </c>
      <c r="I60" s="70">
        <v>2.2871937800338527E-2</v>
      </c>
      <c r="J60" s="70">
        <v>1.3683934901145278E-2</v>
      </c>
      <c r="K60" s="70">
        <v>2.1105188868685894E-3</v>
      </c>
      <c r="L60" s="70">
        <v>0.39341137411679972</v>
      </c>
      <c r="M60" s="70">
        <v>3.0802164478390681E-3</v>
      </c>
      <c r="N60" s="70">
        <v>1.9807975556166146E-3</v>
      </c>
      <c r="O60" s="70">
        <v>7.5539937044699079E-3</v>
      </c>
      <c r="P60" s="70">
        <v>0.31241826956269003</v>
      </c>
      <c r="Q60" s="70">
        <v>3.7368173544201355E-4</v>
      </c>
      <c r="R60" s="70">
        <v>0.32812503102175816</v>
      </c>
      <c r="S60" s="70">
        <v>1.1700902317559549</v>
      </c>
    </row>
    <row r="61" spans="1:19">
      <c r="A61" t="s">
        <v>228</v>
      </c>
      <c r="B61" s="69" t="s">
        <v>101</v>
      </c>
      <c r="C61" s="70">
        <v>0</v>
      </c>
      <c r="D61" s="70">
        <v>0</v>
      </c>
      <c r="E61" s="70">
        <v>0</v>
      </c>
      <c r="F61" s="70">
        <v>18.871624843829565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1.7758847763235952</v>
      </c>
      <c r="O61" s="70">
        <v>0</v>
      </c>
      <c r="P61" s="70">
        <v>0</v>
      </c>
      <c r="Q61" s="70">
        <v>0</v>
      </c>
      <c r="R61" s="70">
        <v>0</v>
      </c>
      <c r="S61" s="70">
        <v>20.647509620153162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0.45211725159057536</v>
      </c>
      <c r="G62" s="70">
        <v>0</v>
      </c>
      <c r="H62" s="70">
        <v>0</v>
      </c>
      <c r="I62" s="70">
        <v>0</v>
      </c>
      <c r="J62" s="70">
        <v>0.38230312105200304</v>
      </c>
      <c r="K62" s="70">
        <v>0</v>
      </c>
      <c r="L62" s="70">
        <v>0</v>
      </c>
      <c r="M62" s="70">
        <v>0.32983058914019714</v>
      </c>
      <c r="N62" s="70">
        <v>1.1347946404769438E-2</v>
      </c>
      <c r="O62" s="70">
        <v>0</v>
      </c>
      <c r="P62" s="70">
        <v>0</v>
      </c>
      <c r="Q62" s="70">
        <v>0.35686670111365937</v>
      </c>
      <c r="R62" s="70">
        <v>7.4691876802239765E-2</v>
      </c>
      <c r="S62" s="70">
        <v>1.6071574861034463</v>
      </c>
    </row>
    <row r="63" spans="1:19">
      <c r="A63" t="s">
        <v>228</v>
      </c>
      <c r="B63" s="69" t="s">
        <v>103</v>
      </c>
      <c r="C63" s="70">
        <v>0</v>
      </c>
      <c r="D63" s="70">
        <v>0.76347363495354481</v>
      </c>
      <c r="E63" s="70">
        <v>0</v>
      </c>
      <c r="F63" s="70">
        <v>0.54254070190868475</v>
      </c>
      <c r="G63" s="70">
        <v>0.58860970970083559</v>
      </c>
      <c r="H63" s="70">
        <v>4.6306250356137335E-4</v>
      </c>
      <c r="I63" s="70">
        <v>4.062834543001892E-2</v>
      </c>
      <c r="J63" s="70">
        <v>0.45876374526238495</v>
      </c>
      <c r="K63" s="70">
        <v>0</v>
      </c>
      <c r="L63" s="70">
        <v>0</v>
      </c>
      <c r="M63" s="70">
        <v>0.33203280457076501</v>
      </c>
      <c r="N63" s="70">
        <v>0.14536392017166122</v>
      </c>
      <c r="O63" s="70">
        <v>7.9798055380013944E-2</v>
      </c>
      <c r="P63" s="70">
        <v>0.89764093508326059</v>
      </c>
      <c r="Q63" s="70">
        <v>0.81096755880718063</v>
      </c>
      <c r="R63" s="70">
        <v>1.1816263054880674</v>
      </c>
      <c r="S63" s="70">
        <v>5.841908779259974</v>
      </c>
    </row>
    <row r="64" spans="1:19">
      <c r="A64" t="s">
        <v>228</v>
      </c>
      <c r="B64" s="69" t="s">
        <v>104</v>
      </c>
      <c r="C64" s="70">
        <v>0</v>
      </c>
      <c r="D64" s="70">
        <v>0.91616836194424645</v>
      </c>
      <c r="E64" s="70">
        <v>0.18215626231130111</v>
      </c>
      <c r="F64" s="70">
        <v>0.27710412194261025</v>
      </c>
      <c r="G64" s="70">
        <v>0.64851667530855117</v>
      </c>
      <c r="H64" s="70">
        <v>1.9762500151991602E-4</v>
      </c>
      <c r="I64" s="70">
        <v>4.8754014516021904E-2</v>
      </c>
      <c r="J64" s="70">
        <v>0.2343148161286468</v>
      </c>
      <c r="K64" s="70">
        <v>0</v>
      </c>
      <c r="L64" s="70">
        <v>2.3587877406961302</v>
      </c>
      <c r="M64" s="70">
        <v>0.21544394359231278</v>
      </c>
      <c r="N64" s="70">
        <v>8.6540050036952199E-2</v>
      </c>
      <c r="O64" s="70">
        <v>9.72453406342636E-2</v>
      </c>
      <c r="P64" s="70">
        <v>1.9574728425748456</v>
      </c>
      <c r="Q64" s="70">
        <v>2.5232539954551618</v>
      </c>
      <c r="R64" s="70">
        <v>0.69979657717443189</v>
      </c>
      <c r="S64" s="70">
        <v>10.245752367316989</v>
      </c>
    </row>
    <row r="65" spans="1:19">
      <c r="A65" t="s">
        <v>228</v>
      </c>
      <c r="B65" s="69" t="s">
        <v>105</v>
      </c>
      <c r="C65" s="70">
        <v>0</v>
      </c>
      <c r="D65" s="70">
        <v>0</v>
      </c>
      <c r="E65" s="70">
        <v>9.8716942155802234E-2</v>
      </c>
      <c r="F65" s="70">
        <v>0.63004726673267797</v>
      </c>
      <c r="G65" s="70">
        <v>0</v>
      </c>
      <c r="H65" s="70">
        <v>0</v>
      </c>
      <c r="I65" s="70">
        <v>0</v>
      </c>
      <c r="J65" s="70">
        <v>0.22198245738503397</v>
      </c>
      <c r="K65" s="70">
        <v>0</v>
      </c>
      <c r="L65" s="70">
        <v>1.2783107756030496</v>
      </c>
      <c r="M65" s="70">
        <v>0.48027299257652012</v>
      </c>
      <c r="N65" s="70">
        <v>7.898164512475514E-2</v>
      </c>
      <c r="O65" s="70">
        <v>1.8064615021581298E-3</v>
      </c>
      <c r="P65" s="70">
        <v>1.0978535357447035</v>
      </c>
      <c r="Q65" s="70">
        <v>0.58681428258438206</v>
      </c>
      <c r="R65" s="70">
        <v>0.9879172038176347</v>
      </c>
      <c r="S65" s="70">
        <v>5.4627035632267038</v>
      </c>
    </row>
    <row r="66" spans="1:19">
      <c r="A66" t="s">
        <v>228</v>
      </c>
      <c r="B66" s="69" t="s">
        <v>106</v>
      </c>
      <c r="C66" s="70">
        <v>0</v>
      </c>
      <c r="D66" s="70">
        <v>0</v>
      </c>
      <c r="E66" s="70">
        <v>0.11987057261775985</v>
      </c>
      <c r="F66" s="70">
        <v>0.77880842693344476</v>
      </c>
      <c r="G66" s="70">
        <v>0.33123163523821852</v>
      </c>
      <c r="H66" s="70">
        <v>3.5843750275671438E-4</v>
      </c>
      <c r="I66" s="70">
        <v>2.4901243973237341E-2</v>
      </c>
      <c r="J66" s="70">
        <v>0.96932339724796979</v>
      </c>
      <c r="K66" s="70">
        <v>0</v>
      </c>
      <c r="L66" s="70">
        <v>1.5522345132322748</v>
      </c>
      <c r="M66" s="70">
        <v>0.63577364472770359</v>
      </c>
      <c r="N66" s="70">
        <v>2.8839039483289586E-2</v>
      </c>
      <c r="O66" s="70">
        <v>3.9529628164870489E-3</v>
      </c>
      <c r="P66" s="70">
        <v>1.7759809105706275</v>
      </c>
      <c r="Q66" s="70">
        <v>0.62229554931598141</v>
      </c>
      <c r="R66" s="70">
        <v>0.22509356578393769</v>
      </c>
      <c r="S66" s="70">
        <v>7.0686638994436919</v>
      </c>
    </row>
    <row r="67" spans="1:19">
      <c r="A67" t="s">
        <v>228</v>
      </c>
      <c r="B67" s="69" t="s">
        <v>107</v>
      </c>
      <c r="C67" s="70">
        <v>0</v>
      </c>
      <c r="D67" s="70">
        <v>0.46793545368120437</v>
      </c>
      <c r="E67" s="70">
        <v>0</v>
      </c>
      <c r="F67" s="70">
        <v>0.3150236333663301</v>
      </c>
      <c r="G67" s="70">
        <v>0.31379839127831266</v>
      </c>
      <c r="H67" s="70">
        <v>2.4412500187755148E-4</v>
      </c>
      <c r="I67" s="70">
        <v>2.3590652185172312E-2</v>
      </c>
      <c r="J67" s="70">
        <v>0.26637894886202984</v>
      </c>
      <c r="K67" s="70">
        <v>0</v>
      </c>
      <c r="L67" s="70">
        <v>0</v>
      </c>
      <c r="M67" s="70">
        <v>0</v>
      </c>
      <c r="N67" s="70">
        <v>0.14766759972947696</v>
      </c>
      <c r="O67" s="70">
        <v>4.8908485555492431E-2</v>
      </c>
      <c r="P67" s="70">
        <v>1.4122328395910166</v>
      </c>
      <c r="Q67" s="70">
        <v>0.3526503541059931</v>
      </c>
      <c r="R67" s="70">
        <v>0.76532694178636529</v>
      </c>
      <c r="S67" s="70">
        <v>4.1137574251432554</v>
      </c>
    </row>
    <row r="68" spans="1:19">
      <c r="A68" t="s">
        <v>228</v>
      </c>
      <c r="B68" s="69" t="s">
        <v>108</v>
      </c>
      <c r="C68" s="70">
        <v>0</v>
      </c>
      <c r="D68" s="70">
        <v>0.44330727190850983</v>
      </c>
      <c r="E68" s="70">
        <v>0</v>
      </c>
      <c r="F68" s="70">
        <v>0</v>
      </c>
      <c r="G68" s="70">
        <v>0.43931774778963728</v>
      </c>
      <c r="H68" s="70">
        <v>5.1731250397860085E-4</v>
      </c>
      <c r="I68" s="70">
        <v>3.3026913059240548E-2</v>
      </c>
      <c r="J68" s="70">
        <v>0</v>
      </c>
      <c r="K68" s="70">
        <v>0</v>
      </c>
      <c r="L68" s="70">
        <v>0</v>
      </c>
      <c r="M68" s="70">
        <v>0</v>
      </c>
      <c r="N68" s="70">
        <v>0.10453846439174797</v>
      </c>
      <c r="O68" s="70">
        <v>4.6334354736782268E-2</v>
      </c>
      <c r="P68" s="70">
        <v>1.0921449161991958</v>
      </c>
      <c r="Q68" s="70">
        <v>0.70199856403893168</v>
      </c>
      <c r="R68" s="70">
        <v>0.68842919257576352</v>
      </c>
      <c r="S68" s="70">
        <v>3.5496147372037967</v>
      </c>
    </row>
    <row r="69" spans="1:19">
      <c r="A69" t="s">
        <v>228</v>
      </c>
      <c r="B69" s="69" t="s">
        <v>109</v>
      </c>
      <c r="C69" s="70">
        <v>0</v>
      </c>
      <c r="D69" s="70">
        <v>0.6206301806718999</v>
      </c>
      <c r="E69" s="70">
        <v>0.11164416077144268</v>
      </c>
      <c r="F69" s="70">
        <v>0</v>
      </c>
      <c r="G69" s="70">
        <v>0.93093522745901769</v>
      </c>
      <c r="H69" s="70">
        <v>2.0925000160933183E-4</v>
      </c>
      <c r="I69" s="70">
        <v>6.9985601482676629E-2</v>
      </c>
      <c r="J69" s="70">
        <v>0</v>
      </c>
      <c r="K69" s="70">
        <v>0</v>
      </c>
      <c r="L69" s="70">
        <v>1.4457086152653691</v>
      </c>
      <c r="M69" s="70">
        <v>0</v>
      </c>
      <c r="N69" s="70">
        <v>7.2367796305936594E-2</v>
      </c>
      <c r="O69" s="70">
        <v>9.9876275765953482E-2</v>
      </c>
      <c r="P69" s="70">
        <v>1.4422216955419405</v>
      </c>
      <c r="Q69" s="70">
        <v>0.32040483674016151</v>
      </c>
      <c r="R69" s="70">
        <v>0.91464744805916709</v>
      </c>
      <c r="S69" s="70">
        <v>6.0286310880651683</v>
      </c>
    </row>
    <row r="70" spans="1:19">
      <c r="A70" t="s">
        <v>228</v>
      </c>
      <c r="B70" s="69" t="s">
        <v>110</v>
      </c>
      <c r="C70" s="70">
        <v>0</v>
      </c>
      <c r="D70" s="70">
        <v>1.3151449066618923</v>
      </c>
      <c r="E70" s="70">
        <v>0.10576815230978776</v>
      </c>
      <c r="F70" s="70">
        <v>0</v>
      </c>
      <c r="G70" s="70">
        <v>0.3765580695339974</v>
      </c>
      <c r="H70" s="70">
        <v>0</v>
      </c>
      <c r="I70" s="70">
        <v>2.8308782622206152E-2</v>
      </c>
      <c r="J70" s="70">
        <v>0</v>
      </c>
      <c r="K70" s="70">
        <v>0</v>
      </c>
      <c r="L70" s="70">
        <v>1.3696186881461418</v>
      </c>
      <c r="M70" s="70">
        <v>0</v>
      </c>
      <c r="N70" s="70">
        <v>0.1448535849307957</v>
      </c>
      <c r="O70" s="70">
        <v>0.10446939296942737</v>
      </c>
      <c r="P70" s="70">
        <v>1.4142885728063757</v>
      </c>
      <c r="Q70" s="70">
        <v>0.10862427112043527</v>
      </c>
      <c r="R70" s="70">
        <v>1.863535594961796</v>
      </c>
      <c r="S70" s="70">
        <v>6.8311700160628703</v>
      </c>
    </row>
    <row r="71" spans="1:19">
      <c r="A71" t="s">
        <v>228</v>
      </c>
      <c r="B71" s="69" t="s">
        <v>111</v>
      </c>
      <c r="C71" s="70">
        <v>0</v>
      </c>
      <c r="D71" s="70">
        <v>0.53196872629020753</v>
      </c>
      <c r="E71" s="70">
        <v>0.14807541323370255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0.85220718373537174</v>
      </c>
      <c r="M71" s="70">
        <v>1.600862549630433E-2</v>
      </c>
      <c r="N71" s="70">
        <v>6.6836586747973215E-2</v>
      </c>
      <c r="O71" s="70">
        <v>5.7513949627599814E-2</v>
      </c>
      <c r="P71" s="70">
        <v>1.1504847445725073</v>
      </c>
      <c r="Q71" s="70">
        <v>0.2992693128188133</v>
      </c>
      <c r="R71" s="70">
        <v>0.86404243395302416</v>
      </c>
      <c r="S71" s="70">
        <v>3.9864069764755214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0.21388670800423759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1.0652589796692205</v>
      </c>
      <c r="M72" s="70">
        <v>0.31589354554350191</v>
      </c>
      <c r="N72" s="70">
        <v>3.7663575274016647E-2</v>
      </c>
      <c r="O72" s="70">
        <v>0</v>
      </c>
      <c r="P72" s="70">
        <v>0.68652096293551423</v>
      </c>
      <c r="Q72" s="70">
        <v>0</v>
      </c>
      <c r="R72" s="70">
        <v>0.23539696851790737</v>
      </c>
      <c r="S72" s="70">
        <v>2.5546207399444256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9.9892143848132831E-2</v>
      </c>
      <c r="F73" s="70">
        <v>0.49878741949670768</v>
      </c>
      <c r="G73" s="70">
        <v>0</v>
      </c>
      <c r="H73" s="70">
        <v>0</v>
      </c>
      <c r="I73" s="70">
        <v>0</v>
      </c>
      <c r="J73" s="70">
        <v>0.42176666903156379</v>
      </c>
      <c r="K73" s="70">
        <v>0</v>
      </c>
      <c r="L73" s="70">
        <v>4.0632021081668572</v>
      </c>
      <c r="M73" s="70">
        <v>4.2956171297140244E-2</v>
      </c>
      <c r="N73" s="70">
        <v>1.9218032057151113E-3</v>
      </c>
      <c r="O73" s="70">
        <v>2.6778135208460618E-3</v>
      </c>
      <c r="P73" s="70">
        <v>1.5528724262149058</v>
      </c>
      <c r="Q73" s="70">
        <v>0.24189291037829452</v>
      </c>
      <c r="R73" s="70">
        <v>4.227138726566082E-2</v>
      </c>
      <c r="S73" s="70">
        <v>6.9682408524257937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0.12692178277174571</v>
      </c>
      <c r="F74" s="70">
        <v>0.21001575557756169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1.643542425775351</v>
      </c>
      <c r="M74" s="70">
        <v>0.27147746442478216</v>
      </c>
      <c r="N74" s="70">
        <v>4.0723925073491429E-3</v>
      </c>
      <c r="O74" s="70">
        <v>5.6744143656024537E-3</v>
      </c>
      <c r="P74" s="70">
        <v>2.29546457641014</v>
      </c>
      <c r="Q74" s="70">
        <v>0</v>
      </c>
      <c r="R74" s="70">
        <v>0.15013357132432681</v>
      </c>
      <c r="S74" s="70">
        <v>4.7073023831568435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2.0581544046601259</v>
      </c>
      <c r="G75" s="70">
        <v>0</v>
      </c>
      <c r="H75" s="70">
        <v>0</v>
      </c>
      <c r="I75" s="70">
        <v>0</v>
      </c>
      <c r="J75" s="70">
        <v>0.39956842329306008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0.34810968590697655</v>
      </c>
      <c r="Q75" s="70">
        <v>0</v>
      </c>
      <c r="R75" s="70">
        <v>0.11674080909490314</v>
      </c>
      <c r="S75" s="70">
        <v>2.9225733229550599</v>
      </c>
    </row>
    <row r="76" spans="1:19">
      <c r="A76" t="s">
        <v>228</v>
      </c>
      <c r="B76" s="69" t="s">
        <v>116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2.9368671822264325E-2</v>
      </c>
      <c r="O76" s="70">
        <v>2.295268732153799E-3</v>
      </c>
      <c r="P76" s="70">
        <v>1.0083204047561622</v>
      </c>
      <c r="Q76" s="70">
        <v>0</v>
      </c>
      <c r="R76" s="70">
        <v>6.3613439202805822E-2</v>
      </c>
      <c r="S76" s="70">
        <v>1.1035977845133687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1.4725000113248454E-4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</v>
      </c>
      <c r="P77" s="70">
        <v>0.22113509086947758</v>
      </c>
      <c r="Q77" s="70">
        <v>0.18939759075052809</v>
      </c>
      <c r="R77" s="70">
        <v>1.1364540946731339E-2</v>
      </c>
      <c r="S77" s="70">
        <v>0.42204447256790445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1.8406250141561609E-4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3.2213548602888054E-2</v>
      </c>
      <c r="O78" s="70">
        <v>0</v>
      </c>
      <c r="P78" s="70">
        <v>0.22064877448364584</v>
      </c>
      <c r="Q78" s="70">
        <v>0.23674698843815989</v>
      </c>
      <c r="R78" s="70">
        <v>6.9274765836535579E-2</v>
      </c>
      <c r="S78" s="70">
        <v>0.5590681398626316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0.26498530819057553</v>
      </c>
      <c r="H79" s="70">
        <v>0</v>
      </c>
      <c r="I79" s="70">
        <v>1.9920995178589251E-2</v>
      </c>
      <c r="J79" s="70">
        <v>0</v>
      </c>
      <c r="K79" s="70">
        <v>0</v>
      </c>
      <c r="L79" s="70">
        <v>0</v>
      </c>
      <c r="M79" s="70">
        <v>0</v>
      </c>
      <c r="N79" s="70">
        <v>1.4590216806132261E-2</v>
      </c>
      <c r="O79" s="70">
        <v>0</v>
      </c>
      <c r="P79" s="70">
        <v>0.84688499707179332</v>
      </c>
      <c r="Q79" s="70">
        <v>0</v>
      </c>
      <c r="R79" s="70">
        <v>1.9379532982847891E-2</v>
      </c>
      <c r="S79" s="70">
        <v>1.1657610502299178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0.3312316352382183</v>
      </c>
      <c r="H80" s="70">
        <v>3.1387500241397692E-4</v>
      </c>
      <c r="I80" s="70">
        <v>2.4901243973237452E-2</v>
      </c>
      <c r="J80" s="70">
        <v>0</v>
      </c>
      <c r="K80" s="70">
        <v>0</v>
      </c>
      <c r="L80" s="70">
        <v>0</v>
      </c>
      <c r="M80" s="70">
        <v>0</v>
      </c>
      <c r="N80" s="70">
        <v>8.6490000665184752E-3</v>
      </c>
      <c r="O80" s="70">
        <v>0</v>
      </c>
      <c r="P80" s="70">
        <v>8.961579304726186E-2</v>
      </c>
      <c r="Q80" s="70">
        <v>0.40371591712612442</v>
      </c>
      <c r="R80" s="70">
        <v>0</v>
      </c>
      <c r="S80" s="70">
        <v>0.85842746445376861</v>
      </c>
    </row>
    <row r="81" spans="1:19">
      <c r="A81" t="s">
        <v>228</v>
      </c>
      <c r="B81" s="69" t="s">
        <v>121</v>
      </c>
      <c r="C81" s="70">
        <v>0</v>
      </c>
      <c r="D81" s="70">
        <v>0.84228381662614993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1.081125008314876E-2</v>
      </c>
      <c r="O81" s="70">
        <v>8.8035273999886643E-2</v>
      </c>
      <c r="P81" s="70">
        <v>0.39568300941479606</v>
      </c>
      <c r="Q81" s="70">
        <v>6.956835341421197E-2</v>
      </c>
      <c r="R81" s="70">
        <v>9.3780714251209929E-2</v>
      </c>
      <c r="S81" s="70">
        <v>1.5001624177894541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0.25103871302265013</v>
      </c>
      <c r="H82" s="70">
        <v>0</v>
      </c>
      <c r="I82" s="70">
        <v>1.8872521748137139E-2</v>
      </c>
      <c r="J82" s="70">
        <v>0</v>
      </c>
      <c r="K82" s="70">
        <v>0</v>
      </c>
      <c r="L82" s="70">
        <v>0</v>
      </c>
      <c r="M82" s="70">
        <v>0</v>
      </c>
      <c r="N82" s="70">
        <v>3.5825131044984637E-2</v>
      </c>
      <c r="O82" s="70">
        <v>0</v>
      </c>
      <c r="P82" s="70">
        <v>0.43903217993245747</v>
      </c>
      <c r="Q82" s="70">
        <v>0</v>
      </c>
      <c r="R82" s="70">
        <v>1.1935003248631801</v>
      </c>
      <c r="S82" s="70">
        <v>1.9382688706113811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0.31379839127831222</v>
      </c>
      <c r="H83" s="70">
        <v>0</v>
      </c>
      <c r="I83" s="70">
        <v>2.3590652185172201E-2</v>
      </c>
      <c r="J83" s="70">
        <v>0</v>
      </c>
      <c r="K83" s="70">
        <v>0</v>
      </c>
      <c r="L83" s="70">
        <v>0</v>
      </c>
      <c r="M83" s="70">
        <v>0</v>
      </c>
      <c r="N83" s="70">
        <v>5.5364271675760968E-2</v>
      </c>
      <c r="O83" s="70">
        <v>0</v>
      </c>
      <c r="P83" s="70">
        <v>3.7326908354422983E-2</v>
      </c>
      <c r="Q83" s="70">
        <v>0</v>
      </c>
      <c r="R83" s="70">
        <v>0</v>
      </c>
      <c r="S83" s="70">
        <v>0.43008022349366115</v>
      </c>
    </row>
    <row r="84" spans="1:19">
      <c r="A84" t="s">
        <v>228</v>
      </c>
      <c r="B84" s="69" t="s">
        <v>124</v>
      </c>
      <c r="C84" s="70">
        <v>0</v>
      </c>
      <c r="D84" s="70">
        <v>0.35464581752678992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1.3228572336913658E-2</v>
      </c>
      <c r="O84" s="70">
        <v>8.3401838526208527E-2</v>
      </c>
      <c r="P84" s="70">
        <v>0</v>
      </c>
      <c r="Q84" s="70">
        <v>2.9291938279667917E-2</v>
      </c>
      <c r="R84" s="70">
        <v>0</v>
      </c>
      <c r="S84" s="70">
        <v>0.4805681666695989</v>
      </c>
    </row>
    <row r="85" spans="1:19">
      <c r="A85" t="s">
        <v>228</v>
      </c>
      <c r="B85" s="69" t="s">
        <v>125</v>
      </c>
      <c r="C85" s="70">
        <v>0</v>
      </c>
      <c r="D85" s="70">
        <v>0.44330727190850983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1.8856412999494143E-2</v>
      </c>
      <c r="O85" s="70">
        <v>0</v>
      </c>
      <c r="P85" s="70">
        <v>5.2015488426359724E-2</v>
      </c>
      <c r="Q85" s="70">
        <v>3.6614922849585341E-2</v>
      </c>
      <c r="R85" s="70">
        <v>0.50252645257398143</v>
      </c>
      <c r="S85" s="70">
        <v>1.0533205487579096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0</v>
      </c>
      <c r="N86" s="70">
        <v>5.7507682122709625E-2</v>
      </c>
      <c r="O86" s="70">
        <v>0</v>
      </c>
      <c r="P86" s="70">
        <v>4.4329961239338189E-2</v>
      </c>
      <c r="Q86" s="70">
        <v>0</v>
      </c>
      <c r="R86" s="70">
        <v>0.69508776222141755</v>
      </c>
      <c r="S86" s="70">
        <v>0.79692540558349378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8.9315328617153522E-2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0</v>
      </c>
      <c r="N87" s="70">
        <v>2.2558197037684025E-2</v>
      </c>
      <c r="O87" s="70">
        <v>0</v>
      </c>
      <c r="P87" s="70">
        <v>0.25499851419397856</v>
      </c>
      <c r="Q87" s="70">
        <v>0</v>
      </c>
      <c r="R87" s="70">
        <v>0</v>
      </c>
      <c r="S87" s="70">
        <v>0.36687203984882899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0.11164416077144268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1.1565668922122896</v>
      </c>
      <c r="M88" s="70">
        <v>0</v>
      </c>
      <c r="N88" s="70">
        <v>0</v>
      </c>
      <c r="O88" s="70">
        <v>0</v>
      </c>
      <c r="P88" s="70">
        <v>2.2491479439423756E-4</v>
      </c>
      <c r="Q88" s="70">
        <v>0</v>
      </c>
      <c r="R88" s="70">
        <v>0</v>
      </c>
      <c r="S88" s="70">
        <v>1.2684359677781458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1.4457086152653744</v>
      </c>
      <c r="M89" s="70">
        <v>0</v>
      </c>
      <c r="N89" s="70">
        <v>0</v>
      </c>
      <c r="O89" s="70">
        <v>0</v>
      </c>
      <c r="P89" s="70">
        <v>0.12262561974439734</v>
      </c>
      <c r="Q89" s="70">
        <v>0</v>
      </c>
      <c r="R89" s="70">
        <v>2.818092484377388E-2</v>
      </c>
      <c r="S89" s="70">
        <v>1.5965151598535101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0.15299994031425612</v>
      </c>
      <c r="Q90" s="70">
        <v>0</v>
      </c>
      <c r="R90" s="70">
        <v>3.5226156054719127E-2</v>
      </c>
      <c r="S90" s="70">
        <v>0.18822609636899301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8.4614521847829804E-2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1.1591828859867093E-3</v>
      </c>
      <c r="O91" s="70">
        <v>1.6151891078119984E-3</v>
      </c>
      <c r="P91" s="70">
        <v>0.32232753976272122</v>
      </c>
      <c r="Q91" s="70">
        <v>0</v>
      </c>
      <c r="R91" s="70">
        <v>0</v>
      </c>
      <c r="S91" s="70">
        <v>0.40971643360430221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0.10576815230978776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1.0956949505169007</v>
      </c>
      <c r="M92" s="70">
        <v>0</v>
      </c>
      <c r="N92" s="70">
        <v>1.4489786074838307E-3</v>
      </c>
      <c r="O92" s="70">
        <v>2.0189863847648315E-3</v>
      </c>
      <c r="P92" s="70">
        <v>1.2740593321777851</v>
      </c>
      <c r="Q92" s="70">
        <v>0</v>
      </c>
      <c r="R92" s="70">
        <v>0</v>
      </c>
      <c r="S92" s="70">
        <v>2.4789903999967464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1.3696186881461401</v>
      </c>
      <c r="M93" s="70">
        <v>0</v>
      </c>
      <c r="N93" s="70">
        <v>0</v>
      </c>
      <c r="O93" s="70">
        <v>0</v>
      </c>
      <c r="P93" s="70">
        <v>2.3193912383465687E-2</v>
      </c>
      <c r="Q93" s="70">
        <v>0</v>
      </c>
      <c r="R93" s="70">
        <v>0</v>
      </c>
      <c r="S93" s="70">
        <v>1.3928126005295951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0.2224184888516838</v>
      </c>
      <c r="Q94" s="70">
        <v>0</v>
      </c>
      <c r="R94" s="70">
        <v>0</v>
      </c>
      <c r="S94" s="70">
        <v>0.22241848885167315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1.5301791547690513E-3</v>
      </c>
      <c r="P95" s="70">
        <v>0</v>
      </c>
      <c r="Q95" s="70">
        <v>0</v>
      </c>
      <c r="R95" s="70">
        <v>0.10968504590784889</v>
      </c>
      <c r="S95" s="70">
        <v>0.11121522506260817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2.4708898359198095E-3</v>
      </c>
      <c r="O96" s="70">
        <v>1.9127239434615362E-3</v>
      </c>
      <c r="P96" s="70">
        <v>0.73061562333815289</v>
      </c>
      <c r="Q96" s="70">
        <v>0</v>
      </c>
      <c r="R96" s="70">
        <v>0</v>
      </c>
      <c r="S96" s="70">
        <v>0.73499923711753468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0.72275744829489597</v>
      </c>
      <c r="Q97" s="70">
        <v>0</v>
      </c>
      <c r="R97" s="70">
        <v>0</v>
      </c>
      <c r="S97" s="70">
        <v>0.72275744829491373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4.7504430152756072E-2</v>
      </c>
      <c r="Q98" s="70">
        <v>0</v>
      </c>
      <c r="R98" s="70">
        <v>0</v>
      </c>
      <c r="S98" s="70">
        <v>4.7504430152741861E-2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0</v>
      </c>
      <c r="N99" s="70">
        <v>0</v>
      </c>
      <c r="O99" s="70">
        <v>0</v>
      </c>
      <c r="P99" s="70">
        <v>0</v>
      </c>
      <c r="Q99" s="70">
        <v>0</v>
      </c>
      <c r="R99" s="70">
        <v>4.6183177224357053E-2</v>
      </c>
      <c r="S99" s="70">
        <v>4.6183177224378369E-2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5.7728971530446316E-2</v>
      </c>
      <c r="S100" s="70">
        <v>5.7728971530451645E-2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3.7094499999998476E-2</v>
      </c>
      <c r="Q101" s="70">
        <v>0</v>
      </c>
      <c r="R101" s="70">
        <v>0</v>
      </c>
      <c r="S101" s="70">
        <v>3.7094499999994923E-2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0.19717211910775845</v>
      </c>
      <c r="Q102" s="70">
        <v>0</v>
      </c>
      <c r="R102" s="70">
        <v>0</v>
      </c>
      <c r="S102" s="70">
        <v>0.197172119107762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0</v>
      </c>
      <c r="N103" s="70">
        <v>0</v>
      </c>
      <c r="O103" s="70">
        <v>0</v>
      </c>
      <c r="P103" s="70">
        <v>2.4187500000000028E-2</v>
      </c>
      <c r="Q103" s="70">
        <v>0</v>
      </c>
      <c r="R103" s="70">
        <v>0</v>
      </c>
      <c r="S103" s="70">
        <v>2.4187499999982265E-2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0</v>
      </c>
      <c r="Q105" s="70">
        <v>0</v>
      </c>
      <c r="R105" s="70">
        <v>0</v>
      </c>
      <c r="S105" s="70">
        <v>0</v>
      </c>
    </row>
    <row r="106" spans="1:19">
      <c r="A106" t="s">
        <v>228</v>
      </c>
      <c r="B106" s="69" t="s">
        <v>146</v>
      </c>
      <c r="C106" s="70">
        <v>0</v>
      </c>
      <c r="D106" s="70">
        <v>0</v>
      </c>
      <c r="E106" s="70">
        <v>0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0</v>
      </c>
      <c r="P106" s="70">
        <v>0</v>
      </c>
      <c r="Q106" s="70">
        <v>0</v>
      </c>
      <c r="R106" s="70">
        <v>0</v>
      </c>
      <c r="S106" s="70">
        <v>0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0</v>
      </c>
      <c r="O107" s="70">
        <v>0</v>
      </c>
      <c r="P107" s="70">
        <v>3.0878999999998769E-2</v>
      </c>
      <c r="Q107" s="70">
        <v>0</v>
      </c>
      <c r="R107" s="70">
        <v>0</v>
      </c>
      <c r="S107" s="70">
        <v>3.0878999999998769E-2</v>
      </c>
    </row>
    <row r="108" spans="1:19">
      <c r="A108" t="s">
        <v>228</v>
      </c>
      <c r="B108" s="69" t="s">
        <v>148</v>
      </c>
      <c r="C108" s="70">
        <v>0</v>
      </c>
      <c r="D108" s="70">
        <v>0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3.8598750000002013E-2</v>
      </c>
      <c r="Q108" s="70">
        <v>0</v>
      </c>
      <c r="R108" s="70">
        <v>0</v>
      </c>
      <c r="S108" s="70">
        <v>3.8598750000005566E-2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0</v>
      </c>
      <c r="Q109" s="70">
        <v>0</v>
      </c>
      <c r="R109" s="70">
        <v>0</v>
      </c>
      <c r="S109" s="70">
        <v>0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0</v>
      </c>
      <c r="Q110" s="70">
        <v>0</v>
      </c>
      <c r="R110" s="70">
        <v>0</v>
      </c>
      <c r="S110" s="70">
        <v>0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0</v>
      </c>
      <c r="O111" s="70">
        <v>0</v>
      </c>
      <c r="P111" s="70">
        <v>0</v>
      </c>
      <c r="Q111" s="70">
        <v>0</v>
      </c>
      <c r="R111" s="70">
        <v>0</v>
      </c>
      <c r="S111" s="70">
        <v>0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0</v>
      </c>
      <c r="Q112" s="70">
        <v>0</v>
      </c>
      <c r="R112" s="70">
        <v>0</v>
      </c>
      <c r="S112" s="70">
        <v>0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0</v>
      </c>
      <c r="N113" s="70">
        <v>0</v>
      </c>
      <c r="O113" s="70">
        <v>0</v>
      </c>
      <c r="P113" s="70">
        <v>0</v>
      </c>
      <c r="Q113" s="70">
        <v>0</v>
      </c>
      <c r="R113" s="70">
        <v>0</v>
      </c>
      <c r="S113" s="70">
        <v>0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0</v>
      </c>
      <c r="Q114" s="70">
        <v>0</v>
      </c>
      <c r="R114" s="70">
        <v>0</v>
      </c>
      <c r="S114" s="70">
        <v>0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0</v>
      </c>
      <c r="Q117" s="70">
        <v>0</v>
      </c>
      <c r="R117" s="70">
        <v>0</v>
      </c>
      <c r="S117" s="70">
        <v>0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0</v>
      </c>
      <c r="Q119" s="70">
        <v>0</v>
      </c>
      <c r="R119" s="70">
        <v>0</v>
      </c>
      <c r="S119" s="70">
        <v>0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S120" s="70">
        <v>0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S121" s="70">
        <v>0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S122" s="70">
        <v>0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0</v>
      </c>
      <c r="Q124" s="70">
        <v>0</v>
      </c>
      <c r="R124" s="70">
        <v>0</v>
      </c>
      <c r="S124" s="70">
        <v>0</v>
      </c>
    </row>
    <row r="125" spans="1:19">
      <c r="A125" t="s">
        <v>228</v>
      </c>
      <c r="B125" s="69" t="s">
        <v>165</v>
      </c>
      <c r="C125" s="70">
        <v>7.3994645257913216E-4</v>
      </c>
      <c r="D125" s="70">
        <v>0</v>
      </c>
      <c r="E125" s="70">
        <v>1.1896148930425898E-3</v>
      </c>
      <c r="F125" s="70">
        <v>0</v>
      </c>
      <c r="G125" s="70">
        <v>0</v>
      </c>
      <c r="H125" s="70">
        <v>0</v>
      </c>
      <c r="I125" s="70">
        <v>8.8147605595945144E-4</v>
      </c>
      <c r="J125" s="70">
        <v>0</v>
      </c>
      <c r="K125" s="70">
        <v>8.1338620306910248E-5</v>
      </c>
      <c r="L125" s="70">
        <v>1.516192941120309E-2</v>
      </c>
      <c r="M125" s="70">
        <v>0</v>
      </c>
      <c r="N125" s="70">
        <v>1.6163029503246662E-5</v>
      </c>
      <c r="O125" s="70">
        <v>2.7842185553894616E-4</v>
      </c>
      <c r="P125" s="70">
        <v>1.2027928959586376E-2</v>
      </c>
      <c r="Q125" s="70">
        <v>0</v>
      </c>
      <c r="R125" s="70">
        <v>1.2531703859847809E-2</v>
      </c>
      <c r="S125" s="70">
        <v>4.2908523137569432E-2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0</v>
      </c>
      <c r="S127" s="70">
        <v>0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0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0</v>
      </c>
      <c r="Q131" s="70">
        <v>0</v>
      </c>
      <c r="R131" s="70">
        <v>0</v>
      </c>
      <c r="S131" s="70">
        <v>0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0</v>
      </c>
      <c r="Q133" s="70">
        <v>0</v>
      </c>
      <c r="R133" s="70">
        <v>0</v>
      </c>
      <c r="S133" s="70">
        <v>0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</row>
    <row r="142" spans="1:19">
      <c r="A142" t="s">
        <v>228</v>
      </c>
      <c r="B142" s="69" t="s">
        <v>182</v>
      </c>
      <c r="C142" s="70">
        <v>7.3994645257910441E-4</v>
      </c>
      <c r="D142" s="70">
        <v>0</v>
      </c>
      <c r="E142" s="70">
        <v>1.1896148930428119E-3</v>
      </c>
      <c r="F142" s="70">
        <v>0</v>
      </c>
      <c r="G142" s="70">
        <v>0</v>
      </c>
      <c r="H142" s="70">
        <v>0</v>
      </c>
      <c r="I142" s="70">
        <v>8.8147605595956247E-4</v>
      </c>
      <c r="J142" s="70">
        <v>0</v>
      </c>
      <c r="K142" s="70">
        <v>8.1338620306906778E-5</v>
      </c>
      <c r="L142" s="70">
        <v>1.5161929411199537E-2</v>
      </c>
      <c r="M142" s="70">
        <v>0</v>
      </c>
      <c r="N142" s="70">
        <v>1.6163029503246662E-5</v>
      </c>
      <c r="O142" s="70">
        <v>2.7842185553894616E-4</v>
      </c>
      <c r="P142" s="70">
        <v>1.2027928959589929E-2</v>
      </c>
      <c r="Q142" s="70">
        <v>0</v>
      </c>
      <c r="R142" s="70">
        <v>1.2531703859846033E-2</v>
      </c>
      <c r="S142" s="70">
        <v>4.2908523137569432E-2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0</v>
      </c>
      <c r="O149" s="70">
        <v>0</v>
      </c>
      <c r="P149" s="70">
        <v>0</v>
      </c>
      <c r="Q149" s="70">
        <v>0</v>
      </c>
      <c r="R149" s="70">
        <v>0</v>
      </c>
      <c r="S149" s="70">
        <v>0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0</v>
      </c>
      <c r="Q169" s="70">
        <v>0</v>
      </c>
      <c r="R169" s="70">
        <v>0</v>
      </c>
      <c r="S169" s="70">
        <v>0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28515625" style="45" customWidth="1"/>
    <col min="3" max="3" width="10.42578125" style="45" customWidth="1"/>
    <col min="4" max="10" width="9" style="45" bestFit="1" customWidth="1"/>
    <col min="11" max="11" width="12" style="45" bestFit="1" customWidth="1"/>
    <col min="12" max="13" width="9" style="45" bestFit="1" customWidth="1"/>
    <col min="14" max="14" width="12" style="45" bestFit="1" customWidth="1"/>
    <col min="15" max="15" width="9" style="45" bestFit="1" customWidth="1"/>
    <col min="16" max="16" width="12" style="45" bestFit="1" customWidth="1"/>
    <col min="17" max="18" width="9" style="45" bestFit="1" customWidth="1"/>
    <col min="19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0.1277295488612627</v>
      </c>
      <c r="D10" s="70">
        <v>0</v>
      </c>
      <c r="E10" s="70">
        <v>0.34225844514848969</v>
      </c>
      <c r="F10" s="70">
        <v>0</v>
      </c>
      <c r="G10" s="70">
        <v>0</v>
      </c>
      <c r="H10" s="70">
        <v>0</v>
      </c>
      <c r="I10" s="70">
        <v>9.3267889970293144E-2</v>
      </c>
      <c r="J10" s="70">
        <v>0</v>
      </c>
      <c r="K10" s="70">
        <v>2.2203922543802025E-2</v>
      </c>
      <c r="L10" s="70">
        <v>4.3097637353848404</v>
      </c>
      <c r="M10" s="70">
        <v>0</v>
      </c>
      <c r="N10" s="70">
        <v>8.7686738528677324E-3</v>
      </c>
      <c r="O10" s="70">
        <v>0.11121102602735786</v>
      </c>
      <c r="P10" s="70">
        <v>0.83644970638243388</v>
      </c>
      <c r="Q10" s="70">
        <v>0</v>
      </c>
      <c r="R10" s="70">
        <v>2.9182971928838466</v>
      </c>
      <c r="S10" s="70">
        <v>8.7699501410551939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0.18582316614042799</v>
      </c>
      <c r="D38" s="70">
        <v>0.13231973597817043</v>
      </c>
      <c r="E38" s="70">
        <v>7.257055334064888E-2</v>
      </c>
      <c r="F38" s="70">
        <v>5.2877199823022911</v>
      </c>
      <c r="G38" s="70">
        <v>1.2852105610884208</v>
      </c>
      <c r="H38" s="70">
        <v>0.18978598201645022</v>
      </c>
      <c r="I38" s="70">
        <v>0.7176727403954225</v>
      </c>
      <c r="J38" s="70">
        <v>0.78021910166044617</v>
      </c>
      <c r="K38" s="70">
        <v>2.1337362266242561E-2</v>
      </c>
      <c r="L38" s="70">
        <v>2.2089572400000028</v>
      </c>
      <c r="M38" s="70">
        <v>1.2828777519671175</v>
      </c>
      <c r="N38" s="70">
        <v>0.38211637712104574</v>
      </c>
      <c r="O38" s="70">
        <v>0.74441094326966384</v>
      </c>
      <c r="P38" s="70">
        <v>2.5431982768163883</v>
      </c>
      <c r="Q38" s="70">
        <v>0.10439684191674604</v>
      </c>
      <c r="R38" s="70">
        <v>1.1025205380326577</v>
      </c>
      <c r="S38" s="70">
        <v>17.04113715431215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6.793778516743787E-3</v>
      </c>
      <c r="D43" s="70">
        <v>0</v>
      </c>
      <c r="E43" s="70">
        <v>1.6182565408207727E-2</v>
      </c>
      <c r="F43" s="70">
        <v>0</v>
      </c>
      <c r="G43" s="70">
        <v>0</v>
      </c>
      <c r="H43" s="70">
        <v>0</v>
      </c>
      <c r="I43" s="70">
        <v>9.5367700316308923E-3</v>
      </c>
      <c r="J43" s="70">
        <v>0</v>
      </c>
      <c r="K43" s="70">
        <v>2.2703816197388593E-3</v>
      </c>
      <c r="L43" s="70">
        <v>0.20082645543224409</v>
      </c>
      <c r="M43" s="70">
        <v>0</v>
      </c>
      <c r="N43" s="70">
        <v>8.9660896203191953E-4</v>
      </c>
      <c r="O43" s="70">
        <v>1.1371480372745713E-2</v>
      </c>
      <c r="P43" s="70">
        <v>6.5086202650845415E-2</v>
      </c>
      <c r="Q43" s="70">
        <v>0</v>
      </c>
      <c r="R43" s="70">
        <v>7.9258726006558256E-2</v>
      </c>
      <c r="S43" s="70">
        <v>0.39222296900074483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5.1774505627186773E-2</v>
      </c>
      <c r="D48" s="70">
        <v>3.6867248886570447E-2</v>
      </c>
      <c r="E48" s="70">
        <v>2.0219785295575499E-2</v>
      </c>
      <c r="F48" s="70">
        <v>1.4732774909873987</v>
      </c>
      <c r="G48" s="70">
        <v>0.35808851398488084</v>
      </c>
      <c r="H48" s="70">
        <v>5.2878635091420489E-2</v>
      </c>
      <c r="I48" s="70">
        <v>0.19995973649487264</v>
      </c>
      <c r="J48" s="70">
        <v>0.21738655684528752</v>
      </c>
      <c r="K48" s="70">
        <v>5.9450681293851462E-3</v>
      </c>
      <c r="L48" s="70">
        <v>0.61546507589999955</v>
      </c>
      <c r="M48" s="70">
        <v>0.35743854099451378</v>
      </c>
      <c r="N48" s="70">
        <v>0.10646620078867586</v>
      </c>
      <c r="O48" s="70">
        <v>0.20740960006100473</v>
      </c>
      <c r="P48" s="70">
        <v>0.70859213212725702</v>
      </c>
      <c r="Q48" s="70">
        <v>2.9087303760579233E-2</v>
      </c>
      <c r="R48" s="70">
        <v>0.30718697235695558</v>
      </c>
      <c r="S48" s="70">
        <v>4.7480433673315723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0.29368130122617353</v>
      </c>
      <c r="D52" s="70">
        <v>0</v>
      </c>
      <c r="E52" s="70">
        <v>0.69953956469838308</v>
      </c>
      <c r="F52" s="70">
        <v>0</v>
      </c>
      <c r="G52" s="70">
        <v>0</v>
      </c>
      <c r="H52" s="70">
        <v>0</v>
      </c>
      <c r="I52" s="70">
        <v>0.41225527524652694</v>
      </c>
      <c r="J52" s="70">
        <v>0</v>
      </c>
      <c r="K52" s="70">
        <v>9.8144004359517895E-2</v>
      </c>
      <c r="L52" s="70">
        <v>8.681321389359935</v>
      </c>
      <c r="M52" s="70">
        <v>0</v>
      </c>
      <c r="N52" s="70">
        <v>3.8758591557204514E-2</v>
      </c>
      <c r="O52" s="70">
        <v>0.49156609160943909</v>
      </c>
      <c r="P52" s="70">
        <v>2.8135448689210847</v>
      </c>
      <c r="Q52" s="70">
        <v>0</v>
      </c>
      <c r="R52" s="70">
        <v>3.4261943820758018</v>
      </c>
      <c r="S52" s="70">
        <v>16.955005469054065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0.21144637500554142</v>
      </c>
      <c r="D54" s="70">
        <v>0</v>
      </c>
      <c r="E54" s="70">
        <v>0.50365857312280049</v>
      </c>
      <c r="F54" s="70">
        <v>0</v>
      </c>
      <c r="G54" s="70">
        <v>0</v>
      </c>
      <c r="H54" s="70">
        <v>0</v>
      </c>
      <c r="I54" s="70">
        <v>0.29681795594011828</v>
      </c>
      <c r="J54" s="70">
        <v>0</v>
      </c>
      <c r="K54" s="70">
        <v>7.0662292300202378E-2</v>
      </c>
      <c r="L54" s="70">
        <v>6.2504283737987265</v>
      </c>
      <c r="M54" s="70">
        <v>0</v>
      </c>
      <c r="N54" s="70">
        <v>2.790563665740442E-2</v>
      </c>
      <c r="O54" s="70">
        <v>0.35392061977553824</v>
      </c>
      <c r="P54" s="70">
        <v>2.0257124337331742</v>
      </c>
      <c r="Q54" s="70">
        <v>0</v>
      </c>
      <c r="R54" s="70">
        <v>2.4668114010988313</v>
      </c>
      <c r="S54" s="70">
        <v>12.207363661432325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0.10282237159889207</v>
      </c>
      <c r="D56" s="70">
        <v>5.2441115793586068E-2</v>
      </c>
      <c r="E56" s="70">
        <v>0.1163547081481997</v>
      </c>
      <c r="F56" s="70">
        <v>2.0956354985603625</v>
      </c>
      <c r="G56" s="70">
        <v>0.50935618450974873</v>
      </c>
      <c r="H56" s="70">
        <v>7.5216207055962075E-2</v>
      </c>
      <c r="I56" s="70">
        <v>0.28442891759689215</v>
      </c>
      <c r="J56" s="70">
        <v>0.30921736619314932</v>
      </c>
      <c r="K56" s="70">
        <v>8.4564488967717177E-3</v>
      </c>
      <c r="L56" s="70">
        <v>1.9921636067974617</v>
      </c>
      <c r="M56" s="70">
        <v>0.50843164281269448</v>
      </c>
      <c r="N56" s="70">
        <v>0.15144081894583106</v>
      </c>
      <c r="O56" s="70">
        <v>0.29502583409369709</v>
      </c>
      <c r="P56" s="70">
        <v>1.1209438599599082</v>
      </c>
      <c r="Q56" s="70">
        <v>4.1374681070584729E-2</v>
      </c>
      <c r="R56" s="70">
        <v>1.4572300194818446</v>
      </c>
      <c r="S56" s="70">
        <v>9.1205392815155975</v>
      </c>
    </row>
    <row r="57" spans="1:19">
      <c r="A57" t="s">
        <v>228</v>
      </c>
      <c r="B57" s="69" t="s">
        <v>96</v>
      </c>
      <c r="C57" s="70">
        <v>0.21572495551708226</v>
      </c>
      <c r="D57" s="70">
        <v>0.13075234164284455</v>
      </c>
      <c r="E57" s="70">
        <v>0.16426173855064152</v>
      </c>
      <c r="F57" s="70">
        <v>5.2250842591747233</v>
      </c>
      <c r="G57" s="70">
        <v>1.269986590618255</v>
      </c>
      <c r="H57" s="70">
        <v>0.18753787087159646</v>
      </c>
      <c r="I57" s="70">
        <v>0.71783513684607803</v>
      </c>
      <c r="J57" s="70">
        <v>0.77097701096842552</v>
      </c>
      <c r="K57" s="70">
        <v>2.3147118356660445E-2</v>
      </c>
      <c r="L57" s="70">
        <v>3.3577190266680645</v>
      </c>
      <c r="M57" s="70">
        <v>1.2676814148033175</v>
      </c>
      <c r="N57" s="70">
        <v>0.37840453139442354</v>
      </c>
      <c r="O57" s="70">
        <v>0.74592333842382708</v>
      </c>
      <c r="P57" s="70">
        <v>2.5515511069705035</v>
      </c>
      <c r="Q57" s="70">
        <v>0.10316020841353765</v>
      </c>
      <c r="R57" s="70">
        <v>2.068248642526207</v>
      </c>
      <c r="S57" s="70">
        <v>19.177995291746157</v>
      </c>
    </row>
    <row r="58" spans="1:19">
      <c r="A58" t="s">
        <v>228</v>
      </c>
      <c r="B58" s="69" t="s">
        <v>97</v>
      </c>
      <c r="C58" s="70">
        <v>5.1016283600469059E-2</v>
      </c>
      <c r="D58" s="70">
        <v>3.5095208261862021E-2</v>
      </c>
      <c r="E58" s="70">
        <v>2.4420879492372372E-2</v>
      </c>
      <c r="F58" s="70">
        <v>1.4024637567287979</v>
      </c>
      <c r="G58" s="70">
        <v>0.34087683117189638</v>
      </c>
      <c r="H58" s="70">
        <v>5.0337000106680407E-2</v>
      </c>
      <c r="I58" s="70">
        <v>0.19039796048484048</v>
      </c>
      <c r="J58" s="70">
        <v>0.2069377758369555</v>
      </c>
      <c r="K58" s="70">
        <v>5.671070830294056E-3</v>
      </c>
      <c r="L58" s="70">
        <v>0.65180295611210681</v>
      </c>
      <c r="M58" s="70">
        <v>0.34025809942080487</v>
      </c>
      <c r="N58" s="70">
        <v>0.10135349800002524</v>
      </c>
      <c r="O58" s="70">
        <v>0.19749924238077199</v>
      </c>
      <c r="P58" s="70">
        <v>0.74640518200518713</v>
      </c>
      <c r="Q58" s="70">
        <v>2.7689209639545298E-2</v>
      </c>
      <c r="R58" s="70">
        <v>0.35211041036679447</v>
      </c>
      <c r="S58" s="70">
        <v>4.7243353644393835</v>
      </c>
    </row>
    <row r="59" spans="1:19">
      <c r="A59" t="s">
        <v>228</v>
      </c>
      <c r="B59" s="69" t="s">
        <v>98</v>
      </c>
      <c r="C59" s="70">
        <v>0.51481516991663923</v>
      </c>
      <c r="D59" s="70">
        <v>1.3047148466719505E-2</v>
      </c>
      <c r="E59" s="70">
        <v>1.2262734411758265</v>
      </c>
      <c r="F59" s="70">
        <v>0.11355443954887434</v>
      </c>
      <c r="G59" s="70">
        <v>7.005933629022465E-3</v>
      </c>
      <c r="H59" s="70">
        <v>1.9277906518725407E-3</v>
      </c>
      <c r="I59" s="70">
        <v>0.72267205535031387</v>
      </c>
      <c r="J59" s="70">
        <v>4.2943206001017753E-2</v>
      </c>
      <c r="K59" s="70">
        <v>0.17204371565261295</v>
      </c>
      <c r="L59" s="70">
        <v>15.218115445226637</v>
      </c>
      <c r="M59" s="70">
        <v>9.5993763763777551E-3</v>
      </c>
      <c r="N59" s="70">
        <v>7.2434134468928546E-2</v>
      </c>
      <c r="O59" s="70">
        <v>0.8627030282686512</v>
      </c>
      <c r="P59" s="70">
        <v>6.4094433763224501</v>
      </c>
      <c r="Q59" s="70">
        <v>1.1726957092262347E-3</v>
      </c>
      <c r="R59" s="70">
        <v>6.0153420446516535</v>
      </c>
      <c r="S59" s="70">
        <v>31.403093001416792</v>
      </c>
    </row>
    <row r="60" spans="1:19">
      <c r="A60" t="s">
        <v>228</v>
      </c>
      <c r="B60" s="69" t="s">
        <v>99</v>
      </c>
      <c r="C60" s="70">
        <v>0.21837784184624009</v>
      </c>
      <c r="D60" s="70">
        <v>3.3523702066972028E-2</v>
      </c>
      <c r="E60" s="70">
        <v>0.49446565916482532</v>
      </c>
      <c r="F60" s="70">
        <v>0.29176989972396683</v>
      </c>
      <c r="G60" s="70">
        <v>1.8001238529584906E-2</v>
      </c>
      <c r="H60" s="70">
        <v>4.9533183151643234E-3</v>
      </c>
      <c r="I60" s="70">
        <v>0.29829048272156955</v>
      </c>
      <c r="J60" s="70">
        <v>0.11033945443717963</v>
      </c>
      <c r="K60" s="70">
        <v>6.511098887181338E-2</v>
      </c>
      <c r="L60" s="70">
        <v>6.1256953154007476</v>
      </c>
      <c r="M60" s="70">
        <v>2.4664901644315673E-2</v>
      </c>
      <c r="N60" s="70">
        <v>3.6350095615653277E-2</v>
      </c>
      <c r="O60" s="70">
        <v>0.32175808779442594</v>
      </c>
      <c r="P60" s="70">
        <v>3.7199239761330105</v>
      </c>
      <c r="Q60" s="70">
        <v>3.0131566044178659E-3</v>
      </c>
      <c r="R60" s="70">
        <v>2.7499546646131954</v>
      </c>
      <c r="S60" s="70">
        <v>14.516192783483078</v>
      </c>
    </row>
    <row r="61" spans="1:19">
      <c r="A61" t="s">
        <v>228</v>
      </c>
      <c r="B61" s="69" t="s">
        <v>101</v>
      </c>
      <c r="C61" s="70">
        <v>6.5987525577616113E-2</v>
      </c>
      <c r="D61" s="70">
        <v>0</v>
      </c>
      <c r="E61" s="70">
        <v>0.15794669382887694</v>
      </c>
      <c r="F61" s="70">
        <v>125.59775361523752</v>
      </c>
      <c r="G61" s="70">
        <v>71.46028050118575</v>
      </c>
      <c r="H61" s="70">
        <v>0</v>
      </c>
      <c r="I61" s="70">
        <v>25.237857359983778</v>
      </c>
      <c r="J61" s="70">
        <v>0</v>
      </c>
      <c r="K61" s="70">
        <v>2.1639054218586029E-2</v>
      </c>
      <c r="L61" s="70">
        <v>1.9613831435975158</v>
      </c>
      <c r="M61" s="70">
        <v>0</v>
      </c>
      <c r="N61" s="70">
        <v>3.5271170805060637</v>
      </c>
      <c r="O61" s="70">
        <v>0.10838181484209386</v>
      </c>
      <c r="P61" s="70">
        <v>1.5146056314887666</v>
      </c>
      <c r="Q61" s="70">
        <v>0</v>
      </c>
      <c r="R61" s="70">
        <v>4.8104732298333985</v>
      </c>
      <c r="S61" s="70">
        <v>234.46342565029994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0.53883125317534564</v>
      </c>
      <c r="G62" s="70">
        <v>0</v>
      </c>
      <c r="H62" s="70">
        <v>0</v>
      </c>
      <c r="I62" s="70">
        <v>0</v>
      </c>
      <c r="J62" s="70">
        <v>0.39647235404073511</v>
      </c>
      <c r="K62" s="70">
        <v>0</v>
      </c>
      <c r="L62" s="70">
        <v>0</v>
      </c>
      <c r="M62" s="70">
        <v>0.36123595263136821</v>
      </c>
      <c r="N62" s="70">
        <v>1.2489878118456588E-2</v>
      </c>
      <c r="O62" s="70">
        <v>0</v>
      </c>
      <c r="P62" s="70">
        <v>0</v>
      </c>
      <c r="Q62" s="70">
        <v>0.36768084357165248</v>
      </c>
      <c r="R62" s="70">
        <v>0.10182990140212667</v>
      </c>
      <c r="S62" s="70">
        <v>1.7785401829396505</v>
      </c>
    </row>
    <row r="63" spans="1:19">
      <c r="A63" t="s">
        <v>228</v>
      </c>
      <c r="B63" s="69" t="s">
        <v>103</v>
      </c>
      <c r="C63" s="70">
        <v>0.14588624808332362</v>
      </c>
      <c r="D63" s="70">
        <v>1.0327158003263794</v>
      </c>
      <c r="E63" s="70">
        <v>0.23800881064037194</v>
      </c>
      <c r="F63" s="70">
        <v>2.2110700048509671</v>
      </c>
      <c r="G63" s="70">
        <v>1.0341397210515311</v>
      </c>
      <c r="H63" s="70">
        <v>5.6614854001877379E-2</v>
      </c>
      <c r="I63" s="70">
        <v>0.38939170679955737</v>
      </c>
      <c r="J63" s="70">
        <v>0.70660948168767312</v>
      </c>
      <c r="K63" s="70">
        <v>3.6692833835843208E-2</v>
      </c>
      <c r="L63" s="70">
        <v>3.3408024949127224</v>
      </c>
      <c r="M63" s="70">
        <v>0.74201549584166759</v>
      </c>
      <c r="N63" s="70">
        <v>0.28317192700111082</v>
      </c>
      <c r="O63" s="70">
        <v>0.47310642061991093</v>
      </c>
      <c r="P63" s="70">
        <v>2.9622940961403543</v>
      </c>
      <c r="Q63" s="70">
        <v>0.89515714001126245</v>
      </c>
      <c r="R63" s="70">
        <v>3.0285912050434938</v>
      </c>
      <c r="S63" s="70">
        <v>17.576268240848037</v>
      </c>
    </row>
    <row r="64" spans="1:19">
      <c r="A64" t="s">
        <v>228</v>
      </c>
      <c r="B64" s="69" t="s">
        <v>104</v>
      </c>
      <c r="C64" s="70">
        <v>0</v>
      </c>
      <c r="D64" s="70">
        <v>1.1922797885045595</v>
      </c>
      <c r="E64" s="70">
        <v>0.24642387933769072</v>
      </c>
      <c r="F64" s="70">
        <v>0.33025141323648199</v>
      </c>
      <c r="G64" s="70">
        <v>0.72043630660471081</v>
      </c>
      <c r="H64" s="70">
        <v>1.9762500151987439E-4</v>
      </c>
      <c r="I64" s="70">
        <v>5.933271577893251E-2</v>
      </c>
      <c r="J64" s="70">
        <v>0.24299918473464377</v>
      </c>
      <c r="K64" s="70">
        <v>0</v>
      </c>
      <c r="L64" s="70">
        <v>2.6699097000960563</v>
      </c>
      <c r="M64" s="70">
        <v>0.23620709342679724</v>
      </c>
      <c r="N64" s="70">
        <v>9.3000105369289265E-2</v>
      </c>
      <c r="O64" s="70">
        <v>0.12271435841942768</v>
      </c>
      <c r="P64" s="70">
        <v>1.7636625652105238</v>
      </c>
      <c r="Q64" s="70">
        <v>2.7044643347436237</v>
      </c>
      <c r="R64" s="70">
        <v>0.95471765367464556</v>
      </c>
      <c r="S64" s="70">
        <v>11.336596724138928</v>
      </c>
    </row>
    <row r="65" spans="1:19">
      <c r="A65" t="s">
        <v>228</v>
      </c>
      <c r="B65" s="69" t="s">
        <v>105</v>
      </c>
      <c r="C65" s="70">
        <v>0.36265204544925211</v>
      </c>
      <c r="D65" s="70">
        <v>0</v>
      </c>
      <c r="E65" s="70">
        <v>0.99737153884476637</v>
      </c>
      <c r="F65" s="70">
        <v>0.75088742377982953</v>
      </c>
      <c r="G65" s="70">
        <v>0</v>
      </c>
      <c r="H65" s="70">
        <v>0</v>
      </c>
      <c r="I65" s="70">
        <v>0.50907299236003922</v>
      </c>
      <c r="J65" s="70">
        <v>0.23020975395913634</v>
      </c>
      <c r="K65" s="70">
        <v>0.12119302039645252</v>
      </c>
      <c r="L65" s="70">
        <v>12.167039377783112</v>
      </c>
      <c r="M65" s="70">
        <v>0.52638355276481086</v>
      </c>
      <c r="N65" s="70">
        <v>0.13479048958319684</v>
      </c>
      <c r="O65" s="70">
        <v>0.60928945276992419</v>
      </c>
      <c r="P65" s="70">
        <v>3.5468363658709094</v>
      </c>
      <c r="Q65" s="70">
        <v>0.60459653357179377</v>
      </c>
      <c r="R65" s="70">
        <v>5.5771247436120923</v>
      </c>
      <c r="S65" s="70">
        <v>26.137447290745456</v>
      </c>
    </row>
    <row r="66" spans="1:19">
      <c r="A66" t="s">
        <v>228</v>
      </c>
      <c r="B66" s="69" t="s">
        <v>106</v>
      </c>
      <c r="C66" s="70">
        <v>0.34903556206164055</v>
      </c>
      <c r="D66" s="70">
        <v>0</v>
      </c>
      <c r="E66" s="70">
        <v>0.9935544730010859</v>
      </c>
      <c r="F66" s="70">
        <v>0.9281802877278551</v>
      </c>
      <c r="G66" s="70">
        <v>0.36796478025507895</v>
      </c>
      <c r="H66" s="70">
        <v>3.5843750275665887E-4</v>
      </c>
      <c r="I66" s="70">
        <v>0.5202631909931803</v>
      </c>
      <c r="J66" s="70">
        <v>1.0052492589548834</v>
      </c>
      <c r="K66" s="70">
        <v>0.11664259039162883</v>
      </c>
      <c r="L66" s="70">
        <v>12.074585423520375</v>
      </c>
      <c r="M66" s="70">
        <v>0.69327370285946799</v>
      </c>
      <c r="N66" s="70">
        <v>7.6656686879086777E-2</v>
      </c>
      <c r="O66" s="70">
        <v>0.58920675509343123</v>
      </c>
      <c r="P66" s="70">
        <v>4.2315518003331221</v>
      </c>
      <c r="Q66" s="70">
        <v>0.66338938329728769</v>
      </c>
      <c r="R66" s="70">
        <v>4.3791324129132363</v>
      </c>
      <c r="S66" s="70">
        <v>26.989044745784042</v>
      </c>
    </row>
    <row r="67" spans="1:19">
      <c r="A67" t="s">
        <v>228</v>
      </c>
      <c r="B67" s="69" t="s">
        <v>107</v>
      </c>
      <c r="C67" s="70">
        <v>0</v>
      </c>
      <c r="D67" s="70">
        <v>0.60896010703190395</v>
      </c>
      <c r="E67" s="70">
        <v>0</v>
      </c>
      <c r="F67" s="70">
        <v>0.37544371188988634</v>
      </c>
      <c r="G67" s="70">
        <v>0.34859821287322745</v>
      </c>
      <c r="H67" s="70">
        <v>2.4412500187753761E-4</v>
      </c>
      <c r="I67" s="70">
        <v>2.8709378602705726E-2</v>
      </c>
      <c r="J67" s="70">
        <v>0.27625170475095384</v>
      </c>
      <c r="K67" s="70">
        <v>0</v>
      </c>
      <c r="L67" s="70">
        <v>0</v>
      </c>
      <c r="M67" s="70">
        <v>0</v>
      </c>
      <c r="N67" s="70">
        <v>0.15991621351864982</v>
      </c>
      <c r="O67" s="70">
        <v>6.1717850820026676E-2</v>
      </c>
      <c r="P67" s="70">
        <v>1.0310620367632453</v>
      </c>
      <c r="Q67" s="70">
        <v>0.37848151511992612</v>
      </c>
      <c r="R67" s="70">
        <v>1.052367917386924</v>
      </c>
      <c r="S67" s="70">
        <v>4.3217527737593855</v>
      </c>
    </row>
    <row r="68" spans="1:19">
      <c r="A68" t="s">
        <v>228</v>
      </c>
      <c r="B68" s="69" t="s">
        <v>108</v>
      </c>
      <c r="C68" s="70">
        <v>0</v>
      </c>
      <c r="D68" s="70">
        <v>0.57690957508285656</v>
      </c>
      <c r="E68" s="70">
        <v>0</v>
      </c>
      <c r="F68" s="70">
        <v>0</v>
      </c>
      <c r="G68" s="70">
        <v>0.48803749802253549</v>
      </c>
      <c r="H68" s="70">
        <v>5.1731250397868411E-4</v>
      </c>
      <c r="I68" s="70">
        <v>4.0193130043796543E-2</v>
      </c>
      <c r="J68" s="70">
        <v>0</v>
      </c>
      <c r="K68" s="70">
        <v>0</v>
      </c>
      <c r="L68" s="70">
        <v>0</v>
      </c>
      <c r="M68" s="70">
        <v>0</v>
      </c>
      <c r="N68" s="70">
        <v>0.11183054883401944</v>
      </c>
      <c r="O68" s="70">
        <v>5.8469542882129133E-2</v>
      </c>
      <c r="P68" s="70">
        <v>1.1545129538812375</v>
      </c>
      <c r="Q68" s="70">
        <v>0.75536377188317427</v>
      </c>
      <c r="R68" s="70">
        <v>0.94267437844274582</v>
      </c>
      <c r="S68" s="70">
        <v>4.1285087115763872</v>
      </c>
    </row>
    <row r="69" spans="1:19">
      <c r="A69" t="s">
        <v>228</v>
      </c>
      <c r="B69" s="69" t="s">
        <v>109</v>
      </c>
      <c r="C69" s="70">
        <v>0</v>
      </c>
      <c r="D69" s="70">
        <v>0.80767340511598018</v>
      </c>
      <c r="E69" s="70">
        <v>0.15103399056181033</v>
      </c>
      <c r="F69" s="70">
        <v>0</v>
      </c>
      <c r="G69" s="70">
        <v>1.0341746981906113</v>
      </c>
      <c r="H69" s="70">
        <v>2.0925000160931795E-4</v>
      </c>
      <c r="I69" s="70">
        <v>8.5171156521369085E-2</v>
      </c>
      <c r="J69" s="70">
        <v>0</v>
      </c>
      <c r="K69" s="70">
        <v>0</v>
      </c>
      <c r="L69" s="70">
        <v>1.636396267800805</v>
      </c>
      <c r="M69" s="70">
        <v>0</v>
      </c>
      <c r="N69" s="70">
        <v>7.8344580829826427E-2</v>
      </c>
      <c r="O69" s="70">
        <v>0.12603434799036961</v>
      </c>
      <c r="P69" s="70">
        <v>1.5578209181867422</v>
      </c>
      <c r="Q69" s="70">
        <v>0.34309531991463782</v>
      </c>
      <c r="R69" s="70">
        <v>1.2649818954883045</v>
      </c>
      <c r="S69" s="70">
        <v>7.0849358306020349</v>
      </c>
    </row>
    <row r="70" spans="1:19">
      <c r="A70" t="s">
        <v>228</v>
      </c>
      <c r="B70" s="69" t="s">
        <v>110</v>
      </c>
      <c r="C70" s="70">
        <v>0</v>
      </c>
      <c r="D70" s="70">
        <v>1.7114984060791123</v>
      </c>
      <c r="E70" s="70">
        <v>0.14308483316382059</v>
      </c>
      <c r="F70" s="70">
        <v>0</v>
      </c>
      <c r="G70" s="70">
        <v>0.41831785544789568</v>
      </c>
      <c r="H70" s="70">
        <v>0</v>
      </c>
      <c r="I70" s="70">
        <v>3.4451254323251135E-2</v>
      </c>
      <c r="J70" s="70">
        <v>0</v>
      </c>
      <c r="K70" s="70">
        <v>0</v>
      </c>
      <c r="L70" s="70">
        <v>1.5502701484428769</v>
      </c>
      <c r="M70" s="70">
        <v>0</v>
      </c>
      <c r="N70" s="70">
        <v>0.15943004630747737</v>
      </c>
      <c r="O70" s="70">
        <v>0.13183042446142057</v>
      </c>
      <c r="P70" s="70">
        <v>1.0785378444204952</v>
      </c>
      <c r="Q70" s="70">
        <v>0.11191591569984372</v>
      </c>
      <c r="R70" s="70">
        <v>2.5981013587242501</v>
      </c>
      <c r="S70" s="70">
        <v>7.9374380870704044</v>
      </c>
    </row>
    <row r="71" spans="1:19">
      <c r="A71" t="s">
        <v>228</v>
      </c>
      <c r="B71" s="69" t="s">
        <v>111</v>
      </c>
      <c r="C71" s="70">
        <v>0</v>
      </c>
      <c r="D71" s="70">
        <v>0.69229149009942148</v>
      </c>
      <c r="E71" s="70">
        <v>0.20031876642934776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0.96461253680888603</v>
      </c>
      <c r="M71" s="70">
        <v>1.6293875581427919E-2</v>
      </c>
      <c r="N71" s="70">
        <v>7.3562281011919417E-2</v>
      </c>
      <c r="O71" s="70">
        <v>7.2577126911018475E-2</v>
      </c>
      <c r="P71" s="70">
        <v>0.79619698864668464</v>
      </c>
      <c r="Q71" s="70">
        <v>0.30833807987393147</v>
      </c>
      <c r="R71" s="70">
        <v>1.1861608421730665</v>
      </c>
      <c r="S71" s="70">
        <v>4.3103519875357961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0.28934932928683743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1.205765671011136</v>
      </c>
      <c r="M72" s="70">
        <v>0.3466110860624978</v>
      </c>
      <c r="N72" s="70">
        <v>4.1453620584609219E-2</v>
      </c>
      <c r="O72" s="70">
        <v>0</v>
      </c>
      <c r="P72" s="70">
        <v>0.6972029887269855</v>
      </c>
      <c r="Q72" s="70">
        <v>0</v>
      </c>
      <c r="R72" s="70">
        <v>0.29395733477949904</v>
      </c>
      <c r="S72" s="70">
        <v>2.874340030451549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0.13513567576582997</v>
      </c>
      <c r="F73" s="70">
        <v>0.59445254382572443</v>
      </c>
      <c r="G73" s="70">
        <v>0</v>
      </c>
      <c r="H73" s="70">
        <v>0</v>
      </c>
      <c r="I73" s="70">
        <v>0</v>
      </c>
      <c r="J73" s="70">
        <v>0.43739853252235861</v>
      </c>
      <c r="K73" s="70">
        <v>0</v>
      </c>
      <c r="L73" s="70">
        <v>4.5991347737138142</v>
      </c>
      <c r="M73" s="70">
        <v>4.5937804742202104E-2</v>
      </c>
      <c r="N73" s="70">
        <v>2.1151922075484109E-3</v>
      </c>
      <c r="O73" s="70">
        <v>3.3791456334490988E-3</v>
      </c>
      <c r="P73" s="70">
        <v>1.0507657884486576</v>
      </c>
      <c r="Q73" s="70">
        <v>0.24922299857157881</v>
      </c>
      <c r="R73" s="70">
        <v>4.6693909645476595E-2</v>
      </c>
      <c r="S73" s="70">
        <v>7.1642363650765901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0.17170179979658506</v>
      </c>
      <c r="F74" s="70">
        <v>0.2502958079265909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1.8603241781314352</v>
      </c>
      <c r="M74" s="70">
        <v>0.29786689576257075</v>
      </c>
      <c r="N74" s="70">
        <v>4.4821930112339814E-3</v>
      </c>
      <c r="O74" s="70">
        <v>7.1605705089741178E-3</v>
      </c>
      <c r="P74" s="70">
        <v>1.2203145035432641</v>
      </c>
      <c r="Q74" s="70">
        <v>0</v>
      </c>
      <c r="R74" s="70">
        <v>0.20375754046948202</v>
      </c>
      <c r="S74" s="70">
        <v>4.0159034891501051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2.4528989176808125</v>
      </c>
      <c r="G75" s="70">
        <v>0</v>
      </c>
      <c r="H75" s="70">
        <v>0</v>
      </c>
      <c r="I75" s="70">
        <v>0</v>
      </c>
      <c r="J75" s="70">
        <v>0.41437755712644453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0.35234893898601882</v>
      </c>
      <c r="Q75" s="70">
        <v>0</v>
      </c>
      <c r="R75" s="70">
        <v>0.15473297212471948</v>
      </c>
      <c r="S75" s="70">
        <v>3.374358385917958</v>
      </c>
    </row>
    <row r="76" spans="1:19">
      <c r="A76" t="s">
        <v>228</v>
      </c>
      <c r="B76" s="69" t="s">
        <v>116</v>
      </c>
      <c r="C76" s="70">
        <v>0.3686322544037024</v>
      </c>
      <c r="D76" s="70">
        <v>0</v>
      </c>
      <c r="E76" s="70">
        <v>0.87807036301830355</v>
      </c>
      <c r="F76" s="70">
        <v>0</v>
      </c>
      <c r="G76" s="70">
        <v>0</v>
      </c>
      <c r="H76" s="70">
        <v>0</v>
      </c>
      <c r="I76" s="70">
        <v>0.51746771370680733</v>
      </c>
      <c r="J76" s="70">
        <v>0</v>
      </c>
      <c r="K76" s="70">
        <v>0.12319151894316205</v>
      </c>
      <c r="L76" s="70">
        <v>10.896897628828953</v>
      </c>
      <c r="M76" s="70">
        <v>0</v>
      </c>
      <c r="N76" s="70">
        <v>8.0974253936579643E-2</v>
      </c>
      <c r="O76" s="70">
        <v>0.61991600212687281</v>
      </c>
      <c r="P76" s="70">
        <v>5.1908395989008156</v>
      </c>
      <c r="Q76" s="70">
        <v>0</v>
      </c>
      <c r="R76" s="70">
        <v>4.3830392159570835</v>
      </c>
      <c r="S76" s="70">
        <v>23.059028549822244</v>
      </c>
    </row>
    <row r="77" spans="1:19">
      <c r="A77" t="s">
        <v>228</v>
      </c>
      <c r="B77" s="69" t="s">
        <v>117</v>
      </c>
      <c r="C77" s="70">
        <v>0</v>
      </c>
      <c r="D77" s="70">
        <v>1.8678950102382075E-3</v>
      </c>
      <c r="E77" s="70">
        <v>0</v>
      </c>
      <c r="F77" s="70">
        <v>1.6257021337992228E-2</v>
      </c>
      <c r="G77" s="70">
        <v>1.0030044879982825E-3</v>
      </c>
      <c r="H77" s="70">
        <v>4.2324214980782315E-4</v>
      </c>
      <c r="I77" s="70">
        <v>0</v>
      </c>
      <c r="J77" s="70">
        <v>6.1479640871358043E-3</v>
      </c>
      <c r="K77" s="70">
        <v>0</v>
      </c>
      <c r="L77" s="70">
        <v>0</v>
      </c>
      <c r="M77" s="70">
        <v>1.3742947189241406E-3</v>
      </c>
      <c r="N77" s="70">
        <v>6.4301116860931984E-4</v>
      </c>
      <c r="O77" s="70">
        <v>1.4335299112122613E-4</v>
      </c>
      <c r="P77" s="70">
        <v>0.22071265749728752</v>
      </c>
      <c r="Q77" s="70">
        <v>0.20443975133959302</v>
      </c>
      <c r="R77" s="70">
        <v>1.4051529362141935E-2</v>
      </c>
      <c r="S77" s="70">
        <v>0.4670637241509894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1.8406250141556058E-4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3.3388106936966366E-2</v>
      </c>
      <c r="O78" s="70">
        <v>0</v>
      </c>
      <c r="P78" s="70">
        <v>0.22685512946834763</v>
      </c>
      <c r="Q78" s="70">
        <v>0.25533982794797616</v>
      </c>
      <c r="R78" s="70">
        <v>9.1819565876207321E-2</v>
      </c>
      <c r="S78" s="70">
        <v>0.60758669273081978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0.29437182420406316</v>
      </c>
      <c r="H79" s="70">
        <v>0</v>
      </c>
      <c r="I79" s="70">
        <v>2.4243475264508874E-2</v>
      </c>
      <c r="J79" s="70">
        <v>0</v>
      </c>
      <c r="K79" s="70">
        <v>0</v>
      </c>
      <c r="L79" s="70">
        <v>0</v>
      </c>
      <c r="M79" s="70">
        <v>0</v>
      </c>
      <c r="N79" s="70">
        <v>1.6058414723730152E-2</v>
      </c>
      <c r="O79" s="70">
        <v>0</v>
      </c>
      <c r="P79" s="70">
        <v>0.91232995723471788</v>
      </c>
      <c r="Q79" s="70">
        <v>0</v>
      </c>
      <c r="R79" s="70">
        <v>2.168662024270418E-2</v>
      </c>
      <c r="S79" s="70">
        <v>1.2686902916698273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0.36796478025507895</v>
      </c>
      <c r="H80" s="70">
        <v>3.1387500241408794E-4</v>
      </c>
      <c r="I80" s="70">
        <v>3.030434408063698E-2</v>
      </c>
      <c r="J80" s="70">
        <v>0</v>
      </c>
      <c r="K80" s="70">
        <v>0</v>
      </c>
      <c r="L80" s="70">
        <v>0</v>
      </c>
      <c r="M80" s="70">
        <v>0</v>
      </c>
      <c r="N80" s="70">
        <v>8.6490000665184752E-3</v>
      </c>
      <c r="O80" s="70">
        <v>0</v>
      </c>
      <c r="P80" s="70">
        <v>9.3217924694897647E-2</v>
      </c>
      <c r="Q80" s="70">
        <v>0.43542160134286334</v>
      </c>
      <c r="R80" s="70">
        <v>0</v>
      </c>
      <c r="S80" s="70">
        <v>0.93587152544228047</v>
      </c>
    </row>
    <row r="81" spans="1:19">
      <c r="A81" t="s">
        <v>228</v>
      </c>
      <c r="B81" s="69" t="s">
        <v>121</v>
      </c>
      <c r="C81" s="70">
        <v>0</v>
      </c>
      <c r="D81" s="70">
        <v>1.0961281926574014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1.0811250083148316E-2</v>
      </c>
      <c r="O81" s="70">
        <v>0.11109213147604713</v>
      </c>
      <c r="P81" s="70">
        <v>0.41282607560066253</v>
      </c>
      <c r="Q81" s="70">
        <v>7.1676485335855133E-2</v>
      </c>
      <c r="R81" s="70">
        <v>0.12430073730492097</v>
      </c>
      <c r="S81" s="70">
        <v>1.8268348724579937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0.27887857029858765</v>
      </c>
      <c r="H82" s="70">
        <v>0</v>
      </c>
      <c r="I82" s="70">
        <v>2.2967502882167423E-2</v>
      </c>
      <c r="J82" s="70">
        <v>0</v>
      </c>
      <c r="K82" s="70">
        <v>0</v>
      </c>
      <c r="L82" s="70">
        <v>0</v>
      </c>
      <c r="M82" s="70">
        <v>0</v>
      </c>
      <c r="N82" s="70">
        <v>3.943017567844187E-2</v>
      </c>
      <c r="O82" s="70">
        <v>0</v>
      </c>
      <c r="P82" s="70">
        <v>0.49016773410247083</v>
      </c>
      <c r="Q82" s="70">
        <v>0</v>
      </c>
      <c r="R82" s="70">
        <v>1.6639525555874499</v>
      </c>
      <c r="S82" s="70">
        <v>2.4953965385491301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0.34859821287322745</v>
      </c>
      <c r="H83" s="70">
        <v>0</v>
      </c>
      <c r="I83" s="70">
        <v>2.8709378602709279E-2</v>
      </c>
      <c r="J83" s="70">
        <v>0</v>
      </c>
      <c r="K83" s="70">
        <v>0</v>
      </c>
      <c r="L83" s="70">
        <v>0</v>
      </c>
      <c r="M83" s="70">
        <v>0</v>
      </c>
      <c r="N83" s="70">
        <v>6.0935519139988514E-2</v>
      </c>
      <c r="O83" s="70">
        <v>0</v>
      </c>
      <c r="P83" s="70">
        <v>3.8710348959781982E-2</v>
      </c>
      <c r="Q83" s="70">
        <v>0</v>
      </c>
      <c r="R83" s="70">
        <v>0</v>
      </c>
      <c r="S83" s="70">
        <v>0.47695345957572499</v>
      </c>
    </row>
    <row r="84" spans="1:19">
      <c r="A84" t="s">
        <v>228</v>
      </c>
      <c r="B84" s="69" t="s">
        <v>124</v>
      </c>
      <c r="C84" s="70">
        <v>0</v>
      </c>
      <c r="D84" s="70">
        <v>0.46152766006626145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1.4559749427419888E-2</v>
      </c>
      <c r="O84" s="70">
        <v>0.10524517718783422</v>
      </c>
      <c r="P84" s="70">
        <v>0</v>
      </c>
      <c r="Q84" s="70">
        <v>3.0179572772992103E-2</v>
      </c>
      <c r="R84" s="70">
        <v>0</v>
      </c>
      <c r="S84" s="70">
        <v>0.61151215945460535</v>
      </c>
    </row>
    <row r="85" spans="1:19">
      <c r="A85" t="s">
        <v>228</v>
      </c>
      <c r="B85" s="69" t="s">
        <v>125</v>
      </c>
      <c r="C85" s="70">
        <v>0</v>
      </c>
      <c r="D85" s="70">
        <v>0.57690957508285656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2.0753913678689173E-2</v>
      </c>
      <c r="O85" s="70">
        <v>0</v>
      </c>
      <c r="P85" s="70">
        <v>5.3965300874267541E-2</v>
      </c>
      <c r="Q85" s="70">
        <v>3.7724465966238796E-2</v>
      </c>
      <c r="R85" s="70">
        <v>0.70061160235262321</v>
      </c>
      <c r="S85" s="70">
        <v>1.3899648579546238</v>
      </c>
    </row>
    <row r="86" spans="1:19">
      <c r="A86" t="s">
        <v>228</v>
      </c>
      <c r="B86" s="69" t="s">
        <v>126</v>
      </c>
      <c r="C86" s="70">
        <v>0</v>
      </c>
      <c r="D86" s="70">
        <v>1.8678950102373193E-3</v>
      </c>
      <c r="E86" s="70">
        <v>0</v>
      </c>
      <c r="F86" s="70">
        <v>1.625702133802065E-2</v>
      </c>
      <c r="G86" s="70">
        <v>1.0030044879982825E-3</v>
      </c>
      <c r="H86" s="70">
        <v>2.7599214867535249E-4</v>
      </c>
      <c r="I86" s="70">
        <v>0</v>
      </c>
      <c r="J86" s="70">
        <v>6.1479640871358043E-3</v>
      </c>
      <c r="K86" s="70">
        <v>0</v>
      </c>
      <c r="L86" s="70">
        <v>0</v>
      </c>
      <c r="M86" s="70">
        <v>1.3742947189232524E-3</v>
      </c>
      <c r="N86" s="70">
        <v>6.3937629857124811E-2</v>
      </c>
      <c r="O86" s="70">
        <v>1.433529911221143E-4</v>
      </c>
      <c r="P86" s="70">
        <v>4.1312645374802059E-2</v>
      </c>
      <c r="Q86" s="70">
        <v>1.6788898121156137E-4</v>
      </c>
      <c r="R86" s="70">
        <v>0.95103059342021368</v>
      </c>
      <c r="S86" s="70">
        <v>1.0835182824155254</v>
      </c>
    </row>
    <row r="87" spans="1:19">
      <c r="A87" t="s">
        <v>228</v>
      </c>
      <c r="B87" s="69" t="s">
        <v>127</v>
      </c>
      <c r="C87" s="70">
        <v>0.63255317498128072</v>
      </c>
      <c r="D87" s="70">
        <v>0</v>
      </c>
      <c r="E87" s="70">
        <v>1.6275488353578726</v>
      </c>
      <c r="F87" s="70">
        <v>0</v>
      </c>
      <c r="G87" s="70">
        <v>0</v>
      </c>
      <c r="H87" s="70">
        <v>0</v>
      </c>
      <c r="I87" s="70">
        <v>0.887946839554278</v>
      </c>
      <c r="J87" s="70">
        <v>0</v>
      </c>
      <c r="K87" s="70">
        <v>0.2113900384661499</v>
      </c>
      <c r="L87" s="70">
        <v>18.698491817303079</v>
      </c>
      <c r="M87" s="70">
        <v>0</v>
      </c>
      <c r="N87" s="70">
        <v>0.10830941349194223</v>
      </c>
      <c r="O87" s="70">
        <v>1.0587725219905115</v>
      </c>
      <c r="P87" s="70">
        <v>5.0772604173606837</v>
      </c>
      <c r="Q87" s="70">
        <v>0</v>
      </c>
      <c r="R87" s="70">
        <v>7.3795986514511753</v>
      </c>
      <c r="S87" s="70">
        <v>35.681871709957022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0.1510339905618121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1.3091170142406554</v>
      </c>
      <c r="M88" s="70">
        <v>0</v>
      </c>
      <c r="N88" s="70">
        <v>0</v>
      </c>
      <c r="O88" s="70">
        <v>0</v>
      </c>
      <c r="P88" s="70">
        <v>2.4057119773601698E-4</v>
      </c>
      <c r="Q88" s="70">
        <v>0</v>
      </c>
      <c r="R88" s="70">
        <v>0</v>
      </c>
      <c r="S88" s="70">
        <v>1.46039157600012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1.636396267800805</v>
      </c>
      <c r="M89" s="70">
        <v>0</v>
      </c>
      <c r="N89" s="70">
        <v>0</v>
      </c>
      <c r="O89" s="70">
        <v>0</v>
      </c>
      <c r="P89" s="70">
        <v>0.124000715745332</v>
      </c>
      <c r="Q89" s="70">
        <v>0</v>
      </c>
      <c r="R89" s="70">
        <v>3.1129273096979659E-2</v>
      </c>
      <c r="S89" s="70">
        <v>1.7915262566430101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0.1546947826808065</v>
      </c>
      <c r="Q90" s="70">
        <v>0</v>
      </c>
      <c r="R90" s="70">
        <v>3.891159137123168E-2</v>
      </c>
      <c r="S90" s="70">
        <v>0.19360637405213765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0.11446786653105612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1.2758302204254335E-3</v>
      </c>
      <c r="O91" s="70">
        <v>2.0382148265252198E-3</v>
      </c>
      <c r="P91" s="70">
        <v>0.33860171938721351</v>
      </c>
      <c r="Q91" s="70">
        <v>0</v>
      </c>
      <c r="R91" s="70">
        <v>0</v>
      </c>
      <c r="S91" s="70">
        <v>0.45638363096520607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0.14308483316381881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1.2402161187542902</v>
      </c>
      <c r="M92" s="70">
        <v>0</v>
      </c>
      <c r="N92" s="70">
        <v>1.59478777553268E-3</v>
      </c>
      <c r="O92" s="70">
        <v>2.5477685331569688E-3</v>
      </c>
      <c r="P92" s="70">
        <v>0.57308753972862547</v>
      </c>
      <c r="Q92" s="70">
        <v>0</v>
      </c>
      <c r="R92" s="70">
        <v>0</v>
      </c>
      <c r="S92" s="70">
        <v>1.9605310479555556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1.5502701484428627</v>
      </c>
      <c r="M93" s="70">
        <v>0</v>
      </c>
      <c r="N93" s="70">
        <v>0</v>
      </c>
      <c r="O93" s="70">
        <v>0</v>
      </c>
      <c r="P93" s="70">
        <v>2.319391238346924E-2</v>
      </c>
      <c r="Q93" s="70">
        <v>0</v>
      </c>
      <c r="R93" s="70">
        <v>0</v>
      </c>
      <c r="S93" s="70">
        <v>1.573464060826268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0.22818553004213271</v>
      </c>
      <c r="Q94" s="70">
        <v>0</v>
      </c>
      <c r="R94" s="70">
        <v>0</v>
      </c>
      <c r="S94" s="70">
        <v>0.22818553004219666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1.930940361969391E-3</v>
      </c>
      <c r="P95" s="70">
        <v>0</v>
      </c>
      <c r="Q95" s="70">
        <v>0</v>
      </c>
      <c r="R95" s="70">
        <v>0.14538097930399374</v>
      </c>
      <c r="S95" s="70">
        <v>0.14731191966598089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2.7195328382765283E-3</v>
      </c>
      <c r="O96" s="70">
        <v>2.4136754524626269E-3</v>
      </c>
      <c r="P96" s="70">
        <v>0.45164045724688862</v>
      </c>
      <c r="Q96" s="70">
        <v>0</v>
      </c>
      <c r="R96" s="70">
        <v>0</v>
      </c>
      <c r="S96" s="70">
        <v>0.45677366553763932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0.34872599068081911</v>
      </c>
      <c r="Q97" s="70">
        <v>0</v>
      </c>
      <c r="R97" s="70">
        <v>0</v>
      </c>
      <c r="S97" s="70">
        <v>0.3487259906808049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4.7504430152756072E-2</v>
      </c>
      <c r="Q98" s="70">
        <v>0</v>
      </c>
      <c r="R98" s="70">
        <v>0</v>
      </c>
      <c r="S98" s="70">
        <v>4.7504430152685018E-2</v>
      </c>
    </row>
    <row r="99" spans="1:19">
      <c r="A99" t="s">
        <v>228</v>
      </c>
      <c r="B99" s="69" t="s">
        <v>139</v>
      </c>
      <c r="C99" s="70">
        <v>1.041066721267514E-2</v>
      </c>
      <c r="D99" s="70">
        <v>0</v>
      </c>
      <c r="E99" s="70">
        <v>3.1254595968395193E-2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0.39845700000000761</v>
      </c>
      <c r="M99" s="70">
        <v>0</v>
      </c>
      <c r="N99" s="70">
        <v>0</v>
      </c>
      <c r="O99" s="70">
        <v>0</v>
      </c>
      <c r="P99" s="70">
        <v>1.2448391252519286E-2</v>
      </c>
      <c r="Q99" s="70">
        <v>0</v>
      </c>
      <c r="R99" s="70">
        <v>0.42526270404640343</v>
      </c>
      <c r="S99" s="70">
        <v>0.87783335848007482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7.6516304896841802E-2</v>
      </c>
      <c r="S100" s="70">
        <v>7.6516304896813381E-2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3.6138490620174935E-2</v>
      </c>
      <c r="Q101" s="70">
        <v>0</v>
      </c>
      <c r="R101" s="70">
        <v>0</v>
      </c>
      <c r="S101" s="70">
        <v>3.6138490620146513E-2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0.19867108193895433</v>
      </c>
      <c r="Q102" s="70">
        <v>0</v>
      </c>
      <c r="R102" s="70">
        <v>0</v>
      </c>
      <c r="S102" s="70">
        <v>0.19867108193886907</v>
      </c>
    </row>
    <row r="103" spans="1:19">
      <c r="A103" t="s">
        <v>228</v>
      </c>
      <c r="B103" s="69" t="s">
        <v>143</v>
      </c>
      <c r="C103" s="70">
        <v>7.9333032239174539E-2</v>
      </c>
      <c r="D103" s="70">
        <v>0</v>
      </c>
      <c r="E103" s="70">
        <v>1.6573884291375407E-3</v>
      </c>
      <c r="F103" s="70">
        <v>0</v>
      </c>
      <c r="G103" s="70">
        <v>0</v>
      </c>
      <c r="H103" s="70">
        <v>0</v>
      </c>
      <c r="I103" s="70">
        <v>3.6298749063455205E-2</v>
      </c>
      <c r="J103" s="70">
        <v>0</v>
      </c>
      <c r="K103" s="70">
        <v>6.6990387478638169E-4</v>
      </c>
      <c r="L103" s="70">
        <v>2.5357834786774447E-2</v>
      </c>
      <c r="M103" s="70">
        <v>0</v>
      </c>
      <c r="N103" s="70">
        <v>9.103147306573689E-3</v>
      </c>
      <c r="O103" s="70">
        <v>1.3728826435304597E-2</v>
      </c>
      <c r="P103" s="70">
        <v>0.23669459426063355</v>
      </c>
      <c r="Q103" s="70">
        <v>0</v>
      </c>
      <c r="R103" s="70">
        <v>8.495037630083857E-2</v>
      </c>
      <c r="S103" s="70">
        <v>0.48779385269676823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6.5606727861933223E-4</v>
      </c>
      <c r="Q105" s="70">
        <v>0</v>
      </c>
      <c r="R105" s="70">
        <v>0</v>
      </c>
      <c r="S105" s="70">
        <v>6.5606727866907022E-4</v>
      </c>
    </row>
    <row r="106" spans="1:19">
      <c r="A106" t="s">
        <v>228</v>
      </c>
      <c r="B106" s="69" t="s">
        <v>146</v>
      </c>
      <c r="C106" s="70">
        <v>2.5408473737568382E-2</v>
      </c>
      <c r="D106" s="70">
        <v>1.8092698592933942E-2</v>
      </c>
      <c r="E106" s="70">
        <v>9.9229123955577592E-3</v>
      </c>
      <c r="F106" s="70">
        <v>0.7230147730903127</v>
      </c>
      <c r="G106" s="70">
        <v>0.17573287263861914</v>
      </c>
      <c r="H106" s="70">
        <v>2.5950328153269808E-2</v>
      </c>
      <c r="I106" s="70">
        <v>9.8130762462233179E-2</v>
      </c>
      <c r="J106" s="70">
        <v>0.1066830200229596</v>
      </c>
      <c r="K106" s="70">
        <v>2.9175576976290252E-3</v>
      </c>
      <c r="L106" s="70">
        <v>0.30204109199999607</v>
      </c>
      <c r="M106" s="70">
        <v>0.17541389669754182</v>
      </c>
      <c r="N106" s="70">
        <v>5.2248565851245488E-2</v>
      </c>
      <c r="O106" s="70">
        <v>0.1017868024470765</v>
      </c>
      <c r="P106" s="70">
        <v>0.34928978758415496</v>
      </c>
      <c r="Q106" s="70">
        <v>1.4274670221269048E-2</v>
      </c>
      <c r="R106" s="70">
        <v>0.15075280826161475</v>
      </c>
      <c r="S106" s="70">
        <v>2.3316610218539608</v>
      </c>
    </row>
    <row r="107" spans="1:19">
      <c r="A107" t="s">
        <v>228</v>
      </c>
      <c r="B107" s="69" t="s">
        <v>147</v>
      </c>
      <c r="C107" s="70">
        <v>3.9715446716177105E-2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1.269455746097492E-2</v>
      </c>
      <c r="M107" s="70">
        <v>0</v>
      </c>
      <c r="N107" s="70">
        <v>0</v>
      </c>
      <c r="O107" s="70">
        <v>0</v>
      </c>
      <c r="P107" s="70">
        <v>3.2216264453765575E-2</v>
      </c>
      <c r="Q107" s="70">
        <v>0</v>
      </c>
      <c r="R107" s="70">
        <v>0</v>
      </c>
      <c r="S107" s="70">
        <v>8.462626863092737E-2</v>
      </c>
    </row>
    <row r="108" spans="1:19">
      <c r="A108" t="s">
        <v>228</v>
      </c>
      <c r="B108" s="69" t="s">
        <v>148</v>
      </c>
      <c r="C108" s="70">
        <v>0</v>
      </c>
      <c r="D108" s="70">
        <v>0</v>
      </c>
      <c r="E108" s="70">
        <v>8.2971644959961566E-4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7.9457652291580416E-2</v>
      </c>
      <c r="Q108" s="70">
        <v>0</v>
      </c>
      <c r="R108" s="70">
        <v>2.5944752775473034E-2</v>
      </c>
      <c r="S108" s="70">
        <v>0.10623212151676853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1.2774902096580831E-2</v>
      </c>
      <c r="Q109" s="70">
        <v>0</v>
      </c>
      <c r="R109" s="70">
        <v>0</v>
      </c>
      <c r="S109" s="70">
        <v>1.2774902096452934E-2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6.7877105991627218E-3</v>
      </c>
      <c r="Q110" s="70">
        <v>0</v>
      </c>
      <c r="R110" s="70">
        <v>8.7057747368533001E-3</v>
      </c>
      <c r="S110" s="70">
        <v>1.5493485336037338E-2</v>
      </c>
    </row>
    <row r="111" spans="1:19">
      <c r="A111" t="s">
        <v>228</v>
      </c>
      <c r="B111" s="69" t="s">
        <v>151</v>
      </c>
      <c r="C111" s="70">
        <v>3.2427411072371903E-2</v>
      </c>
      <c r="D111" s="70">
        <v>0</v>
      </c>
      <c r="E111" s="70">
        <v>9.7352610612126966E-2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1.2411240000000134</v>
      </c>
      <c r="M111" s="70">
        <v>0</v>
      </c>
      <c r="N111" s="70">
        <v>0</v>
      </c>
      <c r="O111" s="70">
        <v>6.8728808086273574E-3</v>
      </c>
      <c r="P111" s="70">
        <v>3.9323335921345404E-2</v>
      </c>
      <c r="Q111" s="70">
        <v>0</v>
      </c>
      <c r="R111" s="70">
        <v>1.1418281983463316</v>
      </c>
      <c r="S111" s="70">
        <v>2.5589284367608798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6.9145061308972799E-4</v>
      </c>
      <c r="Q112" s="70">
        <v>0</v>
      </c>
      <c r="R112" s="70">
        <v>0</v>
      </c>
      <c r="S112" s="70">
        <v>6.9145061297604116E-4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1.817176267695686E-2</v>
      </c>
      <c r="J113" s="70">
        <v>0</v>
      </c>
      <c r="K113" s="70">
        <v>3.3536511706544481E-4</v>
      </c>
      <c r="L113" s="70">
        <v>0</v>
      </c>
      <c r="M113" s="70">
        <v>0</v>
      </c>
      <c r="N113" s="70">
        <v>4.5571882430230914E-3</v>
      </c>
      <c r="O113" s="70">
        <v>0</v>
      </c>
      <c r="P113" s="70">
        <v>3.756537416602157E-2</v>
      </c>
      <c r="Q113" s="70">
        <v>0</v>
      </c>
      <c r="R113" s="70">
        <v>0</v>
      </c>
      <c r="S113" s="70">
        <v>6.0629690203086284E-2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3.6990070236697647E-4</v>
      </c>
      <c r="Q114" s="70">
        <v>0</v>
      </c>
      <c r="R114" s="70">
        <v>0</v>
      </c>
      <c r="S114" s="70">
        <v>3.6990070248066331E-4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9.694494666234732E-5</v>
      </c>
      <c r="Q117" s="70">
        <v>0</v>
      </c>
      <c r="R117" s="70">
        <v>0</v>
      </c>
      <c r="S117" s="70">
        <v>9.6944946562871337E-5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8.6994748585311754E-5</v>
      </c>
      <c r="Q119" s="70">
        <v>0</v>
      </c>
      <c r="R119" s="70">
        <v>0</v>
      </c>
      <c r="S119" s="70">
        <v>8.6994748698998592E-5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2.0504651076436176E-4</v>
      </c>
      <c r="Q120" s="70">
        <v>0</v>
      </c>
      <c r="R120" s="70">
        <v>0</v>
      </c>
      <c r="S120" s="70">
        <v>2.0504651070041291E-4</v>
      </c>
    </row>
    <row r="121" spans="1:19">
      <c r="A121" t="s">
        <v>228</v>
      </c>
      <c r="B121" s="69" t="s">
        <v>161</v>
      </c>
      <c r="C121" s="70">
        <v>5.2662820026219137E-3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1.6833027200959805E-3</v>
      </c>
      <c r="M121" s="70">
        <v>0</v>
      </c>
      <c r="N121" s="70">
        <v>0</v>
      </c>
      <c r="O121" s="70">
        <v>0</v>
      </c>
      <c r="P121" s="70">
        <v>2.9741694874729774E-4</v>
      </c>
      <c r="Q121" s="70">
        <v>0</v>
      </c>
      <c r="R121" s="70">
        <v>0</v>
      </c>
      <c r="S121" s="70">
        <v>7.247001671430553E-3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1.1002068885268557E-4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5.5680236315609477E-3</v>
      </c>
      <c r="Q122" s="70">
        <v>0</v>
      </c>
      <c r="R122" s="70">
        <v>3.4402832122424343E-3</v>
      </c>
      <c r="S122" s="70">
        <v>9.1183275326329749E-3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1.693956446651157E-3</v>
      </c>
      <c r="Q123" s="70">
        <v>0</v>
      </c>
      <c r="R123" s="70">
        <v>0</v>
      </c>
      <c r="S123" s="70">
        <v>1.6939564466156298E-3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9.0005277853322241E-4</v>
      </c>
      <c r="Q124" s="70">
        <v>0</v>
      </c>
      <c r="R124" s="70">
        <v>1.1543887481195725E-3</v>
      </c>
      <c r="S124" s="70">
        <v>2.0544415267522709E-3</v>
      </c>
    </row>
    <row r="125" spans="1:19">
      <c r="A125" t="s">
        <v>228</v>
      </c>
      <c r="B125" s="69" t="s">
        <v>165</v>
      </c>
      <c r="C125" s="70">
        <v>2.8302879088908384E-3</v>
      </c>
      <c r="D125" s="70">
        <v>0</v>
      </c>
      <c r="E125" s="70">
        <v>4.5505441539095415E-3</v>
      </c>
      <c r="F125" s="70">
        <v>0</v>
      </c>
      <c r="G125" s="70">
        <v>0</v>
      </c>
      <c r="H125" s="70">
        <v>0</v>
      </c>
      <c r="I125" s="70">
        <v>3.517297816181042E-3</v>
      </c>
      <c r="J125" s="70">
        <v>0</v>
      </c>
      <c r="K125" s="70">
        <v>3.5628965179501648E-4</v>
      </c>
      <c r="L125" s="70">
        <v>5.5447082948404613E-2</v>
      </c>
      <c r="M125" s="70">
        <v>0</v>
      </c>
      <c r="N125" s="70">
        <v>6.7054509782060734E-5</v>
      </c>
      <c r="O125" s="70">
        <v>2.1309247968872569E-3</v>
      </c>
      <c r="P125" s="70">
        <v>4.0973159192994046E-2</v>
      </c>
      <c r="Q125" s="70">
        <v>0</v>
      </c>
      <c r="R125" s="70">
        <v>4.4991724431881153E-2</v>
      </c>
      <c r="S125" s="70">
        <v>0.1548643654107309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9.1686590998563133E-5</v>
      </c>
      <c r="Q126" s="70">
        <v>0</v>
      </c>
      <c r="R126" s="70">
        <v>0</v>
      </c>
      <c r="S126" s="70">
        <v>9.1686590849349159E-5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2.4095820305234383E-3</v>
      </c>
      <c r="J127" s="70">
        <v>0</v>
      </c>
      <c r="K127" s="70">
        <v>4.4469530783075584E-5</v>
      </c>
      <c r="L127" s="70">
        <v>0</v>
      </c>
      <c r="M127" s="70">
        <v>0</v>
      </c>
      <c r="N127" s="70">
        <v>6.0428474085405526E-4</v>
      </c>
      <c r="O127" s="70">
        <v>0</v>
      </c>
      <c r="P127" s="70">
        <v>4.9790666559559327E-3</v>
      </c>
      <c r="Q127" s="70">
        <v>0</v>
      </c>
      <c r="R127" s="70">
        <v>0</v>
      </c>
      <c r="S127" s="70">
        <v>8.0374029582799267E-3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4.9048961372477606E-5</v>
      </c>
      <c r="Q128" s="70">
        <v>0</v>
      </c>
      <c r="R128" s="70">
        <v>0</v>
      </c>
      <c r="S128" s="70">
        <v>4.9048961273001623E-5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0</v>
      </c>
      <c r="Q131" s="70">
        <v>0</v>
      </c>
      <c r="R131" s="70">
        <v>0</v>
      </c>
      <c r="S131" s="70">
        <v>0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0</v>
      </c>
      <c r="Q133" s="70">
        <v>0</v>
      </c>
      <c r="R133" s="70">
        <v>0</v>
      </c>
      <c r="S133" s="70">
        <v>0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</row>
    <row r="142" spans="1:19">
      <c r="A142" t="s">
        <v>228</v>
      </c>
      <c r="B142" s="69" t="s">
        <v>182</v>
      </c>
      <c r="C142" s="70">
        <v>2.8302879088899502E-3</v>
      </c>
      <c r="D142" s="70">
        <v>0</v>
      </c>
      <c r="E142" s="70">
        <v>4.5505441539095415E-3</v>
      </c>
      <c r="F142" s="70">
        <v>0</v>
      </c>
      <c r="G142" s="70">
        <v>0</v>
      </c>
      <c r="H142" s="70">
        <v>0</v>
      </c>
      <c r="I142" s="70">
        <v>3.5172978161881474E-3</v>
      </c>
      <c r="J142" s="70">
        <v>0</v>
      </c>
      <c r="K142" s="70">
        <v>3.5628965179523853E-4</v>
      </c>
      <c r="L142" s="70">
        <v>5.5447082948376192E-2</v>
      </c>
      <c r="M142" s="70">
        <v>0</v>
      </c>
      <c r="N142" s="70">
        <v>6.7054509782060734E-5</v>
      </c>
      <c r="O142" s="70">
        <v>1.2195784190556225E-3</v>
      </c>
      <c r="P142" s="70">
        <v>4.0850710480107466E-2</v>
      </c>
      <c r="Q142" s="70">
        <v>0</v>
      </c>
      <c r="R142" s="70">
        <v>4.3947224092860893E-2</v>
      </c>
      <c r="S142" s="70">
        <v>0.15278606998094801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0.50985292091216383</v>
      </c>
      <c r="D149" s="70">
        <v>0</v>
      </c>
      <c r="E149" s="70">
        <v>1.2144535210990881</v>
      </c>
      <c r="F149" s="70">
        <v>0</v>
      </c>
      <c r="G149" s="70">
        <v>0</v>
      </c>
      <c r="H149" s="70">
        <v>0</v>
      </c>
      <c r="I149" s="70">
        <v>0.7157062957985616</v>
      </c>
      <c r="J149" s="70">
        <v>0</v>
      </c>
      <c r="K149" s="70">
        <v>0.17038540446325401</v>
      </c>
      <c r="L149" s="70">
        <v>15.071429639075347</v>
      </c>
      <c r="M149" s="70">
        <v>0</v>
      </c>
      <c r="N149" s="70">
        <v>6.7287842410721943E-2</v>
      </c>
      <c r="O149" s="70">
        <v>0.85339586341396689</v>
      </c>
      <c r="P149" s="70">
        <v>0.12045821308133497</v>
      </c>
      <c r="Q149" s="70">
        <v>0</v>
      </c>
      <c r="R149" s="70">
        <v>5.9481322304850153</v>
      </c>
      <c r="S149" s="70">
        <v>24.671101930739383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9.2326677139379143E-2</v>
      </c>
      <c r="D169" s="70">
        <v>6.5743372027103675E-2</v>
      </c>
      <c r="E169" s="70">
        <v>3.6056850107938132E-2</v>
      </c>
      <c r="F169" s="70">
        <v>2.6272161095378124</v>
      </c>
      <c r="G169" s="70">
        <v>0.6385598899981062</v>
      </c>
      <c r="H169" s="70">
        <v>9.4295611527634771E-2</v>
      </c>
      <c r="I169" s="70">
        <v>0.35657738897930358</v>
      </c>
      <c r="J169" s="70">
        <v>0.38765369567829566</v>
      </c>
      <c r="K169" s="70">
        <v>1.0601518625899198E-2</v>
      </c>
      <c r="L169" s="70">
        <v>1.0975255999999831</v>
      </c>
      <c r="M169" s="70">
        <v>0.63740082829958489</v>
      </c>
      <c r="N169" s="70">
        <v>0.18985542068238548</v>
      </c>
      <c r="O169" s="70">
        <v>0.36986232796367169</v>
      </c>
      <c r="P169" s="70">
        <v>1.2635940452526881</v>
      </c>
      <c r="Q169" s="70">
        <v>5.1869816440078154E-2</v>
      </c>
      <c r="R169" s="70">
        <v>0.54778992236924751</v>
      </c>
      <c r="S169" s="70">
        <v>8.4669290746292063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.28515625" style="45" customWidth="1"/>
    <col min="3" max="3" width="10.42578125" style="45" customWidth="1"/>
    <col min="4" max="12" width="9" style="45" bestFit="1" customWidth="1"/>
    <col min="13" max="16" width="12" style="45" bestFit="1" customWidth="1"/>
    <col min="17" max="17" width="9" style="45" bestFit="1" customWidth="1"/>
    <col min="18" max="19" width="12" style="45" bestFit="1" customWidth="1"/>
    <col min="20" max="16384" width="8.85546875" style="45"/>
  </cols>
  <sheetData>
    <row r="1" spans="1:20"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1.2045960098059183</v>
      </c>
      <c r="D10" s="70">
        <v>0.20992359168854455</v>
      </c>
      <c r="E10" s="70">
        <v>2.8165096420664155</v>
      </c>
      <c r="F10" s="70">
        <v>3.9146235575524297</v>
      </c>
      <c r="G10" s="70">
        <v>0.27020790193588146</v>
      </c>
      <c r="H10" s="70">
        <v>3.122421950633171E-2</v>
      </c>
      <c r="I10" s="70">
        <v>2.1950521541549799</v>
      </c>
      <c r="J10" s="70">
        <v>0.5278211866233764</v>
      </c>
      <c r="K10" s="70">
        <v>0.54828606662306811</v>
      </c>
      <c r="L10" s="70">
        <v>34.780746616862743</v>
      </c>
      <c r="M10" s="70">
        <v>0.47562617777043059</v>
      </c>
      <c r="N10" s="70">
        <v>0.57865580792980653</v>
      </c>
      <c r="O10" s="70">
        <v>2.7570575622169247</v>
      </c>
      <c r="P10" s="70">
        <v>2.9645325302445116</v>
      </c>
      <c r="Q10" s="70">
        <v>6.6299161483052094E-2</v>
      </c>
      <c r="R10" s="70">
        <v>18.282564849822457</v>
      </c>
      <c r="S10" s="70">
        <v>71.62372703628688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0.18852603556453684</v>
      </c>
      <c r="D38" s="70">
        <v>0.15175525017894823</v>
      </c>
      <c r="E38" s="70">
        <v>7.37504112506433E-2</v>
      </c>
      <c r="F38" s="70">
        <v>8.4430409166630209</v>
      </c>
      <c r="G38" s="70">
        <v>1.9225273152527829</v>
      </c>
      <c r="H38" s="70">
        <v>0.23114062273382846</v>
      </c>
      <c r="I38" s="70">
        <v>0.79964959359935772</v>
      </c>
      <c r="J38" s="70">
        <v>0.92605629424371183</v>
      </c>
      <c r="K38" s="70">
        <v>2.5508073648047636E-2</v>
      </c>
      <c r="L38" s="70">
        <v>2.3080344000000181</v>
      </c>
      <c r="M38" s="70">
        <v>1.538180865032559</v>
      </c>
      <c r="N38" s="70">
        <v>0.43778976097828481</v>
      </c>
      <c r="O38" s="70">
        <v>0.88987315149507262</v>
      </c>
      <c r="P38" s="70">
        <v>2.3452865259397893</v>
      </c>
      <c r="Q38" s="70">
        <v>0.12391051737956699</v>
      </c>
      <c r="R38" s="70">
        <v>1.2389047598133445</v>
      </c>
      <c r="S38" s="70">
        <v>21.643934493773514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2.0645975909224346E-2</v>
      </c>
      <c r="D43" s="70">
        <v>9.1965798014169375E-2</v>
      </c>
      <c r="E43" s="70">
        <v>4.7942484768990212E-2</v>
      </c>
      <c r="F43" s="70">
        <v>1.7149643663181777</v>
      </c>
      <c r="G43" s="70">
        <v>0.11837585824149688</v>
      </c>
      <c r="H43" s="70">
        <v>1.3679073615174897E-2</v>
      </c>
      <c r="I43" s="70">
        <v>4.1578193408023267E-2</v>
      </c>
      <c r="J43" s="70">
        <v>0.23123411831017182</v>
      </c>
      <c r="K43" s="70">
        <v>1.0385513655257306E-2</v>
      </c>
      <c r="L43" s="70">
        <v>0.58884959785758895</v>
      </c>
      <c r="M43" s="70">
        <v>0.20836791445520308</v>
      </c>
      <c r="N43" s="70">
        <v>0.15595590813249571</v>
      </c>
      <c r="O43" s="70">
        <v>0.19109256307217004</v>
      </c>
      <c r="P43" s="70">
        <v>0.20111960942022122</v>
      </c>
      <c r="Q43" s="70">
        <v>2.9045117056236275E-2</v>
      </c>
      <c r="R43" s="70">
        <v>0.5745945737447542</v>
      </c>
      <c r="S43" s="70">
        <v>4.2397966659793838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6.1282183346304642E-2</v>
      </c>
      <c r="D48" s="70">
        <v>4.932948935876369E-2</v>
      </c>
      <c r="E48" s="70">
        <v>2.3973273561890274E-2</v>
      </c>
      <c r="F48" s="70">
        <v>2.7444908598747837</v>
      </c>
      <c r="G48" s="70">
        <v>0.62493581360688166</v>
      </c>
      <c r="H48" s="70">
        <v>7.513446075889596E-2</v>
      </c>
      <c r="I48" s="70">
        <v>0.2599337161098827</v>
      </c>
      <c r="J48" s="70">
        <v>0.30102341802766985</v>
      </c>
      <c r="K48" s="70">
        <v>8.2916422733327888E-3</v>
      </c>
      <c r="L48" s="70">
        <v>0.75024856300000664</v>
      </c>
      <c r="M48" s="70">
        <v>0.5000003395204109</v>
      </c>
      <c r="N48" s="70">
        <v>0.14230773123228713</v>
      </c>
      <c r="O48" s="70">
        <v>0.28926174287586681</v>
      </c>
      <c r="P48" s="70">
        <v>0.76235772131889057</v>
      </c>
      <c r="Q48" s="70">
        <v>4.0278293774394042E-2</v>
      </c>
      <c r="R48" s="70">
        <v>0.4027177912702733</v>
      </c>
      <c r="S48" s="70">
        <v>7.0355670399105463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1.0710460079276292</v>
      </c>
      <c r="D51" s="70">
        <v>0</v>
      </c>
      <c r="E51" s="70">
        <v>2.4871000115338076</v>
      </c>
      <c r="F51" s="70">
        <v>0</v>
      </c>
      <c r="G51" s="70">
        <v>0</v>
      </c>
      <c r="H51" s="70">
        <v>0</v>
      </c>
      <c r="I51" s="70">
        <v>2.1569412975343942</v>
      </c>
      <c r="J51" s="70">
        <v>0</v>
      </c>
      <c r="K51" s="70">
        <v>0.53876663373279476</v>
      </c>
      <c r="L51" s="70">
        <v>30.54759987264022</v>
      </c>
      <c r="M51" s="70">
        <v>0</v>
      </c>
      <c r="N51" s="70">
        <v>0.22868851086703068</v>
      </c>
      <c r="O51" s="70">
        <v>2.3836303878264102</v>
      </c>
      <c r="P51" s="70">
        <v>9.515947336541446</v>
      </c>
      <c r="Q51" s="70">
        <v>0</v>
      </c>
      <c r="R51" s="70">
        <v>14.243130705614302</v>
      </c>
      <c r="S51" s="70">
        <v>63.172850764217856</v>
      </c>
    </row>
    <row r="52" spans="1:19">
      <c r="A52" t="s">
        <v>228</v>
      </c>
      <c r="B52" s="69" t="s">
        <v>91</v>
      </c>
      <c r="C52" s="70">
        <v>0.50558320280489655</v>
      </c>
      <c r="D52" s="70">
        <v>0.93351359327828887</v>
      </c>
      <c r="E52" s="70">
        <v>1.1740261204655367</v>
      </c>
      <c r="F52" s="70">
        <v>17.408021052557565</v>
      </c>
      <c r="G52" s="70">
        <v>1.2015931484375488</v>
      </c>
      <c r="H52" s="70">
        <v>0.13885163222584218</v>
      </c>
      <c r="I52" s="70">
        <v>1.0181759526648397</v>
      </c>
      <c r="J52" s="70">
        <v>2.3471790310459451</v>
      </c>
      <c r="K52" s="70">
        <v>0.2543227445234495</v>
      </c>
      <c r="L52" s="70">
        <v>14.419878574119551</v>
      </c>
      <c r="M52" s="70">
        <v>2.1150719587841511</v>
      </c>
      <c r="N52" s="70">
        <v>1.6462598124440706</v>
      </c>
      <c r="O52" s="70">
        <v>2.5984973003577982</v>
      </c>
      <c r="P52" s="70">
        <v>4.6714896559359236</v>
      </c>
      <c r="Q52" s="70">
        <v>0.29482712242846854</v>
      </c>
      <c r="R52" s="70">
        <v>9.7689938716981572</v>
      </c>
      <c r="S52" s="70">
        <v>60.496284773771947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1.2697489622997318</v>
      </c>
      <c r="D54" s="70">
        <v>0.67281914259205999</v>
      </c>
      <c r="E54" s="70">
        <v>2.9485126086142506</v>
      </c>
      <c r="F54" s="70">
        <v>12.546630154227003</v>
      </c>
      <c r="G54" s="70">
        <v>0.86603438632011454</v>
      </c>
      <c r="H54" s="70">
        <v>0.10007571053531961</v>
      </c>
      <c r="I54" s="70">
        <v>2.5571020796622612</v>
      </c>
      <c r="J54" s="70">
        <v>1.69170218253866</v>
      </c>
      <c r="K54" s="70">
        <v>0.63871987668167218</v>
      </c>
      <c r="L54" s="70">
        <v>36.214861875151897</v>
      </c>
      <c r="M54" s="70">
        <v>1.524413690466174</v>
      </c>
      <c r="N54" s="70">
        <v>1.3798332581485937</v>
      </c>
      <c r="O54" s="70">
        <v>3.8877208395903811</v>
      </c>
      <c r="P54" s="70">
        <v>11.410757098902884</v>
      </c>
      <c r="Q54" s="70">
        <v>0.21249324396937375</v>
      </c>
      <c r="R54" s="70">
        <v>19.08061478088247</v>
      </c>
      <c r="S54" s="70">
        <v>97.002039890583205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0.22298750318288985</v>
      </c>
      <c r="D56" s="70">
        <v>7.0167839480870242E-2</v>
      </c>
      <c r="E56" s="70">
        <v>0.37234238265958908</v>
      </c>
      <c r="F56" s="70">
        <v>3.9038513598195124</v>
      </c>
      <c r="G56" s="70">
        <v>0.88892863933982991</v>
      </c>
      <c r="H56" s="70">
        <v>0.10687365408690175</v>
      </c>
      <c r="I56" s="70">
        <v>0.36973801076707247</v>
      </c>
      <c r="J56" s="70">
        <v>0.42818531370821766</v>
      </c>
      <c r="K56" s="70">
        <v>1.179429650764563E-2</v>
      </c>
      <c r="L56" s="70">
        <v>5.443417076850281</v>
      </c>
      <c r="M56" s="70">
        <v>0.71121643503524279</v>
      </c>
      <c r="N56" s="70">
        <v>0.20242305711644271</v>
      </c>
      <c r="O56" s="70">
        <v>0.41145513172568471</v>
      </c>
      <c r="P56" s="70">
        <v>1.5727927863895168</v>
      </c>
      <c r="Q56" s="70">
        <v>5.7293130110679269E-2</v>
      </c>
      <c r="R56" s="70">
        <v>4.2494024839346167</v>
      </c>
      <c r="S56" s="70">
        <v>19.022869100714956</v>
      </c>
    </row>
    <row r="57" spans="1:19">
      <c r="A57" t="s">
        <v>228</v>
      </c>
      <c r="B57" s="69" t="s">
        <v>96</v>
      </c>
      <c r="C57" s="70">
        <v>0.36704446423319048</v>
      </c>
      <c r="D57" s="70">
        <v>0.209422683468802</v>
      </c>
      <c r="E57" s="70">
        <v>0.45450800965558891</v>
      </c>
      <c r="F57" s="70">
        <v>10.376368736156991</v>
      </c>
      <c r="G57" s="70">
        <v>2.2607525700919799</v>
      </c>
      <c r="H57" s="70">
        <v>0.27159732627846267</v>
      </c>
      <c r="I57" s="70">
        <v>0.9617964096152658</v>
      </c>
      <c r="J57" s="70">
        <v>1.1542764816055504</v>
      </c>
      <c r="K57" s="70">
        <v>3.9378805763850444E-2</v>
      </c>
      <c r="L57" s="70">
        <v>7.4110921623454971</v>
      </c>
      <c r="M57" s="70">
        <v>1.851391822759596</v>
      </c>
      <c r="N57" s="70">
        <v>0.56574298147716906</v>
      </c>
      <c r="O57" s="70">
        <v>1.1244114253778204</v>
      </c>
      <c r="P57" s="70">
        <v>2.8511661349194242</v>
      </c>
      <c r="Q57" s="70">
        <v>0.15373707777340673</v>
      </c>
      <c r="R57" s="70">
        <v>5.3201566171608334</v>
      </c>
      <c r="S57" s="70">
        <v>35.37284370868349</v>
      </c>
    </row>
    <row r="58" spans="1:19">
      <c r="A58" t="s">
        <v>228</v>
      </c>
      <c r="B58" s="69" t="s">
        <v>97</v>
      </c>
      <c r="C58" s="70">
        <v>6.3961400734566354E-2</v>
      </c>
      <c r="D58" s="70">
        <v>1.0624241387662154</v>
      </c>
      <c r="E58" s="70">
        <v>3.6400205966433674E-2</v>
      </c>
      <c r="F58" s="70">
        <v>21.588793105873513</v>
      </c>
      <c r="G58" s="70">
        <v>1.9019780049439508</v>
      </c>
      <c r="H58" s="70">
        <v>0.2225643926179941</v>
      </c>
      <c r="I58" s="70">
        <v>0.25257012282123981</v>
      </c>
      <c r="J58" s="70">
        <v>3.0700014901050743</v>
      </c>
      <c r="K58" s="70">
        <v>9.174508755878108E-3</v>
      </c>
      <c r="L58" s="70">
        <v>0.88599921523029934</v>
      </c>
      <c r="M58" s="70">
        <v>2.7767195781998932</v>
      </c>
      <c r="N58" s="70">
        <v>1.8093662065569065</v>
      </c>
      <c r="O58" s="70">
        <v>1.8836817667574266</v>
      </c>
      <c r="P58" s="70">
        <v>1.1549169466835352</v>
      </c>
      <c r="Q58" s="70">
        <v>0.60292710786320491</v>
      </c>
      <c r="R58" s="70">
        <v>3.8134864717639516</v>
      </c>
      <c r="S58" s="70">
        <v>41.134964663639892</v>
      </c>
    </row>
    <row r="59" spans="1:19">
      <c r="A59" t="s">
        <v>228</v>
      </c>
      <c r="B59" s="69" t="s">
        <v>98</v>
      </c>
      <c r="C59" s="70">
        <v>0.29889700981914835</v>
      </c>
      <c r="D59" s="70">
        <v>2.8921062599728007</v>
      </c>
      <c r="E59" s="70">
        <v>0.69407546554140609</v>
      </c>
      <c r="F59" s="70">
        <v>53.784922886745917</v>
      </c>
      <c r="G59" s="70">
        <v>3.7094618885558859</v>
      </c>
      <c r="H59" s="70">
        <v>0.4303577779643053</v>
      </c>
      <c r="I59" s="70">
        <v>0.60193801145473103</v>
      </c>
      <c r="J59" s="70">
        <v>7.2966380418110166</v>
      </c>
      <c r="K59" s="70">
        <v>0.15035370527607039</v>
      </c>
      <c r="L59" s="70">
        <v>8.5249244117447063</v>
      </c>
      <c r="M59" s="70">
        <v>6.5190736446578867</v>
      </c>
      <c r="N59" s="70">
        <v>4.8003473395139515</v>
      </c>
      <c r="O59" s="70">
        <v>5.1960067030775186</v>
      </c>
      <c r="P59" s="70">
        <v>4.4476920293815354</v>
      </c>
      <c r="Q59" s="70">
        <v>0.90852859190933932</v>
      </c>
      <c r="R59" s="70">
        <v>13.354063607873883</v>
      </c>
      <c r="S59" s="70">
        <v>113.60938737530006</v>
      </c>
    </row>
    <row r="60" spans="1:19">
      <c r="A60" t="s">
        <v>228</v>
      </c>
      <c r="B60" s="69" t="s">
        <v>99</v>
      </c>
      <c r="C60" s="70">
        <v>0.60491335988271899</v>
      </c>
      <c r="D60" s="70">
        <v>7.5376955323471329E-2</v>
      </c>
      <c r="E60" s="70">
        <v>1.3633690032333163</v>
      </c>
      <c r="F60" s="70">
        <v>0.9134364850607426</v>
      </c>
      <c r="G60" s="70">
        <v>5.2792002926661752E-2</v>
      </c>
      <c r="H60" s="70">
        <v>1.1827035626444715E-2</v>
      </c>
      <c r="I60" s="70">
        <v>1.165711812916566</v>
      </c>
      <c r="J60" s="70">
        <v>0.27300905320479529</v>
      </c>
      <c r="K60" s="70">
        <v>0.28062603786402285</v>
      </c>
      <c r="L60" s="70">
        <v>16.747086810081726</v>
      </c>
      <c r="M60" s="70">
        <v>5.7996673385751762E-2</v>
      </c>
      <c r="N60" s="70">
        <v>0.14305010953174246</v>
      </c>
      <c r="O60" s="70">
        <v>1.2394504731881923</v>
      </c>
      <c r="P60" s="70">
        <v>15.23774246864204</v>
      </c>
      <c r="Q60" s="70">
        <v>7.4553480069838862E-3</v>
      </c>
      <c r="R60" s="70">
        <v>8.2753310377839711</v>
      </c>
      <c r="S60" s="70">
        <v>46.449174666659246</v>
      </c>
    </row>
    <row r="61" spans="1:19">
      <c r="A61" t="s">
        <v>228</v>
      </c>
      <c r="B61" s="69" t="s">
        <v>101</v>
      </c>
      <c r="C61" s="70">
        <v>3.3654805189294201E-2</v>
      </c>
      <c r="D61" s="70">
        <v>0.86942337042659901</v>
      </c>
      <c r="E61" s="70">
        <v>7.9247806908254503E-2</v>
      </c>
      <c r="F61" s="70">
        <v>155.86624801169597</v>
      </c>
      <c r="G61" s="70">
        <v>80.57648342263991</v>
      </c>
      <c r="H61" s="70">
        <v>0.12931879615708985</v>
      </c>
      <c r="I61" s="70">
        <v>28.015799417236803</v>
      </c>
      <c r="J61" s="70">
        <v>2.1860338391004142</v>
      </c>
      <c r="K61" s="70">
        <v>1.3649615950915184E-2</v>
      </c>
      <c r="L61" s="70">
        <v>0.98400259722754413</v>
      </c>
      <c r="M61" s="70">
        <v>1.9698620398692945</v>
      </c>
      <c r="N61" s="70">
        <v>5.3508238505552548</v>
      </c>
      <c r="O61" s="70">
        <v>1.4325526309935377</v>
      </c>
      <c r="P61" s="70">
        <v>0.59823658147345782</v>
      </c>
      <c r="Q61" s="70">
        <v>0.27458581462617904</v>
      </c>
      <c r="R61" s="70">
        <v>7.8346298060182136</v>
      </c>
      <c r="S61" s="70">
        <v>286.21455240606883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0.61542522118253373</v>
      </c>
      <c r="G62" s="70">
        <v>0</v>
      </c>
      <c r="H62" s="70">
        <v>0</v>
      </c>
      <c r="I62" s="70">
        <v>0</v>
      </c>
      <c r="J62" s="70">
        <v>0.40386439632915483</v>
      </c>
      <c r="K62" s="70">
        <v>0</v>
      </c>
      <c r="L62" s="70">
        <v>0</v>
      </c>
      <c r="M62" s="70">
        <v>0.34296028363924336</v>
      </c>
      <c r="N62" s="70">
        <v>1.3179653156381477E-2</v>
      </c>
      <c r="O62" s="70">
        <v>0</v>
      </c>
      <c r="P62" s="70">
        <v>0</v>
      </c>
      <c r="Q62" s="70">
        <v>0.35831161603077089</v>
      </c>
      <c r="R62" s="70">
        <v>0.13701872962654704</v>
      </c>
      <c r="S62" s="70">
        <v>1.8707598999645825</v>
      </c>
    </row>
    <row r="63" spans="1:19">
      <c r="A63" t="s">
        <v>228</v>
      </c>
      <c r="B63" s="69" t="s">
        <v>103</v>
      </c>
      <c r="C63" s="70">
        <v>0.44753523923053518</v>
      </c>
      <c r="D63" s="70">
        <v>1.336972506292601</v>
      </c>
      <c r="E63" s="70">
        <v>0.91357544505289034</v>
      </c>
      <c r="F63" s="70">
        <v>3.6528854536534823</v>
      </c>
      <c r="G63" s="70">
        <v>1.2763017643728176</v>
      </c>
      <c r="H63" s="70">
        <v>8.024835580459011E-2</v>
      </c>
      <c r="I63" s="70">
        <v>1.0883806156755185</v>
      </c>
      <c r="J63" s="70">
        <v>0.80429408094406796</v>
      </c>
      <c r="K63" s="70">
        <v>0.20119300383170602</v>
      </c>
      <c r="L63" s="70">
        <v>11.704927547990792</v>
      </c>
      <c r="M63" s="70">
        <v>0.86574142356826655</v>
      </c>
      <c r="N63" s="70">
        <v>0.39045423203387841</v>
      </c>
      <c r="O63" s="70">
        <v>1.2469074493466223</v>
      </c>
      <c r="P63" s="70">
        <v>8.6380053836887924</v>
      </c>
      <c r="Q63" s="70">
        <v>0.90246523045836424</v>
      </c>
      <c r="R63" s="70">
        <v>7.7831494338877434</v>
      </c>
      <c r="S63" s="70">
        <v>41.333037165832138</v>
      </c>
    </row>
    <row r="64" spans="1:19">
      <c r="A64" t="s">
        <v>228</v>
      </c>
      <c r="B64" s="69" t="s">
        <v>104</v>
      </c>
      <c r="C64" s="70">
        <v>0</v>
      </c>
      <c r="D64" s="70">
        <v>1.5415074184284769</v>
      </c>
      <c r="E64" s="70">
        <v>0.30957617547733562</v>
      </c>
      <c r="F64" s="70">
        <v>0.37719610330543674</v>
      </c>
      <c r="G64" s="70">
        <v>0.67503935324724296</v>
      </c>
      <c r="H64" s="70">
        <v>1.9762500151987439E-4</v>
      </c>
      <c r="I64" s="70">
        <v>5.0562095712905375E-2</v>
      </c>
      <c r="J64" s="70">
        <v>0.24752979129851127</v>
      </c>
      <c r="K64" s="70">
        <v>0</v>
      </c>
      <c r="L64" s="70">
        <v>3.0237143302671825</v>
      </c>
      <c r="M64" s="70">
        <v>0.22620010960602954</v>
      </c>
      <c r="N64" s="70">
        <v>9.0734548904915613E-2</v>
      </c>
      <c r="O64" s="70">
        <v>0.10786912169893625</v>
      </c>
      <c r="P64" s="70">
        <v>2.1960029683177282</v>
      </c>
      <c r="Q64" s="70">
        <v>2.696516235778569</v>
      </c>
      <c r="R64" s="70">
        <v>1.3208552383766943</v>
      </c>
      <c r="S64" s="70">
        <v>12.8635011154214</v>
      </c>
    </row>
    <row r="65" spans="1:19">
      <c r="A65" t="s">
        <v>228</v>
      </c>
      <c r="B65" s="69" t="s">
        <v>105</v>
      </c>
      <c r="C65" s="70">
        <v>0.80571951722155433</v>
      </c>
      <c r="D65" s="70">
        <v>1.4589399021103411</v>
      </c>
      <c r="E65" s="70">
        <v>2.0387497175239133</v>
      </c>
      <c r="F65" s="70">
        <v>28.063716640507266</v>
      </c>
      <c r="G65" s="70">
        <v>1.8779075130567691</v>
      </c>
      <c r="H65" s="70">
        <v>0.21700400314047297</v>
      </c>
      <c r="I65" s="70">
        <v>1.6226097553804379</v>
      </c>
      <c r="J65" s="70">
        <v>3.9027860872802229</v>
      </c>
      <c r="K65" s="70">
        <v>0.4052998552939826</v>
      </c>
      <c r="L65" s="70">
        <v>24.618807624238997</v>
      </c>
      <c r="M65" s="70">
        <v>3.8083190607340747</v>
      </c>
      <c r="N65" s="70">
        <v>2.6629572851654437</v>
      </c>
      <c r="O65" s="70">
        <v>4.0976319209236607</v>
      </c>
      <c r="P65" s="70">
        <v>6.0435993401668071</v>
      </c>
      <c r="Q65" s="70">
        <v>1.0499602249315734</v>
      </c>
      <c r="R65" s="70">
        <v>17.331363710671852</v>
      </c>
      <c r="S65" s="70">
        <v>100.00537215834788</v>
      </c>
    </row>
    <row r="66" spans="1:19">
      <c r="A66" t="s">
        <v>228</v>
      </c>
      <c r="B66" s="69" t="s">
        <v>106</v>
      </c>
      <c r="C66" s="70">
        <v>0.50479240751210863</v>
      </c>
      <c r="D66" s="70">
        <v>2.0255752967983316</v>
      </c>
      <c r="E66" s="70">
        <v>1.3759108930600696</v>
      </c>
      <c r="F66" s="70">
        <v>38.832742987969084</v>
      </c>
      <c r="G66" s="70">
        <v>2.9520432494534674</v>
      </c>
      <c r="H66" s="70">
        <v>0.30164428720216208</v>
      </c>
      <c r="I66" s="70">
        <v>1.042408124576923</v>
      </c>
      <c r="J66" s="70">
        <v>6.1169950178920622</v>
      </c>
      <c r="K66" s="70">
        <v>0.25392495197792275</v>
      </c>
      <c r="L66" s="70">
        <v>16.387123190182649</v>
      </c>
      <c r="M66" s="70">
        <v>5.2238377580560389</v>
      </c>
      <c r="N66" s="70">
        <v>3.4763791776870612</v>
      </c>
      <c r="O66" s="70">
        <v>4.3244904119868295</v>
      </c>
      <c r="P66" s="70">
        <v>5.1841791044893171</v>
      </c>
      <c r="Q66" s="70">
        <v>1.2988866221890216</v>
      </c>
      <c r="R66" s="70">
        <v>13.737607645380308</v>
      </c>
      <c r="S66" s="70">
        <v>103.03854112641352</v>
      </c>
    </row>
    <row r="67" spans="1:19">
      <c r="A67" t="s">
        <v>228</v>
      </c>
      <c r="B67" s="69" t="s">
        <v>107</v>
      </c>
      <c r="C67" s="70">
        <v>0</v>
      </c>
      <c r="D67" s="70">
        <v>0.78732905779949824</v>
      </c>
      <c r="E67" s="70">
        <v>0</v>
      </c>
      <c r="F67" s="70">
        <v>0.42881241217872912</v>
      </c>
      <c r="G67" s="70">
        <v>0.32663194511960114</v>
      </c>
      <c r="H67" s="70">
        <v>2.4412500187764863E-4</v>
      </c>
      <c r="I67" s="70">
        <v>2.4465530183661599E-2</v>
      </c>
      <c r="J67" s="70">
        <v>0.28140228905514064</v>
      </c>
      <c r="K67" s="70">
        <v>0</v>
      </c>
      <c r="L67" s="70">
        <v>0</v>
      </c>
      <c r="M67" s="70">
        <v>0</v>
      </c>
      <c r="N67" s="70">
        <v>0.16098277782331039</v>
      </c>
      <c r="O67" s="70">
        <v>5.4284900043086282E-2</v>
      </c>
      <c r="P67" s="70">
        <v>1.2354035538155301</v>
      </c>
      <c r="Q67" s="70">
        <v>0.37812746710075729</v>
      </c>
      <c r="R67" s="70">
        <v>1.4365047349127451</v>
      </c>
      <c r="S67" s="70">
        <v>5.1141887930341454</v>
      </c>
    </row>
    <row r="68" spans="1:19">
      <c r="A68" t="s">
        <v>228</v>
      </c>
      <c r="B68" s="69" t="s">
        <v>108</v>
      </c>
      <c r="C68" s="70">
        <v>0</v>
      </c>
      <c r="D68" s="70">
        <v>0.74589068633636479</v>
      </c>
      <c r="E68" s="70">
        <v>0</v>
      </c>
      <c r="F68" s="70">
        <v>0</v>
      </c>
      <c r="G68" s="70">
        <v>0.4572847231674757</v>
      </c>
      <c r="H68" s="70">
        <v>5.1731250397857309E-4</v>
      </c>
      <c r="I68" s="70">
        <v>3.4251742257126239E-2</v>
      </c>
      <c r="J68" s="70">
        <v>0</v>
      </c>
      <c r="K68" s="70">
        <v>0</v>
      </c>
      <c r="L68" s="70">
        <v>0</v>
      </c>
      <c r="M68" s="70">
        <v>0</v>
      </c>
      <c r="N68" s="70">
        <v>0.1097208159471208</v>
      </c>
      <c r="O68" s="70">
        <v>5.1427800040819704E-2</v>
      </c>
      <c r="P68" s="70">
        <v>1.4383797935274316</v>
      </c>
      <c r="Q68" s="70">
        <v>0.75503098959129034</v>
      </c>
      <c r="R68" s="70">
        <v>1.2978649755291087</v>
      </c>
      <c r="S68" s="70">
        <v>4.8903688389004856</v>
      </c>
    </row>
    <row r="69" spans="1:19">
      <c r="A69" t="s">
        <v>228</v>
      </c>
      <c r="B69" s="69" t="s">
        <v>109</v>
      </c>
      <c r="C69" s="70">
        <v>0</v>
      </c>
      <c r="D69" s="70">
        <v>1.0442469608708898</v>
      </c>
      <c r="E69" s="70">
        <v>0.18974023658288175</v>
      </c>
      <c r="F69" s="70">
        <v>0</v>
      </c>
      <c r="G69" s="70">
        <v>0.96900810385488967</v>
      </c>
      <c r="H69" s="70">
        <v>2.0925000160953999E-4</v>
      </c>
      <c r="I69" s="70">
        <v>7.2581072878200814E-2</v>
      </c>
      <c r="J69" s="70">
        <v>0</v>
      </c>
      <c r="K69" s="70">
        <v>0</v>
      </c>
      <c r="L69" s="70">
        <v>1.8532442669379634</v>
      </c>
      <c r="M69" s="70">
        <v>0</v>
      </c>
      <c r="N69" s="70">
        <v>7.5850791061029099E-2</v>
      </c>
      <c r="O69" s="70">
        <v>0.1108554800879844</v>
      </c>
      <c r="P69" s="70">
        <v>2.1564119104272521</v>
      </c>
      <c r="Q69" s="70">
        <v>0.34262468666234902</v>
      </c>
      <c r="R69" s="70">
        <v>1.7575234710639052</v>
      </c>
      <c r="S69" s="70">
        <v>8.5722962304289467</v>
      </c>
    </row>
    <row r="70" spans="1:19">
      <c r="A70" t="s">
        <v>228</v>
      </c>
      <c r="B70" s="69" t="s">
        <v>110</v>
      </c>
      <c r="C70" s="70">
        <v>0</v>
      </c>
      <c r="D70" s="70">
        <v>4.1623301296640918</v>
      </c>
      <c r="E70" s="70">
        <v>0.17975390834168081</v>
      </c>
      <c r="F70" s="70">
        <v>36.354376072281866</v>
      </c>
      <c r="G70" s="70">
        <v>2.9013285303473708</v>
      </c>
      <c r="H70" s="70">
        <v>0.2899734806701022</v>
      </c>
      <c r="I70" s="70">
        <v>2.9358636220393919E-2</v>
      </c>
      <c r="J70" s="70">
        <v>4.9017765400210109</v>
      </c>
      <c r="K70" s="70">
        <v>0</v>
      </c>
      <c r="L70" s="70">
        <v>1.7557050949938571</v>
      </c>
      <c r="M70" s="70">
        <v>4.4170512648984008</v>
      </c>
      <c r="N70" s="70">
        <v>3.3688507936536141</v>
      </c>
      <c r="O70" s="70">
        <v>3.192686536826514</v>
      </c>
      <c r="P70" s="70">
        <v>1.7096299844612162</v>
      </c>
      <c r="Q70" s="70">
        <v>0.72662244189170266</v>
      </c>
      <c r="R70" s="70">
        <v>9.9682991705564632</v>
      </c>
      <c r="S70" s="70">
        <v>73.957742584829248</v>
      </c>
    </row>
    <row r="71" spans="1:19">
      <c r="A71" t="s">
        <v>228</v>
      </c>
      <c r="B71" s="69" t="s">
        <v>111</v>
      </c>
      <c r="C71" s="70">
        <v>0</v>
      </c>
      <c r="D71" s="70">
        <v>0.89506882360363349</v>
      </c>
      <c r="E71" s="70">
        <v>0.25165547167834745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1.0924387257739454</v>
      </c>
      <c r="M71" s="70">
        <v>1.5620304528326301E-2</v>
      </c>
      <c r="N71" s="70">
        <v>7.4488365850548632E-2</v>
      </c>
      <c r="O71" s="70">
        <v>6.3751219267722092E-2</v>
      </c>
      <c r="P71" s="70">
        <v>0.81827086052598474</v>
      </c>
      <c r="Q71" s="70">
        <v>0.30122952390498092</v>
      </c>
      <c r="R71" s="70">
        <v>1.643183204816097</v>
      </c>
      <c r="S71" s="70">
        <v>5.1557064999494742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0.36350234797983916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1.3655484072174318</v>
      </c>
      <c r="M72" s="70">
        <v>0.32424910767049653</v>
      </c>
      <c r="N72" s="70">
        <v>3.9901738574254608E-2</v>
      </c>
      <c r="O72" s="70">
        <v>0</v>
      </c>
      <c r="P72" s="70">
        <v>0.71003845701814328</v>
      </c>
      <c r="Q72" s="70">
        <v>0</v>
      </c>
      <c r="R72" s="70">
        <v>0.40574872676521068</v>
      </c>
      <c r="S72" s="70">
        <v>3.2089887852255288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0.16976758010047632</v>
      </c>
      <c r="F73" s="70">
        <v>0.67895298594976339</v>
      </c>
      <c r="G73" s="70">
        <v>0</v>
      </c>
      <c r="H73" s="70">
        <v>0</v>
      </c>
      <c r="I73" s="70">
        <v>0</v>
      </c>
      <c r="J73" s="70">
        <v>0.44555362433732881</v>
      </c>
      <c r="K73" s="70">
        <v>0</v>
      </c>
      <c r="L73" s="70">
        <v>5.2085917818150449</v>
      </c>
      <c r="M73" s="70">
        <v>4.7512200256733195E-2</v>
      </c>
      <c r="N73" s="70">
        <v>2.1282114472107594E-3</v>
      </c>
      <c r="O73" s="70">
        <v>2.8530029062423523E-3</v>
      </c>
      <c r="P73" s="70">
        <v>1.0786948085958556</v>
      </c>
      <c r="Q73" s="70">
        <v>0.24287230877399324</v>
      </c>
      <c r="R73" s="70">
        <v>6.5841885390852894E-2</v>
      </c>
      <c r="S73" s="70">
        <v>7.9427683895733026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0.21570469001001413</v>
      </c>
      <c r="F74" s="70">
        <v>0.28587494145256187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2.1068461139925887</v>
      </c>
      <c r="M74" s="70">
        <v>0.27446934814214785</v>
      </c>
      <c r="N74" s="70">
        <v>4.5097814000456538E-3</v>
      </c>
      <c r="O74" s="70">
        <v>6.0456490156113318E-3</v>
      </c>
      <c r="P74" s="70">
        <v>1.2616813528769342</v>
      </c>
      <c r="Q74" s="70">
        <v>0</v>
      </c>
      <c r="R74" s="70">
        <v>0.27604554087309907</v>
      </c>
      <c r="S74" s="70">
        <v>4.4311774177629104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2.801574426234879</v>
      </c>
      <c r="G75" s="70">
        <v>0</v>
      </c>
      <c r="H75" s="70">
        <v>0</v>
      </c>
      <c r="I75" s="70">
        <v>0</v>
      </c>
      <c r="J75" s="70">
        <v>0.42210343358272695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0.35910421441968765</v>
      </c>
      <c r="Q75" s="70">
        <v>0</v>
      </c>
      <c r="R75" s="70">
        <v>0.20489157782515122</v>
      </c>
      <c r="S75" s="70">
        <v>3.7876736520624945</v>
      </c>
    </row>
    <row r="76" spans="1:19">
      <c r="A76" t="s">
        <v>228</v>
      </c>
      <c r="B76" s="69" t="s">
        <v>116</v>
      </c>
      <c r="C76" s="70">
        <v>1.0447594614743707</v>
      </c>
      <c r="D76" s="70">
        <v>0</v>
      </c>
      <c r="E76" s="70">
        <v>2.4260594311075927</v>
      </c>
      <c r="F76" s="70">
        <v>0</v>
      </c>
      <c r="G76" s="70">
        <v>0</v>
      </c>
      <c r="H76" s="70">
        <v>0</v>
      </c>
      <c r="I76" s="70">
        <v>2.1040037605892579</v>
      </c>
      <c r="J76" s="70">
        <v>0</v>
      </c>
      <c r="K76" s="70">
        <v>0.52554375251176078</v>
      </c>
      <c r="L76" s="70">
        <v>29.797873999853948</v>
      </c>
      <c r="M76" s="70">
        <v>0</v>
      </c>
      <c r="N76" s="70">
        <v>0.25709602881736515</v>
      </c>
      <c r="O76" s="70">
        <v>2.3275746803259807</v>
      </c>
      <c r="P76" s="70">
        <v>12.251317585981894</v>
      </c>
      <c r="Q76" s="70">
        <v>0</v>
      </c>
      <c r="R76" s="70">
        <v>13.998613183109683</v>
      </c>
      <c r="S76" s="70">
        <v>64.732841883771925</v>
      </c>
    </row>
    <row r="77" spans="1:19">
      <c r="A77" t="s">
        <v>228</v>
      </c>
      <c r="B77" s="69" t="s">
        <v>117</v>
      </c>
      <c r="C77" s="70">
        <v>0</v>
      </c>
      <c r="D77" s="70">
        <v>1.8386388337067849</v>
      </c>
      <c r="E77" s="70">
        <v>0</v>
      </c>
      <c r="F77" s="70">
        <v>34.23627560223332</v>
      </c>
      <c r="G77" s="70">
        <v>2.3621176309459031</v>
      </c>
      <c r="H77" s="70">
        <v>0.27369100467732066</v>
      </c>
      <c r="I77" s="70">
        <v>0</v>
      </c>
      <c r="J77" s="70">
        <v>4.6315262238059205</v>
      </c>
      <c r="K77" s="70">
        <v>0</v>
      </c>
      <c r="L77" s="70">
        <v>0</v>
      </c>
      <c r="M77" s="70">
        <v>4.1542782109860639</v>
      </c>
      <c r="N77" s="70">
        <v>3.0197738504930278</v>
      </c>
      <c r="O77" s="70">
        <v>2.8902624296380139</v>
      </c>
      <c r="P77" s="70">
        <v>0.57668447462340566</v>
      </c>
      <c r="Q77" s="70">
        <v>0.78328788974575403</v>
      </c>
      <c r="R77" s="70">
        <v>5.9909156686123026</v>
      </c>
      <c r="S77" s="70">
        <v>60.757451819468542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1.8406250141556058E-4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3.2683895988288469E-2</v>
      </c>
      <c r="O78" s="70">
        <v>0</v>
      </c>
      <c r="P78" s="70">
        <v>0.23012755506482563</v>
      </c>
      <c r="Q78" s="70">
        <v>0.25534152137968036</v>
      </c>
      <c r="R78" s="70">
        <v>0.12158401321491397</v>
      </c>
      <c r="S78" s="70">
        <v>0.6399210481490627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0.27582253143434343</v>
      </c>
      <c r="H79" s="70">
        <v>0</v>
      </c>
      <c r="I79" s="70">
        <v>2.0659781043988801E-2</v>
      </c>
      <c r="J79" s="70">
        <v>0</v>
      </c>
      <c r="K79" s="70">
        <v>0</v>
      </c>
      <c r="L79" s="70">
        <v>0</v>
      </c>
      <c r="M79" s="70">
        <v>0</v>
      </c>
      <c r="N79" s="70">
        <v>1.6945268343921072E-2</v>
      </c>
      <c r="O79" s="70">
        <v>0</v>
      </c>
      <c r="P79" s="70">
        <v>1.2922512424003116</v>
      </c>
      <c r="Q79" s="70">
        <v>0</v>
      </c>
      <c r="R79" s="70">
        <v>1.9948825055308816E-2</v>
      </c>
      <c r="S79" s="70">
        <v>1.6256276482779413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0.34477816429293284</v>
      </c>
      <c r="H80" s="70">
        <v>3.138750024138659E-4</v>
      </c>
      <c r="I80" s="70">
        <v>2.5824726304975343E-2</v>
      </c>
      <c r="J80" s="70">
        <v>0</v>
      </c>
      <c r="K80" s="70">
        <v>0</v>
      </c>
      <c r="L80" s="70">
        <v>0</v>
      </c>
      <c r="M80" s="70">
        <v>0</v>
      </c>
      <c r="N80" s="70">
        <v>8.0537605529045209E-3</v>
      </c>
      <c r="O80" s="70">
        <v>0</v>
      </c>
      <c r="P80" s="70">
        <v>9.539989936375548E-2</v>
      </c>
      <c r="Q80" s="70">
        <v>0.43542448908955755</v>
      </c>
      <c r="R80" s="70">
        <v>0</v>
      </c>
      <c r="S80" s="70">
        <v>0.90979491460643658</v>
      </c>
    </row>
    <row r="81" spans="1:19">
      <c r="A81" t="s">
        <v>228</v>
      </c>
      <c r="B81" s="69" t="s">
        <v>121</v>
      </c>
      <c r="C81" s="70">
        <v>0</v>
      </c>
      <c r="D81" s="70">
        <v>1.4171923040390659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1.0067200691132427E-2</v>
      </c>
      <c r="O81" s="70">
        <v>9.7712820077553886E-2</v>
      </c>
      <c r="P81" s="70">
        <v>0.42024859966767281</v>
      </c>
      <c r="Q81" s="70">
        <v>7.1035156055980764E-2</v>
      </c>
      <c r="R81" s="70">
        <v>0.16459435788971177</v>
      </c>
      <c r="S81" s="70">
        <v>2.1808504384212029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0.26130555609569228</v>
      </c>
      <c r="H82" s="70">
        <v>0</v>
      </c>
      <c r="I82" s="70">
        <v>1.9572424146929279E-2</v>
      </c>
      <c r="J82" s="70">
        <v>0</v>
      </c>
      <c r="K82" s="70">
        <v>0</v>
      </c>
      <c r="L82" s="70">
        <v>0</v>
      </c>
      <c r="M82" s="70">
        <v>0</v>
      </c>
      <c r="N82" s="70">
        <v>3.8464535060374061E-2</v>
      </c>
      <c r="O82" s="70">
        <v>0</v>
      </c>
      <c r="P82" s="70">
        <v>0.8429211339954179</v>
      </c>
      <c r="Q82" s="70">
        <v>0</v>
      </c>
      <c r="R82" s="70">
        <v>2.3107463879661054</v>
      </c>
      <c r="S82" s="70">
        <v>3.4730100372646575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0.32663194511962956</v>
      </c>
      <c r="H83" s="70">
        <v>0</v>
      </c>
      <c r="I83" s="70">
        <v>2.4465530183661599E-2</v>
      </c>
      <c r="J83" s="70">
        <v>0</v>
      </c>
      <c r="K83" s="70">
        <v>0</v>
      </c>
      <c r="L83" s="70">
        <v>0</v>
      </c>
      <c r="M83" s="70">
        <v>0</v>
      </c>
      <c r="N83" s="70">
        <v>5.9877859948667123E-2</v>
      </c>
      <c r="O83" s="70">
        <v>0</v>
      </c>
      <c r="P83" s="70">
        <v>3.9646960127868169E-2</v>
      </c>
      <c r="Q83" s="70">
        <v>0</v>
      </c>
      <c r="R83" s="70">
        <v>0</v>
      </c>
      <c r="S83" s="70">
        <v>0.45062229537961684</v>
      </c>
    </row>
    <row r="84" spans="1:19">
      <c r="A84" t="s">
        <v>228</v>
      </c>
      <c r="B84" s="69" t="s">
        <v>124</v>
      </c>
      <c r="C84" s="70">
        <v>0</v>
      </c>
      <c r="D84" s="70">
        <v>0.59671254906906057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1.4746488904009425E-2</v>
      </c>
      <c r="O84" s="70">
        <v>9.2570040073468363E-2</v>
      </c>
      <c r="P84" s="70">
        <v>0</v>
      </c>
      <c r="Q84" s="70">
        <v>2.9909539391992368E-2</v>
      </c>
      <c r="R84" s="70">
        <v>0</v>
      </c>
      <c r="S84" s="70">
        <v>0.7339386174385254</v>
      </c>
    </row>
    <row r="85" spans="1:19">
      <c r="A85" t="s">
        <v>228</v>
      </c>
      <c r="B85" s="69" t="s">
        <v>125</v>
      </c>
      <c r="C85" s="70">
        <v>0</v>
      </c>
      <c r="D85" s="70">
        <v>0.74589068633636657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2.1015213124410792E-2</v>
      </c>
      <c r="O85" s="70">
        <v>0</v>
      </c>
      <c r="P85" s="70">
        <v>5.5306286779028824E-2</v>
      </c>
      <c r="Q85" s="70">
        <v>3.7386924239989128E-2</v>
      </c>
      <c r="R85" s="70">
        <v>0.97294584756471636</v>
      </c>
      <c r="S85" s="70">
        <v>1.8325449580445365</v>
      </c>
    </row>
    <row r="86" spans="1:19">
      <c r="A86" t="s">
        <v>228</v>
      </c>
      <c r="B86" s="69" t="s">
        <v>126</v>
      </c>
      <c r="C86" s="70">
        <v>0</v>
      </c>
      <c r="D86" s="70">
        <v>7.7163596340952267E-3</v>
      </c>
      <c r="E86" s="70">
        <v>0</v>
      </c>
      <c r="F86" s="70">
        <v>9.350874403708076E-2</v>
      </c>
      <c r="G86" s="70">
        <v>5.4043318496894699E-3</v>
      </c>
      <c r="H86" s="70">
        <v>1.2107368877831703E-3</v>
      </c>
      <c r="I86" s="70">
        <v>0</v>
      </c>
      <c r="J86" s="70">
        <v>2.7948011814125095E-2</v>
      </c>
      <c r="K86" s="70">
        <v>0</v>
      </c>
      <c r="L86" s="70">
        <v>0</v>
      </c>
      <c r="M86" s="70">
        <v>5.9371353951007677E-3</v>
      </c>
      <c r="N86" s="70">
        <v>6.3628135281270204E-2</v>
      </c>
      <c r="O86" s="70">
        <v>6.1728338819477813E-4</v>
      </c>
      <c r="P86" s="70">
        <v>3.9680964869447166E-2</v>
      </c>
      <c r="Q86" s="70">
        <v>7.6320602460633324E-4</v>
      </c>
      <c r="R86" s="70">
        <v>1.3262843159909892</v>
      </c>
      <c r="S86" s="70">
        <v>1.5726992251723004</v>
      </c>
    </row>
    <row r="87" spans="1:19">
      <c r="A87" t="s">
        <v>228</v>
      </c>
      <c r="B87" s="69" t="s">
        <v>127</v>
      </c>
      <c r="C87" s="70">
        <v>0.43088774845629096</v>
      </c>
      <c r="D87" s="70">
        <v>0</v>
      </c>
      <c r="E87" s="70">
        <v>1.152366316076229</v>
      </c>
      <c r="F87" s="70">
        <v>0</v>
      </c>
      <c r="G87" s="70">
        <v>0</v>
      </c>
      <c r="H87" s="70">
        <v>0</v>
      </c>
      <c r="I87" s="70">
        <v>0.86774944527854814</v>
      </c>
      <c r="J87" s="70">
        <v>0</v>
      </c>
      <c r="K87" s="70">
        <v>0.21674880447169809</v>
      </c>
      <c r="L87" s="70">
        <v>12.289468829947054</v>
      </c>
      <c r="M87" s="70">
        <v>0</v>
      </c>
      <c r="N87" s="70">
        <v>0.11714930034627358</v>
      </c>
      <c r="O87" s="70">
        <v>0.95894772340341206</v>
      </c>
      <c r="P87" s="70">
        <v>3.5823058905444753</v>
      </c>
      <c r="Q87" s="70">
        <v>0</v>
      </c>
      <c r="R87" s="70">
        <v>5.7300904679022722</v>
      </c>
      <c r="S87" s="70">
        <v>25.345714526426036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0.1897402365828853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1.4825954135503139</v>
      </c>
      <c r="M88" s="70">
        <v>0</v>
      </c>
      <c r="N88" s="70">
        <v>0</v>
      </c>
      <c r="O88" s="70">
        <v>0</v>
      </c>
      <c r="P88" s="70">
        <v>2.5587175403529727E-4</v>
      </c>
      <c r="Q88" s="70">
        <v>0</v>
      </c>
      <c r="R88" s="70">
        <v>0</v>
      </c>
      <c r="S88" s="70">
        <v>1.6725915218871705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1.8532442669379634</v>
      </c>
      <c r="M89" s="70">
        <v>0</v>
      </c>
      <c r="N89" s="70">
        <v>0</v>
      </c>
      <c r="O89" s="70">
        <v>0</v>
      </c>
      <c r="P89" s="70">
        <v>0.12584087323911319</v>
      </c>
      <c r="Q89" s="70">
        <v>0</v>
      </c>
      <c r="R89" s="70">
        <v>4.389459026057807E-2</v>
      </c>
      <c r="S89" s="70">
        <v>2.0229797304375552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0.15697169648565534</v>
      </c>
      <c r="Q90" s="70">
        <v>0</v>
      </c>
      <c r="R90" s="70">
        <v>5.4868237825701272E-2</v>
      </c>
      <c r="S90" s="70">
        <v>0.21183993431145609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0.14380312667334039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1.2836830951421518E-3</v>
      </c>
      <c r="O91" s="70">
        <v>1.7208588958297355E-3</v>
      </c>
      <c r="P91" s="70">
        <v>0.35562862798812489</v>
      </c>
      <c r="Q91" s="70">
        <v>0</v>
      </c>
      <c r="R91" s="70">
        <v>0</v>
      </c>
      <c r="S91" s="70">
        <v>0.50243629665237677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0.17975390834168081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1.404564075995097</v>
      </c>
      <c r="M92" s="70">
        <v>0</v>
      </c>
      <c r="N92" s="70">
        <v>1.6046038689303543E-3</v>
      </c>
      <c r="O92" s="70">
        <v>2.151073619785393E-3</v>
      </c>
      <c r="P92" s="70">
        <v>0.58640485979424284</v>
      </c>
      <c r="Q92" s="70">
        <v>0</v>
      </c>
      <c r="R92" s="70">
        <v>0</v>
      </c>
      <c r="S92" s="70">
        <v>2.174478521619676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1.7557050949938002</v>
      </c>
      <c r="M93" s="70">
        <v>0</v>
      </c>
      <c r="N93" s="70">
        <v>0</v>
      </c>
      <c r="O93" s="70">
        <v>0</v>
      </c>
      <c r="P93" s="70">
        <v>2.3193912383476345E-2</v>
      </c>
      <c r="Q93" s="70">
        <v>0</v>
      </c>
      <c r="R93" s="70">
        <v>0</v>
      </c>
      <c r="S93" s="70">
        <v>1.7788990073772766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0.23391056126516219</v>
      </c>
      <c r="Q94" s="70">
        <v>0</v>
      </c>
      <c r="R94" s="70">
        <v>0</v>
      </c>
      <c r="S94" s="70">
        <v>0.23391056126524745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1.6302873749935998E-3</v>
      </c>
      <c r="P95" s="70">
        <v>0</v>
      </c>
      <c r="Q95" s="70">
        <v>0</v>
      </c>
      <c r="R95" s="70">
        <v>0.19250802092363983</v>
      </c>
      <c r="S95" s="70">
        <v>0.19413830829876133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2.7362718606980252E-3</v>
      </c>
      <c r="O96" s="70">
        <v>2.0378592187455524E-3</v>
      </c>
      <c r="P96" s="70">
        <v>0.47470928149465408</v>
      </c>
      <c r="Q96" s="70">
        <v>0</v>
      </c>
      <c r="R96" s="70">
        <v>0</v>
      </c>
      <c r="S96" s="70">
        <v>0.47948341257392713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0.35049393491817682</v>
      </c>
      <c r="Q97" s="70">
        <v>0</v>
      </c>
      <c r="R97" s="70">
        <v>0</v>
      </c>
      <c r="S97" s="70">
        <v>0.35049393491817682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4.7995494437287789E-2</v>
      </c>
      <c r="Q98" s="70">
        <v>0</v>
      </c>
      <c r="R98" s="70">
        <v>0</v>
      </c>
      <c r="S98" s="70">
        <v>4.7995494437373054E-2</v>
      </c>
    </row>
    <row r="99" spans="1:19">
      <c r="A99" t="s">
        <v>228</v>
      </c>
      <c r="B99" s="69" t="s">
        <v>139</v>
      </c>
      <c r="C99" s="70">
        <v>3.9841370731041437E-2</v>
      </c>
      <c r="D99" s="70">
        <v>0</v>
      </c>
      <c r="E99" s="70">
        <v>9.9221377367705088E-2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1.2837450000000104</v>
      </c>
      <c r="M99" s="70">
        <v>0</v>
      </c>
      <c r="N99" s="70">
        <v>0</v>
      </c>
      <c r="O99" s="70">
        <v>0</v>
      </c>
      <c r="P99" s="70">
        <v>3.7824695315805457E-2</v>
      </c>
      <c r="Q99" s="70">
        <v>0</v>
      </c>
      <c r="R99" s="70">
        <v>1.1595551099739509</v>
      </c>
      <c r="S99" s="70">
        <v>2.6201875533884049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0.10132001101243304</v>
      </c>
      <c r="S100" s="70">
        <v>0.1013200110123762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3.6785942865307675E-2</v>
      </c>
      <c r="Q101" s="70">
        <v>0</v>
      </c>
      <c r="R101" s="70">
        <v>0</v>
      </c>
      <c r="S101" s="70">
        <v>3.6785942865435572E-2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0.20415095812303719</v>
      </c>
      <c r="Q102" s="70">
        <v>0</v>
      </c>
      <c r="R102" s="70">
        <v>0</v>
      </c>
      <c r="S102" s="70">
        <v>0.20415095812290929</v>
      </c>
    </row>
    <row r="103" spans="1:19">
      <c r="A103" t="s">
        <v>228</v>
      </c>
      <c r="B103" s="69" t="s">
        <v>143</v>
      </c>
      <c r="C103" s="70">
        <v>0.22738579216234456</v>
      </c>
      <c r="D103" s="70">
        <v>0</v>
      </c>
      <c r="E103" s="70">
        <v>5.0668547437382472E-3</v>
      </c>
      <c r="F103" s="70">
        <v>0</v>
      </c>
      <c r="G103" s="70">
        <v>0</v>
      </c>
      <c r="H103" s="70">
        <v>0</v>
      </c>
      <c r="I103" s="70">
        <v>0.11253524218460598</v>
      </c>
      <c r="J103" s="70">
        <v>0</v>
      </c>
      <c r="K103" s="70">
        <v>1.957590774140705E-3</v>
      </c>
      <c r="L103" s="70">
        <v>8.1676420471410438E-2</v>
      </c>
      <c r="M103" s="70">
        <v>0</v>
      </c>
      <c r="N103" s="70">
        <v>2.8222043822957232E-2</v>
      </c>
      <c r="O103" s="70">
        <v>4.0118328884275911E-2</v>
      </c>
      <c r="P103" s="70">
        <v>0.70161150163683317</v>
      </c>
      <c r="Q103" s="70">
        <v>0</v>
      </c>
      <c r="R103" s="70">
        <v>0.27192744820087</v>
      </c>
      <c r="S103" s="70">
        <v>1.4705012228812393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2.7589262973464201E-3</v>
      </c>
      <c r="Q105" s="70">
        <v>0</v>
      </c>
      <c r="R105" s="70">
        <v>0</v>
      </c>
      <c r="S105" s="70">
        <v>2.7589262974743178E-3</v>
      </c>
    </row>
    <row r="106" spans="1:19">
      <c r="A106" t="s">
        <v>228</v>
      </c>
      <c r="B106" s="69" t="s">
        <v>146</v>
      </c>
      <c r="C106" s="70">
        <v>6.0148782775351961E-2</v>
      </c>
      <c r="D106" s="70">
        <v>4.8417151247569734E-2</v>
      </c>
      <c r="E106" s="70">
        <v>2.3529893113302336E-2</v>
      </c>
      <c r="F106" s="70">
        <v>2.6937321019830165</v>
      </c>
      <c r="G106" s="70">
        <v>0.61337776248541331</v>
      </c>
      <c r="H106" s="70">
        <v>7.3744865348411626E-2</v>
      </c>
      <c r="I106" s="70">
        <v>0.25512629891026961</v>
      </c>
      <c r="J106" s="70">
        <v>0.295456055782509</v>
      </c>
      <c r="K106" s="70">
        <v>8.1382901639006633E-3</v>
      </c>
      <c r="L106" s="70">
        <v>0.73637287999997625</v>
      </c>
      <c r="M106" s="70">
        <v>0.49075294265325198</v>
      </c>
      <c r="N106" s="70">
        <v>0.13967578088354671</v>
      </c>
      <c r="O106" s="70">
        <v>0.28391191023889917</v>
      </c>
      <c r="P106" s="70">
        <v>0.75477394198433956</v>
      </c>
      <c r="Q106" s="70">
        <v>3.9533355544909554E-2</v>
      </c>
      <c r="R106" s="70">
        <v>0.39526961384524384</v>
      </c>
      <c r="S106" s="70">
        <v>6.9119616269597373</v>
      </c>
    </row>
    <row r="107" spans="1:19">
      <c r="A107" t="s">
        <v>228</v>
      </c>
      <c r="B107" s="69" t="s">
        <v>147</v>
      </c>
      <c r="C107" s="70">
        <v>0.14548700696897932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5.2258577113946103E-2</v>
      </c>
      <c r="M107" s="70">
        <v>0</v>
      </c>
      <c r="N107" s="70">
        <v>0</v>
      </c>
      <c r="O107" s="70">
        <v>0</v>
      </c>
      <c r="P107" s="70">
        <v>4.00188778130115E-2</v>
      </c>
      <c r="Q107" s="70">
        <v>0</v>
      </c>
      <c r="R107" s="70">
        <v>0</v>
      </c>
      <c r="S107" s="70">
        <v>0.23776446189572198</v>
      </c>
    </row>
    <row r="108" spans="1:19">
      <c r="A108" t="s">
        <v>228</v>
      </c>
      <c r="B108" s="69" t="s">
        <v>148</v>
      </c>
      <c r="C108" s="70">
        <v>0</v>
      </c>
      <c r="D108" s="70">
        <v>0.1478468503944157</v>
      </c>
      <c r="E108" s="70">
        <v>3.2418979409527537E-3</v>
      </c>
      <c r="F108" s="70">
        <v>0.61770694704119933</v>
      </c>
      <c r="G108" s="70">
        <v>9.4583817839151152E-3</v>
      </c>
      <c r="H108" s="70">
        <v>1.551174612563111E-2</v>
      </c>
      <c r="I108" s="70">
        <v>0</v>
      </c>
      <c r="J108" s="70">
        <v>0.3455868970331295</v>
      </c>
      <c r="K108" s="70">
        <v>0</v>
      </c>
      <c r="L108" s="70">
        <v>0</v>
      </c>
      <c r="M108" s="70">
        <v>0.36503379971125582</v>
      </c>
      <c r="N108" s="70">
        <v>0.29686061890116022</v>
      </c>
      <c r="O108" s="70">
        <v>0.38449815380343466</v>
      </c>
      <c r="P108" s="70">
        <v>0.25808571996122964</v>
      </c>
      <c r="Q108" s="70">
        <v>0.11472766899641762</v>
      </c>
      <c r="R108" s="70">
        <v>0.27016252597894663</v>
      </c>
      <c r="S108" s="70">
        <v>2.8287212076718333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5.3091820688450753E-2</v>
      </c>
      <c r="Q109" s="70">
        <v>0</v>
      </c>
      <c r="R109" s="70">
        <v>0</v>
      </c>
      <c r="S109" s="70">
        <v>5.3091820688450753E-2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2.8192036236788454E-2</v>
      </c>
      <c r="Q110" s="70">
        <v>0</v>
      </c>
      <c r="R110" s="70">
        <v>3.1891297077976333E-2</v>
      </c>
      <c r="S110" s="70">
        <v>6.0083333314651099E-2</v>
      </c>
    </row>
    <row r="111" spans="1:19">
      <c r="A111" t="s">
        <v>228</v>
      </c>
      <c r="B111" s="69" t="s">
        <v>151</v>
      </c>
      <c r="C111" s="70">
        <v>0.10662988919897387</v>
      </c>
      <c r="D111" s="70">
        <v>0</v>
      </c>
      <c r="E111" s="70">
        <v>0.26555222073835338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3.4357649999999467</v>
      </c>
      <c r="M111" s="70">
        <v>0</v>
      </c>
      <c r="N111" s="70">
        <v>0</v>
      </c>
      <c r="O111" s="70">
        <v>2.566869081162082E-2</v>
      </c>
      <c r="P111" s="70">
        <v>0.10369371988340959</v>
      </c>
      <c r="Q111" s="70">
        <v>0</v>
      </c>
      <c r="R111" s="70">
        <v>2.9158719519772092</v>
      </c>
      <c r="S111" s="70">
        <v>6.8531814726097764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9.7192609828766763E-5</v>
      </c>
      <c r="P112" s="70">
        <v>2.6707121333515715E-3</v>
      </c>
      <c r="Q112" s="70">
        <v>0</v>
      </c>
      <c r="R112" s="70">
        <v>0</v>
      </c>
      <c r="S112" s="70">
        <v>2.7679047429955972E-3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7.2002808127422213E-2</v>
      </c>
      <c r="J113" s="70">
        <v>0</v>
      </c>
      <c r="K113" s="70">
        <v>1.2525145915738278E-3</v>
      </c>
      <c r="L113" s="70">
        <v>0</v>
      </c>
      <c r="M113" s="70">
        <v>0</v>
      </c>
      <c r="N113" s="70">
        <v>1.8057155846470607E-2</v>
      </c>
      <c r="O113" s="70">
        <v>0</v>
      </c>
      <c r="P113" s="70">
        <v>0.14555943602096022</v>
      </c>
      <c r="Q113" s="70">
        <v>0</v>
      </c>
      <c r="R113" s="70">
        <v>0</v>
      </c>
      <c r="S113" s="70">
        <v>0.23687191458657253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1.5216101571837726E-3</v>
      </c>
      <c r="Q114" s="70">
        <v>0</v>
      </c>
      <c r="R114" s="70">
        <v>0</v>
      </c>
      <c r="S114" s="70">
        <v>1.521610156942188E-3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9.7915324104604906E-3</v>
      </c>
      <c r="P116" s="70">
        <v>0</v>
      </c>
      <c r="Q116" s="70">
        <v>0</v>
      </c>
      <c r="R116" s="70">
        <v>0</v>
      </c>
      <c r="S116" s="70">
        <v>9.7915324106452317E-3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4.0492203174835595E-4</v>
      </c>
      <c r="Q117" s="70">
        <v>0</v>
      </c>
      <c r="R117" s="70">
        <v>0</v>
      </c>
      <c r="S117" s="70">
        <v>4.0492203174835595E-4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1.3297942718814681E-2</v>
      </c>
      <c r="P118" s="70">
        <v>0</v>
      </c>
      <c r="Q118" s="70">
        <v>0</v>
      </c>
      <c r="R118" s="70">
        <v>2.0235999789491643E-2</v>
      </c>
      <c r="S118" s="70">
        <v>3.3533942508256587E-2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8.6476501564192176E-4</v>
      </c>
      <c r="P119" s="70">
        <v>3.6336180026808051E-4</v>
      </c>
      <c r="Q119" s="70">
        <v>0</v>
      </c>
      <c r="R119" s="70">
        <v>4.7350245810662273E-4</v>
      </c>
      <c r="S119" s="70">
        <v>1.701629274066363E-3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1.246059100381558E-4</v>
      </c>
      <c r="N120" s="70">
        <v>1.8052344725560943E-4</v>
      </c>
      <c r="O120" s="70">
        <v>0</v>
      </c>
      <c r="P120" s="70">
        <v>8.5816521647075206E-4</v>
      </c>
      <c r="Q120" s="70">
        <v>0</v>
      </c>
      <c r="R120" s="70">
        <v>0</v>
      </c>
      <c r="S120" s="70">
        <v>1.1632945738710987E-3</v>
      </c>
    </row>
    <row r="121" spans="1:19">
      <c r="A121" t="s">
        <v>228</v>
      </c>
      <c r="B121" s="69" t="s">
        <v>161</v>
      </c>
      <c r="C121" s="70">
        <v>1.9161229794313783E-2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6.8826668832002724E-3</v>
      </c>
      <c r="M121" s="70">
        <v>0</v>
      </c>
      <c r="N121" s="70">
        <v>1.3599433026499241E-2</v>
      </c>
      <c r="O121" s="70">
        <v>7.1341867730801312E-2</v>
      </c>
      <c r="P121" s="70">
        <v>1.9239812474864948E-2</v>
      </c>
      <c r="Q121" s="70">
        <v>0</v>
      </c>
      <c r="R121" s="70">
        <v>1.2460591023000234E-5</v>
      </c>
      <c r="S121" s="70">
        <v>0.13023747050056045</v>
      </c>
    </row>
    <row r="122" spans="1:19">
      <c r="A122" t="s">
        <v>228</v>
      </c>
      <c r="B122" s="69" t="s">
        <v>162</v>
      </c>
      <c r="C122" s="70">
        <v>0</v>
      </c>
      <c r="D122" s="70">
        <v>7.4014613374306037E-2</v>
      </c>
      <c r="E122" s="70">
        <v>4.2697112759881861E-4</v>
      </c>
      <c r="F122" s="70">
        <v>0</v>
      </c>
      <c r="G122" s="70">
        <v>0</v>
      </c>
      <c r="H122" s="70">
        <v>0</v>
      </c>
      <c r="I122" s="70">
        <v>0</v>
      </c>
      <c r="J122" s="70">
        <v>0.17300659772526927</v>
      </c>
      <c r="K122" s="70">
        <v>0</v>
      </c>
      <c r="L122" s="70">
        <v>0</v>
      </c>
      <c r="M122" s="70">
        <v>0.10639849445973937</v>
      </c>
      <c r="N122" s="70">
        <v>9.8445453236074343E-2</v>
      </c>
      <c r="O122" s="70">
        <v>1.1214531902936642E-4</v>
      </c>
      <c r="P122" s="70">
        <v>2.3202927770299198E-2</v>
      </c>
      <c r="Q122" s="70">
        <v>0</v>
      </c>
      <c r="R122" s="70">
        <v>4.820928258985191E-2</v>
      </c>
      <c r="S122" s="70">
        <v>0.52381648560231042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0.30923445945529693</v>
      </c>
      <c r="G123" s="70">
        <v>4.7350245812936009E-3</v>
      </c>
      <c r="H123" s="70">
        <v>7.7654403133124994E-3</v>
      </c>
      <c r="I123" s="70">
        <v>0</v>
      </c>
      <c r="J123" s="70">
        <v>0</v>
      </c>
      <c r="K123" s="70">
        <v>0</v>
      </c>
      <c r="L123" s="70">
        <v>0</v>
      </c>
      <c r="M123" s="70">
        <v>7.6218943049532584E-2</v>
      </c>
      <c r="N123" s="70">
        <v>3.6387995820369667E-2</v>
      </c>
      <c r="O123" s="70">
        <v>9.6980779779379134E-2</v>
      </c>
      <c r="P123" s="70">
        <v>1.0770459638891339E-2</v>
      </c>
      <c r="Q123" s="70">
        <v>5.7434595606549621E-2</v>
      </c>
      <c r="R123" s="70">
        <v>2.4749225850939638E-2</v>
      </c>
      <c r="S123" s="70">
        <v>0.6242769240952839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3.7130056900451791E-3</v>
      </c>
      <c r="Q124" s="70">
        <v>0</v>
      </c>
      <c r="R124" s="70">
        <v>4.2002133694438726E-3</v>
      </c>
      <c r="S124" s="70">
        <v>7.9132190596737928E-3</v>
      </c>
    </row>
    <row r="125" spans="1:19">
      <c r="A125" t="s">
        <v>228</v>
      </c>
      <c r="B125" s="69" t="s">
        <v>165</v>
      </c>
      <c r="C125" s="70">
        <v>5.9041024641128814E-3</v>
      </c>
      <c r="D125" s="70">
        <v>0</v>
      </c>
      <c r="E125" s="70">
        <v>9.2541330366238128E-3</v>
      </c>
      <c r="F125" s="70">
        <v>0</v>
      </c>
      <c r="G125" s="70">
        <v>0</v>
      </c>
      <c r="H125" s="70">
        <v>0</v>
      </c>
      <c r="I125" s="70">
        <v>7.842432812651623E-3</v>
      </c>
      <c r="J125" s="70">
        <v>0</v>
      </c>
      <c r="K125" s="70">
        <v>8.5233149040853107E-4</v>
      </c>
      <c r="L125" s="70">
        <v>0.11264915118601948</v>
      </c>
      <c r="M125" s="70">
        <v>0</v>
      </c>
      <c r="N125" s="70">
        <v>1.537076721547237E-4</v>
      </c>
      <c r="O125" s="70">
        <v>6.2981990057622284E-3</v>
      </c>
      <c r="P125" s="70">
        <v>7.6458031356935408E-2</v>
      </c>
      <c r="Q125" s="70">
        <v>0</v>
      </c>
      <c r="R125" s="70">
        <v>9.0640219683166379E-2</v>
      </c>
      <c r="S125" s="70">
        <v>0.31005230870778178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3.5174363655698926E-4</v>
      </c>
      <c r="Q126" s="70">
        <v>0</v>
      </c>
      <c r="R126" s="70">
        <v>0</v>
      </c>
      <c r="S126" s="70">
        <v>3.5174363665646524E-4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9.4830623098829392E-3</v>
      </c>
      <c r="J127" s="70">
        <v>0</v>
      </c>
      <c r="K127" s="70">
        <v>1.6496125949583273E-4</v>
      </c>
      <c r="L127" s="70">
        <v>0</v>
      </c>
      <c r="M127" s="70">
        <v>0</v>
      </c>
      <c r="N127" s="70">
        <v>2.3782007741743882E-3</v>
      </c>
      <c r="O127" s="70">
        <v>0</v>
      </c>
      <c r="P127" s="70">
        <v>1.9162097667731359E-2</v>
      </c>
      <c r="Q127" s="70">
        <v>0</v>
      </c>
      <c r="R127" s="70">
        <v>0</v>
      </c>
      <c r="S127" s="70">
        <v>3.1188322011075797E-2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1.8852891584231202E-4</v>
      </c>
      <c r="Q128" s="70">
        <v>0</v>
      </c>
      <c r="R128" s="70">
        <v>0</v>
      </c>
      <c r="S128" s="70">
        <v>1.88528915941788E-4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1.2887773756631304E-5</v>
      </c>
      <c r="P131" s="70">
        <v>0</v>
      </c>
      <c r="Q131" s="70">
        <v>0</v>
      </c>
      <c r="R131" s="70">
        <v>0</v>
      </c>
      <c r="S131" s="70">
        <v>1.2887773891634424E-5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1.1954124147450784E-5</v>
      </c>
      <c r="Q133" s="70">
        <v>0</v>
      </c>
      <c r="R133" s="70">
        <v>0</v>
      </c>
      <c r="S133" s="70">
        <v>1.1954124147450784E-5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1.2983605920382502E-3</v>
      </c>
      <c r="P135" s="70">
        <v>0</v>
      </c>
      <c r="Q135" s="70">
        <v>0</v>
      </c>
      <c r="R135" s="70">
        <v>0</v>
      </c>
      <c r="S135" s="70">
        <v>1.2983605920453556E-3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1.7633118144786408E-3</v>
      </c>
      <c r="P137" s="70">
        <v>0</v>
      </c>
      <c r="Q137" s="70">
        <v>0</v>
      </c>
      <c r="R137" s="70">
        <v>2.6833005872504145E-3</v>
      </c>
      <c r="S137" s="70">
        <v>4.4466124015798414E-3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1.1466814085991928E-4</v>
      </c>
      <c r="P138" s="70">
        <v>0</v>
      </c>
      <c r="Q138" s="70">
        <v>0</v>
      </c>
      <c r="R138" s="70">
        <v>6.2786590092400729E-5</v>
      </c>
      <c r="S138" s="70">
        <v>1.7745473110153398E-4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1.6522786864925365E-5</v>
      </c>
      <c r="N139" s="70">
        <v>2.3937471681279021E-5</v>
      </c>
      <c r="O139" s="70">
        <v>0</v>
      </c>
      <c r="P139" s="70">
        <v>0</v>
      </c>
      <c r="Q139" s="70">
        <v>0</v>
      </c>
      <c r="R139" s="70">
        <v>0</v>
      </c>
      <c r="S139" s="70">
        <v>4.0460258333041565E-5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1.8032895337967147E-3</v>
      </c>
      <c r="O140" s="70">
        <v>9.4599563930160002E-3</v>
      </c>
      <c r="P140" s="70">
        <v>2.3864819083598832E-3</v>
      </c>
      <c r="Q140" s="70">
        <v>0</v>
      </c>
      <c r="R140" s="70">
        <v>1.6522786836503656E-6</v>
      </c>
      <c r="S140" s="70">
        <v>1.3651380113969935E-2</v>
      </c>
    </row>
    <row r="141" spans="1:19">
      <c r="A141" t="s">
        <v>228</v>
      </c>
      <c r="B141" s="69" t="s">
        <v>181</v>
      </c>
      <c r="C141" s="70">
        <v>0</v>
      </c>
      <c r="D141" s="70">
        <v>9.8143633919001161E-3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2.2940734834143939E-2</v>
      </c>
      <c r="K141" s="70">
        <v>0</v>
      </c>
      <c r="L141" s="70">
        <v>0</v>
      </c>
      <c r="M141" s="70">
        <v>1.4108477250267981E-2</v>
      </c>
      <c r="N141" s="70">
        <v>1.3053901226953712E-2</v>
      </c>
      <c r="O141" s="70">
        <v>1.4870508181275E-5</v>
      </c>
      <c r="P141" s="70">
        <v>0</v>
      </c>
      <c r="Q141" s="70">
        <v>0</v>
      </c>
      <c r="R141" s="70">
        <v>4.4248023230579747E-3</v>
      </c>
      <c r="S141" s="70">
        <v>6.4357149534544078E-2</v>
      </c>
    </row>
    <row r="142" spans="1:19">
      <c r="A142" t="s">
        <v>228</v>
      </c>
      <c r="B142" s="69" t="s">
        <v>182</v>
      </c>
      <c r="C142" s="70">
        <v>5.9041024641128814E-3</v>
      </c>
      <c r="D142" s="70">
        <v>0</v>
      </c>
      <c r="E142" s="70">
        <v>9.2541330366238128E-3</v>
      </c>
      <c r="F142" s="70">
        <v>4.1004596525283432E-2</v>
      </c>
      <c r="G142" s="70">
        <v>6.27865900952429E-4</v>
      </c>
      <c r="H142" s="70">
        <v>1.029700077571416E-3</v>
      </c>
      <c r="I142" s="70">
        <v>7.842432812651623E-3</v>
      </c>
      <c r="J142" s="70">
        <v>0</v>
      </c>
      <c r="K142" s="70">
        <v>8.5233149040764289E-4</v>
      </c>
      <c r="L142" s="70">
        <v>0.11264915118601948</v>
      </c>
      <c r="M142" s="70">
        <v>1.0106658271006097E-2</v>
      </c>
      <c r="N142" s="70">
        <v>4.9787685324744757E-3</v>
      </c>
      <c r="O142" s="70">
        <v>1.5777213177024407E-2</v>
      </c>
      <c r="P142" s="70">
        <v>7.6458644369992612E-2</v>
      </c>
      <c r="Q142" s="70">
        <v>7.615847288141353E-3</v>
      </c>
      <c r="R142" s="70">
        <v>9.0047365547746949E-2</v>
      </c>
      <c r="S142" s="70">
        <v>0.38414881068001705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0.50601350563403003</v>
      </c>
      <c r="D149" s="70">
        <v>0</v>
      </c>
      <c r="E149" s="70">
        <v>1.1750253363380487</v>
      </c>
      <c r="F149" s="70">
        <v>0</v>
      </c>
      <c r="G149" s="70">
        <v>0</v>
      </c>
      <c r="H149" s="70">
        <v>0</v>
      </c>
      <c r="I149" s="70">
        <v>1.0190425241619963</v>
      </c>
      <c r="J149" s="70">
        <v>0</v>
      </c>
      <c r="K149" s="70">
        <v>0.25453919909685307</v>
      </c>
      <c r="L149" s="70">
        <v>14.432151360303578</v>
      </c>
      <c r="M149" s="70">
        <v>0</v>
      </c>
      <c r="N149" s="70">
        <v>0.10804342131478961</v>
      </c>
      <c r="O149" s="70">
        <v>1.126141323297233</v>
      </c>
      <c r="P149" s="70">
        <v>0.10447698038359476</v>
      </c>
      <c r="Q149" s="70">
        <v>0</v>
      </c>
      <c r="R149" s="70">
        <v>6.7291381007030395</v>
      </c>
      <c r="S149" s="70">
        <v>25.454571751233516</v>
      </c>
    </row>
    <row r="150" spans="1:19">
      <c r="A150" t="s">
        <v>228</v>
      </c>
      <c r="B150" s="69" t="s">
        <v>190</v>
      </c>
      <c r="C150" s="70">
        <v>0</v>
      </c>
      <c r="D150" s="70">
        <v>1.0071378920305598</v>
      </c>
      <c r="E150" s="70">
        <v>0</v>
      </c>
      <c r="F150" s="70">
        <v>18.780955899878393</v>
      </c>
      <c r="G150" s="70">
        <v>1.2963603308077154</v>
      </c>
      <c r="H150" s="70">
        <v>0.14980257512249473</v>
      </c>
      <c r="I150" s="70">
        <v>0</v>
      </c>
      <c r="J150" s="70">
        <v>2.5322962178240473</v>
      </c>
      <c r="K150" s="70">
        <v>0</v>
      </c>
      <c r="L150" s="70">
        <v>0</v>
      </c>
      <c r="M150" s="70">
        <v>2.2818833377478427</v>
      </c>
      <c r="N150" s="70">
        <v>1.6596314808726191</v>
      </c>
      <c r="O150" s="70">
        <v>1.5895108408587362</v>
      </c>
      <c r="P150" s="70">
        <v>0.19368143125042536</v>
      </c>
      <c r="Q150" s="70">
        <v>0.31807953171124836</v>
      </c>
      <c r="R150" s="70">
        <v>3.2857765678205624</v>
      </c>
      <c r="S150" s="70">
        <v>33.095116105925626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0.10404152472790074</v>
      </c>
      <c r="D169" s="70">
        <v>8.3748897423120638E-2</v>
      </c>
      <c r="E169" s="70">
        <v>4.0700507029967525E-2</v>
      </c>
      <c r="F169" s="70">
        <v>4.6594458302761268</v>
      </c>
      <c r="G169" s="70">
        <v>1.060981697360674</v>
      </c>
      <c r="H169" s="70">
        <v>0.12755916042987137</v>
      </c>
      <c r="I169" s="70">
        <v>0.44130118536142504</v>
      </c>
      <c r="J169" s="70">
        <v>0.51106102426899014</v>
      </c>
      <c r="K169" s="70">
        <v>1.407709480161401E-2</v>
      </c>
      <c r="L169" s="70">
        <v>1.2737308000000098</v>
      </c>
      <c r="M169" s="70">
        <v>0.84887311201368476</v>
      </c>
      <c r="N169" s="70">
        <v>0.24160224929172358</v>
      </c>
      <c r="O169" s="70">
        <v>0.49109269825108726</v>
      </c>
      <c r="P169" s="70">
        <v>1.2942890638521476</v>
      </c>
      <c r="Q169" s="70">
        <v>6.8382274731385806E-2</v>
      </c>
      <c r="R169" s="70">
        <v>0.68371214520931289</v>
      </c>
      <c r="S169" s="70">
        <v>11.944599265028955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B2:G33"/>
  <sheetViews>
    <sheetView workbookViewId="0"/>
  </sheetViews>
  <sheetFormatPr defaultRowHeight="15"/>
  <cols>
    <col min="2" max="2" width="23.140625" bestFit="1" customWidth="1"/>
    <col min="3" max="5" width="10.85546875" customWidth="1"/>
  </cols>
  <sheetData>
    <row r="2" spans="2:7">
      <c r="B2" s="133" t="s">
        <v>331</v>
      </c>
      <c r="C2" s="134" t="s">
        <v>332</v>
      </c>
      <c r="D2" s="134"/>
      <c r="E2" s="135"/>
      <c r="F2" s="135"/>
      <c r="G2" s="136"/>
    </row>
    <row r="3" spans="2:7">
      <c r="B3" s="137" t="s">
        <v>333</v>
      </c>
      <c r="C3" s="138">
        <v>41520.626435185186</v>
      </c>
      <c r="D3" s="139"/>
      <c r="E3" s="140"/>
      <c r="F3" s="140"/>
      <c r="G3" s="141"/>
    </row>
    <row r="4" spans="2:7">
      <c r="B4" s="137" t="s">
        <v>1</v>
      </c>
      <c r="C4" s="139" t="s">
        <v>2</v>
      </c>
      <c r="D4" s="139"/>
      <c r="E4" s="140"/>
      <c r="F4" s="140"/>
      <c r="G4" s="141"/>
    </row>
    <row r="5" spans="2:7">
      <c r="B5" s="137" t="s">
        <v>3</v>
      </c>
      <c r="C5" s="142" t="s">
        <v>229</v>
      </c>
      <c r="D5" s="142"/>
      <c r="E5" s="140"/>
      <c r="F5" s="140"/>
      <c r="G5" s="141"/>
    </row>
    <row r="6" spans="2:7" ht="18">
      <c r="B6" s="143" t="s">
        <v>334</v>
      </c>
      <c r="C6" s="144" t="s">
        <v>335</v>
      </c>
      <c r="D6" s="144"/>
      <c r="E6" s="144"/>
      <c r="F6" s="144"/>
      <c r="G6" s="145"/>
    </row>
    <row r="8" spans="2:7">
      <c r="B8" s="146" t="s">
        <v>336</v>
      </c>
    </row>
    <row r="9" spans="2:7">
      <c r="B9" s="147" t="s">
        <v>337</v>
      </c>
      <c r="C9" s="148">
        <v>2010</v>
      </c>
      <c r="D9" s="148">
        <v>2015</v>
      </c>
      <c r="E9" s="148">
        <v>2020</v>
      </c>
      <c r="F9" s="148">
        <v>2025</v>
      </c>
      <c r="G9" s="149">
        <v>2030</v>
      </c>
    </row>
    <row r="10" spans="2:7">
      <c r="B10" s="150" t="s">
        <v>12</v>
      </c>
      <c r="C10" s="151"/>
      <c r="D10" s="151"/>
      <c r="E10" s="152"/>
      <c r="F10" s="152"/>
      <c r="G10" s="153"/>
    </row>
    <row r="11" spans="2:7">
      <c r="B11" s="73" t="s">
        <v>14</v>
      </c>
      <c r="C11" s="154">
        <v>5.277991023479105</v>
      </c>
      <c r="D11" s="154">
        <v>5.5583362352271433</v>
      </c>
      <c r="E11" s="154">
        <v>5.9829164042292806</v>
      </c>
      <c r="F11" s="154">
        <v>6.1762777824784116</v>
      </c>
      <c r="G11" s="154">
        <v>6.5046516002029691</v>
      </c>
    </row>
    <row r="12" spans="2:7">
      <c r="B12" s="73" t="s">
        <v>15</v>
      </c>
      <c r="C12" s="154">
        <v>4.0095833203045181</v>
      </c>
      <c r="D12" s="154">
        <v>5.5963841264863312</v>
      </c>
      <c r="E12" s="154">
        <v>7.2603266843280592</v>
      </c>
      <c r="F12" s="154">
        <v>8.2441006434018913</v>
      </c>
      <c r="G12" s="154">
        <v>9.1480785831650806</v>
      </c>
    </row>
    <row r="13" spans="2:7">
      <c r="B13" s="73" t="s">
        <v>16</v>
      </c>
      <c r="C13" s="154">
        <v>53.347632002551052</v>
      </c>
      <c r="D13" s="154">
        <v>60.939285421507002</v>
      </c>
      <c r="E13" s="154">
        <v>64.824634385578577</v>
      </c>
      <c r="F13" s="154">
        <v>70.130276736134363</v>
      </c>
      <c r="G13" s="154">
        <v>75.250420597217968</v>
      </c>
    </row>
    <row r="14" spans="2:7">
      <c r="B14" s="73" t="s">
        <v>17</v>
      </c>
      <c r="C14" s="154">
        <v>4.1843264509031783</v>
      </c>
      <c r="D14" s="154">
        <v>4.1204505452610727</v>
      </c>
      <c r="E14" s="154">
        <v>4.2335080409825521</v>
      </c>
      <c r="F14" s="154">
        <v>4.4315593786255665</v>
      </c>
      <c r="G14" s="154">
        <v>4.6629548267684902</v>
      </c>
    </row>
    <row r="15" spans="2:7">
      <c r="B15" s="73" t="s">
        <v>18</v>
      </c>
      <c r="C15" s="154">
        <v>17.329877489324264</v>
      </c>
      <c r="D15" s="154">
        <v>20.08453222586472</v>
      </c>
      <c r="E15" s="154">
        <v>22.574642086878995</v>
      </c>
      <c r="F15" s="154">
        <v>25.749666847050811</v>
      </c>
      <c r="G15" s="154">
        <v>25.930593316135489</v>
      </c>
    </row>
    <row r="16" spans="2:7">
      <c r="B16" s="73" t="s">
        <v>19</v>
      </c>
      <c r="C16" s="154">
        <v>33.897433842366297</v>
      </c>
      <c r="D16" s="154">
        <v>36.637545196136308</v>
      </c>
      <c r="E16" s="154">
        <v>38.004103102825532</v>
      </c>
      <c r="F16" s="154">
        <v>38.553851810318434</v>
      </c>
      <c r="G16" s="154">
        <v>40.876068166039822</v>
      </c>
    </row>
    <row r="17" spans="2:7">
      <c r="B17" s="73" t="s">
        <v>20</v>
      </c>
      <c r="C17" s="154">
        <v>33.280474173601434</v>
      </c>
      <c r="D17" s="154">
        <v>27.293693492368572</v>
      </c>
      <c r="E17" s="154">
        <v>25.423023567709336</v>
      </c>
      <c r="F17" s="154">
        <v>27.102703440074265</v>
      </c>
      <c r="G17" s="154">
        <v>30.840438690726007</v>
      </c>
    </row>
    <row r="18" spans="2:7">
      <c r="B18" s="73" t="s">
        <v>21</v>
      </c>
      <c r="C18" s="154">
        <v>331.96875915926887</v>
      </c>
      <c r="D18" s="154">
        <v>341.90419548387916</v>
      </c>
      <c r="E18" s="154">
        <v>382.78901613858665</v>
      </c>
      <c r="F18" s="154">
        <v>401.84396051802435</v>
      </c>
      <c r="G18" s="154">
        <v>417.85389711274757</v>
      </c>
    </row>
    <row r="19" spans="2:7">
      <c r="B19" s="73" t="s">
        <v>22</v>
      </c>
      <c r="C19" s="154">
        <v>1.6703642721699627</v>
      </c>
      <c r="D19" s="154">
        <v>1.6610701780182526</v>
      </c>
      <c r="E19" s="154">
        <v>1.6730628688205045</v>
      </c>
      <c r="F19" s="154">
        <v>1.7093176335297491</v>
      </c>
      <c r="G19" s="154">
        <v>1.740801964245787</v>
      </c>
    </row>
    <row r="20" spans="2:7">
      <c r="B20" s="73" t="s">
        <v>23</v>
      </c>
      <c r="C20" s="154">
        <v>247.80281864766346</v>
      </c>
      <c r="D20" s="154">
        <v>258.27551767074192</v>
      </c>
      <c r="E20" s="154">
        <v>281.61557102976099</v>
      </c>
      <c r="F20" s="154">
        <v>307.24381605514731</v>
      </c>
      <c r="G20" s="154">
        <v>313.05756714522806</v>
      </c>
    </row>
    <row r="21" spans="2:7">
      <c r="B21" s="150" t="s">
        <v>13</v>
      </c>
      <c r="C21" s="155"/>
      <c r="D21" s="155"/>
      <c r="E21" s="155"/>
      <c r="F21" s="155"/>
      <c r="G21" s="156"/>
    </row>
    <row r="22" spans="2:7">
      <c r="B22" s="157" t="s">
        <v>24</v>
      </c>
      <c r="C22" s="154">
        <v>274.49146204624668</v>
      </c>
      <c r="D22" s="154">
        <v>292.24686096638533</v>
      </c>
      <c r="E22" s="154">
        <v>291.0626815440985</v>
      </c>
      <c r="F22" s="154">
        <v>302.89485594291631</v>
      </c>
      <c r="G22" s="154">
        <v>315.10715406796089</v>
      </c>
    </row>
    <row r="23" spans="2:7">
      <c r="B23" s="157" t="s">
        <v>238</v>
      </c>
      <c r="C23" s="154">
        <v>53.962736838403458</v>
      </c>
      <c r="D23" s="154">
        <v>54.054620126581312</v>
      </c>
      <c r="E23" s="154">
        <v>60.460260477924827</v>
      </c>
      <c r="F23" s="154">
        <v>67.518026795982351</v>
      </c>
      <c r="G23" s="154">
        <v>75.048619759792899</v>
      </c>
    </row>
    <row r="24" spans="2:7">
      <c r="B24" s="157" t="s">
        <v>239</v>
      </c>
      <c r="C24" s="154">
        <v>331.62685955405777</v>
      </c>
      <c r="D24" s="154">
        <v>354.74874908195756</v>
      </c>
      <c r="E24" s="154">
        <v>393.06069989281059</v>
      </c>
      <c r="F24" s="154">
        <v>417.15653789107802</v>
      </c>
      <c r="G24" s="154">
        <v>441.67278170567465</v>
      </c>
    </row>
    <row r="25" spans="2:7">
      <c r="B25" s="157" t="s">
        <v>27</v>
      </c>
      <c r="C25" s="154">
        <v>41.170833772594619</v>
      </c>
      <c r="D25" s="154">
        <v>39.891495073436879</v>
      </c>
      <c r="E25" s="154">
        <v>39.244976086778649</v>
      </c>
      <c r="F25" s="154">
        <v>39.56630068929698</v>
      </c>
      <c r="G25" s="154">
        <v>40.682279523578345</v>
      </c>
    </row>
    <row r="26" spans="2:7">
      <c r="B26" s="157" t="s">
        <v>28</v>
      </c>
      <c r="C26" s="154">
        <v>175.49382590327798</v>
      </c>
      <c r="D26" s="154">
        <v>200.58823829111799</v>
      </c>
      <c r="E26" s="154">
        <v>214.62648294239176</v>
      </c>
      <c r="F26" s="154">
        <v>220.53677920758321</v>
      </c>
      <c r="G26" s="154">
        <v>227.64551499427256</v>
      </c>
    </row>
    <row r="27" spans="2:7">
      <c r="B27" s="157" t="s">
        <v>240</v>
      </c>
      <c r="C27" s="154">
        <v>67.738156525705307</v>
      </c>
      <c r="D27" s="154">
        <v>74.69859871074614</v>
      </c>
      <c r="E27" s="154">
        <v>78.924739730207619</v>
      </c>
      <c r="F27" s="154">
        <v>81.762388881490551</v>
      </c>
      <c r="G27" s="154">
        <v>86.862675424171584</v>
      </c>
    </row>
    <row r="28" spans="2:7">
      <c r="B28" s="157" t="s">
        <v>338</v>
      </c>
      <c r="C28" s="154">
        <v>0</v>
      </c>
      <c r="D28" s="154">
        <v>0</v>
      </c>
      <c r="E28" s="154">
        <v>0</v>
      </c>
      <c r="F28" s="154">
        <v>0</v>
      </c>
      <c r="G28" s="154">
        <v>0</v>
      </c>
    </row>
    <row r="29" spans="2:7">
      <c r="B29" s="19" t="s">
        <v>241</v>
      </c>
      <c r="C29" s="158">
        <v>1677.2531350219181</v>
      </c>
      <c r="D29" s="158">
        <v>1778.2995728257156</v>
      </c>
      <c r="E29" s="158">
        <v>1911.7606449839122</v>
      </c>
      <c r="F29" s="158">
        <v>2020.6204202531326</v>
      </c>
      <c r="G29" s="159">
        <v>2112.8844974779281</v>
      </c>
    </row>
    <row r="31" spans="2:7">
      <c r="B31" s="160" t="s">
        <v>339</v>
      </c>
      <c r="C31" t="s">
        <v>340</v>
      </c>
      <c r="E31" s="161"/>
      <c r="F31" s="161"/>
    </row>
    <row r="32" spans="2:7">
      <c r="C32" t="s">
        <v>341</v>
      </c>
    </row>
    <row r="33" spans="3:7">
      <c r="C33" s="162" t="s">
        <v>342</v>
      </c>
      <c r="D33" s="162"/>
      <c r="G33" s="162"/>
    </row>
  </sheetData>
  <hyperlinks>
    <hyperlink ref="C33" r:id="rId1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" customWidth="1"/>
    <col min="3" max="3" width="10.42578125" customWidth="1"/>
  </cols>
  <sheetData>
    <row r="1" spans="1:20" s="73" customFormat="1">
      <c r="A1"/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2010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5.8786161574990647E-3</v>
      </c>
      <c r="D10">
        <v>1.5756796020668186E-2</v>
      </c>
      <c r="E10">
        <v>0.22105160859849032</v>
      </c>
      <c r="F10">
        <v>9.8920683709747582E-3</v>
      </c>
      <c r="G10">
        <v>4.0988434154555262E-2</v>
      </c>
      <c r="H10">
        <v>8.5396830997614498E-2</v>
      </c>
      <c r="I10">
        <v>0.13790119776344228</v>
      </c>
      <c r="J10">
        <v>0.79954217069081979</v>
      </c>
      <c r="K10">
        <v>3.4887989891700238E-4</v>
      </c>
      <c r="L10">
        <v>0.82940649062727323</v>
      </c>
      <c r="M10">
        <v>1.0822652085726101</v>
      </c>
      <c r="N10">
        <v>0.16659762633243153</v>
      </c>
      <c r="O10">
        <v>1.0750987616332202</v>
      </c>
      <c r="P10">
        <v>0.85863927323444122</v>
      </c>
      <c r="Q10">
        <v>0.40292560327587584</v>
      </c>
      <c r="R10">
        <v>0.16859243367980442</v>
      </c>
      <c r="S10">
        <v>5.9002820000086373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3.0600490231774968E-2</v>
      </c>
      <c r="S12">
        <v>3.0600490231774913E-2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5.8057325781519786E-3</v>
      </c>
      <c r="Q15">
        <v>0</v>
      </c>
      <c r="R15">
        <v>0</v>
      </c>
      <c r="S15">
        <v>5.8057325781524227E-3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4.0974666008219973E-2</v>
      </c>
      <c r="Q16">
        <v>0</v>
      </c>
      <c r="R16">
        <v>0</v>
      </c>
      <c r="S16">
        <v>4.0974666008220417E-2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0.10424453435783776</v>
      </c>
      <c r="Q18">
        <v>0</v>
      </c>
      <c r="R18">
        <v>0</v>
      </c>
      <c r="S18">
        <v>0.10424453435783754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0.49238575159143805</v>
      </c>
      <c r="Q19">
        <v>0</v>
      </c>
      <c r="R19">
        <v>0</v>
      </c>
      <c r="S19">
        <v>0.49238575159143849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6.739467656511211E-2</v>
      </c>
      <c r="Q20">
        <v>0</v>
      </c>
      <c r="R20">
        <v>0.67724635837294367</v>
      </c>
      <c r="S20">
        <v>0.74464103493805656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0.27034158947544151</v>
      </c>
      <c r="P21">
        <v>0</v>
      </c>
      <c r="Q21">
        <v>0</v>
      </c>
      <c r="R21">
        <v>0</v>
      </c>
      <c r="S21">
        <v>0.27034158947544107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29.933378603102174</v>
      </c>
      <c r="M22">
        <v>0</v>
      </c>
      <c r="N22">
        <v>0</v>
      </c>
      <c r="O22">
        <v>0</v>
      </c>
      <c r="P22">
        <v>0.36104983650492395</v>
      </c>
      <c r="Q22">
        <v>0</v>
      </c>
      <c r="R22">
        <v>0</v>
      </c>
      <c r="S22">
        <v>30.294428439607096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9.077386772360363E-5</v>
      </c>
      <c r="Q23">
        <v>0</v>
      </c>
      <c r="R23">
        <v>0</v>
      </c>
      <c r="S23">
        <v>9.0773867725602031E-5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7.977778768043061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9.17433535274359E-3</v>
      </c>
      <c r="Q24">
        <v>0</v>
      </c>
      <c r="R24">
        <v>0</v>
      </c>
      <c r="S24">
        <v>7.9869531033958054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3.102707609502199</v>
      </c>
      <c r="P25">
        <v>0.19915452159530633</v>
      </c>
      <c r="Q25">
        <v>0</v>
      </c>
      <c r="R25">
        <v>0</v>
      </c>
      <c r="S25">
        <v>3.3018621310975078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2.1381071651611627E-3</v>
      </c>
      <c r="Q26">
        <v>0</v>
      </c>
      <c r="R26">
        <v>0</v>
      </c>
      <c r="S26">
        <v>2.1381071651518369E-3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0.14985053350009342</v>
      </c>
      <c r="O27">
        <v>8.9743004534619129</v>
      </c>
      <c r="P27">
        <v>0.15712336102191893</v>
      </c>
      <c r="Q27">
        <v>0</v>
      </c>
      <c r="R27">
        <v>0</v>
      </c>
      <c r="S27">
        <v>9.2812743479839384</v>
      </c>
    </row>
    <row r="28" spans="1:19">
      <c r="A28" t="s">
        <v>48</v>
      </c>
      <c r="B28" s="34" t="s">
        <v>67</v>
      </c>
      <c r="C28">
        <v>0</v>
      </c>
      <c r="D28">
        <v>0.56866463692827662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5.272539367296158</v>
      </c>
      <c r="O28">
        <v>6.517128774022396E-2</v>
      </c>
      <c r="P28">
        <v>0.78571135919700907</v>
      </c>
      <c r="Q28">
        <v>0</v>
      </c>
      <c r="R28">
        <v>0</v>
      </c>
      <c r="S28">
        <v>6.6920866511616737</v>
      </c>
    </row>
    <row r="29" spans="1:19">
      <c r="A29" t="s">
        <v>48</v>
      </c>
      <c r="B29" s="34" t="s">
        <v>68</v>
      </c>
      <c r="C29">
        <v>0.2121599542483095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0.41823080620378228</v>
      </c>
      <c r="O29">
        <v>0.11289932875910758</v>
      </c>
      <c r="P29">
        <v>9.2259252065986175E-2</v>
      </c>
      <c r="Q29">
        <v>0</v>
      </c>
      <c r="R29">
        <v>0</v>
      </c>
      <c r="S29">
        <v>0.83554934127717218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6.3961345306067798</v>
      </c>
      <c r="P30">
        <v>5.5623598172806155E-2</v>
      </c>
      <c r="Q30">
        <v>0</v>
      </c>
      <c r="R30">
        <v>0</v>
      </c>
      <c r="S30">
        <v>6.451758128779602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1.2591116924340168E-2</v>
      </c>
      <c r="L31">
        <v>0</v>
      </c>
      <c r="M31">
        <v>2.1279626097406918</v>
      </c>
      <c r="N31">
        <v>0</v>
      </c>
      <c r="O31">
        <v>0</v>
      </c>
      <c r="P31">
        <v>6.7353574433859364E-2</v>
      </c>
      <c r="Q31">
        <v>0</v>
      </c>
      <c r="R31">
        <v>0</v>
      </c>
      <c r="S31">
        <v>2.207907301098885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11.107406903643245</v>
      </c>
      <c r="N32">
        <v>0</v>
      </c>
      <c r="O32">
        <v>19.87888699993314</v>
      </c>
      <c r="P32">
        <v>2.965194876790811E-3</v>
      </c>
      <c r="Q32">
        <v>2.3319290055496777</v>
      </c>
      <c r="R32">
        <v>0</v>
      </c>
      <c r="S32">
        <v>33.321188104002843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4.9768705804948876</v>
      </c>
      <c r="J33">
        <v>0</v>
      </c>
      <c r="K33">
        <v>0</v>
      </c>
      <c r="L33">
        <v>0</v>
      </c>
      <c r="M33">
        <v>18.002433217812129</v>
      </c>
      <c r="N33">
        <v>0</v>
      </c>
      <c r="O33">
        <v>0</v>
      </c>
      <c r="P33">
        <v>0.6735137548815473</v>
      </c>
      <c r="Q33">
        <v>0</v>
      </c>
      <c r="R33">
        <v>0</v>
      </c>
      <c r="S33">
        <v>23.652817553188569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7.8212769881687692</v>
      </c>
      <c r="N34">
        <v>9.6080138936994075E-2</v>
      </c>
      <c r="O34">
        <v>0</v>
      </c>
      <c r="P34">
        <v>0</v>
      </c>
      <c r="Q34">
        <v>0</v>
      </c>
      <c r="R34">
        <v>7.206775034307733E-2</v>
      </c>
      <c r="S34">
        <v>7.9894248774488403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0.14711320286189711</v>
      </c>
      <c r="R35">
        <v>1.0097243978168935</v>
      </c>
      <c r="S35">
        <v>1.1568376006787844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>
      <c r="A37" t="s">
        <v>48</v>
      </c>
      <c r="B37" s="34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t="s">
        <v>48</v>
      </c>
      <c r="B38" s="34" t="s">
        <v>77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1.8644838158515289</v>
      </c>
      <c r="S38">
        <v>1.8644838158515427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0</v>
      </c>
      <c r="F39">
        <v>0</v>
      </c>
      <c r="G39">
        <v>0</v>
      </c>
      <c r="H39">
        <v>3.0819817576101696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3.0819817576101798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1.2941540547389665</v>
      </c>
      <c r="S40">
        <v>1.2941540547389252</v>
      </c>
    </row>
    <row r="41" spans="1:19">
      <c r="A41" t="s">
        <v>48</v>
      </c>
      <c r="B41" s="34" t="s">
        <v>80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0.78252022389018183</v>
      </c>
      <c r="S41">
        <v>0.78252022389017384</v>
      </c>
    </row>
    <row r="42" spans="1:19">
      <c r="A42" t="s">
        <v>48</v>
      </c>
      <c r="B42" s="34" t="s">
        <v>81</v>
      </c>
      <c r="C42">
        <v>0</v>
      </c>
      <c r="D42">
        <v>0</v>
      </c>
      <c r="E42">
        <v>0</v>
      </c>
      <c r="F42">
        <v>0.35700592057366148</v>
      </c>
      <c r="G42">
        <v>1.4792774493104288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0.35372383303546862</v>
      </c>
      <c r="S42">
        <v>2.1900072029195883</v>
      </c>
    </row>
    <row r="43" spans="1:19">
      <c r="A43" t="s">
        <v>48</v>
      </c>
      <c r="B43" s="34" t="s">
        <v>82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t="s">
        <v>48</v>
      </c>
      <c r="B44" s="3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1.0219483754116965E-3</v>
      </c>
      <c r="Q44">
        <v>0</v>
      </c>
      <c r="R44">
        <v>9.3910410260118482E-3</v>
      </c>
      <c r="S44">
        <v>1.041298940143065E-2</v>
      </c>
    </row>
    <row r="45" spans="1:19">
      <c r="A45" t="s">
        <v>48</v>
      </c>
      <c r="B45" s="34" t="s">
        <v>84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6.4914098808888099E-3</v>
      </c>
      <c r="O45">
        <v>0</v>
      </c>
      <c r="P45">
        <v>0.83601376009199146</v>
      </c>
      <c r="Q45">
        <v>0</v>
      </c>
      <c r="R45">
        <v>5.1197062815848682E-3</v>
      </c>
      <c r="S45">
        <v>0.84762487625442873</v>
      </c>
    </row>
    <row r="46" spans="1:19">
      <c r="A46" t="s">
        <v>48</v>
      </c>
      <c r="B46" s="34" t="s">
        <v>85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6.9335834739125524E-2</v>
      </c>
      <c r="O46">
        <v>0</v>
      </c>
      <c r="P46">
        <v>8.3975518802625437E-2</v>
      </c>
      <c r="Q46">
        <v>0</v>
      </c>
      <c r="R46">
        <v>0.33448592848633485</v>
      </c>
      <c r="S46">
        <v>0.48779728202813999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0.28648834841543636</v>
      </c>
      <c r="Q47">
        <v>0</v>
      </c>
      <c r="R47">
        <v>0.28859597189006259</v>
      </c>
      <c r="S47">
        <v>0.57508432030562062</v>
      </c>
    </row>
    <row r="48" spans="1:19">
      <c r="A48" t="s">
        <v>48</v>
      </c>
      <c r="B48" s="34" t="s">
        <v>87</v>
      </c>
      <c r="C48">
        <v>0</v>
      </c>
      <c r="D48">
        <v>0.17342774230246361</v>
      </c>
      <c r="E48">
        <v>0</v>
      </c>
      <c r="F48">
        <v>0</v>
      </c>
      <c r="G48">
        <v>0</v>
      </c>
      <c r="H48">
        <v>0</v>
      </c>
      <c r="I48">
        <v>0</v>
      </c>
      <c r="J48">
        <v>28.855571755092157</v>
      </c>
      <c r="K48">
        <v>0</v>
      </c>
      <c r="L48">
        <v>0</v>
      </c>
      <c r="M48">
        <v>0</v>
      </c>
      <c r="N48">
        <v>4.4163828123580435</v>
      </c>
      <c r="O48">
        <v>0</v>
      </c>
      <c r="P48">
        <v>2.0547734670870152</v>
      </c>
      <c r="Q48">
        <v>0.62989447955719946</v>
      </c>
      <c r="R48">
        <v>0.53494872775298674</v>
      </c>
      <c r="S48">
        <v>36.664998984149776</v>
      </c>
    </row>
    <row r="49" spans="1:19">
      <c r="A49" t="s">
        <v>48</v>
      </c>
      <c r="B49" s="34" t="s">
        <v>88</v>
      </c>
      <c r="C49">
        <v>0</v>
      </c>
      <c r="D49">
        <v>0.15123714835318602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3.4473380687434732E-2</v>
      </c>
      <c r="L49">
        <v>0</v>
      </c>
      <c r="M49">
        <v>0</v>
      </c>
      <c r="N49">
        <v>2.6322676139777919</v>
      </c>
      <c r="O49">
        <v>0</v>
      </c>
      <c r="P49">
        <v>1.1370127304955986</v>
      </c>
      <c r="Q49">
        <v>15.272886751555248</v>
      </c>
      <c r="R49">
        <v>0.13325964856456274</v>
      </c>
      <c r="S49">
        <v>19.361137273633943</v>
      </c>
    </row>
    <row r="50" spans="1:19">
      <c r="A50" t="s">
        <v>48</v>
      </c>
      <c r="B50" s="34" t="s">
        <v>89</v>
      </c>
      <c r="C50">
        <v>0</v>
      </c>
      <c r="D50">
        <v>6.6784608777240795E-2</v>
      </c>
      <c r="E50">
        <v>0</v>
      </c>
      <c r="F50">
        <v>0</v>
      </c>
      <c r="G50">
        <v>0</v>
      </c>
      <c r="H50">
        <v>0</v>
      </c>
      <c r="I50">
        <v>0.81849024563610406</v>
      </c>
      <c r="J50">
        <v>0</v>
      </c>
      <c r="K50">
        <v>9.7892701374648269E-3</v>
      </c>
      <c r="L50">
        <v>0</v>
      </c>
      <c r="M50">
        <v>15.266126151161146</v>
      </c>
      <c r="N50">
        <v>1.1503587163635949</v>
      </c>
      <c r="O50">
        <v>0</v>
      </c>
      <c r="P50">
        <v>0.64014083979913217</v>
      </c>
      <c r="Q50">
        <v>1.0289770086679226</v>
      </c>
      <c r="R50">
        <v>8.5545718590651632E-5</v>
      </c>
      <c r="S50">
        <v>18.980752386261457</v>
      </c>
    </row>
    <row r="51" spans="1:19">
      <c r="A51" t="s">
        <v>230</v>
      </c>
      <c r="B51" s="34" t="s">
        <v>90</v>
      </c>
      <c r="C51">
        <v>0</v>
      </c>
      <c r="D51">
        <v>7.7687203802689897E-4</v>
      </c>
      <c r="E51">
        <v>0</v>
      </c>
      <c r="F51">
        <v>0</v>
      </c>
      <c r="G51">
        <v>0</v>
      </c>
      <c r="H51">
        <v>0</v>
      </c>
      <c r="I51">
        <v>1.0170620160580448</v>
      </c>
      <c r="J51">
        <v>0</v>
      </c>
      <c r="K51">
        <v>0.20826299593813924</v>
      </c>
      <c r="L51">
        <v>13.053181631040459</v>
      </c>
      <c r="M51">
        <v>10.264740741194565</v>
      </c>
      <c r="N51">
        <v>3.9425305898790342E-2</v>
      </c>
      <c r="O51">
        <v>29.034644943020545</v>
      </c>
      <c r="P51">
        <v>1.0007581603942377</v>
      </c>
      <c r="Q51">
        <v>0.91631140203157457</v>
      </c>
      <c r="R51">
        <v>4.4337726111800535E-3</v>
      </c>
      <c r="S51">
        <v>55.539597840225724</v>
      </c>
    </row>
    <row r="52" spans="1:19">
      <c r="A52" t="s">
        <v>48</v>
      </c>
      <c r="B52" s="34" t="s">
        <v>91</v>
      </c>
      <c r="C52">
        <v>0</v>
      </c>
      <c r="D52">
        <v>1.6627864500491252E-2</v>
      </c>
      <c r="E52">
        <v>1.3120160546422639</v>
      </c>
      <c r="F52">
        <v>0</v>
      </c>
      <c r="G52">
        <v>0</v>
      </c>
      <c r="H52">
        <v>0</v>
      </c>
      <c r="I52">
        <v>1.3073469311529511</v>
      </c>
      <c r="J52">
        <v>0</v>
      </c>
      <c r="K52">
        <v>1.4551990149141991E-4</v>
      </c>
      <c r="L52">
        <v>1.4593030622026504</v>
      </c>
      <c r="M52">
        <v>5.3872217522707331</v>
      </c>
      <c r="N52">
        <v>0.23939262273838047</v>
      </c>
      <c r="O52">
        <v>7.3578189652706385</v>
      </c>
      <c r="P52">
        <v>0.66097476145937684</v>
      </c>
      <c r="Q52">
        <v>7.6067930658282989E-2</v>
      </c>
      <c r="R52">
        <v>9.3680733483424206E-2</v>
      </c>
      <c r="S52">
        <v>17.910596198280643</v>
      </c>
    </row>
    <row r="53" spans="1:19">
      <c r="A53" t="s">
        <v>48</v>
      </c>
      <c r="B53" s="34" t="s">
        <v>92</v>
      </c>
      <c r="C53">
        <v>0</v>
      </c>
      <c r="D53">
        <v>3.9258216732372397E-2</v>
      </c>
      <c r="E53">
        <v>0.95207565923690041</v>
      </c>
      <c r="F53">
        <v>0</v>
      </c>
      <c r="G53">
        <v>0</v>
      </c>
      <c r="H53">
        <v>0</v>
      </c>
      <c r="I53">
        <v>2.787051087469905E-3</v>
      </c>
      <c r="J53">
        <v>0</v>
      </c>
      <c r="K53">
        <v>2.0847872887069796E-4</v>
      </c>
      <c r="L53">
        <v>7.815664082084389</v>
      </c>
      <c r="M53">
        <v>0.10297875466029893</v>
      </c>
      <c r="N53">
        <v>0.52942897663998423</v>
      </c>
      <c r="O53">
        <v>10.577352587095064</v>
      </c>
      <c r="P53">
        <v>0.59934778342997852</v>
      </c>
      <c r="Q53">
        <v>0.32174866255136791</v>
      </c>
      <c r="R53">
        <v>0.681607012323596</v>
      </c>
      <c r="S53">
        <v>21.622457264570244</v>
      </c>
    </row>
    <row r="54" spans="1:19">
      <c r="A54" t="s">
        <v>230</v>
      </c>
      <c r="B54" s="34" t="s">
        <v>93</v>
      </c>
      <c r="C54">
        <v>0</v>
      </c>
      <c r="D54">
        <v>1.6295483553579793E-2</v>
      </c>
      <c r="E54">
        <v>1.2103555857646366</v>
      </c>
      <c r="F54">
        <v>0.29804380923489499</v>
      </c>
      <c r="G54">
        <v>0.89339107614235624</v>
      </c>
      <c r="H54">
        <v>1.0140817408757608</v>
      </c>
      <c r="I54">
        <v>0.14109564856235934</v>
      </c>
      <c r="J54">
        <v>0</v>
      </c>
      <c r="K54">
        <v>0.16564708222676111</v>
      </c>
      <c r="L54">
        <v>5.0732199703654572</v>
      </c>
      <c r="M54">
        <v>1.8751379020429511</v>
      </c>
      <c r="N54">
        <v>0.5905881244357829</v>
      </c>
      <c r="O54">
        <v>2.786224529479739</v>
      </c>
      <c r="P54">
        <v>0.50386553828887948</v>
      </c>
      <c r="Q54">
        <v>0.38174068815091289</v>
      </c>
      <c r="R54">
        <v>2.879636358236068</v>
      </c>
      <c r="S54">
        <v>17.829323537359699</v>
      </c>
    </row>
    <row r="55" spans="1:19">
      <c r="A55" t="s">
        <v>48</v>
      </c>
      <c r="B55" s="34" t="s">
        <v>94</v>
      </c>
      <c r="C55">
        <v>0</v>
      </c>
      <c r="D55">
        <v>0.36934997119634727</v>
      </c>
      <c r="E55">
        <v>1.1029540617553568</v>
      </c>
      <c r="F55">
        <v>0.44524007605759575</v>
      </c>
      <c r="G55">
        <v>1.8771636692185498</v>
      </c>
      <c r="H55">
        <v>3.6963067026464529</v>
      </c>
      <c r="I55">
        <v>0.40806192995337476</v>
      </c>
      <c r="J55">
        <v>0</v>
      </c>
      <c r="K55">
        <v>3.5650596271291635E-4</v>
      </c>
      <c r="L55">
        <v>0</v>
      </c>
      <c r="M55">
        <v>2.5329709299940077</v>
      </c>
      <c r="N55">
        <v>3.8230795444579968</v>
      </c>
      <c r="O55">
        <v>0.51957750667580171</v>
      </c>
      <c r="P55">
        <v>0.87745010374744759</v>
      </c>
      <c r="Q55">
        <v>1.5496328123416063</v>
      </c>
      <c r="R55">
        <v>4.3007077627377992</v>
      </c>
      <c r="S55">
        <v>21.502851576744661</v>
      </c>
    </row>
    <row r="56" spans="1:19">
      <c r="A56" t="s">
        <v>48</v>
      </c>
      <c r="B56" s="34" t="s">
        <v>95</v>
      </c>
      <c r="C56">
        <v>0.52261737982494083</v>
      </c>
      <c r="D56">
        <v>3.3291487059328162E-5</v>
      </c>
      <c r="E56">
        <v>0.46504218256996666</v>
      </c>
      <c r="F56">
        <v>0.11108129697885905</v>
      </c>
      <c r="G56">
        <v>6.0018336432328567E-2</v>
      </c>
      <c r="H56">
        <v>0.48586341047421566</v>
      </c>
      <c r="I56">
        <v>2.354812587389965E-2</v>
      </c>
      <c r="J56">
        <v>0</v>
      </c>
      <c r="K56">
        <v>8.2800168415077535E-3</v>
      </c>
      <c r="L56">
        <v>2.4326610366486534E-2</v>
      </c>
      <c r="M56">
        <v>16.949155563293232</v>
      </c>
      <c r="N56">
        <v>6.2709174540135137E-2</v>
      </c>
      <c r="O56">
        <v>2.4115715278035594</v>
      </c>
      <c r="P56">
        <v>0.28995891395748075</v>
      </c>
      <c r="Q56">
        <v>2.6679154147483786E-2</v>
      </c>
      <c r="R56">
        <v>2.0091280756817742</v>
      </c>
      <c r="S56">
        <v>23.450013060272283</v>
      </c>
    </row>
    <row r="57" spans="1:19">
      <c r="A57" t="s">
        <v>230</v>
      </c>
      <c r="B57" s="34" t="s">
        <v>96</v>
      </c>
      <c r="C57">
        <v>0.21317678088310288</v>
      </c>
      <c r="D57">
        <v>2.2064890028559159E-3</v>
      </c>
      <c r="E57">
        <v>0</v>
      </c>
      <c r="F57">
        <v>8.0095741859591563E-3</v>
      </c>
      <c r="G57">
        <v>0.38778806627440066</v>
      </c>
      <c r="H57">
        <v>0.41127670686043416</v>
      </c>
      <c r="I57">
        <v>3.2306156613801029</v>
      </c>
      <c r="J57">
        <v>0</v>
      </c>
      <c r="K57">
        <v>2.0680885824964079E-6</v>
      </c>
      <c r="L57">
        <v>0.7993056169437267</v>
      </c>
      <c r="M57">
        <v>8.6383338372702667</v>
      </c>
      <c r="N57">
        <v>4.5979742339412155E-2</v>
      </c>
      <c r="O57">
        <v>3.0056652632523111</v>
      </c>
      <c r="P57">
        <v>0.22295226677881885</v>
      </c>
      <c r="Q57">
        <v>0.1043522978464182</v>
      </c>
      <c r="R57">
        <v>0.94745487139401874</v>
      </c>
      <c r="S57">
        <v>18.017119242499973</v>
      </c>
    </row>
    <row r="58" spans="1:19">
      <c r="A58" t="s">
        <v>230</v>
      </c>
      <c r="B58" s="34" t="s">
        <v>97</v>
      </c>
      <c r="C58">
        <v>0.5152871167369294</v>
      </c>
      <c r="D58">
        <v>3.3777224952689533E-2</v>
      </c>
      <c r="E58">
        <v>0.13725364118745631</v>
      </c>
      <c r="F58">
        <v>0.10558098749791012</v>
      </c>
      <c r="G58">
        <v>0.25508956993008702</v>
      </c>
      <c r="H58">
        <v>0.34506592817267467</v>
      </c>
      <c r="I58">
        <v>4.7923755868950479E-4</v>
      </c>
      <c r="J58">
        <v>0</v>
      </c>
      <c r="K58">
        <v>5.4305891371619897E-5</v>
      </c>
      <c r="L58">
        <v>2.9121703259255014</v>
      </c>
      <c r="M58">
        <v>9.8843123293420376E-2</v>
      </c>
      <c r="N58">
        <v>9.4989259696138362E-2</v>
      </c>
      <c r="O58">
        <v>14.537828793976217</v>
      </c>
      <c r="P58">
        <v>0.91487638596943377</v>
      </c>
      <c r="Q58">
        <v>0.28691654056560978</v>
      </c>
      <c r="R58">
        <v>1.3688941720987344</v>
      </c>
      <c r="S58">
        <v>21.607106613452459</v>
      </c>
    </row>
    <row r="59" spans="1:19">
      <c r="A59" t="s">
        <v>230</v>
      </c>
      <c r="B59" s="34" t="s">
        <v>98</v>
      </c>
      <c r="C59">
        <v>6.9908881875784923E-2</v>
      </c>
      <c r="D59">
        <v>7.2435402229629187E-3</v>
      </c>
      <c r="E59">
        <v>9.4983249564259964E-2</v>
      </c>
      <c r="F59">
        <v>0.2340199517720416</v>
      </c>
      <c r="G59">
        <v>0.95924657268108326</v>
      </c>
      <c r="H59">
        <v>0.44944652116058492</v>
      </c>
      <c r="I59">
        <v>1.9086113272836158E-2</v>
      </c>
      <c r="J59">
        <v>51.77199581496324</v>
      </c>
      <c r="K59">
        <v>2.250129992528993E-3</v>
      </c>
      <c r="L59">
        <v>1.1022485668259705</v>
      </c>
      <c r="M59">
        <v>1.948920669460918</v>
      </c>
      <c r="N59">
        <v>0.52804033851927912</v>
      </c>
      <c r="O59">
        <v>4.4715746760187756</v>
      </c>
      <c r="P59">
        <v>0.55613328862605016</v>
      </c>
      <c r="Q59">
        <v>21.084946341611129</v>
      </c>
      <c r="R59">
        <v>1.1453428359183917</v>
      </c>
      <c r="S59">
        <v>84.445387492485679</v>
      </c>
    </row>
    <row r="60" spans="1:19">
      <c r="A60" t="s">
        <v>48</v>
      </c>
      <c r="B60" s="34" t="s">
        <v>99</v>
      </c>
      <c r="C60">
        <v>0</v>
      </c>
      <c r="D60">
        <v>9.5583219741610659E-3</v>
      </c>
      <c r="E60">
        <v>0.32222936033334548</v>
      </c>
      <c r="F60">
        <v>0</v>
      </c>
      <c r="G60">
        <v>5.6986537559771122E-3</v>
      </c>
      <c r="H60">
        <v>1.9986003057964012</v>
      </c>
      <c r="I60">
        <v>0.35403120099297425</v>
      </c>
      <c r="J60">
        <v>20.689181026838213</v>
      </c>
      <c r="K60">
        <v>6.2253205667986256E-2</v>
      </c>
      <c r="L60">
        <v>0.67501935402761859</v>
      </c>
      <c r="M60">
        <v>0.91880018283764286</v>
      </c>
      <c r="N60">
        <v>0.17338866262354458</v>
      </c>
      <c r="O60">
        <v>6.8225396739793638</v>
      </c>
      <c r="P60">
        <v>0.2582647844598629</v>
      </c>
      <c r="Q60">
        <v>10.147616107280435</v>
      </c>
      <c r="R60">
        <v>1.5584372968937821</v>
      </c>
      <c r="S60">
        <v>43.995618137460838</v>
      </c>
    </row>
    <row r="61" spans="1:19">
      <c r="A61" t="s">
        <v>48</v>
      </c>
      <c r="B61" s="34" t="s">
        <v>101</v>
      </c>
      <c r="C61">
        <v>1.9086740971541172E-2</v>
      </c>
      <c r="D61">
        <v>4.8480541972764968E-2</v>
      </c>
      <c r="E61">
        <v>1.0406711952988914</v>
      </c>
      <c r="F61">
        <v>7.7877425582413728E-2</v>
      </c>
      <c r="G61">
        <v>0.25778959825685899</v>
      </c>
      <c r="H61">
        <v>0.28256008323833193</v>
      </c>
      <c r="I61">
        <v>0.50144249370730698</v>
      </c>
      <c r="J61">
        <v>2.942110141506447</v>
      </c>
      <c r="K61">
        <v>1.0734343809943869E-3</v>
      </c>
      <c r="L61">
        <v>2.6079900241649128</v>
      </c>
      <c r="M61">
        <v>3.8104888322591677</v>
      </c>
      <c r="N61">
        <v>0.56610698787399372</v>
      </c>
      <c r="O61">
        <v>5.5875688630193565</v>
      </c>
      <c r="P61">
        <v>0.47907752169587958</v>
      </c>
      <c r="Q61">
        <v>4.0925116447370371</v>
      </c>
      <c r="R61">
        <v>1.3190082519774222</v>
      </c>
      <c r="S61">
        <v>23.633843780644042</v>
      </c>
    </row>
    <row r="62" spans="1:19">
      <c r="A62" t="s">
        <v>48</v>
      </c>
      <c r="B62" s="34" t="s">
        <v>102</v>
      </c>
      <c r="C62">
        <v>7.2526490538940891E-2</v>
      </c>
      <c r="D62">
        <v>4.8948335052893643E-2</v>
      </c>
      <c r="E62">
        <v>9.3135822698755533E-3</v>
      </c>
      <c r="F62">
        <v>2.0559980107368148E-2</v>
      </c>
      <c r="G62">
        <v>8.4191465330229143E-2</v>
      </c>
      <c r="H62">
        <v>0.2207893015243183</v>
      </c>
      <c r="I62">
        <v>0.42704923970193853</v>
      </c>
      <c r="J62">
        <v>8.1726960012505003</v>
      </c>
      <c r="K62">
        <v>1.0903932577002173E-3</v>
      </c>
      <c r="L62">
        <v>19.410483710933306</v>
      </c>
      <c r="M62">
        <v>2.2381015993636311</v>
      </c>
      <c r="N62">
        <v>0.52409138650376974</v>
      </c>
      <c r="O62">
        <v>0.7201564458044345</v>
      </c>
      <c r="P62">
        <v>0.36421041195572812</v>
      </c>
      <c r="Q62">
        <v>9.5660659239380408</v>
      </c>
      <c r="R62">
        <v>0.24816689263830227</v>
      </c>
      <c r="S62">
        <v>42.128441160171633</v>
      </c>
    </row>
    <row r="63" spans="1:19">
      <c r="A63" t="s">
        <v>48</v>
      </c>
      <c r="B63" s="34" t="s">
        <v>103</v>
      </c>
      <c r="C63">
        <v>2.0851776530588673E-2</v>
      </c>
      <c r="D63">
        <v>0</v>
      </c>
      <c r="E63">
        <v>5.1732397762303037</v>
      </c>
      <c r="F63">
        <v>3.0798786498520858E-2</v>
      </c>
      <c r="G63">
        <v>0.1274965671607422</v>
      </c>
      <c r="H63">
        <v>9.674042827769469E-2</v>
      </c>
      <c r="I63">
        <v>1.2252844144420294E-3</v>
      </c>
      <c r="J63">
        <v>18.711573222270303</v>
      </c>
      <c r="K63">
        <v>1.2283578241234494E-6</v>
      </c>
      <c r="L63">
        <v>0</v>
      </c>
      <c r="M63">
        <v>0.95895537941483155</v>
      </c>
      <c r="N63">
        <v>1.2735722172649844E-3</v>
      </c>
      <c r="O63">
        <v>0.98840691421965232</v>
      </c>
      <c r="P63">
        <v>5.7563294123253783E-2</v>
      </c>
      <c r="Q63">
        <v>0.4451922247904605</v>
      </c>
      <c r="R63">
        <v>0.2621835455124959</v>
      </c>
      <c r="S63">
        <v>26.875502000019537</v>
      </c>
    </row>
    <row r="64" spans="1:19">
      <c r="A64" t="s">
        <v>48</v>
      </c>
      <c r="B64" s="34" t="s">
        <v>104</v>
      </c>
      <c r="C64">
        <v>0.12847390415777582</v>
      </c>
      <c r="D64">
        <v>1.9722641410013786E-4</v>
      </c>
      <c r="E64">
        <v>0</v>
      </c>
      <c r="F64">
        <v>1.0478021647575275E-4</v>
      </c>
      <c r="G64">
        <v>1.0433921974506433E-3</v>
      </c>
      <c r="H64">
        <v>5.0427761095761525E-5</v>
      </c>
      <c r="I64">
        <v>1.5653909982642489E-3</v>
      </c>
      <c r="J64">
        <v>0.11015821119116254</v>
      </c>
      <c r="K64">
        <v>3.9826054437752667E-5</v>
      </c>
      <c r="L64">
        <v>0</v>
      </c>
      <c r="M64">
        <v>0.19551960387725842</v>
      </c>
      <c r="N64">
        <v>1.1978765627183918E-2</v>
      </c>
      <c r="O64">
        <v>2.3856967156349072</v>
      </c>
      <c r="P64">
        <v>0.14468805495424242</v>
      </c>
      <c r="Q64">
        <v>1.6484237956752708</v>
      </c>
      <c r="R64">
        <v>5.1179981556895626E-2</v>
      </c>
      <c r="S64">
        <v>4.6791200763157121</v>
      </c>
    </row>
    <row r="65" spans="1:19">
      <c r="A65" t="s">
        <v>48</v>
      </c>
      <c r="B65" s="34" t="s">
        <v>105</v>
      </c>
      <c r="C65">
        <v>2.2575611857253985E-3</v>
      </c>
      <c r="D65">
        <v>3.409593412899703E-4</v>
      </c>
      <c r="E65">
        <v>0</v>
      </c>
      <c r="F65">
        <v>1.8805378762625224E-3</v>
      </c>
      <c r="G65">
        <v>0.49299334736480738</v>
      </c>
      <c r="H65">
        <v>0.26524511525520289</v>
      </c>
      <c r="I65">
        <v>2.7519753012299475E-3</v>
      </c>
      <c r="J65">
        <v>12.952800060937193</v>
      </c>
      <c r="K65">
        <v>7.1288878576880599E-5</v>
      </c>
      <c r="L65">
        <v>0.11594886441952212</v>
      </c>
      <c r="M65">
        <v>2.4388779006741856E-2</v>
      </c>
      <c r="N65">
        <v>2.988937413191195E-2</v>
      </c>
      <c r="O65">
        <v>0.79178954395834467</v>
      </c>
      <c r="P65">
        <v>7.0236533858301087E-2</v>
      </c>
      <c r="Q65">
        <v>4.1428260041537897</v>
      </c>
      <c r="R65">
        <v>0.49564782473030888</v>
      </c>
      <c r="S65">
        <v>19.389067770400288</v>
      </c>
    </row>
    <row r="66" spans="1:19">
      <c r="A66" t="s">
        <v>48</v>
      </c>
      <c r="B66" s="34" t="s">
        <v>106</v>
      </c>
      <c r="C66">
        <v>0.13757838651009791</v>
      </c>
      <c r="D66">
        <v>3.3541391599896109E-3</v>
      </c>
      <c r="E66">
        <v>3.0479176089791338E-2</v>
      </c>
      <c r="F66">
        <v>9.0888783033368448E-2</v>
      </c>
      <c r="G66">
        <v>0.13559562791182511</v>
      </c>
      <c r="H66">
        <v>1.2916334026498593</v>
      </c>
      <c r="I66">
        <v>7.3096914956494174E-6</v>
      </c>
      <c r="J66">
        <v>2.5024201942647721</v>
      </c>
      <c r="K66">
        <v>0</v>
      </c>
      <c r="L66">
        <v>0</v>
      </c>
      <c r="M66">
        <v>9.1323604483903864E-3</v>
      </c>
      <c r="N66">
        <v>1.4207682953717438E-2</v>
      </c>
      <c r="O66">
        <v>1.1320242714890867</v>
      </c>
      <c r="P66">
        <v>1.8590130377596381E-2</v>
      </c>
      <c r="Q66">
        <v>1.0432943325633062</v>
      </c>
      <c r="R66">
        <v>0.96232002122837557</v>
      </c>
      <c r="S66">
        <v>7.3715258183713104</v>
      </c>
    </row>
    <row r="67" spans="1:19">
      <c r="A67" t="s">
        <v>230</v>
      </c>
      <c r="B67" s="34" t="s">
        <v>107</v>
      </c>
      <c r="C67">
        <v>0</v>
      </c>
      <c r="D67">
        <v>6.2407573556777507E-4</v>
      </c>
      <c r="E67">
        <v>0</v>
      </c>
      <c r="F67">
        <v>0</v>
      </c>
      <c r="G67">
        <v>1.383255644805903E-2</v>
      </c>
      <c r="H67">
        <v>0.15342339095738033</v>
      </c>
      <c r="I67">
        <v>0.27542534563941423</v>
      </c>
      <c r="J67">
        <v>0.91244142410081963</v>
      </c>
      <c r="K67">
        <v>2.6211993760894003E-4</v>
      </c>
      <c r="L67">
        <v>2.3314869973473122</v>
      </c>
      <c r="M67">
        <v>1.833115404744575</v>
      </c>
      <c r="N67">
        <v>1.0439658645239547E-2</v>
      </c>
      <c r="O67">
        <v>8.9000208521241575E-2</v>
      </c>
      <c r="P67">
        <v>0.17257374241095036</v>
      </c>
      <c r="Q67">
        <v>0.4196934658961311</v>
      </c>
      <c r="R67">
        <v>0.81887568670545718</v>
      </c>
      <c r="S67">
        <v>7.0311940770886849</v>
      </c>
    </row>
    <row r="68" spans="1:19">
      <c r="A68" t="s">
        <v>48</v>
      </c>
      <c r="B68" s="34" t="s">
        <v>108</v>
      </c>
      <c r="C68">
        <v>0</v>
      </c>
      <c r="D68">
        <v>3.4182050043973344E-2</v>
      </c>
      <c r="E68">
        <v>0.56747512791082855</v>
      </c>
      <c r="F68">
        <v>0</v>
      </c>
      <c r="G68">
        <v>2.2573755800614492E-5</v>
      </c>
      <c r="H68">
        <v>3.6372016200312274E-2</v>
      </c>
      <c r="I68">
        <v>0.20567780931712676</v>
      </c>
      <c r="J68">
        <v>0.10405032398151093</v>
      </c>
      <c r="K68">
        <v>5.2417202420340647E-4</v>
      </c>
      <c r="L68">
        <v>0</v>
      </c>
      <c r="M68">
        <v>3.1070392997566643</v>
      </c>
      <c r="N68">
        <v>0.511734245124007</v>
      </c>
      <c r="O68">
        <v>1.9097886234022212</v>
      </c>
      <c r="P68">
        <v>3.6289187083095698E-2</v>
      </c>
      <c r="Q68">
        <v>0.62791619128236675</v>
      </c>
      <c r="R68">
        <v>0.53258452787921939</v>
      </c>
      <c r="S68">
        <v>7.6736561477614487</v>
      </c>
    </row>
    <row r="69" spans="1:19">
      <c r="A69" t="s">
        <v>230</v>
      </c>
      <c r="B69" s="34" t="s">
        <v>109</v>
      </c>
      <c r="C69">
        <v>8.099358156805625E-4</v>
      </c>
      <c r="D69">
        <v>2.5482703406311868E-2</v>
      </c>
      <c r="E69">
        <v>0</v>
      </c>
      <c r="F69">
        <v>9.8239103073751721E-3</v>
      </c>
      <c r="G69">
        <v>3.0561337461969984E-2</v>
      </c>
      <c r="H69">
        <v>0</v>
      </c>
      <c r="I69">
        <v>1.3132876403288307E-2</v>
      </c>
      <c r="J69">
        <v>8.1838386677191011E-5</v>
      </c>
      <c r="K69">
        <v>5.2890861373747766E-3</v>
      </c>
      <c r="L69">
        <v>1.5043405931179876</v>
      </c>
      <c r="M69">
        <v>0.19063246316427751</v>
      </c>
      <c r="N69">
        <v>0.30959746355709328</v>
      </c>
      <c r="O69">
        <v>2.6125475435426893</v>
      </c>
      <c r="P69">
        <v>0.39887110284123395</v>
      </c>
      <c r="Q69">
        <v>1.1216120549306652E-4</v>
      </c>
      <c r="R69">
        <v>0.16694766778737602</v>
      </c>
      <c r="S69">
        <v>5.2682306831358119</v>
      </c>
    </row>
    <row r="70" spans="1:19">
      <c r="A70" t="s">
        <v>48</v>
      </c>
      <c r="B70" s="34" t="s">
        <v>110</v>
      </c>
      <c r="C70">
        <v>2.469128272730714E-6</v>
      </c>
      <c r="D70">
        <v>9.7012718012923216E-4</v>
      </c>
      <c r="E70">
        <v>0.12366569299029706</v>
      </c>
      <c r="F70">
        <v>0</v>
      </c>
      <c r="G70">
        <v>0.20274698549100556</v>
      </c>
      <c r="H70">
        <v>1.6364688527310989E-2</v>
      </c>
      <c r="I70">
        <v>3.2615642709465931E-4</v>
      </c>
      <c r="J70">
        <v>0</v>
      </c>
      <c r="K70">
        <v>1.3515417405907115E-5</v>
      </c>
      <c r="L70">
        <v>0.10271492569201257</v>
      </c>
      <c r="M70">
        <v>8.6199927804884169E-2</v>
      </c>
      <c r="N70">
        <v>0.39241947846248948</v>
      </c>
      <c r="O70">
        <v>0.36504573310168098</v>
      </c>
      <c r="P70">
        <v>7.5785692470237365E-2</v>
      </c>
      <c r="Q70">
        <v>8.9431803203865456E-5</v>
      </c>
      <c r="R70">
        <v>0.31196183110177955</v>
      </c>
      <c r="S70">
        <v>1.6783066555989308</v>
      </c>
    </row>
    <row r="71" spans="1:19">
      <c r="A71" t="s">
        <v>48</v>
      </c>
      <c r="B71" s="34" t="s">
        <v>111</v>
      </c>
      <c r="C71">
        <v>0.26494853833451582</v>
      </c>
      <c r="D71">
        <v>1.093042403399469E-3</v>
      </c>
      <c r="E71">
        <v>8.8478429375804524E-3</v>
      </c>
      <c r="F71">
        <v>5.4730646816825157E-6</v>
      </c>
      <c r="G71">
        <v>1.5745466626000848E-2</v>
      </c>
      <c r="H71">
        <v>0</v>
      </c>
      <c r="I71">
        <v>8.8222416372918389E-3</v>
      </c>
      <c r="J71">
        <v>1.7067571740767562E-3</v>
      </c>
      <c r="K71">
        <v>2.4723348049926486E-6</v>
      </c>
      <c r="L71">
        <v>9.5280287570886912E-3</v>
      </c>
      <c r="M71">
        <v>0.41036696993391786</v>
      </c>
      <c r="N71">
        <v>1.8843092683578533E-2</v>
      </c>
      <c r="O71">
        <v>2.5528761232141051</v>
      </c>
      <c r="P71">
        <v>1.1506605664582281E-2</v>
      </c>
      <c r="Q71">
        <v>1.0187585411799205E-2</v>
      </c>
      <c r="R71">
        <v>0.38852171610848174</v>
      </c>
      <c r="S71">
        <v>3.703001956285334</v>
      </c>
    </row>
    <row r="72" spans="1:19">
      <c r="A72" t="s">
        <v>230</v>
      </c>
      <c r="B72" s="34" t="s">
        <v>112</v>
      </c>
      <c r="C72">
        <v>7.9941096909128095E-2</v>
      </c>
      <c r="D72">
        <v>0</v>
      </c>
      <c r="E72">
        <v>1.1269636467470932</v>
      </c>
      <c r="F72">
        <v>1.0554074065429075E-2</v>
      </c>
      <c r="G72">
        <v>1.6865786082398415E-5</v>
      </c>
      <c r="H72">
        <v>4.1829336913924209E-2</v>
      </c>
      <c r="I72">
        <v>0.13489401167437265</v>
      </c>
      <c r="J72">
        <v>2.1732885511767108E-2</v>
      </c>
      <c r="K72">
        <v>6.7137494629110339E-4</v>
      </c>
      <c r="L72">
        <v>4.104127949135588</v>
      </c>
      <c r="M72">
        <v>0.59543837481214723</v>
      </c>
      <c r="N72">
        <v>2.319557467322042E-2</v>
      </c>
      <c r="O72">
        <v>0.16457280425777299</v>
      </c>
      <c r="P72">
        <v>6.4442537014187451E-2</v>
      </c>
      <c r="Q72">
        <v>0.42139197341059287</v>
      </c>
      <c r="R72">
        <v>5.8075086465184E-2</v>
      </c>
      <c r="S72">
        <v>6.8478475923225233</v>
      </c>
    </row>
    <row r="73" spans="1:19">
      <c r="A73" t="s">
        <v>48</v>
      </c>
      <c r="B73" s="34" t="s">
        <v>113</v>
      </c>
      <c r="C73">
        <v>7.9505200831948564E-3</v>
      </c>
      <c r="D73">
        <v>1.6718498788901748E-2</v>
      </c>
      <c r="E73">
        <v>0.33118257676875373</v>
      </c>
      <c r="F73">
        <v>3.8806195415175271E-3</v>
      </c>
      <c r="G73">
        <v>8.8186429799366195E-3</v>
      </c>
      <c r="H73">
        <v>0.54468311810745007</v>
      </c>
      <c r="I73">
        <v>2.9424658420040828E-5</v>
      </c>
      <c r="J73">
        <v>0.91273964491412585</v>
      </c>
      <c r="K73">
        <v>0</v>
      </c>
      <c r="L73">
        <v>3.3734085899510546E-3</v>
      </c>
      <c r="M73">
        <v>0.5127356995733976</v>
      </c>
      <c r="N73">
        <v>3.0241421576324257E-2</v>
      </c>
      <c r="O73">
        <v>0.23061252605714344</v>
      </c>
      <c r="P73">
        <v>0.12405642344026191</v>
      </c>
      <c r="Q73">
        <v>8.823732319901012E-2</v>
      </c>
      <c r="R73">
        <v>5.9949928908775263E-2</v>
      </c>
      <c r="S73">
        <v>2.875209777187024</v>
      </c>
    </row>
    <row r="74" spans="1:19">
      <c r="A74" t="s">
        <v>48</v>
      </c>
      <c r="B74" s="34" t="s">
        <v>114</v>
      </c>
      <c r="C74">
        <v>7.2441302661272466E-3</v>
      </c>
      <c r="D74">
        <v>0</v>
      </c>
      <c r="E74">
        <v>0</v>
      </c>
      <c r="F74">
        <v>4.6188253333778739E-4</v>
      </c>
      <c r="G74">
        <v>2.0143363928045055E-2</v>
      </c>
      <c r="H74">
        <v>1.7537726297511824E-4</v>
      </c>
      <c r="I74">
        <v>2.4260101461779371E-2</v>
      </c>
      <c r="J74">
        <v>3.2899298284405631E-4</v>
      </c>
      <c r="K74">
        <v>6.2371481268086448E-4</v>
      </c>
      <c r="L74">
        <v>1.9458278384982322</v>
      </c>
      <c r="M74">
        <v>1.5815445661829131E-2</v>
      </c>
      <c r="N74">
        <v>0.2601911242747974</v>
      </c>
      <c r="O74">
        <v>3.9743913150971366E-2</v>
      </c>
      <c r="P74">
        <v>0.12039506141521983</v>
      </c>
      <c r="Q74">
        <v>3.5104413541375834E-5</v>
      </c>
      <c r="R74">
        <v>0.33160782798373134</v>
      </c>
      <c r="S74">
        <v>2.7668538786458612</v>
      </c>
    </row>
    <row r="75" spans="1:19">
      <c r="A75" t="s">
        <v>230</v>
      </c>
      <c r="B75" s="34" t="s">
        <v>115</v>
      </c>
      <c r="C75">
        <v>1.8511298104161966E-2</v>
      </c>
      <c r="D75">
        <v>3.0099652393367204E-3</v>
      </c>
      <c r="E75">
        <v>1.4819346934785926E-2</v>
      </c>
      <c r="F75">
        <v>1.3415936159119735E-2</v>
      </c>
      <c r="G75">
        <v>0</v>
      </c>
      <c r="H75">
        <v>1.7584017881331349E-2</v>
      </c>
      <c r="I75">
        <v>0</v>
      </c>
      <c r="J75">
        <v>5.1613841236530789E-5</v>
      </c>
      <c r="K75">
        <v>1.4355595345794114E-7</v>
      </c>
      <c r="L75">
        <v>5.6814808031248276E-2</v>
      </c>
      <c r="M75">
        <v>0.13551072277614651</v>
      </c>
      <c r="N75">
        <v>5.0644342114622987E-3</v>
      </c>
      <c r="O75">
        <v>0.32043273496435631</v>
      </c>
      <c r="P75">
        <v>4.8707400496695641E-2</v>
      </c>
      <c r="Q75">
        <v>0.44834498913743914</v>
      </c>
      <c r="R75">
        <v>2.7095197252286596E-2</v>
      </c>
      <c r="S75">
        <v>1.109362608585343</v>
      </c>
    </row>
    <row r="76" spans="1:19">
      <c r="A76" t="s">
        <v>48</v>
      </c>
      <c r="B76" s="33" t="s">
        <v>116</v>
      </c>
      <c r="C76">
        <v>1.4036542711703959E-5</v>
      </c>
      <c r="D76">
        <v>6.4835546054187176E-6</v>
      </c>
      <c r="E76">
        <v>0</v>
      </c>
      <c r="F76">
        <v>0</v>
      </c>
      <c r="G76">
        <v>2.8504230843218181E-5</v>
      </c>
      <c r="H76">
        <v>7.4093725007884359E-5</v>
      </c>
      <c r="I76">
        <v>6.4840658545506358E-5</v>
      </c>
      <c r="J76">
        <v>1.1601085831085811</v>
      </c>
      <c r="K76">
        <v>5.1028115843898547E-7</v>
      </c>
      <c r="L76">
        <v>2.6963581387192903E-2</v>
      </c>
      <c r="M76">
        <v>1.5971282169857659E-4</v>
      </c>
      <c r="N76">
        <v>6.989817629333217E-2</v>
      </c>
      <c r="O76">
        <v>0.3981565296645897</v>
      </c>
      <c r="P76">
        <v>0.13020329610538539</v>
      </c>
      <c r="Q76">
        <v>2.6399862504064231E-2</v>
      </c>
      <c r="R76">
        <v>4.4752972978479022E-3</v>
      </c>
      <c r="S76">
        <v>1.8165535081757298</v>
      </c>
    </row>
    <row r="77" spans="1:19">
      <c r="A77" t="s">
        <v>48</v>
      </c>
      <c r="B77" s="33" t="s">
        <v>117</v>
      </c>
      <c r="C77">
        <v>0</v>
      </c>
      <c r="D77">
        <v>4.8238003504952331E-6</v>
      </c>
      <c r="E77">
        <v>4.4113363554956209E-3</v>
      </c>
      <c r="F77">
        <v>2.2031443992043265E-5</v>
      </c>
      <c r="G77">
        <v>1.6930316850682914E-5</v>
      </c>
      <c r="H77">
        <v>2.313758633398777E-5</v>
      </c>
      <c r="I77">
        <v>0</v>
      </c>
      <c r="J77">
        <v>2.9108623547415391E-2</v>
      </c>
      <c r="K77">
        <v>0</v>
      </c>
      <c r="L77">
        <v>0</v>
      </c>
      <c r="M77">
        <v>0.12187931472516311</v>
      </c>
      <c r="N77">
        <v>1.5672456135682467E-3</v>
      </c>
      <c r="O77">
        <v>0.22583198790223946</v>
      </c>
      <c r="P77">
        <v>5.3287129285557455E-3</v>
      </c>
      <c r="Q77">
        <v>9.614197666475377E-2</v>
      </c>
      <c r="R77">
        <v>2.1206503793113285E-2</v>
      </c>
      <c r="S77">
        <v>0.50554262467778699</v>
      </c>
    </row>
    <row r="78" spans="1:19">
      <c r="A78" t="s">
        <v>48</v>
      </c>
      <c r="B78" s="33" t="s">
        <v>118</v>
      </c>
      <c r="C78">
        <v>9.3746533957208555E-3</v>
      </c>
      <c r="D78">
        <v>0</v>
      </c>
      <c r="E78">
        <v>1.2980100585480159E-5</v>
      </c>
      <c r="F78">
        <v>0</v>
      </c>
      <c r="G78">
        <v>0</v>
      </c>
      <c r="H78">
        <v>0</v>
      </c>
      <c r="I78">
        <v>3.0844588244631765E-2</v>
      </c>
      <c r="J78">
        <v>1.829902210889145E-2</v>
      </c>
      <c r="K78">
        <v>7.9255946668399524E-4</v>
      </c>
      <c r="L78">
        <v>6.9625960027508427E-4</v>
      </c>
      <c r="M78">
        <v>0.12168923206148463</v>
      </c>
      <c r="N78">
        <v>2.7449400602534979E-3</v>
      </c>
      <c r="O78">
        <v>0.2053701470410374</v>
      </c>
      <c r="P78">
        <v>9.0548890729849063E-3</v>
      </c>
      <c r="Q78">
        <v>1.9990425581255522E-3</v>
      </c>
      <c r="R78">
        <v>6.1437662482575206E-3</v>
      </c>
      <c r="S78">
        <v>0.40702207995764184</v>
      </c>
    </row>
    <row r="79" spans="1:19">
      <c r="A79" t="s">
        <v>48</v>
      </c>
      <c r="B79" s="33" t="s">
        <v>119</v>
      </c>
      <c r="C79">
        <v>1.0695977727861461E-3</v>
      </c>
      <c r="D79">
        <v>4.5367995749057144E-6</v>
      </c>
      <c r="E79">
        <v>3.6167229676028256E-2</v>
      </c>
      <c r="F79">
        <v>0</v>
      </c>
      <c r="G79">
        <v>0</v>
      </c>
      <c r="H79">
        <v>2.235213244234302E-2</v>
      </c>
      <c r="I79">
        <v>2.8763685708810272E-6</v>
      </c>
      <c r="J79">
        <v>5.8683049792307429E-4</v>
      </c>
      <c r="K79">
        <v>0</v>
      </c>
      <c r="L79">
        <v>0.21339766507044544</v>
      </c>
      <c r="M79">
        <v>9.2600087026085021E-2</v>
      </c>
      <c r="N79">
        <v>3.9334221246036805E-3</v>
      </c>
      <c r="O79">
        <v>2.2664649949888371E-4</v>
      </c>
      <c r="P79">
        <v>1.1187955644157199E-2</v>
      </c>
      <c r="Q79">
        <v>1.8474246586667391</v>
      </c>
      <c r="R79">
        <v>0.15466314112468282</v>
      </c>
      <c r="S79">
        <v>2.3836167797145436</v>
      </c>
    </row>
    <row r="80" spans="1:19">
      <c r="A80" t="s">
        <v>48</v>
      </c>
      <c r="B80" s="33" t="s">
        <v>120</v>
      </c>
      <c r="C80">
        <v>0</v>
      </c>
      <c r="D80">
        <v>3.8207754952930273E-3</v>
      </c>
      <c r="E80">
        <v>0</v>
      </c>
      <c r="F80">
        <v>8.7948157315054232E-5</v>
      </c>
      <c r="G80">
        <v>9.8679209046919958E-2</v>
      </c>
      <c r="H80">
        <v>1.7087564298634561E-5</v>
      </c>
      <c r="I80">
        <v>4.0487636105979163E-6</v>
      </c>
      <c r="J80">
        <v>0</v>
      </c>
      <c r="K80">
        <v>0</v>
      </c>
      <c r="L80">
        <v>7.9393616242384724E-4</v>
      </c>
      <c r="M80">
        <v>0</v>
      </c>
      <c r="N80">
        <v>6.316170455388459E-3</v>
      </c>
      <c r="O80">
        <v>2.8056054944528341E-2</v>
      </c>
      <c r="P80">
        <v>5.3555632975740508E-2</v>
      </c>
      <c r="Q80">
        <v>3.0884287625251261</v>
      </c>
      <c r="R80">
        <v>0.20665493180667838</v>
      </c>
      <c r="S80">
        <v>3.4864145578969783</v>
      </c>
    </row>
    <row r="81" spans="1:19">
      <c r="A81" t="s">
        <v>48</v>
      </c>
      <c r="B81" s="33" t="s">
        <v>121</v>
      </c>
      <c r="C81">
        <v>1.367624982151483E-6</v>
      </c>
      <c r="D81">
        <v>0</v>
      </c>
      <c r="E81">
        <v>1.1100785442863526E-5</v>
      </c>
      <c r="F81">
        <v>7.4867236771907208E-2</v>
      </c>
      <c r="G81">
        <v>0.13977595258846431</v>
      </c>
      <c r="H81">
        <v>1.2815673223087742E-5</v>
      </c>
      <c r="I81">
        <v>0</v>
      </c>
      <c r="J81">
        <v>6.4243223741167128</v>
      </c>
      <c r="K81">
        <v>5.4724800735428403E-7</v>
      </c>
      <c r="L81">
        <v>0</v>
      </c>
      <c r="M81">
        <v>0</v>
      </c>
      <c r="N81">
        <v>9.427262967525607E-2</v>
      </c>
      <c r="O81">
        <v>0</v>
      </c>
      <c r="P81">
        <v>8.5499667287862735E-3</v>
      </c>
      <c r="Q81">
        <v>0.13860519874526744</v>
      </c>
      <c r="R81">
        <v>0.17083886674749493</v>
      </c>
      <c r="S81">
        <v>7.051258056705251</v>
      </c>
    </row>
    <row r="82" spans="1:19">
      <c r="A82" t="s">
        <v>48</v>
      </c>
      <c r="B82" s="33" t="s">
        <v>122</v>
      </c>
      <c r="C82">
        <v>0</v>
      </c>
      <c r="D82">
        <v>1.1867720322245034E-5</v>
      </c>
      <c r="E82">
        <v>0</v>
      </c>
      <c r="F82">
        <v>6.9210359749803718E-2</v>
      </c>
      <c r="G82">
        <v>0</v>
      </c>
      <c r="H82">
        <v>0</v>
      </c>
      <c r="I82">
        <v>6.5131088469172482E-6</v>
      </c>
      <c r="J82">
        <v>6.0283207006800694</v>
      </c>
      <c r="K82">
        <v>0</v>
      </c>
      <c r="L82">
        <v>7.4669948637051675E-4</v>
      </c>
      <c r="M82">
        <v>1.7664759078570569E-2</v>
      </c>
      <c r="N82">
        <v>5.6095648649119312E-3</v>
      </c>
      <c r="O82">
        <v>0.2036077415799582</v>
      </c>
      <c r="P82">
        <v>3.5542311999670062E-3</v>
      </c>
      <c r="Q82">
        <v>9.7709757816630827E-3</v>
      </c>
      <c r="R82">
        <v>8.6720369803892083E-2</v>
      </c>
      <c r="S82">
        <v>6.4252237830548893</v>
      </c>
    </row>
    <row r="83" spans="1:19">
      <c r="A83" t="s">
        <v>48</v>
      </c>
      <c r="B83" s="33" t="s">
        <v>123</v>
      </c>
      <c r="C83">
        <v>1.0257187366136122E-6</v>
      </c>
      <c r="D83">
        <v>0</v>
      </c>
      <c r="E83">
        <v>0</v>
      </c>
      <c r="F83">
        <v>2.1536546721545591E-6</v>
      </c>
      <c r="G83">
        <v>0.12188572157394617</v>
      </c>
      <c r="H83">
        <v>1.461355278209453E-5</v>
      </c>
      <c r="I83">
        <v>0</v>
      </c>
      <c r="J83">
        <v>1.3064773787277772E-2</v>
      </c>
      <c r="K83">
        <v>1.4315347617310792E-6</v>
      </c>
      <c r="L83">
        <v>0</v>
      </c>
      <c r="M83">
        <v>0</v>
      </c>
      <c r="N83">
        <v>1.4317789371176559E-3</v>
      </c>
      <c r="O83">
        <v>8.1399927975581932E-2</v>
      </c>
      <c r="P83">
        <v>1.4050929966131775E-2</v>
      </c>
      <c r="Q83">
        <v>3.5609358534145485E-3</v>
      </c>
      <c r="R83">
        <v>0.13343878478783111</v>
      </c>
      <c r="S83">
        <v>0.36885207734235337</v>
      </c>
    </row>
    <row r="84" spans="1:19">
      <c r="A84" t="s">
        <v>48</v>
      </c>
      <c r="B84" s="33" t="s">
        <v>124</v>
      </c>
      <c r="C84">
        <v>0</v>
      </c>
      <c r="D84">
        <v>8.6172402680162463E-6</v>
      </c>
      <c r="E84">
        <v>1.0440324022198411E-5</v>
      </c>
      <c r="F84">
        <v>3.0314747390125518E-6</v>
      </c>
      <c r="G84">
        <v>4.5148939359318518E-4</v>
      </c>
      <c r="H84">
        <v>1.3642797557444908E-4</v>
      </c>
      <c r="I84">
        <v>1.7037506934158841E-5</v>
      </c>
      <c r="J84">
        <v>2.6226338487106204E-2</v>
      </c>
      <c r="K84">
        <v>0</v>
      </c>
      <c r="L84">
        <v>0</v>
      </c>
      <c r="M84">
        <v>4.1172659251699883E-2</v>
      </c>
      <c r="N84">
        <v>7.7396204830648685E-3</v>
      </c>
      <c r="O84">
        <v>0.36956229403998009</v>
      </c>
      <c r="P84">
        <v>7.2056960071265053E-4</v>
      </c>
      <c r="Q84">
        <v>2.972672443895874E-2</v>
      </c>
      <c r="R84">
        <v>0.10227012550580739</v>
      </c>
      <c r="S84">
        <v>0.5780453757226951</v>
      </c>
    </row>
    <row r="85" spans="1:19">
      <c r="A85" t="s">
        <v>48</v>
      </c>
      <c r="B85" s="33" t="s">
        <v>125</v>
      </c>
      <c r="C85">
        <v>1.1696143178419049E-6</v>
      </c>
      <c r="D85">
        <v>0</v>
      </c>
      <c r="E85">
        <v>0</v>
      </c>
      <c r="F85">
        <v>3.0263012287479185E-4</v>
      </c>
      <c r="G85">
        <v>7.565077173401491E-4</v>
      </c>
      <c r="H85">
        <v>0.11005129513661771</v>
      </c>
      <c r="I85">
        <v>0</v>
      </c>
      <c r="J85">
        <v>0</v>
      </c>
      <c r="K85">
        <v>1.0394480709496889E-6</v>
      </c>
      <c r="L85">
        <v>1.9532757669509238E-3</v>
      </c>
      <c r="M85">
        <v>1.1862418175272609</v>
      </c>
      <c r="N85">
        <v>1.0603197917852469E-2</v>
      </c>
      <c r="O85">
        <v>2.9038316452556501E-4</v>
      </c>
      <c r="P85">
        <v>5.0298149701077932E-4</v>
      </c>
      <c r="Q85">
        <v>0.57169780753991972</v>
      </c>
      <c r="R85">
        <v>1.5619510717979068E-2</v>
      </c>
      <c r="S85">
        <v>1.8980216161711496</v>
      </c>
    </row>
    <row r="86" spans="1:19">
      <c r="A86" t="s">
        <v>230</v>
      </c>
      <c r="B86" s="33" t="s">
        <v>126</v>
      </c>
      <c r="C86">
        <v>0</v>
      </c>
      <c r="D86">
        <v>0</v>
      </c>
      <c r="E86">
        <v>1.4169107341867715E-2</v>
      </c>
      <c r="F86">
        <v>5.1195836219863899E-4</v>
      </c>
      <c r="G86">
        <v>1.0056876456054908E-5</v>
      </c>
      <c r="H86">
        <v>7.609972565500378E-2</v>
      </c>
      <c r="I86">
        <v>0.15183421695954102</v>
      </c>
      <c r="J86">
        <v>4.2882570824076538E-5</v>
      </c>
      <c r="K86">
        <v>3.8993219443742566E-3</v>
      </c>
      <c r="L86">
        <v>4.850808401049278E-2</v>
      </c>
      <c r="M86">
        <v>1.6252025997333988</v>
      </c>
      <c r="N86">
        <v>1.3149735639572668E-2</v>
      </c>
      <c r="O86">
        <v>4.033341246162081E-2</v>
      </c>
      <c r="P86">
        <v>9.4079569568208399E-3</v>
      </c>
      <c r="Q86">
        <v>0.5449169064183792</v>
      </c>
      <c r="R86">
        <v>3.1444055250773317E-4</v>
      </c>
      <c r="S86">
        <v>2.5284004054831257</v>
      </c>
    </row>
    <row r="87" spans="1:19">
      <c r="A87" t="s">
        <v>48</v>
      </c>
      <c r="B87" s="33" t="s">
        <v>127</v>
      </c>
      <c r="C87">
        <v>1.1000259867444129E-6</v>
      </c>
      <c r="D87">
        <v>4.2325603204496076E-6</v>
      </c>
      <c r="E87">
        <v>0</v>
      </c>
      <c r="F87">
        <v>0</v>
      </c>
      <c r="G87">
        <v>5.9004857906641561E-3</v>
      </c>
      <c r="H87">
        <v>0.1153029851421099</v>
      </c>
      <c r="I87">
        <v>0.28214617730859537</v>
      </c>
      <c r="J87">
        <v>0.34200308824293302</v>
      </c>
      <c r="K87">
        <v>3.108413889167938E-4</v>
      </c>
      <c r="L87">
        <v>1.4182881073168119E-3</v>
      </c>
      <c r="M87">
        <v>0.55702380158346898</v>
      </c>
      <c r="N87">
        <v>4.5810047499372786E-3</v>
      </c>
      <c r="O87">
        <v>1.0258492497996485E-3</v>
      </c>
      <c r="P87">
        <v>4.7627071602605042E-3</v>
      </c>
      <c r="Q87">
        <v>3.3648800922492228E-5</v>
      </c>
      <c r="R87">
        <v>2.9878985946119485E-2</v>
      </c>
      <c r="S87">
        <v>1.3443931960574673</v>
      </c>
    </row>
    <row r="88" spans="1:19">
      <c r="A88" t="s">
        <v>230</v>
      </c>
      <c r="B88" s="33" t="s">
        <v>128</v>
      </c>
      <c r="C88">
        <v>7.4020367276643739E-3</v>
      </c>
      <c r="D88">
        <v>1.881168576501091E-2</v>
      </c>
      <c r="E88">
        <v>0.18007368217334019</v>
      </c>
      <c r="F88">
        <v>3.9550535742045589E-3</v>
      </c>
      <c r="G88">
        <v>2.6307575446082865E-5</v>
      </c>
      <c r="H88">
        <v>3.5952888742585287E-5</v>
      </c>
      <c r="I88">
        <v>0</v>
      </c>
      <c r="J88">
        <v>4.8898462125634978E-5</v>
      </c>
      <c r="K88">
        <v>4.0859096322181099E-3</v>
      </c>
      <c r="L88">
        <v>0.61767464769049241</v>
      </c>
      <c r="M88">
        <v>0.29799329565193489</v>
      </c>
      <c r="N88">
        <v>3.4521898204872059E-2</v>
      </c>
      <c r="O88">
        <v>2.4607768533257968E-3</v>
      </c>
      <c r="P88">
        <v>1.6007451085272351E-2</v>
      </c>
      <c r="Q88">
        <v>5.6388851000122031E-4</v>
      </c>
      <c r="R88">
        <v>7.9693173170397813E-2</v>
      </c>
      <c r="S88">
        <v>1.2633546579652375</v>
      </c>
    </row>
    <row r="89" spans="1:19">
      <c r="A89" t="s">
        <v>48</v>
      </c>
      <c r="B89" s="33" t="s">
        <v>129</v>
      </c>
      <c r="C89">
        <v>0</v>
      </c>
      <c r="D89">
        <v>1.4038826470507138E-2</v>
      </c>
      <c r="E89">
        <v>1.9830450753488549E-5</v>
      </c>
      <c r="F89">
        <v>1.2756677560066265E-5</v>
      </c>
      <c r="G89">
        <v>0</v>
      </c>
      <c r="H89">
        <v>0.3201924871039683</v>
      </c>
      <c r="I89">
        <v>3.0437563296459302E-6</v>
      </c>
      <c r="J89">
        <v>0</v>
      </c>
      <c r="K89">
        <v>4.8338967599814708E-6</v>
      </c>
      <c r="L89">
        <v>0</v>
      </c>
      <c r="M89">
        <v>0.81207384764162782</v>
      </c>
      <c r="N89">
        <v>3.7386492269973814E-2</v>
      </c>
      <c r="O89">
        <v>9.1102484651912619E-3</v>
      </c>
      <c r="P89">
        <v>0.23447911432095481</v>
      </c>
      <c r="Q89">
        <v>5.1029420276904602E-5</v>
      </c>
      <c r="R89">
        <v>9.6087011089416308E-3</v>
      </c>
      <c r="S89">
        <v>1.4369812115826335</v>
      </c>
    </row>
    <row r="90" spans="1:19">
      <c r="A90" t="s">
        <v>48</v>
      </c>
      <c r="B90" s="33" t="s">
        <v>130</v>
      </c>
      <c r="C90">
        <v>9.4256248312873048E-2</v>
      </c>
      <c r="D90">
        <v>1.9709386623469216E-2</v>
      </c>
      <c r="E90">
        <v>0</v>
      </c>
      <c r="F90">
        <v>0</v>
      </c>
      <c r="G90">
        <v>7.0497857711515621E-6</v>
      </c>
      <c r="H90">
        <v>5.1384295921685919E-4</v>
      </c>
      <c r="I90">
        <v>6.7534953957212096E-2</v>
      </c>
      <c r="J90">
        <v>0</v>
      </c>
      <c r="K90">
        <v>0</v>
      </c>
      <c r="L90">
        <v>6.9662557608296538E-4</v>
      </c>
      <c r="M90">
        <v>9.4838538731352173E-2</v>
      </c>
      <c r="N90">
        <v>0.47223066153820525</v>
      </c>
      <c r="O90">
        <v>0.95276166515671434</v>
      </c>
      <c r="P90">
        <v>0.17923040643595911</v>
      </c>
      <c r="Q90">
        <v>2.7935397170608667E-4</v>
      </c>
      <c r="R90">
        <v>8.3219229459530197E-5</v>
      </c>
      <c r="S90">
        <v>1.8821419522781753</v>
      </c>
    </row>
    <row r="91" spans="1:19">
      <c r="A91" t="s">
        <v>230</v>
      </c>
      <c r="B91" s="33" t="s">
        <v>131</v>
      </c>
      <c r="C91">
        <v>0</v>
      </c>
      <c r="D91">
        <v>2.3320399845205841E-5</v>
      </c>
      <c r="E91">
        <v>3.8897977132165806E-2</v>
      </c>
      <c r="F91">
        <v>9.262718751124055E-6</v>
      </c>
      <c r="G91">
        <v>1.2052341035406755E-5</v>
      </c>
      <c r="H91">
        <v>8.6131403826783526E-4</v>
      </c>
      <c r="I91">
        <v>0</v>
      </c>
      <c r="J91">
        <v>4.5989159190185092E-5</v>
      </c>
      <c r="K91">
        <v>5.536020554364196E-5</v>
      </c>
      <c r="L91">
        <v>0.2295142142258868</v>
      </c>
      <c r="M91">
        <v>0.14097530059733288</v>
      </c>
      <c r="N91">
        <v>0.57667387264161363</v>
      </c>
      <c r="O91">
        <v>1.083985975254194</v>
      </c>
      <c r="P91">
        <v>5.4978614130664738E-2</v>
      </c>
      <c r="Q91">
        <v>2.257649526188743E-2</v>
      </c>
      <c r="R91">
        <v>0.19372860458337371</v>
      </c>
      <c r="S91">
        <v>2.3423383526894668</v>
      </c>
    </row>
    <row r="92" spans="1:19">
      <c r="A92" t="s">
        <v>48</v>
      </c>
      <c r="B92" s="33" t="s">
        <v>132</v>
      </c>
      <c r="C92">
        <v>2.0893998229354338E-6</v>
      </c>
      <c r="D92">
        <v>0</v>
      </c>
      <c r="E92">
        <v>0</v>
      </c>
      <c r="F92">
        <v>0</v>
      </c>
      <c r="G92">
        <v>0</v>
      </c>
      <c r="H92">
        <v>0</v>
      </c>
      <c r="I92">
        <v>6.9564013297807037E-4</v>
      </c>
      <c r="J92">
        <v>0</v>
      </c>
      <c r="K92">
        <v>1.7865043138720615E-5</v>
      </c>
      <c r="L92">
        <v>0</v>
      </c>
      <c r="M92">
        <v>0.28806796064192497</v>
      </c>
      <c r="N92">
        <v>2.1413207566155279E-2</v>
      </c>
      <c r="O92">
        <v>1.1438180716736781</v>
      </c>
      <c r="P92">
        <v>3.4770256471219341E-2</v>
      </c>
      <c r="Q92">
        <v>6.7565757977945395E-3</v>
      </c>
      <c r="R92">
        <v>3.529139274434101E-4</v>
      </c>
      <c r="S92">
        <v>1.4958945806541806</v>
      </c>
    </row>
    <row r="93" spans="1:19">
      <c r="A93" t="s">
        <v>48</v>
      </c>
      <c r="B93" s="33" t="s">
        <v>133</v>
      </c>
      <c r="C93">
        <v>9.4290637272393951E-3</v>
      </c>
      <c r="D93">
        <v>8.366949884354824E-3</v>
      </c>
      <c r="E93">
        <v>0</v>
      </c>
      <c r="F93">
        <v>0</v>
      </c>
      <c r="G93">
        <v>9.3824590523539086E-6</v>
      </c>
      <c r="H93">
        <v>1.2822409543034041E-5</v>
      </c>
      <c r="I93">
        <v>0</v>
      </c>
      <c r="J93">
        <v>1.2030209188651497E-4</v>
      </c>
      <c r="K93">
        <v>0</v>
      </c>
      <c r="L93">
        <v>0</v>
      </c>
      <c r="M93">
        <v>2.4373807848547813E-3</v>
      </c>
      <c r="N93">
        <v>5.1021936627080322E-3</v>
      </c>
      <c r="O93">
        <v>0.43260824301904677</v>
      </c>
      <c r="P93">
        <v>3.9333812947742075E-2</v>
      </c>
      <c r="Q93">
        <v>1.6633033348796289E-3</v>
      </c>
      <c r="R93">
        <v>1.2398412152947458E-5</v>
      </c>
      <c r="S93">
        <v>0.49909585273326229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9.0957588909645892E-5</v>
      </c>
      <c r="F94">
        <v>4.5496022655910906E-6</v>
      </c>
      <c r="G94">
        <v>0</v>
      </c>
      <c r="H94">
        <v>6.5894679475704265E-3</v>
      </c>
      <c r="I94">
        <v>0</v>
      </c>
      <c r="J94">
        <v>7.173041467521557E-2</v>
      </c>
      <c r="K94">
        <v>0</v>
      </c>
      <c r="L94">
        <v>3.4128145499323637E-4</v>
      </c>
      <c r="M94">
        <v>2.7436828953113945E-2</v>
      </c>
      <c r="N94">
        <v>5.8054420464515033E-3</v>
      </c>
      <c r="O94">
        <v>1.3860761617934259E-4</v>
      </c>
      <c r="P94">
        <v>3.3354820456743539E-3</v>
      </c>
      <c r="Q94">
        <v>1.7230229626079563E-3</v>
      </c>
      <c r="R94">
        <v>4.9265541657291578E-2</v>
      </c>
      <c r="S94">
        <v>0.16646159655033443</v>
      </c>
    </row>
    <row r="95" spans="1:19">
      <c r="A95" t="s">
        <v>48</v>
      </c>
      <c r="B95" s="33" t="s">
        <v>135</v>
      </c>
      <c r="C95">
        <v>3.4451715289485207E-6</v>
      </c>
      <c r="D95">
        <v>8.6187183950814372E-5</v>
      </c>
      <c r="E95">
        <v>0</v>
      </c>
      <c r="F95">
        <v>0</v>
      </c>
      <c r="G95">
        <v>1.6661651817638123E-2</v>
      </c>
      <c r="H95">
        <v>0</v>
      </c>
      <c r="I95">
        <v>1.165602418476297E-3</v>
      </c>
      <c r="J95">
        <v>8.7352246481486873E-5</v>
      </c>
      <c r="K95">
        <v>0</v>
      </c>
      <c r="L95">
        <v>0</v>
      </c>
      <c r="M95">
        <v>8.0581523546257472E-2</v>
      </c>
      <c r="N95">
        <v>0.11621221131977677</v>
      </c>
      <c r="O95">
        <v>0.33911455151979908</v>
      </c>
      <c r="P95">
        <v>3.7496037574307195E-3</v>
      </c>
      <c r="Q95">
        <v>2.9253801827366033E-2</v>
      </c>
      <c r="R95">
        <v>7.9545787962505443E-2</v>
      </c>
      <c r="S95">
        <v>0.66646171877164306</v>
      </c>
    </row>
    <row r="96" spans="1:19">
      <c r="A96" t="s">
        <v>48</v>
      </c>
      <c r="B96" s="33" t="s">
        <v>136</v>
      </c>
      <c r="C96">
        <v>0</v>
      </c>
      <c r="D96">
        <v>0</v>
      </c>
      <c r="E96">
        <v>0</v>
      </c>
      <c r="F96">
        <v>8.103613704575352E-4</v>
      </c>
      <c r="G96">
        <v>0</v>
      </c>
      <c r="H96">
        <v>0</v>
      </c>
      <c r="I96">
        <v>9.0912760704675577E-3</v>
      </c>
      <c r="J96">
        <v>0</v>
      </c>
      <c r="K96">
        <v>0</v>
      </c>
      <c r="L96">
        <v>0</v>
      </c>
      <c r="M96">
        <v>9.266377232592049E-3</v>
      </c>
      <c r="N96">
        <v>1.8770798821847734E-3</v>
      </c>
      <c r="O96">
        <v>0.2421881818545728</v>
      </c>
      <c r="P96">
        <v>1.0553919158020619E-3</v>
      </c>
      <c r="Q96">
        <v>0</v>
      </c>
      <c r="R96">
        <v>1.9130001257387619E-2</v>
      </c>
      <c r="S96">
        <v>0.28341866958351147</v>
      </c>
    </row>
    <row r="97" spans="1:19">
      <c r="A97" t="s">
        <v>48</v>
      </c>
      <c r="B97" s="33" t="s">
        <v>137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2.6341145081520967E-4</v>
      </c>
      <c r="L97">
        <v>0</v>
      </c>
      <c r="M97">
        <v>5.3903128723220561E-4</v>
      </c>
      <c r="N97">
        <v>9.5588166585258705E-4</v>
      </c>
      <c r="O97">
        <v>0.15687702153638838</v>
      </c>
      <c r="P97">
        <v>1.610484404647039E-2</v>
      </c>
      <c r="Q97">
        <v>1.2971032668616544E-2</v>
      </c>
      <c r="R97">
        <v>1.5190361766524774E-2</v>
      </c>
      <c r="S97">
        <v>0.20290158442196571</v>
      </c>
    </row>
    <row r="98" spans="1:19">
      <c r="A98" t="s">
        <v>48</v>
      </c>
      <c r="B98" s="33" t="s">
        <v>138</v>
      </c>
      <c r="C98">
        <v>0</v>
      </c>
      <c r="D98">
        <v>1.1431850808207855E-6</v>
      </c>
      <c r="E98">
        <v>4.9433242640610331E-2</v>
      </c>
      <c r="F98">
        <v>0</v>
      </c>
      <c r="G98">
        <v>0</v>
      </c>
      <c r="H98">
        <v>0</v>
      </c>
      <c r="I98">
        <v>0</v>
      </c>
      <c r="J98">
        <v>4.2905111229174508E-5</v>
      </c>
      <c r="K98">
        <v>0</v>
      </c>
      <c r="L98">
        <v>0</v>
      </c>
      <c r="M98">
        <v>2.7142280136374097E-2</v>
      </c>
      <c r="N98">
        <v>4.2353260489846889E-6</v>
      </c>
      <c r="O98">
        <v>2.1475405168587258E-2</v>
      </c>
      <c r="P98">
        <v>7.9335147634651548E-4</v>
      </c>
      <c r="Q98">
        <v>3.1219596155528109</v>
      </c>
      <c r="R98">
        <v>3.9155623923328164E-3</v>
      </c>
      <c r="S98">
        <v>3.2247677409894777</v>
      </c>
    </row>
    <row r="99" spans="1:19">
      <c r="A99" t="s">
        <v>48</v>
      </c>
      <c r="B99" s="33" t="s">
        <v>139</v>
      </c>
      <c r="C99">
        <v>0</v>
      </c>
      <c r="D99">
        <v>1.4441373533835566E-4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0.29174970978752413</v>
      </c>
      <c r="M99">
        <v>6.6668891358290239E-4</v>
      </c>
      <c r="N99">
        <v>1.3217244827679053E-3</v>
      </c>
      <c r="O99">
        <v>7.4787367038595676E-3</v>
      </c>
      <c r="P99">
        <v>1.8733547345522794E-2</v>
      </c>
      <c r="Q99">
        <v>1.0421942460859839</v>
      </c>
      <c r="R99">
        <v>9.6447964663123997E-2</v>
      </c>
      <c r="S99">
        <v>1.4587370317179875</v>
      </c>
    </row>
    <row r="100" spans="1:19">
      <c r="A100" t="s">
        <v>48</v>
      </c>
      <c r="B100" s="33" t="s">
        <v>140</v>
      </c>
      <c r="C100">
        <v>1.1985865952871766E-2</v>
      </c>
      <c r="D100">
        <v>1.1263747531042867E-3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1.3789583319656629E-7</v>
      </c>
      <c r="L100">
        <v>0</v>
      </c>
      <c r="M100">
        <v>0</v>
      </c>
      <c r="N100">
        <v>2.3904217037795661E-4</v>
      </c>
      <c r="O100">
        <v>0.13644620698349286</v>
      </c>
      <c r="P100">
        <v>8.741635935638925E-3</v>
      </c>
      <c r="Q100">
        <v>0.22054429852333612</v>
      </c>
      <c r="R100">
        <v>4.9490641123561829E-3</v>
      </c>
      <c r="S100">
        <v>0.38403262632687074</v>
      </c>
    </row>
    <row r="101" spans="1:19">
      <c r="A101" t="s">
        <v>48</v>
      </c>
      <c r="B101" s="33" t="s">
        <v>141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1.6411765031421055E-6</v>
      </c>
      <c r="J101">
        <v>10.808823000225686</v>
      </c>
      <c r="K101">
        <v>0</v>
      </c>
      <c r="L101">
        <v>1.881537190513427E-4</v>
      </c>
      <c r="M101">
        <v>6.5696768700718167E-6</v>
      </c>
      <c r="N101">
        <v>5.1603319590896035E-3</v>
      </c>
      <c r="O101">
        <v>1.7089332045493393</v>
      </c>
      <c r="P101">
        <v>9.8990256407560651E-4</v>
      </c>
      <c r="Q101">
        <v>0</v>
      </c>
      <c r="R101">
        <v>4.224450758662357E-2</v>
      </c>
      <c r="S101">
        <v>12.56634731145698</v>
      </c>
    </row>
    <row r="102" spans="1:19">
      <c r="A102" t="s">
        <v>48</v>
      </c>
      <c r="B102" s="33" t="s">
        <v>142</v>
      </c>
      <c r="C102">
        <v>7.31566633156433E-5</v>
      </c>
      <c r="D102">
        <v>2.671434490952862E-6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5.199931700929028E-3</v>
      </c>
      <c r="N102">
        <v>3.4604229007250353E-2</v>
      </c>
      <c r="O102">
        <v>0.25538837092750555</v>
      </c>
      <c r="P102">
        <v>1.7129518410555988E-2</v>
      </c>
      <c r="Q102">
        <v>4.3488668666213925E-8</v>
      </c>
      <c r="R102">
        <v>1.6743208331060799E-2</v>
      </c>
      <c r="S102">
        <v>0.32914112996377298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2.6307581961759752E-6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3.2223975909850822E-7</v>
      </c>
      <c r="L103">
        <v>0</v>
      </c>
      <c r="M103">
        <v>0</v>
      </c>
      <c r="N103">
        <v>1.1787740281903325E-3</v>
      </c>
      <c r="O103">
        <v>1.7439206764277628</v>
      </c>
      <c r="P103">
        <v>4.1526040066912628E-3</v>
      </c>
      <c r="Q103">
        <v>4.949487504291028E-7</v>
      </c>
      <c r="R103">
        <v>4.2689753975110989E-2</v>
      </c>
      <c r="S103">
        <v>1.7919452563843379</v>
      </c>
    </row>
    <row r="104" spans="1:19">
      <c r="A104" t="s">
        <v>48</v>
      </c>
      <c r="B104" s="33" t="s">
        <v>144</v>
      </c>
      <c r="C104">
        <v>0</v>
      </c>
      <c r="D104">
        <v>0</v>
      </c>
      <c r="E104">
        <v>3.0171963399894253E-4</v>
      </c>
      <c r="F104">
        <v>0</v>
      </c>
      <c r="G104">
        <v>0.18648166849691172</v>
      </c>
      <c r="H104">
        <v>4.1947735219192595E-2</v>
      </c>
      <c r="I104">
        <v>3.8351580951001552E-6</v>
      </c>
      <c r="J104">
        <v>0</v>
      </c>
      <c r="K104">
        <v>0</v>
      </c>
      <c r="L104">
        <v>0</v>
      </c>
      <c r="M104">
        <v>7.7555347317570522E-5</v>
      </c>
      <c r="N104">
        <v>3.2142741298812894E-4</v>
      </c>
      <c r="O104">
        <v>0</v>
      </c>
      <c r="P104">
        <v>1.2417685735222506E-2</v>
      </c>
      <c r="Q104">
        <v>4.7415547103923927E-4</v>
      </c>
      <c r="R104">
        <v>3.2174418860215326E-2</v>
      </c>
      <c r="S104">
        <v>0.27420020133479284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</v>
      </c>
      <c r="F105">
        <v>0.12499856220144645</v>
      </c>
      <c r="G105">
        <v>2.5341368807829667E-6</v>
      </c>
      <c r="H105">
        <v>3.4632435639281312E-6</v>
      </c>
      <c r="I105">
        <v>0</v>
      </c>
      <c r="J105">
        <v>0</v>
      </c>
      <c r="K105">
        <v>0</v>
      </c>
      <c r="L105">
        <v>4.3968412741435259E-4</v>
      </c>
      <c r="M105">
        <v>5.7562977138033489E-2</v>
      </c>
      <c r="N105">
        <v>1.3397846355900356E-5</v>
      </c>
      <c r="O105">
        <v>6.5387179637014015E-2</v>
      </c>
      <c r="P105">
        <v>2.9752128648752318E-3</v>
      </c>
      <c r="Q105">
        <v>2.6420981492947249E-4</v>
      </c>
      <c r="R105">
        <v>1.8003720194656125E-2</v>
      </c>
      <c r="S105">
        <v>0.26965094120555477</v>
      </c>
    </row>
    <row r="106" spans="1:19">
      <c r="A106" t="s">
        <v>48</v>
      </c>
      <c r="B106" s="33" t="s">
        <v>146</v>
      </c>
      <c r="C106">
        <v>2.7718511175223171E-7</v>
      </c>
      <c r="D106">
        <v>0</v>
      </c>
      <c r="E106">
        <v>6.1476468644627857E-6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1.7807170024468633E-3</v>
      </c>
      <c r="M106">
        <v>1.2974354153556078E-2</v>
      </c>
      <c r="N106">
        <v>0</v>
      </c>
      <c r="O106">
        <v>7.6597648051063061E-2</v>
      </c>
      <c r="P106">
        <v>1.2770344444820836E-2</v>
      </c>
      <c r="Q106">
        <v>5.115434248409656E-3</v>
      </c>
      <c r="R106">
        <v>0.20980553312081085</v>
      </c>
      <c r="S106">
        <v>0.31905045585324388</v>
      </c>
    </row>
    <row r="107" spans="1:19">
      <c r="A107" t="s">
        <v>48</v>
      </c>
      <c r="B107" s="33" t="s">
        <v>147</v>
      </c>
      <c r="C107">
        <v>0</v>
      </c>
      <c r="D107">
        <v>9.7626279726981124E-7</v>
      </c>
      <c r="E107">
        <v>0</v>
      </c>
      <c r="F107">
        <v>0</v>
      </c>
      <c r="G107">
        <v>0</v>
      </c>
      <c r="H107">
        <v>0</v>
      </c>
      <c r="I107">
        <v>1.0425191453565574E-2</v>
      </c>
      <c r="J107">
        <v>0</v>
      </c>
      <c r="K107">
        <v>0</v>
      </c>
      <c r="L107">
        <v>0</v>
      </c>
      <c r="M107">
        <v>0</v>
      </c>
      <c r="N107">
        <v>3.6169044967948594E-6</v>
      </c>
      <c r="O107">
        <v>7.0411992149701064E-2</v>
      </c>
      <c r="P107">
        <v>4.1213628528424806E-4</v>
      </c>
      <c r="Q107">
        <v>9.3025379044320289E-6</v>
      </c>
      <c r="R107">
        <v>6.628403477440159E-2</v>
      </c>
      <c r="S107">
        <v>0.14754725036857508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</v>
      </c>
      <c r="F108">
        <v>0</v>
      </c>
      <c r="G108">
        <v>5.9218588335241407E-6</v>
      </c>
      <c r="H108">
        <v>8.093027508593309E-6</v>
      </c>
      <c r="I108">
        <v>0</v>
      </c>
      <c r="J108">
        <v>4.5591558182422887E-4</v>
      </c>
      <c r="K108">
        <v>1.1776095942828135E-7</v>
      </c>
      <c r="L108">
        <v>0</v>
      </c>
      <c r="M108">
        <v>1.0633943345794705E-4</v>
      </c>
      <c r="N108">
        <v>8.8246676643777278E-4</v>
      </c>
      <c r="O108">
        <v>6.6947445362757207E-3</v>
      </c>
      <c r="P108">
        <v>2.5504409000767225E-3</v>
      </c>
      <c r="Q108">
        <v>1.8087661146637402E-7</v>
      </c>
      <c r="R108">
        <v>2.3257029994638856E-4</v>
      </c>
      <c r="S108">
        <v>1.0936791041672222E-2</v>
      </c>
    </row>
    <row r="109" spans="1:19">
      <c r="A109" t="s">
        <v>48</v>
      </c>
      <c r="B109" s="33" t="s">
        <v>149</v>
      </c>
      <c r="C109">
        <v>0</v>
      </c>
      <c r="D109">
        <v>0</v>
      </c>
      <c r="E109">
        <v>0</v>
      </c>
      <c r="F109">
        <v>2.871539562576686E-6</v>
      </c>
      <c r="G109">
        <v>0</v>
      </c>
      <c r="H109">
        <v>0</v>
      </c>
      <c r="I109">
        <v>0</v>
      </c>
      <c r="J109">
        <v>0</v>
      </c>
      <c r="K109">
        <v>5.4856928009772155E-5</v>
      </c>
      <c r="L109">
        <v>0</v>
      </c>
      <c r="M109">
        <v>3.0600870203272734E-2</v>
      </c>
      <c r="N109">
        <v>5.8189246014705986E-4</v>
      </c>
      <c r="O109">
        <v>2.0362187364298734E-2</v>
      </c>
      <c r="P109">
        <v>5.0744548516945542E-5</v>
      </c>
      <c r="Q109">
        <v>1.4716812852831822</v>
      </c>
      <c r="R109">
        <v>1.6333099202014978E-4</v>
      </c>
      <c r="S109">
        <v>1.5234980393187243</v>
      </c>
    </row>
    <row r="110" spans="1:19">
      <c r="A110" t="s">
        <v>48</v>
      </c>
      <c r="B110" s="33" t="s">
        <v>150</v>
      </c>
      <c r="C110">
        <v>6.4773576902155128E-7</v>
      </c>
      <c r="D110">
        <v>1.335717245476431E-6</v>
      </c>
      <c r="E110">
        <v>0</v>
      </c>
      <c r="F110">
        <v>0</v>
      </c>
      <c r="G110">
        <v>0</v>
      </c>
      <c r="H110">
        <v>0</v>
      </c>
      <c r="I110">
        <v>1.4015399525391103E-6</v>
      </c>
      <c r="J110">
        <v>1.158837190473605E-5</v>
      </c>
      <c r="K110">
        <v>0</v>
      </c>
      <c r="L110">
        <v>1.606804350302582E-4</v>
      </c>
      <c r="M110">
        <v>5.6104048553606845E-6</v>
      </c>
      <c r="N110">
        <v>6.3690326328469382E-5</v>
      </c>
      <c r="O110">
        <v>2.3887509399855844E-5</v>
      </c>
      <c r="P110">
        <v>3.0501461715459754E-4</v>
      </c>
      <c r="Q110">
        <v>1.4505838785609626E-2</v>
      </c>
      <c r="R110">
        <v>2.1398611238510057E-6</v>
      </c>
      <c r="S110">
        <v>1.5081835304158631E-2</v>
      </c>
    </row>
    <row r="111" spans="1:19">
      <c r="A111" t="s">
        <v>48</v>
      </c>
      <c r="B111" s="33" t="s">
        <v>151</v>
      </c>
      <c r="C111">
        <v>5.9012717236261114E-2</v>
      </c>
      <c r="D111">
        <v>0</v>
      </c>
      <c r="E111">
        <v>0.24338583307139672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1.6111987954925411E-7</v>
      </c>
      <c r="L111">
        <v>0</v>
      </c>
      <c r="M111">
        <v>0</v>
      </c>
      <c r="N111">
        <v>4.2398650990094211E-7</v>
      </c>
      <c r="O111">
        <v>6.3336792847451306E-2</v>
      </c>
      <c r="P111">
        <v>6.3985544143175588E-2</v>
      </c>
      <c r="Q111">
        <v>0.80686310562570895</v>
      </c>
      <c r="R111">
        <v>1.7723391476422989E-3</v>
      </c>
      <c r="S111">
        <v>1.238356917177839</v>
      </c>
    </row>
    <row r="112" spans="1:19">
      <c r="A112" t="s">
        <v>230</v>
      </c>
      <c r="B112" s="33" t="s">
        <v>152</v>
      </c>
      <c r="C112">
        <v>0</v>
      </c>
      <c r="D112">
        <v>1.291641828776946E-3</v>
      </c>
      <c r="E112">
        <v>0.19695251304424843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1.4364371498187296</v>
      </c>
      <c r="M112">
        <v>7.6761242411294006E-6</v>
      </c>
      <c r="N112">
        <v>8.75406079519081E-4</v>
      </c>
      <c r="O112">
        <v>5.0032299733970831E-4</v>
      </c>
      <c r="P112">
        <v>9.1729177163287545E-2</v>
      </c>
      <c r="Q112">
        <v>0</v>
      </c>
      <c r="R112">
        <v>7.5544520333892251E-4</v>
      </c>
      <c r="S112">
        <v>1.7285493322591492</v>
      </c>
    </row>
    <row r="113" spans="1:19">
      <c r="A113" t="s">
        <v>230</v>
      </c>
      <c r="B113" s="33" t="s">
        <v>153</v>
      </c>
      <c r="C113">
        <v>5.2376683694830284E-3</v>
      </c>
      <c r="D113">
        <v>0</v>
      </c>
      <c r="E113">
        <v>0.25500029835718152</v>
      </c>
      <c r="F113">
        <v>0</v>
      </c>
      <c r="G113">
        <v>0</v>
      </c>
      <c r="H113">
        <v>2.9575577098484018E-6</v>
      </c>
      <c r="I113">
        <v>1.917579048438256E-6</v>
      </c>
      <c r="J113">
        <v>2.7080108793597901E-5</v>
      </c>
      <c r="K113">
        <v>0</v>
      </c>
      <c r="L113">
        <v>0.7391958229772797</v>
      </c>
      <c r="M113">
        <v>0</v>
      </c>
      <c r="N113">
        <v>1.0205014038184856E-3</v>
      </c>
      <c r="O113">
        <v>3.2841118297312732E-2</v>
      </c>
      <c r="P113">
        <v>7.5181539746406401E-2</v>
      </c>
      <c r="Q113">
        <v>0.1210715393419548</v>
      </c>
      <c r="R113">
        <v>1.9363690236886555E-3</v>
      </c>
      <c r="S113">
        <v>1.231516812763175</v>
      </c>
    </row>
    <row r="114" spans="1:19">
      <c r="A114" t="s">
        <v>48</v>
      </c>
      <c r="B114" s="33" t="s">
        <v>154</v>
      </c>
      <c r="C114">
        <v>6.2281856143838077E-2</v>
      </c>
      <c r="D114">
        <v>0</v>
      </c>
      <c r="E114">
        <v>3.0738234322313929E-6</v>
      </c>
      <c r="F114">
        <v>1.049390226715019E-6</v>
      </c>
      <c r="G114">
        <v>2.1641146314976822E-6</v>
      </c>
      <c r="H114">
        <v>0</v>
      </c>
      <c r="I114">
        <v>0</v>
      </c>
      <c r="J114">
        <v>0</v>
      </c>
      <c r="K114">
        <v>0</v>
      </c>
      <c r="L114">
        <v>1.504984481441312</v>
      </c>
      <c r="M114">
        <v>5.8524684394711812E-3</v>
      </c>
      <c r="N114">
        <v>6.8379534550864207E-3</v>
      </c>
      <c r="O114">
        <v>1.2463471124277703E-2</v>
      </c>
      <c r="P114">
        <v>6.9865243897766049E-2</v>
      </c>
      <c r="Q114">
        <v>0</v>
      </c>
      <c r="R114">
        <v>8.8790842056596375E-7</v>
      </c>
      <c r="S114">
        <v>1.6622926497384469</v>
      </c>
    </row>
    <row r="115" spans="1:19">
      <c r="A115" t="s">
        <v>48</v>
      </c>
      <c r="B115" s="33" t="s">
        <v>155</v>
      </c>
      <c r="C115">
        <v>2.3671189985918772E-7</v>
      </c>
      <c r="D115">
        <v>0</v>
      </c>
      <c r="E115">
        <v>0</v>
      </c>
      <c r="F115">
        <v>0</v>
      </c>
      <c r="G115">
        <v>0</v>
      </c>
      <c r="H115">
        <v>0.20825657767266925</v>
      </c>
      <c r="I115">
        <v>0</v>
      </c>
      <c r="J115">
        <v>5.9335512243098947</v>
      </c>
      <c r="K115">
        <v>0</v>
      </c>
      <c r="L115">
        <v>0</v>
      </c>
      <c r="M115">
        <v>0</v>
      </c>
      <c r="N115">
        <v>1.2365350534153663E-2</v>
      </c>
      <c r="O115">
        <v>1.753782116173852E-2</v>
      </c>
      <c r="P115">
        <v>1.5095463976905421E-2</v>
      </c>
      <c r="Q115">
        <v>5.4455210693532763E-2</v>
      </c>
      <c r="R115">
        <v>1.9336391616775472E-6</v>
      </c>
      <c r="S115">
        <v>6.2412638186998493</v>
      </c>
    </row>
    <row r="116" spans="1:19">
      <c r="A116" t="s">
        <v>48</v>
      </c>
      <c r="B116" s="33" t="s">
        <v>156</v>
      </c>
      <c r="C116">
        <v>0</v>
      </c>
      <c r="D116">
        <v>0</v>
      </c>
      <c r="E116">
        <v>1.8684267705353363E-3</v>
      </c>
      <c r="F116">
        <v>0</v>
      </c>
      <c r="G116">
        <v>2.9609294163179811E-6</v>
      </c>
      <c r="H116">
        <v>4.0465137551848329E-6</v>
      </c>
      <c r="I116">
        <v>0</v>
      </c>
      <c r="J116">
        <v>0</v>
      </c>
      <c r="K116">
        <v>0</v>
      </c>
      <c r="L116">
        <v>0</v>
      </c>
      <c r="M116">
        <v>8.1265402924742602E-2</v>
      </c>
      <c r="N116">
        <v>1.9672828538311649E-2</v>
      </c>
      <c r="O116">
        <v>9.9459507081917309E-2</v>
      </c>
      <c r="P116">
        <v>4.1824493505515647E-4</v>
      </c>
      <c r="Q116">
        <v>0</v>
      </c>
      <c r="R116">
        <v>2.1081068835222538E-3</v>
      </c>
      <c r="S116">
        <v>0.2047995245770835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0.10825170552539376</v>
      </c>
      <c r="F117">
        <v>6.708150684708869E-6</v>
      </c>
      <c r="G117">
        <v>7.8657869027054517E-6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1.8759252819796757</v>
      </c>
      <c r="N117">
        <v>5.5775335403041026E-4</v>
      </c>
      <c r="O117">
        <v>0</v>
      </c>
      <c r="P117">
        <v>9.5083936990036477E-2</v>
      </c>
      <c r="Q117">
        <v>0</v>
      </c>
      <c r="R117">
        <v>1.2393519443754997E-2</v>
      </c>
      <c r="S117">
        <v>2.0922267712303437</v>
      </c>
    </row>
    <row r="118" spans="1:19">
      <c r="A118" t="s">
        <v>48</v>
      </c>
      <c r="B118" s="33" t="s">
        <v>158</v>
      </c>
      <c r="C118">
        <v>5.6660953089495703E-2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9.8962946140090935E-6</v>
      </c>
      <c r="K118">
        <v>0</v>
      </c>
      <c r="L118">
        <v>0.37131652590926478</v>
      </c>
      <c r="M118">
        <v>0.18264601719009477</v>
      </c>
      <c r="N118">
        <v>0</v>
      </c>
      <c r="O118">
        <v>0</v>
      </c>
      <c r="P118">
        <v>8.0920204344323565E-3</v>
      </c>
      <c r="Q118">
        <v>5.0865344991450456E-2</v>
      </c>
      <c r="R118">
        <v>5.5183552423248017E-2</v>
      </c>
      <c r="S118">
        <v>0.72477431033223638</v>
      </c>
    </row>
    <row r="119" spans="1:19">
      <c r="A119" t="s">
        <v>48</v>
      </c>
      <c r="B119" s="33" t="s">
        <v>159</v>
      </c>
      <c r="C119">
        <v>0</v>
      </c>
      <c r="D119">
        <v>0</v>
      </c>
      <c r="E119">
        <v>0</v>
      </c>
      <c r="F119">
        <v>0</v>
      </c>
      <c r="G119">
        <v>0.10236993726310484</v>
      </c>
      <c r="H119">
        <v>0</v>
      </c>
      <c r="I119">
        <v>0.2873248729908191</v>
      </c>
      <c r="J119">
        <v>0</v>
      </c>
      <c r="K119">
        <v>0</v>
      </c>
      <c r="L119">
        <v>1.102725491884371E-2</v>
      </c>
      <c r="M119">
        <v>0</v>
      </c>
      <c r="N119">
        <v>2.4749411409175082E-9</v>
      </c>
      <c r="O119">
        <v>0</v>
      </c>
      <c r="P119">
        <v>2.7642572062394066E-2</v>
      </c>
      <c r="Q119">
        <v>0.76836314041987919</v>
      </c>
      <c r="R119">
        <v>1.7667486127859178E-2</v>
      </c>
      <c r="S119">
        <v>1.2143952662578386</v>
      </c>
    </row>
    <row r="120" spans="1:19">
      <c r="A120" t="s">
        <v>48</v>
      </c>
      <c r="B120" s="33" t="s">
        <v>160</v>
      </c>
      <c r="C120">
        <v>2.7037129895779444E-4</v>
      </c>
      <c r="D120">
        <v>8.0829794302239577E-7</v>
      </c>
      <c r="E120">
        <v>1.1150908976453877E-3</v>
      </c>
      <c r="F120">
        <v>6.861783938267596E-2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2.6578450401189002E-3</v>
      </c>
      <c r="N120">
        <v>3.0657996106242535E-6</v>
      </c>
      <c r="O120">
        <v>9.3753576888673251E-3</v>
      </c>
      <c r="P120">
        <v>9.7470710569464103E-2</v>
      </c>
      <c r="Q120">
        <v>4.7470038609276344E-3</v>
      </c>
      <c r="R120">
        <v>7.6735030260373094E-3</v>
      </c>
      <c r="S120">
        <v>0.19193159586245656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1.3540054396798951E-5</v>
      </c>
      <c r="K121">
        <v>7.3790151438780649E-3</v>
      </c>
      <c r="L121">
        <v>6.5811471875321104E-3</v>
      </c>
      <c r="M121">
        <v>1.803011350119732E-3</v>
      </c>
      <c r="N121">
        <v>0</v>
      </c>
      <c r="O121">
        <v>1.74285536565435E-2</v>
      </c>
      <c r="P121">
        <v>5.2493462594931373E-3</v>
      </c>
      <c r="Q121">
        <v>0.98604514611689353</v>
      </c>
      <c r="R121">
        <v>1.5290381076233928E-3</v>
      </c>
      <c r="S121">
        <v>1.0260287978763927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1.1604066685322323E-6</v>
      </c>
      <c r="J122">
        <v>0</v>
      </c>
      <c r="K122">
        <v>0</v>
      </c>
      <c r="L122">
        <v>0</v>
      </c>
      <c r="M122">
        <v>0.85782175820838802</v>
      </c>
      <c r="N122">
        <v>2.4220405536862444E-2</v>
      </c>
      <c r="O122">
        <v>0</v>
      </c>
      <c r="P122">
        <v>1.914916404910727E-2</v>
      </c>
      <c r="Q122">
        <v>0.15649714277115834</v>
      </c>
      <c r="R122">
        <v>0.10150560164934319</v>
      </c>
      <c r="S122">
        <v>1.1591952326214141</v>
      </c>
    </row>
    <row r="123" spans="1:19">
      <c r="A123" t="s">
        <v>48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1.3303555709853754E-4</v>
      </c>
      <c r="M123">
        <v>0</v>
      </c>
      <c r="N123">
        <v>4.844005951589736E-4</v>
      </c>
      <c r="O123">
        <v>3.0304738601216741E-5</v>
      </c>
      <c r="P123">
        <v>3.3566868246026615E-2</v>
      </c>
      <c r="Q123">
        <v>0.38141146007872351</v>
      </c>
      <c r="R123">
        <v>0</v>
      </c>
      <c r="S123">
        <v>0.41562606921570477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1.8600981341876377E-6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1.2210543181168987E-2</v>
      </c>
      <c r="Q124">
        <v>0</v>
      </c>
      <c r="R124">
        <v>7.9163021647588039E-4</v>
      </c>
      <c r="S124">
        <v>1.3004033495917611E-2</v>
      </c>
    </row>
    <row r="125" spans="1:19">
      <c r="A125" t="s">
        <v>48</v>
      </c>
      <c r="B125" s="33" t="s">
        <v>165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3.6431464501490041E-2</v>
      </c>
      <c r="O125">
        <v>1.4863804355513821E-4</v>
      </c>
      <c r="P125">
        <v>1.1704100167388987E-2</v>
      </c>
      <c r="Q125">
        <v>8.0712435001544236E-2</v>
      </c>
      <c r="R125">
        <v>1.131928087261258E-6</v>
      </c>
      <c r="S125">
        <v>0.12899776964195553</v>
      </c>
    </row>
    <row r="126" spans="1:19">
      <c r="A126" t="s">
        <v>48</v>
      </c>
      <c r="B126" s="33" t="s">
        <v>166</v>
      </c>
      <c r="C126">
        <v>0</v>
      </c>
      <c r="D126">
        <v>3.5598466086305125E-2</v>
      </c>
      <c r="E126">
        <v>0</v>
      </c>
      <c r="F126">
        <v>8.6884388528218892E-7</v>
      </c>
      <c r="G126">
        <v>1.7917812815682055E-6</v>
      </c>
      <c r="H126">
        <v>2.4487134204775884E-6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3.2210328321014003E-5</v>
      </c>
      <c r="O126">
        <v>1.5115026574807473</v>
      </c>
      <c r="P126">
        <v>0.29232289333059569</v>
      </c>
      <c r="Q126">
        <v>0</v>
      </c>
      <c r="R126">
        <v>3.1028868789917396E-6</v>
      </c>
      <c r="S126">
        <v>1.8394644394513762</v>
      </c>
    </row>
    <row r="127" spans="1:19">
      <c r="A127" t="s">
        <v>48</v>
      </c>
      <c r="B127" s="33" t="s">
        <v>167</v>
      </c>
      <c r="C127">
        <v>3.5334650832115067E-3</v>
      </c>
      <c r="D127">
        <v>0</v>
      </c>
      <c r="E127">
        <v>1.4573051084276756E-2</v>
      </c>
      <c r="F127">
        <v>0</v>
      </c>
      <c r="G127">
        <v>0</v>
      </c>
      <c r="H127">
        <v>0</v>
      </c>
      <c r="I127">
        <v>0</v>
      </c>
      <c r="J127">
        <v>3.9557008162065586</v>
      </c>
      <c r="K127">
        <v>0</v>
      </c>
      <c r="L127">
        <v>0</v>
      </c>
      <c r="M127">
        <v>0</v>
      </c>
      <c r="N127">
        <v>5.8830920987560376E-2</v>
      </c>
      <c r="O127">
        <v>0.28840510283987442</v>
      </c>
      <c r="P127">
        <v>1.466441813700925E-3</v>
      </c>
      <c r="Q127">
        <v>0</v>
      </c>
      <c r="R127">
        <v>0</v>
      </c>
      <c r="S127">
        <v>4.3225097980151759</v>
      </c>
    </row>
    <row r="128" spans="1:19">
      <c r="A128" t="s">
        <v>48</v>
      </c>
      <c r="B128" s="33" t="s">
        <v>168</v>
      </c>
      <c r="C128">
        <v>1.9598589862113158E-7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0.16434103463009819</v>
      </c>
      <c r="N128">
        <v>0</v>
      </c>
      <c r="O128">
        <v>0.75988198893057302</v>
      </c>
      <c r="P128">
        <v>6.7734691954157711E-3</v>
      </c>
      <c r="Q128">
        <v>0</v>
      </c>
      <c r="R128">
        <v>5.2261221128446778E-8</v>
      </c>
      <c r="S128">
        <v>0.93099674100324137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8.7842514187030929E-6</v>
      </c>
      <c r="I129">
        <v>0</v>
      </c>
      <c r="J129">
        <v>0</v>
      </c>
      <c r="K129">
        <v>0</v>
      </c>
      <c r="L129">
        <v>8.6008588501215399E-2</v>
      </c>
      <c r="M129">
        <v>0</v>
      </c>
      <c r="N129">
        <v>0.7793305951720555</v>
      </c>
      <c r="O129">
        <v>0</v>
      </c>
      <c r="P129">
        <v>4.4762955154347139E-3</v>
      </c>
      <c r="Q129">
        <v>0</v>
      </c>
      <c r="R129">
        <v>9.5012677014949531E-5</v>
      </c>
      <c r="S129">
        <v>0.86991927611722986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3.7254516891771061E-2</v>
      </c>
      <c r="O130">
        <v>1.3757729644225947E-4</v>
      </c>
      <c r="P130">
        <v>4.0734431233776291E-2</v>
      </c>
      <c r="Q130">
        <v>2.2772700421569425E-4</v>
      </c>
      <c r="R130">
        <v>0</v>
      </c>
      <c r="S130">
        <v>7.8354252426038329E-2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8.1936488811606978E-6</v>
      </c>
      <c r="K131">
        <v>0</v>
      </c>
      <c r="L131">
        <v>0</v>
      </c>
      <c r="M131">
        <v>0</v>
      </c>
      <c r="N131">
        <v>0</v>
      </c>
      <c r="O131">
        <v>2.0378521036860775E-2</v>
      </c>
      <c r="P131">
        <v>1.312943484832374E-2</v>
      </c>
      <c r="Q131">
        <v>0.16490489479576809</v>
      </c>
      <c r="R131">
        <v>9.3220814946462838E-2</v>
      </c>
      <c r="S131">
        <v>0.29164185927618291</v>
      </c>
    </row>
    <row r="132" spans="1:19">
      <c r="A132" t="s">
        <v>48</v>
      </c>
      <c r="B132" s="33" t="s">
        <v>172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5.886332327165178E-5</v>
      </c>
      <c r="Q132">
        <v>2.6082857128528758E-2</v>
      </c>
      <c r="R132">
        <v>4.3305068439281058E-4</v>
      </c>
      <c r="S132">
        <v>2.6574771136210984E-2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0.11432337002784188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7.0594587953110022E-9</v>
      </c>
      <c r="O133">
        <v>0</v>
      </c>
      <c r="P133">
        <v>2.5082781675173749E-2</v>
      </c>
      <c r="Q133">
        <v>6.3570868472851316E-2</v>
      </c>
      <c r="R133">
        <v>2.0188941257810455E-2</v>
      </c>
      <c r="S133">
        <v>0.22316596849316284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6.8246624842076997E-2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5.5694541600814773E-7</v>
      </c>
      <c r="O134">
        <v>0</v>
      </c>
      <c r="P134">
        <v>1.2842600089157941E-4</v>
      </c>
      <c r="Q134">
        <v>0</v>
      </c>
      <c r="R134">
        <v>0</v>
      </c>
      <c r="S134">
        <v>6.8375607788539128E-2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4.5745226255116567E-2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2.5478022777747356E-5</v>
      </c>
      <c r="N135">
        <v>9.1899408108275793E-5</v>
      </c>
      <c r="O135">
        <v>0</v>
      </c>
      <c r="P135">
        <v>6.5893174996745074E-4</v>
      </c>
      <c r="Q135">
        <v>2.9893428921354825E-2</v>
      </c>
      <c r="R135">
        <v>1.2186520672727852E-2</v>
      </c>
      <c r="S135">
        <v>8.8601485030039839E-2</v>
      </c>
    </row>
    <row r="136" spans="1:19">
      <c r="A136" t="s">
        <v>48</v>
      </c>
      <c r="B136" s="33" t="s">
        <v>176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8.6428890719787432E-3</v>
      </c>
      <c r="N136">
        <v>7.2484123892522234E-3</v>
      </c>
      <c r="O136">
        <v>0.28750522277437085</v>
      </c>
      <c r="P136">
        <v>6.6748743612450312E-3</v>
      </c>
      <c r="Q136">
        <v>1.3452072500257373E-2</v>
      </c>
      <c r="R136">
        <v>3.5009074394665163E-4</v>
      </c>
      <c r="S136">
        <v>0.32387356184119653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0.32300773513598813</v>
      </c>
      <c r="N137">
        <v>3.0613218132202746E-4</v>
      </c>
      <c r="O137">
        <v>0</v>
      </c>
      <c r="P137">
        <v>3.5182268448252785E-4</v>
      </c>
      <c r="Q137">
        <v>0</v>
      </c>
      <c r="R137">
        <v>8.1351353572589602E-2</v>
      </c>
      <c r="S137">
        <v>0.40501704357450308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1.2119347928774005E-5</v>
      </c>
      <c r="J138">
        <v>0.65928346936777871</v>
      </c>
      <c r="K138">
        <v>0</v>
      </c>
      <c r="L138">
        <v>0</v>
      </c>
      <c r="M138">
        <v>0.7428226446980517</v>
      </c>
      <c r="N138">
        <v>3.2293373010716664E-4</v>
      </c>
      <c r="O138">
        <v>0</v>
      </c>
      <c r="P138">
        <v>6.2521194863229823E-3</v>
      </c>
      <c r="Q138">
        <v>2.1454538341458829E-6</v>
      </c>
      <c r="R138">
        <v>2.0859661001555452E-2</v>
      </c>
      <c r="S138">
        <v>1.4295550930855825</v>
      </c>
    </row>
    <row r="139" spans="1:19">
      <c r="A139" t="s">
        <v>48</v>
      </c>
      <c r="B139" s="33" t="s">
        <v>179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0.10026445160994513</v>
      </c>
      <c r="N139">
        <v>0</v>
      </c>
      <c r="O139">
        <v>0</v>
      </c>
      <c r="P139">
        <v>5.099097431834565E-3</v>
      </c>
      <c r="Q139">
        <v>2.7954596829459888E-2</v>
      </c>
      <c r="R139">
        <v>5.0471367529780764E-8</v>
      </c>
      <c r="S139">
        <v>0.13331819634254316</v>
      </c>
    </row>
    <row r="140" spans="1:19">
      <c r="A140" t="s">
        <v>48</v>
      </c>
      <c r="B140" s="33" t="s">
        <v>180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0.15772826068793577</v>
      </c>
      <c r="J140">
        <v>0</v>
      </c>
      <c r="K140">
        <v>0</v>
      </c>
      <c r="L140">
        <v>0</v>
      </c>
      <c r="M140">
        <v>7.6050923780712765E-8</v>
      </c>
      <c r="N140">
        <v>0</v>
      </c>
      <c r="O140">
        <v>0</v>
      </c>
      <c r="P140">
        <v>6.3700224081060242E-3</v>
      </c>
      <c r="Q140">
        <v>0.42179634660107013</v>
      </c>
      <c r="R140">
        <v>0</v>
      </c>
      <c r="S140">
        <v>0.58589470574827374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1.4952184784249312E-3</v>
      </c>
      <c r="N141">
        <v>6.3458551730732893E-4</v>
      </c>
      <c r="O141">
        <v>1.4536206898270621E-2</v>
      </c>
      <c r="P141">
        <v>1.5902874073603357E-4</v>
      </c>
      <c r="Q141">
        <v>0</v>
      </c>
      <c r="R141">
        <v>1.1170261728921105E-6</v>
      </c>
      <c r="S141">
        <v>1.6826156660727065E-2</v>
      </c>
    </row>
    <row r="142" spans="1:19">
      <c r="A142" t="s">
        <v>48</v>
      </c>
      <c r="B142" s="33" t="s">
        <v>182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3.1124235544410794E-7</v>
      </c>
      <c r="L142">
        <v>0</v>
      </c>
      <c r="M142">
        <v>0</v>
      </c>
      <c r="N142">
        <v>0</v>
      </c>
      <c r="O142">
        <v>8.3910447726509574E-3</v>
      </c>
      <c r="P142">
        <v>6.2337590520655795E-6</v>
      </c>
      <c r="Q142">
        <v>1.0462089221618953E-6</v>
      </c>
      <c r="R142">
        <v>0</v>
      </c>
      <c r="S142">
        <v>8.3986359832124435E-3</v>
      </c>
    </row>
    <row r="143" spans="1:19">
      <c r="A143" t="s">
        <v>48</v>
      </c>
      <c r="B143" s="33" t="s">
        <v>183</v>
      </c>
      <c r="C143">
        <v>0</v>
      </c>
      <c r="D143">
        <v>1.5242467743536992E-6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9.8977106054576325E-4</v>
      </c>
      <c r="N143">
        <v>5.6471014033832034E-6</v>
      </c>
      <c r="O143">
        <v>0</v>
      </c>
      <c r="P143">
        <v>2.2935133359247573E-3</v>
      </c>
      <c r="Q143">
        <v>7.5759163203770186E-4</v>
      </c>
      <c r="R143">
        <v>0</v>
      </c>
      <c r="S143">
        <v>4.0480473769548553E-3</v>
      </c>
    </row>
    <row r="144" spans="1:19">
      <c r="A144" t="s">
        <v>48</v>
      </c>
      <c r="B144" s="33" t="s">
        <v>184</v>
      </c>
      <c r="C144">
        <v>7.9080522972634348E-3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4.0508733595943092E-3</v>
      </c>
      <c r="L144">
        <v>0</v>
      </c>
      <c r="M144">
        <v>0.47090250079648399</v>
      </c>
      <c r="N144">
        <v>1.0216131194340505E-6</v>
      </c>
      <c r="O144">
        <v>0</v>
      </c>
      <c r="P144">
        <v>1.0082495961803772E-2</v>
      </c>
      <c r="Q144">
        <v>2.8240410188118403E-7</v>
      </c>
      <c r="R144">
        <v>0</v>
      </c>
      <c r="S144">
        <v>0.49294522643208438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1.6711278641039939E-2</v>
      </c>
      <c r="F145">
        <v>0</v>
      </c>
      <c r="G145">
        <v>0</v>
      </c>
      <c r="H145">
        <v>0</v>
      </c>
      <c r="I145">
        <v>2.1882353369306884E-6</v>
      </c>
      <c r="J145">
        <v>0</v>
      </c>
      <c r="K145">
        <v>0</v>
      </c>
      <c r="L145">
        <v>0</v>
      </c>
      <c r="M145">
        <v>8.7595691411479493E-6</v>
      </c>
      <c r="N145">
        <v>1.329597177529962E-2</v>
      </c>
      <c r="O145">
        <v>6.378902222081706E-5</v>
      </c>
      <c r="P145">
        <v>3.114806723658603E-7</v>
      </c>
      <c r="Q145">
        <v>1.1982820248590542E-4</v>
      </c>
      <c r="R145">
        <v>1.8178178358141395E-6</v>
      </c>
      <c r="S145">
        <v>3.0203944744243927E-2</v>
      </c>
    </row>
    <row r="146" spans="1:19">
      <c r="A146" t="s">
        <v>48</v>
      </c>
      <c r="B146" s="33" t="s">
        <v>186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2.5087162541126418E-4</v>
      </c>
      <c r="M146">
        <v>0</v>
      </c>
      <c r="N146">
        <v>0</v>
      </c>
      <c r="O146">
        <v>4.9413697695399605E-5</v>
      </c>
      <c r="P146">
        <v>2.3516880979276067E-2</v>
      </c>
      <c r="Q146">
        <v>2.9210067127394268E-4</v>
      </c>
      <c r="R146">
        <v>1.9623789791367585E-3</v>
      </c>
      <c r="S146">
        <v>2.6071645952924882E-2</v>
      </c>
    </row>
    <row r="147" spans="1:19">
      <c r="A147" t="s">
        <v>48</v>
      </c>
      <c r="B147" s="33" t="s">
        <v>187</v>
      </c>
      <c r="C147">
        <v>0</v>
      </c>
      <c r="D147">
        <v>0</v>
      </c>
      <c r="E147">
        <v>3.5076775937170623E-6</v>
      </c>
      <c r="F147">
        <v>0</v>
      </c>
      <c r="G147">
        <v>1.1374437473678611E-2</v>
      </c>
      <c r="H147">
        <v>0</v>
      </c>
      <c r="I147">
        <v>0</v>
      </c>
      <c r="J147">
        <v>0</v>
      </c>
      <c r="K147">
        <v>0</v>
      </c>
      <c r="L147">
        <v>6.4702208696658658E-2</v>
      </c>
      <c r="M147">
        <v>0</v>
      </c>
      <c r="N147">
        <v>0</v>
      </c>
      <c r="O147">
        <v>3.2051782056896627E-5</v>
      </c>
      <c r="P147">
        <v>1.8139627517825829E-3</v>
      </c>
      <c r="Q147">
        <v>0</v>
      </c>
      <c r="R147">
        <v>3.9320490365923888E-6</v>
      </c>
      <c r="S147">
        <v>7.7930100430876337E-2</v>
      </c>
    </row>
    <row r="148" spans="1:19">
      <c r="A148" t="s">
        <v>48</v>
      </c>
      <c r="B148" s="33" t="s">
        <v>188</v>
      </c>
      <c r="C148">
        <v>0</v>
      </c>
      <c r="D148">
        <v>1.5015414145391759E-6</v>
      </c>
      <c r="E148">
        <v>0</v>
      </c>
      <c r="F148">
        <v>7.6242043758525391E-3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6.9318961379849497E-6</v>
      </c>
      <c r="N148">
        <v>1.5366772423419661E-6</v>
      </c>
      <c r="O148">
        <v>3.1433640358669095</v>
      </c>
      <c r="P148">
        <v>5.1875553457136903E-3</v>
      </c>
      <c r="Q148">
        <v>0</v>
      </c>
      <c r="R148">
        <v>8.5455393469047181E-4</v>
      </c>
      <c r="S148">
        <v>3.157040319637872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1.6384212040421176E-6</v>
      </c>
      <c r="G149">
        <v>3.37884917378517E-6</v>
      </c>
      <c r="H149">
        <v>4.6176580852375082E-6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1.9999213678651984E-2</v>
      </c>
      <c r="O149">
        <v>7.1988306601156182E-4</v>
      </c>
      <c r="P149">
        <v>9.0274094838704855E-3</v>
      </c>
      <c r="Q149">
        <v>6.1800655473120969E-5</v>
      </c>
      <c r="R149">
        <v>6.4199722139335336E-5</v>
      </c>
      <c r="S149">
        <v>2.9882141534471884E-2</v>
      </c>
    </row>
    <row r="150" spans="1:19">
      <c r="A150" t="s">
        <v>48</v>
      </c>
      <c r="B150" s="33" t="s">
        <v>190</v>
      </c>
      <c r="C150">
        <v>0</v>
      </c>
      <c r="D150">
        <v>1.9541935511899755E-2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2.4814851329324483E-6</v>
      </c>
      <c r="O150">
        <v>0.98789748921868181</v>
      </c>
      <c r="P150">
        <v>0.15125300030964794</v>
      </c>
      <c r="Q150">
        <v>0</v>
      </c>
      <c r="R150">
        <v>4.0545979602057969E-4</v>
      </c>
      <c r="S150">
        <v>1.1591003663213542</v>
      </c>
    </row>
    <row r="151" spans="1:19">
      <c r="A151" t="s">
        <v>48</v>
      </c>
      <c r="B151" s="33" t="s">
        <v>191</v>
      </c>
      <c r="C151">
        <v>3.6958014870691613E-7</v>
      </c>
      <c r="D151">
        <v>0</v>
      </c>
      <c r="E151">
        <v>0</v>
      </c>
      <c r="F151">
        <v>0</v>
      </c>
      <c r="G151">
        <v>0</v>
      </c>
      <c r="H151">
        <v>7.6215580018560658E-2</v>
      </c>
      <c r="I151">
        <v>0</v>
      </c>
      <c r="J151">
        <v>3.0288381627485705E-3</v>
      </c>
      <c r="K151">
        <v>0</v>
      </c>
      <c r="L151">
        <v>0</v>
      </c>
      <c r="M151">
        <v>0</v>
      </c>
      <c r="N151">
        <v>3.2360618018653753E-2</v>
      </c>
      <c r="O151">
        <v>1.3760753670339909E-3</v>
      </c>
      <c r="P151">
        <v>9.3609143029027564E-5</v>
      </c>
      <c r="Q151">
        <v>0</v>
      </c>
      <c r="R151">
        <v>7.7736103745099427E-2</v>
      </c>
      <c r="S151">
        <v>0.19081119403506364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9.0215738310575944E-2</v>
      </c>
      <c r="N152">
        <v>2.1415678471470301E-5</v>
      </c>
      <c r="O152">
        <v>0.41576450558758893</v>
      </c>
      <c r="P152">
        <v>7.711469756088718E-7</v>
      </c>
      <c r="Q152">
        <v>0</v>
      </c>
      <c r="R152">
        <v>8.4004348721578026E-7</v>
      </c>
      <c r="S152">
        <v>0.50600327076722351</v>
      </c>
    </row>
    <row r="153" spans="1:19">
      <c r="A153" t="s">
        <v>48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0.14708305820391843</v>
      </c>
      <c r="O153">
        <v>0</v>
      </c>
      <c r="P153">
        <v>2.8759471640427137E-4</v>
      </c>
      <c r="Q153">
        <v>0</v>
      </c>
      <c r="R153">
        <v>2.7255286738636642E-7</v>
      </c>
      <c r="S153">
        <v>0.14737092547329667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1.5451162511226357E-5</v>
      </c>
      <c r="K154">
        <v>0</v>
      </c>
      <c r="L154">
        <v>0</v>
      </c>
      <c r="M154">
        <v>0</v>
      </c>
      <c r="N154">
        <v>0.27878095655298196</v>
      </c>
      <c r="O154">
        <v>0.12333128293431628</v>
      </c>
      <c r="P154">
        <v>1.9764100647364558E-2</v>
      </c>
      <c r="Q154">
        <v>0.26757306684191917</v>
      </c>
      <c r="R154">
        <v>5.1173978947119281E-2</v>
      </c>
      <c r="S154">
        <v>0.7406388370861805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3.4943458261977867E-3</v>
      </c>
      <c r="N155">
        <v>2.5286123577156872E-2</v>
      </c>
      <c r="O155">
        <v>0</v>
      </c>
      <c r="P155">
        <v>2.1145019446887403E-2</v>
      </c>
      <c r="Q155">
        <v>2.3092467742173994E-3</v>
      </c>
      <c r="R155">
        <v>6.0161487169807515E-7</v>
      </c>
      <c r="S155">
        <v>5.223533723926721E-2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0.14390852289622558</v>
      </c>
      <c r="N156">
        <v>2.0408812088135164E-4</v>
      </c>
      <c r="O156">
        <v>1.1758381162962905E-5</v>
      </c>
      <c r="P156">
        <v>7.2434861198189537E-3</v>
      </c>
      <c r="Q156">
        <v>2.6260233255470666E-5</v>
      </c>
      <c r="R156">
        <v>1.9093035744305098E-2</v>
      </c>
      <c r="S156">
        <v>0.17048715149530835</v>
      </c>
    </row>
    <row r="157" spans="1:19">
      <c r="A157" t="s">
        <v>48</v>
      </c>
      <c r="B157" s="33" t="s">
        <v>197</v>
      </c>
      <c r="C157">
        <v>0</v>
      </c>
      <c r="D157">
        <v>7.6212338706582727E-7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0.5650528164877926</v>
      </c>
      <c r="N157">
        <v>2.823550698138888E-6</v>
      </c>
      <c r="O157">
        <v>0</v>
      </c>
      <c r="P157">
        <v>1.4412405029418096E-6</v>
      </c>
      <c r="Q157">
        <v>7.458079515697591E-2</v>
      </c>
      <c r="R157">
        <v>9.5392348598011267E-7</v>
      </c>
      <c r="S157">
        <v>0.63963959248303581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9.1930555501384958E-8</v>
      </c>
      <c r="L158">
        <v>0</v>
      </c>
      <c r="M158">
        <v>3.8166406098127936E-3</v>
      </c>
      <c r="N158">
        <v>0</v>
      </c>
      <c r="O158">
        <v>0</v>
      </c>
      <c r="P158">
        <v>7.1256139637654314E-5</v>
      </c>
      <c r="Q158">
        <v>9.6606093879017862E-2</v>
      </c>
      <c r="R158">
        <v>0</v>
      </c>
      <c r="S158">
        <v>0.10049408255895287</v>
      </c>
    </row>
    <row r="159" spans="1:19">
      <c r="A159" t="s">
        <v>48</v>
      </c>
      <c r="B159" s="33" t="s">
        <v>199</v>
      </c>
      <c r="C159">
        <v>0</v>
      </c>
      <c r="D159">
        <v>1.3016837296930817E-6</v>
      </c>
      <c r="E159">
        <v>0</v>
      </c>
      <c r="F159">
        <v>0</v>
      </c>
      <c r="G159">
        <v>0</v>
      </c>
      <c r="H159">
        <v>0</v>
      </c>
      <c r="I159">
        <v>1.0941176693535226E-6</v>
      </c>
      <c r="J159">
        <v>0</v>
      </c>
      <c r="K159">
        <v>0</v>
      </c>
      <c r="L159">
        <v>0</v>
      </c>
      <c r="M159">
        <v>6.684727278602054E-2</v>
      </c>
      <c r="N159">
        <v>4.8739996323376999E-6</v>
      </c>
      <c r="O159">
        <v>0</v>
      </c>
      <c r="P159">
        <v>1.6711880205320995E-2</v>
      </c>
      <c r="Q159">
        <v>2.1637028636192213E-2</v>
      </c>
      <c r="R159">
        <v>0</v>
      </c>
      <c r="S159">
        <v>0.10520345142890619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0.10515217379195718</v>
      </c>
      <c r="J160">
        <v>0</v>
      </c>
      <c r="K160">
        <v>1.5701461253403437E-7</v>
      </c>
      <c r="L160">
        <v>1.2543581270563209E-4</v>
      </c>
      <c r="M160">
        <v>0</v>
      </c>
      <c r="N160">
        <v>0</v>
      </c>
      <c r="O160">
        <v>1.8647878050614963E-5</v>
      </c>
      <c r="P160">
        <v>1.1262291476938913E-3</v>
      </c>
      <c r="Q160">
        <v>0.3151018572896902</v>
      </c>
      <c r="R160">
        <v>3.8822080360105815E-3</v>
      </c>
      <c r="S160">
        <v>0.42540670897039945</v>
      </c>
    </row>
    <row r="161" spans="1:19">
      <c r="A161" t="s">
        <v>48</v>
      </c>
      <c r="B161" s="33" t="s">
        <v>201</v>
      </c>
      <c r="C161">
        <v>0.17298254575690519</v>
      </c>
      <c r="D161">
        <v>1.5201550613672676E-2</v>
      </c>
      <c r="E161">
        <v>0.7134366213622414</v>
      </c>
      <c r="F161">
        <v>1.4454029066691909E-2</v>
      </c>
      <c r="G161">
        <v>5.3889764001992191E-2</v>
      </c>
      <c r="H161">
        <v>0.11642611618157872</v>
      </c>
      <c r="I161">
        <v>1.7611000096183105E-2</v>
      </c>
      <c r="J161">
        <v>5.8695609832912226</v>
      </c>
      <c r="K161">
        <v>3.1528774978829555E-3</v>
      </c>
      <c r="L161">
        <v>4.2111552232441056</v>
      </c>
      <c r="M161">
        <v>0.56971088860439068</v>
      </c>
      <c r="N161">
        <v>0.41246417863588647</v>
      </c>
      <c r="O161">
        <v>4.3364419746217777</v>
      </c>
      <c r="P161">
        <v>0.82237150508332491</v>
      </c>
      <c r="Q161">
        <v>2.2293870115243521</v>
      </c>
      <c r="R161">
        <v>0.1776751504098506</v>
      </c>
      <c r="S161">
        <v>19.735921419992337</v>
      </c>
    </row>
    <row r="162" spans="1:19">
      <c r="A162" t="s">
        <v>48</v>
      </c>
      <c r="B162" s="33" t="s">
        <v>202</v>
      </c>
      <c r="C162">
        <v>4.7680522174299078E-2</v>
      </c>
      <c r="D162">
        <v>1.9358391313406553E-2</v>
      </c>
      <c r="E162">
        <v>0.16855587581054365</v>
      </c>
      <c r="F162">
        <v>9.8744155019535373E-2</v>
      </c>
      <c r="G162">
        <v>0.39764549969788909</v>
      </c>
      <c r="H162">
        <v>0.47168941813344567</v>
      </c>
      <c r="I162">
        <v>0.16868696624445789</v>
      </c>
      <c r="J162">
        <v>3.798059196983246</v>
      </c>
      <c r="K162">
        <v>2.3505185342058699E-3</v>
      </c>
      <c r="L162">
        <v>0.99479874723633088</v>
      </c>
      <c r="M162">
        <v>1.3338421848086455</v>
      </c>
      <c r="N162">
        <v>0.22551808884968949</v>
      </c>
      <c r="O162">
        <v>0.98872958987621473</v>
      </c>
      <c r="P162">
        <v>0.30907119282326789</v>
      </c>
      <c r="Q162">
        <v>1.5385006144172735</v>
      </c>
      <c r="R162">
        <v>1.0220219237280261</v>
      </c>
      <c r="S162">
        <v>11.585252885649993</v>
      </c>
    </row>
    <row r="163" spans="1:19">
      <c r="A163" t="s">
        <v>48</v>
      </c>
      <c r="B163" s="33" t="s">
        <v>203</v>
      </c>
      <c r="C163">
        <v>3.1354712461073575E-5</v>
      </c>
      <c r="D163">
        <v>8.6443270498111513E-2</v>
      </c>
      <c r="E163">
        <v>2.8222293369420726E-2</v>
      </c>
      <c r="F163">
        <v>6.0786887746155926E-3</v>
      </c>
      <c r="G163">
        <v>2.5186876015572679E-2</v>
      </c>
      <c r="H163">
        <v>0.35318601588656051</v>
      </c>
      <c r="I163">
        <v>0.8288825740720398</v>
      </c>
      <c r="J163">
        <v>6.0918749543361628E-3</v>
      </c>
      <c r="K163">
        <v>2.1428294715353235E-3</v>
      </c>
      <c r="L163">
        <v>0.16660340594468437</v>
      </c>
      <c r="M163">
        <v>6.3413341230089486</v>
      </c>
      <c r="N163">
        <v>0.90978455660384583</v>
      </c>
      <c r="O163">
        <v>3.7215337858711166</v>
      </c>
      <c r="P163">
        <v>0.36243133186382792</v>
      </c>
      <c r="Q163">
        <v>0.40189561372545768</v>
      </c>
      <c r="R163">
        <v>0.46471014381317133</v>
      </c>
      <c r="S163">
        <v>13.704558738586343</v>
      </c>
    </row>
    <row r="164" spans="1:19">
      <c r="A164" t="s">
        <v>230</v>
      </c>
      <c r="B164" s="33" t="s">
        <v>204</v>
      </c>
      <c r="C164">
        <v>9.2101709188461278E-3</v>
      </c>
      <c r="D164">
        <v>6.5167147190994035E-2</v>
      </c>
      <c r="E164">
        <v>0.27040029994446613</v>
      </c>
      <c r="F164">
        <v>9.3567946506389887E-5</v>
      </c>
      <c r="G164">
        <v>4.5981142922357776E-4</v>
      </c>
      <c r="H164">
        <v>5.2474100022671166E-2</v>
      </c>
      <c r="I164">
        <v>0.49902569182279066</v>
      </c>
      <c r="J164">
        <v>3.9656956028818229</v>
      </c>
      <c r="K164">
        <v>1.4476550239708175E-3</v>
      </c>
      <c r="L164">
        <v>1.0474756576647195</v>
      </c>
      <c r="M164">
        <v>4.4654577790985854</v>
      </c>
      <c r="N164">
        <v>0.1633474146406293</v>
      </c>
      <c r="O164">
        <v>3.2858043725725281</v>
      </c>
      <c r="P164">
        <v>0.28419250254248496</v>
      </c>
      <c r="Q164">
        <v>1.9263889227858613</v>
      </c>
      <c r="R164">
        <v>0.16453769475531743</v>
      </c>
      <c r="S164">
        <v>16.201178391241456</v>
      </c>
    </row>
    <row r="165" spans="1:19">
      <c r="A165" t="s">
        <v>48</v>
      </c>
      <c r="B165" s="33" t="s">
        <v>205</v>
      </c>
      <c r="C165">
        <v>3.5666522123181998E-2</v>
      </c>
      <c r="D165">
        <v>9.6821355168139611E-3</v>
      </c>
      <c r="E165">
        <v>0</v>
      </c>
      <c r="F165">
        <v>4.9064243863818024E-2</v>
      </c>
      <c r="G165">
        <v>0.20330091276522211</v>
      </c>
      <c r="H165">
        <v>5.0242872973882413E-4</v>
      </c>
      <c r="I165">
        <v>8.2857808679950296E-2</v>
      </c>
      <c r="J165">
        <v>2.6437970685879009</v>
      </c>
      <c r="K165">
        <v>2.0962416850311971E-4</v>
      </c>
      <c r="L165">
        <v>0</v>
      </c>
      <c r="M165">
        <v>0.29671405329531808</v>
      </c>
      <c r="N165">
        <v>0.55169923574135282</v>
      </c>
      <c r="O165">
        <v>3.0148670950421206</v>
      </c>
      <c r="P165">
        <v>0.11112068070753622</v>
      </c>
      <c r="Q165">
        <v>1.1440185758163466</v>
      </c>
      <c r="R165">
        <v>0.46915231191633922</v>
      </c>
      <c r="S165">
        <v>8.6126526969540009</v>
      </c>
    </row>
    <row r="166" spans="1:19">
      <c r="A166" t="s">
        <v>48</v>
      </c>
      <c r="B166" s="33" t="s">
        <v>206</v>
      </c>
      <c r="C166">
        <v>3.1198847854030376E-3</v>
      </c>
      <c r="D166">
        <v>0</v>
      </c>
      <c r="E166">
        <v>1.2113580999424371</v>
      </c>
      <c r="F166">
        <v>3.270949590921246E-2</v>
      </c>
      <c r="G166">
        <v>0.135533941843482</v>
      </c>
      <c r="H166">
        <v>0.42356469689982035</v>
      </c>
      <c r="I166">
        <v>4.2153280748991051E-4</v>
      </c>
      <c r="J166">
        <v>0.44063284476465014</v>
      </c>
      <c r="K166">
        <v>3.4014924137026892E-4</v>
      </c>
      <c r="L166">
        <v>4.5795055584499664</v>
      </c>
      <c r="M166">
        <v>1.8226254451292334E-3</v>
      </c>
      <c r="N166">
        <v>9.7197714243584699E-2</v>
      </c>
      <c r="O166">
        <v>1.5336130350338237</v>
      </c>
      <c r="P166">
        <v>0.17861530814987603</v>
      </c>
      <c r="Q166">
        <v>0.34874522278370534</v>
      </c>
      <c r="R166">
        <v>4.9509053324079844E-2</v>
      </c>
      <c r="S166">
        <v>9.0366891636241462</v>
      </c>
    </row>
    <row r="167" spans="1:19">
      <c r="A167" t="s">
        <v>230</v>
      </c>
      <c r="B167" s="33" t="s">
        <v>207</v>
      </c>
      <c r="C167">
        <v>2.1193083016678216E-2</v>
      </c>
      <c r="D167">
        <v>5.270528944500974E-5</v>
      </c>
      <c r="E167">
        <v>0.91422901349904606</v>
      </c>
      <c r="F167">
        <v>5.148446682312624E-7</v>
      </c>
      <c r="G167">
        <v>1.0617431449588821E-6</v>
      </c>
      <c r="H167">
        <v>1.4510167716252909E-6</v>
      </c>
      <c r="I167">
        <v>0.68398483960698186</v>
      </c>
      <c r="J167">
        <v>0.40305452044685808</v>
      </c>
      <c r="K167">
        <v>5.7775077944022257E-8</v>
      </c>
      <c r="L167">
        <v>0.4402594155472741</v>
      </c>
      <c r="M167">
        <v>3.5459120198367771</v>
      </c>
      <c r="N167">
        <v>1.5603957028361037E-2</v>
      </c>
      <c r="O167">
        <v>0.16360333708902886</v>
      </c>
      <c r="P167">
        <v>0.12787808064551953</v>
      </c>
      <c r="Q167">
        <v>2.8977221735453185</v>
      </c>
      <c r="R167">
        <v>0.51463001053107149</v>
      </c>
      <c r="S167">
        <v>9.7281262414625189</v>
      </c>
    </row>
    <row r="168" spans="1:19">
      <c r="A168" t="s">
        <v>48</v>
      </c>
      <c r="B168" s="33" t="s">
        <v>208</v>
      </c>
      <c r="C168">
        <v>3.6122957194320016E-3</v>
      </c>
      <c r="D168">
        <v>7.8153216562032668E-2</v>
      </c>
      <c r="E168">
        <v>3.012116090800987E-3</v>
      </c>
      <c r="F168">
        <v>1.0112784486125292E-2</v>
      </c>
      <c r="G168">
        <v>2.9543072291437156E-2</v>
      </c>
      <c r="H168">
        <v>0.28237697885041158</v>
      </c>
      <c r="I168">
        <v>2.4369521511857783E-7</v>
      </c>
      <c r="J168">
        <v>3.0150316933479075</v>
      </c>
      <c r="K168">
        <v>1.7304501289951979E-3</v>
      </c>
      <c r="L168">
        <v>3.0014170091757251</v>
      </c>
      <c r="M168">
        <v>1.8221804527019572</v>
      </c>
      <c r="N168">
        <v>6.2865872792258415E-2</v>
      </c>
      <c r="O168">
        <v>2.8112109014087139</v>
      </c>
      <c r="P168">
        <v>0.22917582460350872</v>
      </c>
      <c r="Q168">
        <v>0.10932308021119752</v>
      </c>
      <c r="R168">
        <v>0.18960552048596213</v>
      </c>
      <c r="S168">
        <v>11.649351512550766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0.13281865705813445</v>
      </c>
      <c r="F169">
        <v>4.6328879849885318E-2</v>
      </c>
      <c r="G169">
        <v>0.22766929545317716</v>
      </c>
      <c r="H169">
        <v>0</v>
      </c>
      <c r="I169">
        <v>0.45598943466201547</v>
      </c>
      <c r="J169">
        <v>0.26869977679623958</v>
      </c>
      <c r="K169">
        <v>0</v>
      </c>
      <c r="L169">
        <v>0.49834813208940432</v>
      </c>
      <c r="M169">
        <v>2.3638736834971326</v>
      </c>
      <c r="N169">
        <v>0.75470355472142714</v>
      </c>
      <c r="O169">
        <v>0.88667232896585801</v>
      </c>
      <c r="P169">
        <v>0.2324443759607604</v>
      </c>
      <c r="Q169">
        <v>0.24444082210168006</v>
      </c>
      <c r="R169">
        <v>0.2554683525356225</v>
      </c>
      <c r="S169">
        <v>6.3674572936914728</v>
      </c>
    </row>
    <row r="170" spans="1:19">
      <c r="A170" t="s">
        <v>48</v>
      </c>
      <c r="B170" s="33" t="s">
        <v>210</v>
      </c>
      <c r="C170">
        <v>0</v>
      </c>
      <c r="D170">
        <v>0</v>
      </c>
      <c r="E170">
        <v>0</v>
      </c>
      <c r="F170">
        <v>3.1073462466837398E-3</v>
      </c>
      <c r="G170">
        <v>4.6358037966438559E-3</v>
      </c>
      <c r="H170">
        <v>5.482841330408661E-2</v>
      </c>
      <c r="I170">
        <v>0</v>
      </c>
      <c r="J170">
        <v>4.4783296132692385E-2</v>
      </c>
      <c r="K170">
        <v>1.1536197687347371E-3</v>
      </c>
      <c r="L170">
        <v>0</v>
      </c>
      <c r="M170">
        <v>1.0198187272023347</v>
      </c>
      <c r="N170">
        <v>1.6767713946993723E-2</v>
      </c>
      <c r="O170">
        <v>1.3052726162829345</v>
      </c>
      <c r="P170">
        <v>0.10511985856261674</v>
      </c>
      <c r="Q170">
        <v>3.1602226867306626E-3</v>
      </c>
      <c r="R170">
        <v>0.27644401443330224</v>
      </c>
      <c r="S170">
        <v>2.8350916323640831</v>
      </c>
    </row>
    <row r="171" spans="1:19">
      <c r="A171" t="s">
        <v>48</v>
      </c>
      <c r="B171" s="33" t="s">
        <v>211</v>
      </c>
      <c r="C171">
        <v>4.344135126510551E-5</v>
      </c>
      <c r="D171">
        <v>5.2102031208418609E-2</v>
      </c>
      <c r="E171">
        <v>6.7570482841361468E-4</v>
      </c>
      <c r="F171">
        <v>0</v>
      </c>
      <c r="G171">
        <v>0</v>
      </c>
      <c r="H171">
        <v>0.24877066476588894</v>
      </c>
      <c r="I171">
        <v>7.5998239110337096E-2</v>
      </c>
      <c r="J171">
        <v>0</v>
      </c>
      <c r="K171">
        <v>0</v>
      </c>
      <c r="L171">
        <v>0</v>
      </c>
      <c r="M171">
        <v>0.66909530626108449</v>
      </c>
      <c r="N171">
        <v>0.52044193257630056</v>
      </c>
      <c r="O171">
        <v>1.7740966994504959</v>
      </c>
      <c r="P171">
        <v>0.10824343957062155</v>
      </c>
      <c r="Q171">
        <v>3.7639801418222874E-2</v>
      </c>
      <c r="R171">
        <v>0.10018577406404461</v>
      </c>
      <c r="S171">
        <v>3.5872930346049543</v>
      </c>
    </row>
    <row r="172" spans="1:19">
      <c r="A172" t="s">
        <v>230</v>
      </c>
      <c r="B172" s="33" t="s">
        <v>212</v>
      </c>
      <c r="C172">
        <v>2.9157689364503803E-2</v>
      </c>
      <c r="D172">
        <v>0</v>
      </c>
      <c r="E172">
        <v>0</v>
      </c>
      <c r="F172">
        <v>5.1789104111410467E-4</v>
      </c>
      <c r="G172">
        <v>7.7263396610760537E-4</v>
      </c>
      <c r="H172">
        <v>0</v>
      </c>
      <c r="I172">
        <v>1.0714042949775404E-2</v>
      </c>
      <c r="J172">
        <v>0</v>
      </c>
      <c r="K172">
        <v>4.6742205578353957E-4</v>
      </c>
      <c r="L172">
        <v>5.2032884970714122E-3</v>
      </c>
      <c r="M172">
        <v>0.22760813382851097</v>
      </c>
      <c r="N172">
        <v>9.7506227493369124E-3</v>
      </c>
      <c r="O172">
        <v>1.2258766590036601</v>
      </c>
      <c r="P172">
        <v>4.0435939809839283E-2</v>
      </c>
      <c r="Q172">
        <v>5.0305938415320384E-2</v>
      </c>
      <c r="R172">
        <v>0.22608805970225632</v>
      </c>
      <c r="S172">
        <v>1.8268983213835099</v>
      </c>
    </row>
    <row r="173" spans="1:19">
      <c r="A173" t="s">
        <v>48</v>
      </c>
      <c r="B173" s="33" t="s">
        <v>213</v>
      </c>
      <c r="C173">
        <v>0</v>
      </c>
      <c r="D173">
        <v>1.0011101305781533E-2</v>
      </c>
      <c r="E173">
        <v>1.0964066991883179</v>
      </c>
      <c r="F173">
        <v>0</v>
      </c>
      <c r="G173">
        <v>0</v>
      </c>
      <c r="H173">
        <v>5.1771128027375823E-3</v>
      </c>
      <c r="I173">
        <v>0.20871616317593578</v>
      </c>
      <c r="J173">
        <v>0</v>
      </c>
      <c r="K173">
        <v>0</v>
      </c>
      <c r="L173">
        <v>0</v>
      </c>
      <c r="M173">
        <v>0.66002513972367183</v>
      </c>
      <c r="N173">
        <v>8.661419563965822E-2</v>
      </c>
      <c r="O173">
        <v>0.20187804815975596</v>
      </c>
      <c r="P173">
        <v>3.2243147489808166E-2</v>
      </c>
      <c r="Q173">
        <v>0.25836842822631922</v>
      </c>
      <c r="R173">
        <v>2.1153086200385474E-2</v>
      </c>
      <c r="S173">
        <v>2.5805931219121021</v>
      </c>
    </row>
    <row r="174" spans="1:19">
      <c r="A174" t="s">
        <v>48</v>
      </c>
      <c r="B174" s="33" t="s">
        <v>214</v>
      </c>
      <c r="C174">
        <v>4.5088778044544142E-8</v>
      </c>
      <c r="D174">
        <v>1.8595810624688625E-7</v>
      </c>
      <c r="E174">
        <v>4.2793666565899002E-7</v>
      </c>
      <c r="F174">
        <v>1.9988738708676124E-7</v>
      </c>
      <c r="G174">
        <v>4.1221959889981008E-7</v>
      </c>
      <c r="H174">
        <v>5.6335428766374207E-7</v>
      </c>
      <c r="I174">
        <v>2.6696471167042546E-7</v>
      </c>
      <c r="J174">
        <v>1.885041825744338E-6</v>
      </c>
      <c r="K174">
        <v>0.16842023386969485</v>
      </c>
      <c r="L174">
        <v>4.1138519824394564</v>
      </c>
      <c r="M174">
        <v>0.30839994964580342</v>
      </c>
      <c r="N174">
        <v>4.7660306206939396E-2</v>
      </c>
      <c r="O174">
        <v>1.7316746121328777</v>
      </c>
      <c r="P174">
        <v>0.24148695732258574</v>
      </c>
      <c r="Q174">
        <v>2.1546389207614425E-2</v>
      </c>
      <c r="R174">
        <v>1.3959487225818634E-3</v>
      </c>
      <c r="S174">
        <v>6.6344403659994668</v>
      </c>
    </row>
    <row r="175" spans="1:19">
      <c r="A175" t="s">
        <v>48</v>
      </c>
      <c r="B175" s="33" t="s">
        <v>215</v>
      </c>
      <c r="C175">
        <v>1.7371280858213822E-8</v>
      </c>
      <c r="D175">
        <v>2.5859215612563879E-2</v>
      </c>
      <c r="E175">
        <v>1.6487046750057743E-7</v>
      </c>
      <c r="F175">
        <v>7.7010290588930275E-8</v>
      </c>
      <c r="G175">
        <v>1.5881517967386571E-7</v>
      </c>
      <c r="H175">
        <v>8.6306917638623304E-4</v>
      </c>
      <c r="I175">
        <v>7.1427981529161855E-3</v>
      </c>
      <c r="J175">
        <v>7.2624700919732277E-7</v>
      </c>
      <c r="K175">
        <v>1.8344337152842449E-4</v>
      </c>
      <c r="L175">
        <v>1.1791654515036498E-5</v>
      </c>
      <c r="M175">
        <v>7.0326805875367882E-2</v>
      </c>
      <c r="N175">
        <v>4.7084482968497099E-2</v>
      </c>
      <c r="O175">
        <v>0.85121848142696876</v>
      </c>
      <c r="P175">
        <v>0.1810465500898637</v>
      </c>
      <c r="Q175">
        <v>2.9724459162821404E-2</v>
      </c>
      <c r="R175">
        <v>0.16844636355850895</v>
      </c>
      <c r="S175">
        <v>1.3819086053648562</v>
      </c>
    </row>
    <row r="176" spans="1:19">
      <c r="A176" t="s">
        <v>48</v>
      </c>
      <c r="B176" s="33" t="s">
        <v>216</v>
      </c>
      <c r="C176">
        <v>1.9438482120725187E-2</v>
      </c>
      <c r="D176">
        <v>9.2979053345487728E-8</v>
      </c>
      <c r="E176">
        <v>0.73093801342721676</v>
      </c>
      <c r="F176">
        <v>9.9943693321336013E-8</v>
      </c>
      <c r="G176">
        <v>2.0610979944990504E-7</v>
      </c>
      <c r="H176">
        <v>2.816771420555142E-7</v>
      </c>
      <c r="I176">
        <v>1.3348235583521273E-7</v>
      </c>
      <c r="J176">
        <v>7.0692382721034619E-2</v>
      </c>
      <c r="K176">
        <v>1.1215527728758445E-8</v>
      </c>
      <c r="L176">
        <v>1.5303169149660789E-5</v>
      </c>
      <c r="M176">
        <v>4.8297537998109874E-4</v>
      </c>
      <c r="N176">
        <v>0.41903556175631351</v>
      </c>
      <c r="O176">
        <v>0.23085757735975676</v>
      </c>
      <c r="P176">
        <v>6.3245409511193174E-2</v>
      </c>
      <c r="Q176">
        <v>0.73377462249200676</v>
      </c>
      <c r="R176">
        <v>1.6714083123581247E-2</v>
      </c>
      <c r="S176">
        <v>2.2851952364688941</v>
      </c>
    </row>
    <row r="177" spans="1:19">
      <c r="A177" t="s">
        <v>48</v>
      </c>
      <c r="B177" s="33" t="s">
        <v>217</v>
      </c>
      <c r="C177">
        <v>0</v>
      </c>
      <c r="D177">
        <v>8.8495295847446087E-4</v>
      </c>
      <c r="E177">
        <v>0</v>
      </c>
      <c r="F177">
        <v>0</v>
      </c>
      <c r="G177">
        <v>0</v>
      </c>
      <c r="H177">
        <v>0</v>
      </c>
      <c r="I177">
        <v>1.1904492166401326E-3</v>
      </c>
      <c r="J177">
        <v>0</v>
      </c>
      <c r="K177">
        <v>0</v>
      </c>
      <c r="L177">
        <v>2.7425475840674522</v>
      </c>
      <c r="M177">
        <v>1.2479781305557935E-2</v>
      </c>
      <c r="N177">
        <v>2.1820180740711237E-2</v>
      </c>
      <c r="O177">
        <v>0.37666573077385124</v>
      </c>
      <c r="P177">
        <v>0.20426014471560805</v>
      </c>
      <c r="Q177">
        <v>1.4239131731595478</v>
      </c>
      <c r="R177">
        <v>1.7580507748959917E-4</v>
      </c>
      <c r="S177">
        <v>4.7839378020152026</v>
      </c>
    </row>
    <row r="178" spans="1:19">
      <c r="A178" t="s">
        <v>48</v>
      </c>
      <c r="B178" s="33" t="s">
        <v>218</v>
      </c>
      <c r="C178">
        <v>3.2397432627226941E-3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2.6101958290490757</v>
      </c>
      <c r="K178">
        <v>3.057245492532612E-5</v>
      </c>
      <c r="L178">
        <v>0</v>
      </c>
      <c r="M178">
        <v>3.5615924687704137E-3</v>
      </c>
      <c r="N178">
        <v>9.2612122274715603E-4</v>
      </c>
      <c r="O178">
        <v>2.342864422519142E-2</v>
      </c>
      <c r="P178">
        <v>1.9346528761918336E-2</v>
      </c>
      <c r="Q178">
        <v>5.9616302012855726E-2</v>
      </c>
      <c r="R178">
        <v>1.3832225637102624E-2</v>
      </c>
      <c r="S178">
        <v>2.73417755909486</v>
      </c>
    </row>
    <row r="179" spans="1:19">
      <c r="A179" t="s">
        <v>230</v>
      </c>
      <c r="B179" s="33" t="s">
        <v>219</v>
      </c>
      <c r="C179">
        <v>2.8912370752045558E-2</v>
      </c>
      <c r="D179">
        <v>1.4749215974596552E-4</v>
      </c>
      <c r="E179">
        <v>0.48501273676878043</v>
      </c>
      <c r="F179">
        <v>4.0982814119251199E-2</v>
      </c>
      <c r="G179">
        <v>0.20072366912551942</v>
      </c>
      <c r="H179">
        <v>0.22291807902222516</v>
      </c>
      <c r="I179">
        <v>1.2192520460544642E-2</v>
      </c>
      <c r="J179">
        <v>0</v>
      </c>
      <c r="K179">
        <v>3.084618099635783E-5</v>
      </c>
      <c r="L179">
        <v>3.2023626842359079</v>
      </c>
      <c r="M179">
        <v>9.1156108527911783E-2</v>
      </c>
      <c r="N179">
        <v>9.5175969896956758E-3</v>
      </c>
      <c r="O179">
        <v>1.7518612625289904</v>
      </c>
      <c r="P179">
        <v>0.57769442374469548</v>
      </c>
      <c r="Q179">
        <v>7.8495959711560204E-2</v>
      </c>
      <c r="R179">
        <v>0.47122201637316863</v>
      </c>
      <c r="S179">
        <v>7.1732305807011016</v>
      </c>
    </row>
    <row r="180" spans="1:19">
      <c r="A180" t="s">
        <v>48</v>
      </c>
      <c r="B180" s="33" t="s">
        <v>220</v>
      </c>
      <c r="C180">
        <v>3.4742561272338435E-8</v>
      </c>
      <c r="D180">
        <v>2.3780263469576735E-2</v>
      </c>
      <c r="E180">
        <v>1.9085852061664355E-3</v>
      </c>
      <c r="F180">
        <v>5.8373994996709921E-2</v>
      </c>
      <c r="G180">
        <v>0.12038230724611765</v>
      </c>
      <c r="H180">
        <v>4.3408519090348818E-7</v>
      </c>
      <c r="I180">
        <v>0.18069162951473317</v>
      </c>
      <c r="J180">
        <v>0.55220896732305391</v>
      </c>
      <c r="K180">
        <v>0.14580610790924919</v>
      </c>
      <c r="L180">
        <v>1.1285902923148683E-2</v>
      </c>
      <c r="M180">
        <v>0.82881447923799101</v>
      </c>
      <c r="N180">
        <v>0.43675110589678212</v>
      </c>
      <c r="O180">
        <v>1.4244230348303688</v>
      </c>
      <c r="P180">
        <v>0.33804104333344043</v>
      </c>
      <c r="Q180">
        <v>0.22746289888273452</v>
      </c>
      <c r="R180">
        <v>0.26158776510824566</v>
      </c>
      <c r="S180">
        <v>4.6115185547071178</v>
      </c>
    </row>
    <row r="181" spans="1:19">
      <c r="A181" t="s">
        <v>48</v>
      </c>
      <c r="B181" s="33" t="s">
        <v>221</v>
      </c>
      <c r="C181">
        <v>1.914103529563338E-2</v>
      </c>
      <c r="D181">
        <v>5.43060225179679E-2</v>
      </c>
      <c r="E181">
        <v>0.30918735185069224</v>
      </c>
      <c r="F181">
        <v>2.6304866628468204E-5</v>
      </c>
      <c r="G181">
        <v>1.2926732681073361E-4</v>
      </c>
      <c r="H181">
        <v>0.16465965062151966</v>
      </c>
      <c r="I181">
        <v>7.7962676075646442E-2</v>
      </c>
      <c r="J181">
        <v>0</v>
      </c>
      <c r="K181">
        <v>6.5506227733710398E-3</v>
      </c>
      <c r="L181">
        <v>2.3037386121990409</v>
      </c>
      <c r="M181">
        <v>0.31208684093695638</v>
      </c>
      <c r="N181">
        <v>0.2011383734254153</v>
      </c>
      <c r="O181">
        <v>1.9815285913049081</v>
      </c>
      <c r="P181">
        <v>0.35494272126521764</v>
      </c>
      <c r="Q181">
        <v>1.2127414393305003E-2</v>
      </c>
      <c r="R181">
        <v>0.19424245241196303</v>
      </c>
      <c r="S181">
        <v>5.9917679372649673</v>
      </c>
    </row>
    <row r="182" spans="1:19">
      <c r="A182" t="s">
        <v>48</v>
      </c>
      <c r="B182" s="33" t="s">
        <v>222</v>
      </c>
      <c r="C182">
        <v>1.3167439956570881E-2</v>
      </c>
      <c r="D182">
        <v>1.4682447221581185E-5</v>
      </c>
      <c r="E182">
        <v>0.12497190188824447</v>
      </c>
      <c r="F182">
        <v>5.3856262952489686E-4</v>
      </c>
      <c r="G182">
        <v>2.2564466034005193E-3</v>
      </c>
      <c r="H182">
        <v>0</v>
      </c>
      <c r="I182">
        <v>1.1850601295293473E-4</v>
      </c>
      <c r="J182">
        <v>0.15205999782193658</v>
      </c>
      <c r="K182">
        <v>9.5626555483230291E-5</v>
      </c>
      <c r="L182">
        <v>8.9380803477088762</v>
      </c>
      <c r="M182">
        <v>5.4015629987702596E-4</v>
      </c>
      <c r="N182">
        <v>4.1136301101012407E-3</v>
      </c>
      <c r="O182">
        <v>0.78767802911158924</v>
      </c>
      <c r="P182">
        <v>0.27764650880835262</v>
      </c>
      <c r="Q182">
        <v>6.5919346312455218E-2</v>
      </c>
      <c r="R182">
        <v>4.614857221127977E-2</v>
      </c>
      <c r="S182">
        <v>10.413349754477395</v>
      </c>
    </row>
    <row r="183" spans="1:19">
      <c r="A183" t="s">
        <v>48</v>
      </c>
      <c r="B183" s="33" t="s">
        <v>223</v>
      </c>
      <c r="C183">
        <v>2.720015124602071E-5</v>
      </c>
      <c r="D183">
        <v>1.2096615896508567E-3</v>
      </c>
      <c r="E183">
        <v>4.2308245474131922E-4</v>
      </c>
      <c r="F183">
        <v>2.2884449924576167E-3</v>
      </c>
      <c r="G183">
        <v>3.5740573601792391E-3</v>
      </c>
      <c r="H183">
        <v>8.5298529408639467E-3</v>
      </c>
      <c r="I183">
        <v>1.2244691456722023E-2</v>
      </c>
      <c r="J183">
        <v>8.7849278390535801E-2</v>
      </c>
      <c r="K183">
        <v>3.795624747617854E-4</v>
      </c>
      <c r="L183">
        <v>1.462806602631872E-3</v>
      </c>
      <c r="M183">
        <v>0.10336524877766351</v>
      </c>
      <c r="N183">
        <v>1.8667963893978623E-2</v>
      </c>
      <c r="O183">
        <v>8.2440337735448566E-2</v>
      </c>
      <c r="P183">
        <v>6.4240967471526744E-2</v>
      </c>
      <c r="Q183">
        <v>5.3253487519839382E-2</v>
      </c>
      <c r="R183">
        <v>1.3786663873879945E-2</v>
      </c>
      <c r="S183">
        <v>0.45374330768549953</v>
      </c>
    </row>
    <row r="184" spans="1:19">
      <c r="A184" t="s">
        <v>48</v>
      </c>
      <c r="B184" s="33" t="s">
        <v>224</v>
      </c>
      <c r="C184">
        <v>2.4802137666446455E-3</v>
      </c>
      <c r="D184">
        <v>6.9448285876339E-4</v>
      </c>
      <c r="E184">
        <v>2.573525706509372E-2</v>
      </c>
      <c r="F184">
        <v>4.8221577440807017E-2</v>
      </c>
      <c r="G184">
        <v>0.23676948272111886</v>
      </c>
      <c r="H184">
        <v>2.2500635867004348E-3</v>
      </c>
      <c r="I184">
        <v>3.9554639241892176E-3</v>
      </c>
      <c r="J184">
        <v>3.1423079424911293</v>
      </c>
      <c r="K184">
        <v>6.7090174721173845E-5</v>
      </c>
      <c r="L184">
        <v>0.11744879962546406</v>
      </c>
      <c r="M184">
        <v>3.8950941367261294E-2</v>
      </c>
      <c r="N184">
        <v>1.8025022462154539E-2</v>
      </c>
      <c r="O184">
        <v>0.11634081181804845</v>
      </c>
      <c r="P184">
        <v>1.8906259536262127E-2</v>
      </c>
      <c r="Q184">
        <v>2.658693073793529</v>
      </c>
      <c r="R184">
        <v>0.32976665293124796</v>
      </c>
      <c r="S184">
        <v>6.7606131355652224</v>
      </c>
    </row>
    <row r="185" spans="1:19">
      <c r="A185" t="s">
        <v>48</v>
      </c>
      <c r="B185" s="33" t="s">
        <v>225</v>
      </c>
      <c r="C185">
        <v>2.2267106516279611E-2</v>
      </c>
      <c r="D185">
        <v>2.6770094445195181E-2</v>
      </c>
      <c r="E185">
        <v>0.34635182722764313</v>
      </c>
      <c r="F185">
        <v>0</v>
      </c>
      <c r="G185">
        <v>0</v>
      </c>
      <c r="H185">
        <v>0.25753420913762426</v>
      </c>
      <c r="I185">
        <v>0.21606869149277586</v>
      </c>
      <c r="J185">
        <v>0</v>
      </c>
      <c r="K185">
        <v>0.17435321803902926</v>
      </c>
      <c r="L185">
        <v>2.6670942736634231</v>
      </c>
      <c r="M185">
        <v>0.98485184005548376</v>
      </c>
      <c r="N185">
        <v>0.50226965087584219</v>
      </c>
      <c r="O185">
        <v>3.309897016236846</v>
      </c>
      <c r="P185">
        <v>0.84195418843305703</v>
      </c>
      <c r="Q185">
        <v>0.28792389975525623</v>
      </c>
      <c r="R185">
        <v>0.33112435113034877</v>
      </c>
      <c r="S185">
        <v>9.9684603670090155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.5703125" customWidth="1"/>
    <col min="3" max="3" width="10.42578125" customWidth="1"/>
  </cols>
  <sheetData>
    <row r="1" spans="1:20" s="73" customFormat="1">
      <c r="A1"/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2020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6.6637606783356588E-3</v>
      </c>
      <c r="D10">
        <v>2.8531514990361526E-2</v>
      </c>
      <c r="E10">
        <v>0.26860779325792594</v>
      </c>
      <c r="F10">
        <v>1.0008337418662049E-2</v>
      </c>
      <c r="G10">
        <v>5.3393293248073903E-2</v>
      </c>
      <c r="H10">
        <v>9.5742644855658199E-2</v>
      </c>
      <c r="I10">
        <v>0.10534301231609797</v>
      </c>
      <c r="J10">
        <v>0.92194205760550707</v>
      </c>
      <c r="K10">
        <v>3.4944354011931349E-4</v>
      </c>
      <c r="L10">
        <v>1.0914215440241091</v>
      </c>
      <c r="M10">
        <v>1.1470489182677195</v>
      </c>
      <c r="N10">
        <v>0.18669722252966467</v>
      </c>
      <c r="O10">
        <v>1.2907831625086736</v>
      </c>
      <c r="P10">
        <v>0.82865357740372092</v>
      </c>
      <c r="Q10">
        <v>0.50050792045517223</v>
      </c>
      <c r="R10">
        <v>0.23995642979964216</v>
      </c>
      <c r="S10">
        <v>6.7756506328994464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0.58648678734380577</v>
      </c>
      <c r="Q12">
        <v>0</v>
      </c>
      <c r="R12">
        <v>0</v>
      </c>
      <c r="S12">
        <v>0.5864867873438051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0.77868333337387052</v>
      </c>
      <c r="S13">
        <v>0.77868333337387075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6.7029828801933755E-2</v>
      </c>
      <c r="Q15">
        <v>0</v>
      </c>
      <c r="R15">
        <v>0</v>
      </c>
      <c r="S15">
        <v>6.7029828801933533E-2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1.668513023770668E-2</v>
      </c>
      <c r="Q16">
        <v>0</v>
      </c>
      <c r="R16">
        <v>0</v>
      </c>
      <c r="S16">
        <v>1.6685130237705792E-2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39.389532951626663</v>
      </c>
      <c r="M17">
        <v>0</v>
      </c>
      <c r="N17">
        <v>0</v>
      </c>
      <c r="O17">
        <v>0.39436172058284358</v>
      </c>
      <c r="P17">
        <v>0</v>
      </c>
      <c r="Q17">
        <v>0</v>
      </c>
      <c r="R17">
        <v>0</v>
      </c>
      <c r="S17">
        <v>39.783894672209506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0.38640358314680756</v>
      </c>
      <c r="Q18">
        <v>0</v>
      </c>
      <c r="R18">
        <v>0</v>
      </c>
      <c r="S18">
        <v>0.38640358314680867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2.758101033899063E-3</v>
      </c>
      <c r="Q19">
        <v>0</v>
      </c>
      <c r="R19">
        <v>0</v>
      </c>
      <c r="S19">
        <v>2.7581010338977308E-3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9.6940871119207817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8.9716593221727647E-2</v>
      </c>
      <c r="Q20">
        <v>0</v>
      </c>
      <c r="R20">
        <v>0</v>
      </c>
      <c r="S20">
        <v>9.7838037051425104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5.4218723641659112</v>
      </c>
      <c r="O21">
        <v>3.1549072449245577</v>
      </c>
      <c r="P21">
        <v>0.15260314129639641</v>
      </c>
      <c r="Q21">
        <v>0</v>
      </c>
      <c r="R21">
        <v>0</v>
      </c>
      <c r="S21">
        <v>8.7293827503868613</v>
      </c>
    </row>
    <row r="22" spans="1:19">
      <c r="A22" t="s">
        <v>48</v>
      </c>
      <c r="B22" s="34" t="s">
        <v>61</v>
      </c>
      <c r="C22">
        <v>0</v>
      </c>
      <c r="D22">
        <v>1.0297057594529671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0.98974244148435364</v>
      </c>
      <c r="O22">
        <v>8.7892078208346902</v>
      </c>
      <c r="P22">
        <v>0.76267402405802276</v>
      </c>
      <c r="Q22">
        <v>0</v>
      </c>
      <c r="R22">
        <v>0</v>
      </c>
      <c r="S22">
        <v>11.571330045830024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0.16944957680926365</v>
      </c>
      <c r="O23">
        <v>0</v>
      </c>
      <c r="P23">
        <v>5.8589337442233713E-2</v>
      </c>
      <c r="Q23">
        <v>0</v>
      </c>
      <c r="R23">
        <v>0</v>
      </c>
      <c r="S23">
        <v>0.22803891425149914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0.21221827992942011</v>
      </c>
      <c r="P24">
        <v>5.3817546940563066E-2</v>
      </c>
      <c r="Q24">
        <v>0</v>
      </c>
      <c r="R24">
        <v>0</v>
      </c>
      <c r="S24">
        <v>0.26603582686999516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1.2611458802171781E-2</v>
      </c>
      <c r="L25">
        <v>0</v>
      </c>
      <c r="M25">
        <v>0</v>
      </c>
      <c r="N25">
        <v>0</v>
      </c>
      <c r="O25">
        <v>6.4026149331532505</v>
      </c>
      <c r="P25">
        <v>0</v>
      </c>
      <c r="Q25">
        <v>0</v>
      </c>
      <c r="R25">
        <v>0</v>
      </c>
      <c r="S25">
        <v>6.4152263919554144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2.314206726587408</v>
      </c>
      <c r="N26">
        <v>0</v>
      </c>
      <c r="O26">
        <v>0</v>
      </c>
      <c r="P26">
        <v>7.1519375520336048E-2</v>
      </c>
      <c r="Q26">
        <v>3.2340384003393083</v>
      </c>
      <c r="R26">
        <v>0</v>
      </c>
      <c r="S26">
        <v>5.6197645024470546</v>
      </c>
    </row>
    <row r="27" spans="1:19">
      <c r="A27" t="s">
        <v>48</v>
      </c>
      <c r="B27" s="34" t="s">
        <v>66</v>
      </c>
      <c r="C27">
        <v>0.24049591311279658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9.2294307853184829</v>
      </c>
      <c r="N27">
        <v>0</v>
      </c>
      <c r="O27">
        <v>27.631207404894653</v>
      </c>
      <c r="P27">
        <v>0</v>
      </c>
      <c r="Q27">
        <v>0</v>
      </c>
      <c r="R27">
        <v>0</v>
      </c>
      <c r="S27">
        <v>37.101134103325961</v>
      </c>
    </row>
    <row r="28" spans="1:19">
      <c r="A28" t="s">
        <v>48</v>
      </c>
      <c r="B28" s="34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3.8018418067408928</v>
      </c>
      <c r="J28">
        <v>0</v>
      </c>
      <c r="K28">
        <v>0</v>
      </c>
      <c r="L28">
        <v>0</v>
      </c>
      <c r="M28">
        <v>29.720701621288239</v>
      </c>
      <c r="N28">
        <v>0</v>
      </c>
      <c r="O28">
        <v>0</v>
      </c>
      <c r="P28">
        <v>0.74852510862836441</v>
      </c>
      <c r="Q28">
        <v>0</v>
      </c>
      <c r="R28">
        <v>0</v>
      </c>
      <c r="S28">
        <v>34.271068536657481</v>
      </c>
    </row>
    <row r="29" spans="1:19">
      <c r="A29" t="s">
        <v>48</v>
      </c>
      <c r="B29" s="34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0.13279235153675018</v>
      </c>
      <c r="N29">
        <v>8.0733997112894862E-2</v>
      </c>
      <c r="O29">
        <v>0</v>
      </c>
      <c r="P29">
        <v>1.6794376981427384E-2</v>
      </c>
      <c r="Q29">
        <v>0</v>
      </c>
      <c r="R29">
        <v>0</v>
      </c>
      <c r="S29">
        <v>0.23032072563108841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0.14574634544525145</v>
      </c>
      <c r="R30">
        <v>0</v>
      </c>
      <c r="S30">
        <v>0.14574634544524656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9.5718789688537642E-2</v>
      </c>
      <c r="S31">
        <v>9.5718789688532979E-2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1.0748677471953088</v>
      </c>
      <c r="S32">
        <v>1.0748677471953272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6.871460994048606E-2</v>
      </c>
      <c r="S33">
        <v>6.8714609940457194E-2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2.123069410635535</v>
      </c>
      <c r="S35">
        <v>2.1230694106355372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3.4553634066202115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9.1783870396211498E-4</v>
      </c>
      <c r="Q36">
        <v>0</v>
      </c>
      <c r="R36">
        <v>1.649751386294092</v>
      </c>
      <c r="S36">
        <v>5.1060326316182625</v>
      </c>
    </row>
    <row r="37" spans="1:19">
      <c r="A37" t="s">
        <v>48</v>
      </c>
      <c r="B37" s="34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0.74155873157598196</v>
      </c>
      <c r="Q37">
        <v>0</v>
      </c>
      <c r="R37">
        <v>1.7087850371160229E-3</v>
      </c>
      <c r="S37">
        <v>0.74326751661305934</v>
      </c>
    </row>
    <row r="38" spans="1:19">
      <c r="A38" t="s">
        <v>48</v>
      </c>
      <c r="B38" s="34" t="s">
        <v>77</v>
      </c>
      <c r="C38">
        <v>0</v>
      </c>
      <c r="D38">
        <v>0</v>
      </c>
      <c r="E38">
        <v>0</v>
      </c>
      <c r="F38">
        <v>0</v>
      </c>
      <c r="G38">
        <v>1.9269702850436079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2.9540744637515992E-2</v>
      </c>
      <c r="Q38">
        <v>0</v>
      </c>
      <c r="R38">
        <v>0.94161004381401625</v>
      </c>
      <c r="S38">
        <v>2.8981210734951617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0</v>
      </c>
      <c r="F39">
        <v>0.36120208429262834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0.23164054979461035</v>
      </c>
      <c r="Q39">
        <v>0</v>
      </c>
      <c r="R39">
        <v>0.75297647595060901</v>
      </c>
      <c r="S39">
        <v>1.3458191100379793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0.19407818541853761</v>
      </c>
      <c r="Q40">
        <v>0</v>
      </c>
      <c r="R40">
        <v>0.30743621014530476</v>
      </c>
      <c r="S40">
        <v>0.50151439556381661</v>
      </c>
    </row>
    <row r="41" spans="1:19">
      <c r="A41" t="s">
        <v>48</v>
      </c>
      <c r="B41" s="34" t="s">
        <v>80</v>
      </c>
      <c r="C41">
        <v>0</v>
      </c>
      <c r="D41">
        <v>0.15736437819304228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2.506481452791447</v>
      </c>
      <c r="O41">
        <v>0</v>
      </c>
      <c r="P41">
        <v>0.98071244935253876</v>
      </c>
      <c r="Q41">
        <v>0</v>
      </c>
      <c r="R41">
        <v>0.66212337779140462</v>
      </c>
      <c r="S41">
        <v>4.3066816581284115</v>
      </c>
    </row>
    <row r="42" spans="1:19">
      <c r="A42" t="s">
        <v>48</v>
      </c>
      <c r="B42" s="34" t="s">
        <v>81</v>
      </c>
      <c r="C42">
        <v>0</v>
      </c>
      <c r="D42">
        <v>0.19849774950788057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2.5310783729976905</v>
      </c>
      <c r="O42">
        <v>0</v>
      </c>
      <c r="P42">
        <v>1.116423133601165</v>
      </c>
      <c r="Q42">
        <v>0</v>
      </c>
      <c r="R42">
        <v>0.10172721459996303</v>
      </c>
      <c r="S42">
        <v>3.9477264707067263</v>
      </c>
    </row>
    <row r="43" spans="1:19">
      <c r="A43" t="s">
        <v>48</v>
      </c>
      <c r="B43" s="34" t="s">
        <v>82</v>
      </c>
      <c r="C43">
        <v>0</v>
      </c>
      <c r="D43">
        <v>0.26072026778911428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3.4529074975924008E-2</v>
      </c>
      <c r="L43">
        <v>0</v>
      </c>
      <c r="M43">
        <v>0</v>
      </c>
      <c r="N43">
        <v>2.9563079669906784</v>
      </c>
      <c r="O43">
        <v>0</v>
      </c>
      <c r="P43">
        <v>0.83135072887465356</v>
      </c>
      <c r="Q43">
        <v>5.3237573921248948</v>
      </c>
      <c r="R43">
        <v>5.7653770730805576E-3</v>
      </c>
      <c r="S43">
        <v>9.4124308078283718</v>
      </c>
    </row>
    <row r="44" spans="1:19">
      <c r="A44" t="s">
        <v>48</v>
      </c>
      <c r="B44" s="34" t="s">
        <v>83</v>
      </c>
      <c r="C44">
        <v>0</v>
      </c>
      <c r="D44">
        <v>9.3062060468798391E-2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9.314998557241036E-3</v>
      </c>
      <c r="L44">
        <v>0</v>
      </c>
      <c r="M44">
        <v>0</v>
      </c>
      <c r="N44">
        <v>1.1983701702246456</v>
      </c>
      <c r="O44">
        <v>0</v>
      </c>
      <c r="P44">
        <v>0.57544315122581491</v>
      </c>
      <c r="Q44">
        <v>1.4100818522253853</v>
      </c>
      <c r="R44">
        <v>9.8890616258699993E-2</v>
      </c>
      <c r="S44">
        <v>3.3851628489610448</v>
      </c>
    </row>
    <row r="45" spans="1:19">
      <c r="A45" t="s">
        <v>48</v>
      </c>
      <c r="B45" s="34" t="s">
        <v>84</v>
      </c>
      <c r="C45">
        <v>0</v>
      </c>
      <c r="D45">
        <v>5.768721943375521E-4</v>
      </c>
      <c r="E45">
        <v>0</v>
      </c>
      <c r="F45">
        <v>0</v>
      </c>
      <c r="G45">
        <v>0</v>
      </c>
      <c r="H45">
        <v>0</v>
      </c>
      <c r="I45">
        <v>0.70630676420543859</v>
      </c>
      <c r="J45">
        <v>0</v>
      </c>
      <c r="K45">
        <v>0.20907055670581148</v>
      </c>
      <c r="L45">
        <v>0</v>
      </c>
      <c r="M45">
        <v>16.221534685510036</v>
      </c>
      <c r="N45">
        <v>0.13686004803278351</v>
      </c>
      <c r="O45">
        <v>0</v>
      </c>
      <c r="P45">
        <v>0.31788087365522522</v>
      </c>
      <c r="Q45">
        <v>0.93231752008682811</v>
      </c>
      <c r="R45">
        <v>9.8577930859610419E-2</v>
      </c>
      <c r="S45">
        <v>18.623125251249775</v>
      </c>
    </row>
    <row r="46" spans="1:19">
      <c r="A46" t="s">
        <v>48</v>
      </c>
      <c r="B46" s="34" t="s">
        <v>85</v>
      </c>
      <c r="C46">
        <v>0</v>
      </c>
      <c r="D46">
        <v>7.5186977500306673E-2</v>
      </c>
      <c r="E46">
        <v>0</v>
      </c>
      <c r="F46">
        <v>0</v>
      </c>
      <c r="G46">
        <v>0</v>
      </c>
      <c r="H46">
        <v>0</v>
      </c>
      <c r="I46">
        <v>0.69587543324135304</v>
      </c>
      <c r="J46">
        <v>0</v>
      </c>
      <c r="K46">
        <v>1.6474532669757957E-4</v>
      </c>
      <c r="L46">
        <v>17.176768944022605</v>
      </c>
      <c r="M46">
        <v>12.665139936335898</v>
      </c>
      <c r="N46">
        <v>0.30473698909060332</v>
      </c>
      <c r="O46">
        <v>27.068158900582105</v>
      </c>
      <c r="P46">
        <v>1.0172541505098689</v>
      </c>
      <c r="Q46">
        <v>0.26315375616857573</v>
      </c>
      <c r="R46">
        <v>3.1597727888845739E-2</v>
      </c>
      <c r="S46">
        <v>59.298037560666899</v>
      </c>
    </row>
    <row r="47" spans="1:19">
      <c r="A47" t="s">
        <v>48</v>
      </c>
      <c r="B47" s="34" t="s">
        <v>86</v>
      </c>
      <c r="C47">
        <v>0</v>
      </c>
      <c r="D47">
        <v>5.048746019896222E-2</v>
      </c>
      <c r="E47">
        <v>0</v>
      </c>
      <c r="F47">
        <v>0</v>
      </c>
      <c r="G47">
        <v>0</v>
      </c>
      <c r="H47">
        <v>0</v>
      </c>
      <c r="I47">
        <v>0.998685044825387</v>
      </c>
      <c r="J47">
        <v>33.272998188810192</v>
      </c>
      <c r="K47">
        <v>2.0881554163004745E-4</v>
      </c>
      <c r="L47">
        <v>0.5038226351632531</v>
      </c>
      <c r="M47">
        <v>4.0115012328449922</v>
      </c>
      <c r="N47">
        <v>1.1264951346789651</v>
      </c>
      <c r="O47">
        <v>9.9491883499510436</v>
      </c>
      <c r="P47">
        <v>0.85040126575135666</v>
      </c>
      <c r="Q47">
        <v>0.12604446984695628</v>
      </c>
      <c r="R47">
        <v>0.12060141633138066</v>
      </c>
      <c r="S47">
        <v>51.010434013943836</v>
      </c>
    </row>
    <row r="48" spans="1:19">
      <c r="A48" t="s">
        <v>48</v>
      </c>
      <c r="B48" s="34" t="s">
        <v>87</v>
      </c>
      <c r="C48">
        <v>0</v>
      </c>
      <c r="D48">
        <v>5.3793728483524372E-3</v>
      </c>
      <c r="E48">
        <v>1.6680126933132513</v>
      </c>
      <c r="F48">
        <v>0</v>
      </c>
      <c r="G48">
        <v>0</v>
      </c>
      <c r="H48">
        <v>0</v>
      </c>
      <c r="I48">
        <v>4.0933092692974071E-3</v>
      </c>
      <c r="J48">
        <v>0</v>
      </c>
      <c r="K48">
        <v>0.16545866748203714</v>
      </c>
      <c r="L48">
        <v>4.1140232425843095</v>
      </c>
      <c r="M48">
        <v>3.2530320285459879E-2</v>
      </c>
      <c r="N48">
        <v>0.21018691750812835</v>
      </c>
      <c r="O48">
        <v>16.974878394161721</v>
      </c>
      <c r="P48">
        <v>0.34287209392290308</v>
      </c>
      <c r="Q48">
        <v>15.58109690325246</v>
      </c>
      <c r="R48">
        <v>0.52195465113149986</v>
      </c>
      <c r="S48">
        <v>39.620486565758995</v>
      </c>
    </row>
    <row r="49" spans="1:19">
      <c r="A49" t="s">
        <v>48</v>
      </c>
      <c r="B49" s="34" t="s">
        <v>88</v>
      </c>
      <c r="C49">
        <v>0</v>
      </c>
      <c r="D49">
        <v>0.66844652068000299</v>
      </c>
      <c r="E49">
        <v>1.0831669196940563</v>
      </c>
      <c r="F49">
        <v>0</v>
      </c>
      <c r="G49">
        <v>0</v>
      </c>
      <c r="H49">
        <v>0</v>
      </c>
      <c r="I49">
        <v>0.10581898480146279</v>
      </c>
      <c r="J49">
        <v>0</v>
      </c>
      <c r="K49">
        <v>6.0767232755537526E-4</v>
      </c>
      <c r="L49">
        <v>5.2983496736499589</v>
      </c>
      <c r="M49">
        <v>2.0556216459402066</v>
      </c>
      <c r="N49">
        <v>4.1680530744681512</v>
      </c>
      <c r="O49">
        <v>3.9547551936210255</v>
      </c>
      <c r="P49">
        <v>0.80449552348931874</v>
      </c>
      <c r="Q49">
        <v>2.1205312401487717</v>
      </c>
      <c r="R49">
        <v>0.38291280013676321</v>
      </c>
      <c r="S49">
        <v>20.64275924895702</v>
      </c>
    </row>
    <row r="50" spans="1:19">
      <c r="A50" t="s">
        <v>48</v>
      </c>
      <c r="B50" s="34" t="s">
        <v>89</v>
      </c>
      <c r="C50">
        <v>0</v>
      </c>
      <c r="D50">
        <v>1.0916986866993383E-4</v>
      </c>
      <c r="E50">
        <v>2.3761984814487054</v>
      </c>
      <c r="F50">
        <v>0</v>
      </c>
      <c r="G50">
        <v>0</v>
      </c>
      <c r="H50">
        <v>0</v>
      </c>
      <c r="I50">
        <v>0.31171935856966648</v>
      </c>
      <c r="J50">
        <v>0</v>
      </c>
      <c r="K50">
        <v>8.498833236593728E-3</v>
      </c>
      <c r="L50">
        <v>0</v>
      </c>
      <c r="M50">
        <v>2.6748455420029131</v>
      </c>
      <c r="N50">
        <v>8.5314778277343351E-3</v>
      </c>
      <c r="O50">
        <v>0.60794877073585951</v>
      </c>
      <c r="P50">
        <v>0.66596873342941443</v>
      </c>
      <c r="Q50">
        <v>2.1207698051931345E-2</v>
      </c>
      <c r="R50">
        <v>1.2061403490996465</v>
      </c>
      <c r="S50">
        <v>7.8811684142711442</v>
      </c>
    </row>
    <row r="51" spans="1:19">
      <c r="A51" t="s">
        <v>230</v>
      </c>
      <c r="B51" s="34" t="s">
        <v>90</v>
      </c>
      <c r="C51">
        <v>0</v>
      </c>
      <c r="D51">
        <v>3.9611166329738268E-3</v>
      </c>
      <c r="E51">
        <v>0.68012916123316636</v>
      </c>
      <c r="F51">
        <v>0.301546946149164</v>
      </c>
      <c r="G51">
        <v>1.8086373953295158</v>
      </c>
      <c r="H51">
        <v>1.1472192390603784</v>
      </c>
      <c r="I51">
        <v>1.7988462422279916E-2</v>
      </c>
      <c r="J51">
        <v>0</v>
      </c>
      <c r="K51">
        <v>2.0714297320756359E-6</v>
      </c>
      <c r="L51">
        <v>3.20115491584545E-2</v>
      </c>
      <c r="M51">
        <v>22.297212284658997</v>
      </c>
      <c r="N51">
        <v>7.7136168276538797E-2</v>
      </c>
      <c r="O51">
        <v>2.2505183080349696</v>
      </c>
      <c r="P51">
        <v>0.24892443554503885</v>
      </c>
      <c r="Q51">
        <v>3.7519977509766989E-2</v>
      </c>
      <c r="R51">
        <v>3.0999379596778347</v>
      </c>
      <c r="S51">
        <v>32.002745075119094</v>
      </c>
    </row>
    <row r="52" spans="1:19">
      <c r="A52" t="s">
        <v>48</v>
      </c>
      <c r="B52" s="34" t="s">
        <v>91</v>
      </c>
      <c r="C52">
        <v>0</v>
      </c>
      <c r="D52">
        <v>7.4263462664705848E-2</v>
      </c>
      <c r="E52">
        <v>0.31974801090051308</v>
      </c>
      <c r="F52">
        <v>0.450473323311257</v>
      </c>
      <c r="G52">
        <v>1.8639649459057557</v>
      </c>
      <c r="H52">
        <v>4.5497596786420811</v>
      </c>
      <c r="I52">
        <v>2.4681924452808763</v>
      </c>
      <c r="J52">
        <v>0</v>
      </c>
      <c r="K52">
        <v>5.3357911677431868E-5</v>
      </c>
      <c r="L52">
        <v>0</v>
      </c>
      <c r="M52">
        <v>4.7696922180874992</v>
      </c>
      <c r="N52">
        <v>9.3182064054218472E-2</v>
      </c>
      <c r="O52">
        <v>4.1935361242033338</v>
      </c>
      <c r="P52">
        <v>0.22713244041049663</v>
      </c>
      <c r="Q52">
        <v>0.10563964030652784</v>
      </c>
      <c r="R52">
        <v>5.5347511805222354</v>
      </c>
      <c r="S52">
        <v>24.650388892201477</v>
      </c>
    </row>
    <row r="53" spans="1:19">
      <c r="A53" t="s">
        <v>48</v>
      </c>
      <c r="B53" s="34" t="s">
        <v>92</v>
      </c>
      <c r="C53">
        <v>0.30943536449326303</v>
      </c>
      <c r="D53">
        <v>0</v>
      </c>
      <c r="E53">
        <v>5.0085866929983069E-3</v>
      </c>
      <c r="F53">
        <v>0.11238692044720211</v>
      </c>
      <c r="G53">
        <v>0.21144663343244119</v>
      </c>
      <c r="H53">
        <v>0.13055901407526882</v>
      </c>
      <c r="I53">
        <v>1.4580286251568708E-2</v>
      </c>
      <c r="J53">
        <v>0</v>
      </c>
      <c r="K53">
        <v>2.2548009583173156E-3</v>
      </c>
      <c r="L53">
        <v>3.5391418086966127</v>
      </c>
      <c r="M53">
        <v>0.1493063488962747</v>
      </c>
      <c r="N53">
        <v>0.51624138158049249</v>
      </c>
      <c r="O53">
        <v>19.597093665680134</v>
      </c>
      <c r="P53">
        <v>0.90159319123224435</v>
      </c>
      <c r="Q53">
        <v>0.41321444319681433</v>
      </c>
      <c r="R53">
        <v>1.081394130280227</v>
      </c>
      <c r="S53">
        <v>26.983656575913415</v>
      </c>
    </row>
    <row r="54" spans="1:19">
      <c r="A54" t="s">
        <v>230</v>
      </c>
      <c r="B54" s="34" t="s">
        <v>93</v>
      </c>
      <c r="C54">
        <v>0.28378167995809045</v>
      </c>
      <c r="D54">
        <v>1.7307668788169916E-2</v>
      </c>
      <c r="E54">
        <v>0.16177326985952334</v>
      </c>
      <c r="F54">
        <v>8.3503867628691442E-3</v>
      </c>
      <c r="G54">
        <v>0.62073635179818343</v>
      </c>
      <c r="H54">
        <v>0.4834960315463146</v>
      </c>
      <c r="I54">
        <v>4.7316095329819063E-5</v>
      </c>
      <c r="J54">
        <v>0</v>
      </c>
      <c r="K54">
        <v>6.2353780312152496E-2</v>
      </c>
      <c r="L54">
        <v>0</v>
      </c>
      <c r="M54">
        <v>2.2769450718694344</v>
      </c>
      <c r="N54">
        <v>0.21588914389191061</v>
      </c>
      <c r="O54">
        <v>4.5990690628217408</v>
      </c>
      <c r="P54">
        <v>0.21005139057935907</v>
      </c>
      <c r="Q54">
        <v>0.13280256135435309</v>
      </c>
      <c r="R54">
        <v>1.6976215743503396</v>
      </c>
      <c r="S54">
        <v>10.770225289988446</v>
      </c>
    </row>
    <row r="55" spans="1:19">
      <c r="A55" t="s">
        <v>48</v>
      </c>
      <c r="B55" s="34" t="s">
        <v>94</v>
      </c>
      <c r="C55">
        <v>0.38544823209888524</v>
      </c>
      <c r="D55">
        <v>8.8440942747198381E-2</v>
      </c>
      <c r="E55">
        <v>0.50692216776950971</v>
      </c>
      <c r="F55">
        <v>0.10657529169718427</v>
      </c>
      <c r="G55">
        <v>1.2694363827294275</v>
      </c>
      <c r="H55">
        <v>0.86191131538315879</v>
      </c>
      <c r="I55">
        <v>0.2704451721330372</v>
      </c>
      <c r="J55">
        <v>0</v>
      </c>
      <c r="K55">
        <v>0</v>
      </c>
      <c r="L55">
        <v>1.6639522716502881</v>
      </c>
      <c r="M55">
        <v>0.9555050311759743</v>
      </c>
      <c r="N55">
        <v>8.71681502632633E-2</v>
      </c>
      <c r="O55">
        <v>5.9147165892115652</v>
      </c>
      <c r="P55">
        <v>0.2270268570685392</v>
      </c>
      <c r="Q55">
        <v>0.29831285599680513</v>
      </c>
      <c r="R55">
        <v>1.5413995822725575</v>
      </c>
      <c r="S55">
        <v>14.177260842197484</v>
      </c>
    </row>
    <row r="56" spans="1:19">
      <c r="A56" t="s">
        <v>48</v>
      </c>
      <c r="B56" s="34" t="s">
        <v>95</v>
      </c>
      <c r="C56">
        <v>0.5108230789114907</v>
      </c>
      <c r="D56">
        <v>1.9193372610226689E-4</v>
      </c>
      <c r="E56">
        <v>0.22586089401588794</v>
      </c>
      <c r="F56">
        <v>0.236770567306827</v>
      </c>
      <c r="G56">
        <v>0</v>
      </c>
      <c r="H56">
        <v>2.2453537661107497</v>
      </c>
      <c r="I56">
        <v>5.8933371724148031E-2</v>
      </c>
      <c r="J56">
        <v>0</v>
      </c>
      <c r="K56">
        <v>1.0921548684112992E-3</v>
      </c>
      <c r="L56">
        <v>7.2034952935553065E-2</v>
      </c>
      <c r="M56">
        <v>0.27397020708654907</v>
      </c>
      <c r="N56">
        <v>0.52028313179296504</v>
      </c>
      <c r="O56">
        <v>3.2403316432756526</v>
      </c>
      <c r="P56">
        <v>0.1436563854538111</v>
      </c>
      <c r="Q56">
        <v>7.8386700874304438E-3</v>
      </c>
      <c r="R56">
        <v>0.43684466253094811</v>
      </c>
      <c r="S56">
        <v>7.9739854198263629</v>
      </c>
    </row>
    <row r="57" spans="1:19">
      <c r="A57" t="s">
        <v>230</v>
      </c>
      <c r="B57" s="34" t="s">
        <v>96</v>
      </c>
      <c r="C57">
        <v>7.932473574840726E-3</v>
      </c>
      <c r="D57">
        <v>3.4790672578566273E-4</v>
      </c>
      <c r="E57">
        <v>0.21231517185443494</v>
      </c>
      <c r="F57">
        <v>1.3789148183200872E-3</v>
      </c>
      <c r="G57">
        <v>1.2472964747161974E-2</v>
      </c>
      <c r="H57">
        <v>7.0747837247804313E-3</v>
      </c>
      <c r="I57">
        <v>0.3264511507097172</v>
      </c>
      <c r="J57">
        <v>0</v>
      </c>
      <c r="K57">
        <v>1.2303423267967517E-6</v>
      </c>
      <c r="L57">
        <v>0</v>
      </c>
      <c r="M57">
        <v>2.591511133028817</v>
      </c>
      <c r="N57">
        <v>5.1651542134212747E-2</v>
      </c>
      <c r="O57">
        <v>1.4517985167038603</v>
      </c>
      <c r="P57">
        <v>0.24199877792688085</v>
      </c>
      <c r="Q57">
        <v>1.8694236303559819E-2</v>
      </c>
      <c r="R57">
        <v>1.7563821171768232</v>
      </c>
      <c r="S57">
        <v>6.6800109197712914</v>
      </c>
    </row>
    <row r="58" spans="1:19">
      <c r="A58" t="s">
        <v>230</v>
      </c>
      <c r="B58" s="34" t="s">
        <v>97</v>
      </c>
      <c r="C58">
        <v>1.1328825056131642E-3</v>
      </c>
      <c r="D58">
        <v>6.2660959894023094E-4</v>
      </c>
      <c r="E58">
        <v>6.2974837911021169</v>
      </c>
      <c r="F58">
        <v>4.6632800901300397E-2</v>
      </c>
      <c r="G58">
        <v>0.1664775462578838</v>
      </c>
      <c r="H58">
        <v>1.5215013944844813E-2</v>
      </c>
      <c r="I58">
        <v>7.0865065803360494E-4</v>
      </c>
      <c r="J58">
        <v>59.697639596358727</v>
      </c>
      <c r="K58">
        <v>3.989039636542735E-5</v>
      </c>
      <c r="L58">
        <v>0</v>
      </c>
      <c r="M58">
        <v>0.79897494769777211</v>
      </c>
      <c r="N58">
        <v>8.0097766417743799E-3</v>
      </c>
      <c r="O58">
        <v>1.1536332114455945</v>
      </c>
      <c r="P58">
        <v>5.7932276100226332E-2</v>
      </c>
      <c r="Q58">
        <v>25.499659352854209</v>
      </c>
      <c r="R58">
        <v>0.94907292930665932</v>
      </c>
      <c r="S58">
        <v>94.693239275771361</v>
      </c>
    </row>
    <row r="59" spans="1:19">
      <c r="A59" t="s">
        <v>230</v>
      </c>
      <c r="B59" s="34" t="s">
        <v>98</v>
      </c>
      <c r="C59">
        <v>7.9965807986054571E-2</v>
      </c>
      <c r="D59">
        <v>0</v>
      </c>
      <c r="E59">
        <v>0</v>
      </c>
      <c r="F59">
        <v>2.0789027230362356E-2</v>
      </c>
      <c r="G59">
        <v>0.10967141560986615</v>
      </c>
      <c r="H59">
        <v>0.25281343383189281</v>
      </c>
      <c r="I59">
        <v>1.1958054453771183E-3</v>
      </c>
      <c r="J59">
        <v>23.85643537673009</v>
      </c>
      <c r="K59">
        <v>7.1404051016910053E-5</v>
      </c>
      <c r="L59">
        <v>0</v>
      </c>
      <c r="M59">
        <v>0.23104107045718081</v>
      </c>
      <c r="N59">
        <v>2.2648309052758719E-2</v>
      </c>
      <c r="O59">
        <v>1.8008930679241075</v>
      </c>
      <c r="P59">
        <v>0.18434058499842365</v>
      </c>
      <c r="Q59">
        <v>11.816087019463694</v>
      </c>
      <c r="R59">
        <v>0.36828326988555915</v>
      </c>
      <c r="S59">
        <v>38.744235592667792</v>
      </c>
    </row>
    <row r="60" spans="1:19">
      <c r="A60" t="s">
        <v>48</v>
      </c>
      <c r="B60" s="34" t="s">
        <v>99</v>
      </c>
      <c r="C60">
        <v>2.5872055707246489E-2</v>
      </c>
      <c r="D60">
        <v>6.8969703426242646E-3</v>
      </c>
      <c r="E60">
        <v>0</v>
      </c>
      <c r="F60">
        <v>3.1160788199460665E-2</v>
      </c>
      <c r="G60">
        <v>0.16610725347629263</v>
      </c>
      <c r="H60">
        <v>0.10321409350854616</v>
      </c>
      <c r="I60">
        <v>2.1022396668985976E-3</v>
      </c>
      <c r="J60">
        <v>0.55587714147964107</v>
      </c>
      <c r="K60">
        <v>0</v>
      </c>
      <c r="L60">
        <v>0</v>
      </c>
      <c r="M60">
        <v>9.2586485296521914E-3</v>
      </c>
      <c r="N60">
        <v>6.1826278294397241E-2</v>
      </c>
      <c r="O60">
        <v>2.0538265014997705</v>
      </c>
      <c r="P60">
        <v>3.0997374730342031E-2</v>
      </c>
      <c r="Q60">
        <v>2.8535758485476208</v>
      </c>
      <c r="R60">
        <v>0.11740402208229028</v>
      </c>
      <c r="S60">
        <v>6.018119216064747</v>
      </c>
    </row>
    <row r="61" spans="1:19">
      <c r="A61" t="s">
        <v>48</v>
      </c>
      <c r="B61" s="34" t="s">
        <v>101</v>
      </c>
      <c r="C61">
        <v>0.15833263330863878</v>
      </c>
      <c r="D61">
        <v>8.8197204118000361E-2</v>
      </c>
      <c r="E61">
        <v>0.82645300340065475</v>
      </c>
      <c r="F61">
        <v>3.0899684658885818E-2</v>
      </c>
      <c r="G61">
        <v>0.16561500658193395</v>
      </c>
      <c r="H61">
        <v>0.59134403964940851</v>
      </c>
      <c r="I61">
        <v>0.3241251779627099</v>
      </c>
      <c r="J61">
        <v>12.009469471793125</v>
      </c>
      <c r="K61">
        <v>1.0751685933894084E-3</v>
      </c>
      <c r="L61">
        <v>3.3580880215517936</v>
      </c>
      <c r="M61">
        <v>3.5302380950972037</v>
      </c>
      <c r="N61">
        <v>0.58005309119386794</v>
      </c>
      <c r="O61">
        <v>5.096646722005147</v>
      </c>
      <c r="P61">
        <v>0.38762212374478366</v>
      </c>
      <c r="Q61">
        <v>10.778758475272326</v>
      </c>
      <c r="R61">
        <v>0.78808152952559851</v>
      </c>
      <c r="S61">
        <v>38.714999448458002</v>
      </c>
    </row>
    <row r="62" spans="1:19">
      <c r="A62" t="s">
        <v>48</v>
      </c>
      <c r="B62" s="34" t="s">
        <v>102</v>
      </c>
      <c r="C62">
        <v>7.8226128705889408E-3</v>
      </c>
      <c r="D62">
        <v>0</v>
      </c>
      <c r="E62">
        <v>3.7036347673311099E-2</v>
      </c>
      <c r="F62">
        <v>1.9026412766651735E-3</v>
      </c>
      <c r="G62">
        <v>2.3266595290074576E-3</v>
      </c>
      <c r="H62">
        <v>6.4406823753415665E-4</v>
      </c>
      <c r="I62">
        <v>0</v>
      </c>
      <c r="J62">
        <v>21.827077664932204</v>
      </c>
      <c r="K62">
        <v>4.8064441817630144E-4</v>
      </c>
      <c r="L62">
        <v>3.0669165597170149</v>
      </c>
      <c r="M62">
        <v>1.7118097043180569E-3</v>
      </c>
      <c r="N62">
        <v>6.189891894781141E-3</v>
      </c>
      <c r="O62">
        <v>8.6138625821376991E-2</v>
      </c>
      <c r="P62">
        <v>8.0880865976077132E-2</v>
      </c>
      <c r="Q62">
        <v>2.9998990456137165</v>
      </c>
      <c r="R62">
        <v>0.19374304232809791</v>
      </c>
      <c r="S62">
        <v>28.312770479993901</v>
      </c>
    </row>
    <row r="63" spans="1:19">
      <c r="A63" t="s">
        <v>48</v>
      </c>
      <c r="B63" s="34" t="s">
        <v>103</v>
      </c>
      <c r="C63">
        <v>0.15850493413302846</v>
      </c>
      <c r="D63">
        <v>0</v>
      </c>
      <c r="E63">
        <v>0</v>
      </c>
      <c r="F63">
        <v>0</v>
      </c>
      <c r="G63">
        <v>0</v>
      </c>
      <c r="H63">
        <v>1.2601928550264319E-3</v>
      </c>
      <c r="I63">
        <v>0</v>
      </c>
      <c r="J63">
        <v>0.12702205288303503</v>
      </c>
      <c r="K63">
        <v>6.9942711401482782E-6</v>
      </c>
      <c r="L63">
        <v>0</v>
      </c>
      <c r="M63">
        <v>0</v>
      </c>
      <c r="N63">
        <v>3.1074040195875341E-3</v>
      </c>
      <c r="O63">
        <v>0.7934294261874868</v>
      </c>
      <c r="P63">
        <v>6.3199080710509392E-2</v>
      </c>
      <c r="Q63">
        <v>1.8597146121762052</v>
      </c>
      <c r="R63">
        <v>4.6808232246952741E-2</v>
      </c>
      <c r="S63">
        <v>3.0530529294831013</v>
      </c>
    </row>
    <row r="64" spans="1:19">
      <c r="A64" t="s">
        <v>48</v>
      </c>
      <c r="B64" s="34" t="s">
        <v>104</v>
      </c>
      <c r="C64">
        <v>0</v>
      </c>
      <c r="D64">
        <v>3.7113303005487097E-5</v>
      </c>
      <c r="E64">
        <v>0.68955952324125391</v>
      </c>
      <c r="F64">
        <v>0</v>
      </c>
      <c r="G64">
        <v>0</v>
      </c>
      <c r="H64">
        <v>2.2363187316951638E-3</v>
      </c>
      <c r="I64">
        <v>4.2164743041404051E-3</v>
      </c>
      <c r="J64">
        <v>4.5213731251038212</v>
      </c>
      <c r="K64">
        <v>0</v>
      </c>
      <c r="L64">
        <v>1.2531273590737442</v>
      </c>
      <c r="M64">
        <v>2.4244269916366079E-2</v>
      </c>
      <c r="N64">
        <v>7.2081147664633249E-3</v>
      </c>
      <c r="O64">
        <v>0.27316189878706609</v>
      </c>
      <c r="P64">
        <v>3.3963766045935984E-2</v>
      </c>
      <c r="Q64">
        <v>1.231519993131613</v>
      </c>
      <c r="R64">
        <v>9.2724645568818431E-2</v>
      </c>
      <c r="S64">
        <v>8.133372601974429</v>
      </c>
    </row>
    <row r="65" spans="1:19">
      <c r="A65" t="s">
        <v>48</v>
      </c>
      <c r="B65" s="34" t="s">
        <v>105</v>
      </c>
      <c r="C65">
        <v>0</v>
      </c>
      <c r="D65">
        <v>1.979219358858586E-3</v>
      </c>
      <c r="E65">
        <v>0</v>
      </c>
      <c r="F65">
        <v>0</v>
      </c>
      <c r="G65">
        <v>0.63989703589450819</v>
      </c>
      <c r="H65">
        <v>3.4587602142366336E-5</v>
      </c>
      <c r="I65">
        <v>2.0980615702725913E-4</v>
      </c>
      <c r="J65">
        <v>13.298137849132843</v>
      </c>
      <c r="K65">
        <v>8.7974082277897381E-6</v>
      </c>
      <c r="L65">
        <v>0</v>
      </c>
      <c r="M65">
        <v>6.8032838299956211E-2</v>
      </c>
      <c r="N65">
        <v>2.6241018898680579E-2</v>
      </c>
      <c r="O65">
        <v>0.11327476312689555</v>
      </c>
      <c r="P65">
        <v>2.6432707919354925E-2</v>
      </c>
      <c r="Q65">
        <v>5.0840160571082009</v>
      </c>
      <c r="R65">
        <v>0.2400200191935653</v>
      </c>
      <c r="S65">
        <v>19.498284700100726</v>
      </c>
    </row>
    <row r="66" spans="1:19">
      <c r="A66" t="s">
        <v>48</v>
      </c>
      <c r="B66" s="34" t="s">
        <v>106</v>
      </c>
      <c r="C66">
        <v>9.1811036745825803E-4</v>
      </c>
      <c r="D66">
        <v>2.5202265666088408E-2</v>
      </c>
      <c r="E66">
        <v>0.15027064994659867</v>
      </c>
      <c r="F66">
        <v>9.1968143224223198E-2</v>
      </c>
      <c r="G66">
        <v>0.19737274105836988</v>
      </c>
      <c r="H66">
        <v>1.446854411738034</v>
      </c>
      <c r="I66">
        <v>6.7393287696244641E-3</v>
      </c>
      <c r="J66">
        <v>8.1122042028880514E-3</v>
      </c>
      <c r="K66">
        <v>9.3161687564902174E-5</v>
      </c>
      <c r="L66">
        <v>0</v>
      </c>
      <c r="M66">
        <v>0.68523431959071956</v>
      </c>
      <c r="N66">
        <v>2.4662527049166272E-2</v>
      </c>
      <c r="O66">
        <v>2.2310391417505571E-2</v>
      </c>
      <c r="P66">
        <v>1.173800116534629E-2</v>
      </c>
      <c r="Q66">
        <v>6.4375552503932454E-2</v>
      </c>
      <c r="R66">
        <v>1.4127618829898303</v>
      </c>
      <c r="S66">
        <v>4.1486136913775908</v>
      </c>
    </row>
    <row r="67" spans="1:19">
      <c r="A67" t="s">
        <v>230</v>
      </c>
      <c r="B67" s="34" t="s">
        <v>107</v>
      </c>
      <c r="C67">
        <v>2.7989035946696106E-6</v>
      </c>
      <c r="D67">
        <v>1.0213405946757348E-5</v>
      </c>
      <c r="E67">
        <v>1.1124424485799977E-2</v>
      </c>
      <c r="F67">
        <v>0</v>
      </c>
      <c r="G67">
        <v>0.28212580531088172</v>
      </c>
      <c r="H67">
        <v>0.16979158789169091</v>
      </c>
      <c r="I67">
        <v>0.29621281596407911</v>
      </c>
      <c r="J67">
        <v>1.1657015182082091</v>
      </c>
      <c r="K67">
        <v>0</v>
      </c>
      <c r="L67">
        <v>3.3909361121683048</v>
      </c>
      <c r="M67">
        <v>2.3197754647195978</v>
      </c>
      <c r="N67">
        <v>0.22564646083117168</v>
      </c>
      <c r="O67">
        <v>6.4008280576359766E-2</v>
      </c>
      <c r="P67">
        <v>2.7585696398496395E-2</v>
      </c>
      <c r="Q67">
        <v>0.54295625222917465</v>
      </c>
      <c r="R67">
        <v>1.1335005808577137</v>
      </c>
      <c r="S67">
        <v>9.6293780119515304</v>
      </c>
    </row>
    <row r="68" spans="1:19">
      <c r="A68" t="s">
        <v>48</v>
      </c>
      <c r="B68" s="34" t="s">
        <v>108</v>
      </c>
      <c r="C68">
        <v>4.0039482452750352E-2</v>
      </c>
      <c r="D68">
        <v>6.7232712824783825E-2</v>
      </c>
      <c r="E68">
        <v>0.83255998012355192</v>
      </c>
      <c r="F68">
        <v>5.5373937981606502E-6</v>
      </c>
      <c r="G68">
        <v>2.0510720505198421E-2</v>
      </c>
      <c r="H68">
        <v>4.0743893157266342E-2</v>
      </c>
      <c r="I68">
        <v>0.15714018466590396</v>
      </c>
      <c r="J68">
        <v>9.4366818132129993E-5</v>
      </c>
      <c r="K68">
        <v>9.3095885215821461E-4</v>
      </c>
      <c r="L68">
        <v>0</v>
      </c>
      <c r="M68">
        <v>3.6010047182796399</v>
      </c>
      <c r="N68">
        <v>0.58759365539084385</v>
      </c>
      <c r="O68">
        <v>1.5663134255976559</v>
      </c>
      <c r="P68">
        <v>4.7738568469602782E-2</v>
      </c>
      <c r="Q68">
        <v>0.85617209532895799</v>
      </c>
      <c r="R68">
        <v>0.52905062060725427</v>
      </c>
      <c r="S68">
        <v>8.3471309204684303</v>
      </c>
    </row>
    <row r="69" spans="1:19">
      <c r="A69" t="s">
        <v>230</v>
      </c>
      <c r="B69" s="34" t="s">
        <v>109</v>
      </c>
      <c r="C69">
        <v>1.3994517971127607E-6</v>
      </c>
      <c r="D69">
        <v>4.6150298017053615E-2</v>
      </c>
      <c r="E69">
        <v>1.8069455700953085E-3</v>
      </c>
      <c r="F69">
        <v>2.0606427626122858E-2</v>
      </c>
      <c r="G69">
        <v>2.8343337744852093E-2</v>
      </c>
      <c r="H69">
        <v>5.8289250315354479E-2</v>
      </c>
      <c r="I69">
        <v>2.4387444819941706E-2</v>
      </c>
      <c r="J69">
        <v>0</v>
      </c>
      <c r="K69">
        <v>5.2913182489684463E-3</v>
      </c>
      <c r="L69">
        <v>0</v>
      </c>
      <c r="M69">
        <v>0.18740430151225951</v>
      </c>
      <c r="N69">
        <v>0.41155243151651533</v>
      </c>
      <c r="O69">
        <v>3.1071862234950629</v>
      </c>
      <c r="P69">
        <v>0.25581463881968602</v>
      </c>
      <c r="Q69">
        <v>5.6172534556253595E-5</v>
      </c>
      <c r="R69">
        <v>0.17128128509651219</v>
      </c>
      <c r="S69">
        <v>4.3181714747684055</v>
      </c>
    </row>
    <row r="70" spans="1:19">
      <c r="A70" t="s">
        <v>48</v>
      </c>
      <c r="B70" s="34" t="s">
        <v>110</v>
      </c>
      <c r="C70">
        <v>9.012386875289824E-3</v>
      </c>
      <c r="D70">
        <v>1.7349061377571751E-3</v>
      </c>
      <c r="E70">
        <v>3.5957138106113007E-5</v>
      </c>
      <c r="F70">
        <v>3.9262314319341574E-3</v>
      </c>
      <c r="G70">
        <v>2.2366273851073259E-3</v>
      </c>
      <c r="H70">
        <v>0.61760907912243823</v>
      </c>
      <c r="I70">
        <v>4.3346196255455993E-5</v>
      </c>
      <c r="J70">
        <v>0</v>
      </c>
      <c r="K70">
        <v>6.9483100644252005E-6</v>
      </c>
      <c r="L70">
        <v>1.9305893687302955E-2</v>
      </c>
      <c r="M70">
        <v>0.1517701854753426</v>
      </c>
      <c r="N70">
        <v>0.46337092931853618</v>
      </c>
      <c r="O70">
        <v>0.72876958958906357</v>
      </c>
      <c r="P70">
        <v>5.7090857304824993E-2</v>
      </c>
      <c r="Q70">
        <v>5.1266669174765411E-4</v>
      </c>
      <c r="R70">
        <v>6.1187479737647266E-2</v>
      </c>
      <c r="S70">
        <v>2.1166130844015925</v>
      </c>
    </row>
    <row r="71" spans="1:19">
      <c r="A71" t="s">
        <v>48</v>
      </c>
      <c r="B71" s="34" t="s">
        <v>111</v>
      </c>
      <c r="C71">
        <v>0.26029542702825559</v>
      </c>
      <c r="D71">
        <v>5.106702973378674E-6</v>
      </c>
      <c r="E71">
        <v>3.0419931688960844E-3</v>
      </c>
      <c r="F71">
        <v>4.6731139212430328E-4</v>
      </c>
      <c r="G71">
        <v>2.6239610255842649E-2</v>
      </c>
      <c r="H71">
        <v>1.991094332528931E-2</v>
      </c>
      <c r="I71">
        <v>6.1857179165514253E-6</v>
      </c>
      <c r="J71">
        <v>1.9680403092934284E-3</v>
      </c>
      <c r="K71">
        <v>0</v>
      </c>
      <c r="L71">
        <v>3.4259940066178274E-2</v>
      </c>
      <c r="M71">
        <v>0.1751668665381203</v>
      </c>
      <c r="N71">
        <v>1.6807539256308957E-2</v>
      </c>
      <c r="O71">
        <v>2.6921690884085194</v>
      </c>
      <c r="P71">
        <v>1.0116663512015123E-2</v>
      </c>
      <c r="Q71">
        <v>0.44574396033499397</v>
      </c>
      <c r="R71">
        <v>0.70081301111326155</v>
      </c>
      <c r="S71">
        <v>4.3870116871302116</v>
      </c>
    </row>
    <row r="72" spans="1:19">
      <c r="A72" t="s">
        <v>230</v>
      </c>
      <c r="B72" s="34" t="s">
        <v>112</v>
      </c>
      <c r="C72">
        <v>0.11244063011881922</v>
      </c>
      <c r="D72">
        <v>0</v>
      </c>
      <c r="E72">
        <v>0.54184153237337895</v>
      </c>
      <c r="F72">
        <v>1.3573623920926092E-2</v>
      </c>
      <c r="G72">
        <v>0</v>
      </c>
      <c r="H72">
        <v>0</v>
      </c>
      <c r="I72">
        <v>1.7230996070006555E-2</v>
      </c>
      <c r="J72">
        <v>2.517894848620017E-2</v>
      </c>
      <c r="K72">
        <v>5.808034785105276E-4</v>
      </c>
      <c r="L72">
        <v>2.0097132844024514</v>
      </c>
      <c r="M72">
        <v>0.32952810244015041</v>
      </c>
      <c r="N72">
        <v>4.1084037593641654E-3</v>
      </c>
      <c r="O72">
        <v>0.35936723441650997</v>
      </c>
      <c r="P72">
        <v>2.9079266324217201E-2</v>
      </c>
      <c r="Q72">
        <v>0.23017423080163724</v>
      </c>
      <c r="R72">
        <v>0.19284139326663308</v>
      </c>
      <c r="S72">
        <v>3.865658449859211</v>
      </c>
    </row>
    <row r="73" spans="1:19">
      <c r="A73" t="s">
        <v>48</v>
      </c>
      <c r="B73" s="34" t="s">
        <v>113</v>
      </c>
      <c r="C73">
        <v>9.740991976414648E-5</v>
      </c>
      <c r="D73">
        <v>1.1987092029023927E-2</v>
      </c>
      <c r="E73">
        <v>0.40064073726531291</v>
      </c>
      <c r="F73">
        <v>0</v>
      </c>
      <c r="G73">
        <v>5.9184991537009068E-5</v>
      </c>
      <c r="H73">
        <v>1.0901087080128491E-4</v>
      </c>
      <c r="I73">
        <v>2.3562245230916545E-2</v>
      </c>
      <c r="J73">
        <v>1.0523496160575405</v>
      </c>
      <c r="K73">
        <v>7.932570976362241E-4</v>
      </c>
      <c r="L73">
        <v>0</v>
      </c>
      <c r="M73">
        <v>4.0167084347146442E-2</v>
      </c>
      <c r="N73">
        <v>1.4342113700507753E-2</v>
      </c>
      <c r="O73">
        <v>0.55454021451473068</v>
      </c>
      <c r="P73">
        <v>9.6830674665049798E-2</v>
      </c>
      <c r="Q73">
        <v>5.2258390908832553E-5</v>
      </c>
      <c r="R73">
        <v>3.0652980353785608E-2</v>
      </c>
      <c r="S73">
        <v>2.2261838794340747</v>
      </c>
    </row>
    <row r="74" spans="1:19">
      <c r="A74" t="s">
        <v>48</v>
      </c>
      <c r="B74" s="34" t="s">
        <v>114</v>
      </c>
      <c r="C74">
        <v>7.2897628732517816E-3</v>
      </c>
      <c r="D74">
        <v>0</v>
      </c>
      <c r="E74">
        <v>0</v>
      </c>
      <c r="F74">
        <v>2.2290396408886082E-5</v>
      </c>
      <c r="G74">
        <v>0</v>
      </c>
      <c r="H74">
        <v>0</v>
      </c>
      <c r="I74">
        <v>2.1972639459022503E-6</v>
      </c>
      <c r="J74">
        <v>4.3887295927902414E-4</v>
      </c>
      <c r="K74">
        <v>0</v>
      </c>
      <c r="L74">
        <v>2.5605278568445726</v>
      </c>
      <c r="M74">
        <v>7.6558555396317729E-2</v>
      </c>
      <c r="N74">
        <v>0.11083318029028177</v>
      </c>
      <c r="O74">
        <v>2.6983072539252362E-2</v>
      </c>
      <c r="P74">
        <v>0.13881341980800954</v>
      </c>
      <c r="Q74">
        <v>0.53791543469415615</v>
      </c>
      <c r="R74">
        <v>2.4260774830231924E-2</v>
      </c>
      <c r="S74">
        <v>3.4836454178961276</v>
      </c>
    </row>
    <row r="75" spans="1:19">
      <c r="A75" t="s">
        <v>230</v>
      </c>
      <c r="B75" s="34" t="s">
        <v>115</v>
      </c>
      <c r="C75">
        <v>6.8323182690432915E-4</v>
      </c>
      <c r="D75">
        <v>2.1489396691443119E-5</v>
      </c>
      <c r="E75">
        <v>1.4941402820809913E-2</v>
      </c>
      <c r="F75">
        <v>0</v>
      </c>
      <c r="G75">
        <v>0</v>
      </c>
      <c r="H75">
        <v>2.5060090089919385E-2</v>
      </c>
      <c r="I75">
        <v>3.0928589573875342E-6</v>
      </c>
      <c r="J75">
        <v>1.3377066693465451</v>
      </c>
      <c r="K75">
        <v>5.4813212690962843E-7</v>
      </c>
      <c r="L75">
        <v>5.5457091900137812E-2</v>
      </c>
      <c r="M75">
        <v>0</v>
      </c>
      <c r="N75">
        <v>6.8599662700048469E-2</v>
      </c>
      <c r="O75">
        <v>3.0918440817742976E-2</v>
      </c>
      <c r="P75">
        <v>2.9822673202442473E-2</v>
      </c>
      <c r="Q75">
        <v>3.3143968545601865E-2</v>
      </c>
      <c r="R75">
        <v>0.18574684790735319</v>
      </c>
      <c r="S75">
        <v>1.7821052095454206</v>
      </c>
    </row>
    <row r="76" spans="1:19">
      <c r="A76" t="s">
        <v>48</v>
      </c>
      <c r="B76" s="33" t="s">
        <v>116</v>
      </c>
      <c r="C76">
        <v>5.6333965861021795E-6</v>
      </c>
      <c r="D76">
        <v>0</v>
      </c>
      <c r="E76">
        <v>0</v>
      </c>
      <c r="F76">
        <v>0</v>
      </c>
      <c r="G76">
        <v>1.628743053316839E-5</v>
      </c>
      <c r="H76">
        <v>1.9157720267060085E-5</v>
      </c>
      <c r="I76">
        <v>0</v>
      </c>
      <c r="J76">
        <v>0</v>
      </c>
      <c r="K76">
        <v>0</v>
      </c>
      <c r="L76">
        <v>0</v>
      </c>
      <c r="M76">
        <v>0</v>
      </c>
      <c r="N76">
        <v>1.0513705120729355E-4</v>
      </c>
      <c r="O76">
        <v>0.24258464765196663</v>
      </c>
      <c r="P76">
        <v>0.10987341981343945</v>
      </c>
      <c r="Q76">
        <v>3.2724662910794677E-3</v>
      </c>
      <c r="R76">
        <v>2.0352056530725804E-5</v>
      </c>
      <c r="S76">
        <v>0.35589710141152864</v>
      </c>
    </row>
    <row r="77" spans="1:19">
      <c r="A77" t="s">
        <v>48</v>
      </c>
      <c r="B77" s="33" t="s">
        <v>117</v>
      </c>
      <c r="C77">
        <v>1.2124526230268273E-3</v>
      </c>
      <c r="D77">
        <v>0</v>
      </c>
      <c r="E77">
        <v>1.3488965311836409E-5</v>
      </c>
      <c r="F77">
        <v>6.1342119619389734E-6</v>
      </c>
      <c r="G77">
        <v>0.17594015154046971</v>
      </c>
      <c r="H77">
        <v>0</v>
      </c>
      <c r="I77">
        <v>4.9753774185035127E-6</v>
      </c>
      <c r="J77">
        <v>5.4665162120130617E-2</v>
      </c>
      <c r="K77">
        <v>1.4338475117225968E-6</v>
      </c>
      <c r="L77">
        <v>0</v>
      </c>
      <c r="M77">
        <v>1.9210113253791405E-2</v>
      </c>
      <c r="N77">
        <v>7.3693226418924951E-6</v>
      </c>
      <c r="O77">
        <v>0.32168034000721946</v>
      </c>
      <c r="P77">
        <v>6.547633250889362E-3</v>
      </c>
      <c r="Q77">
        <v>5.2017797011245648E-3</v>
      </c>
      <c r="R77">
        <v>0.1990988903505837</v>
      </c>
      <c r="S77">
        <v>0.78358992457208387</v>
      </c>
    </row>
    <row r="78" spans="1:19">
      <c r="A78" t="s">
        <v>48</v>
      </c>
      <c r="B78" s="33" t="s">
        <v>118</v>
      </c>
      <c r="C78">
        <v>9.9378613729959042E-3</v>
      </c>
      <c r="D78">
        <v>1.5603611264847217E-5</v>
      </c>
      <c r="E78">
        <v>0</v>
      </c>
      <c r="F78">
        <v>7.5747208684352252E-2</v>
      </c>
      <c r="G78">
        <v>0.13450635210217143</v>
      </c>
      <c r="H78">
        <v>1.4368290202071421E-5</v>
      </c>
      <c r="I78">
        <v>0</v>
      </c>
      <c r="J78">
        <v>6.7666689332668284E-4</v>
      </c>
      <c r="K78">
        <v>0</v>
      </c>
      <c r="L78">
        <v>0</v>
      </c>
      <c r="M78">
        <v>0</v>
      </c>
      <c r="N78">
        <v>4.2765450114501391E-5</v>
      </c>
      <c r="O78">
        <v>8.0829276896395186E-2</v>
      </c>
      <c r="P78">
        <v>6.452329378149102E-3</v>
      </c>
      <c r="Q78">
        <v>2.1972875449616964</v>
      </c>
      <c r="R78">
        <v>0.18082488075504699</v>
      </c>
      <c r="S78">
        <v>2.6863348583956395</v>
      </c>
    </row>
    <row r="79" spans="1:19">
      <c r="A79" t="s">
        <v>48</v>
      </c>
      <c r="B79" s="33" t="s">
        <v>119</v>
      </c>
      <c r="C79">
        <v>1.5502841712589088E-6</v>
      </c>
      <c r="D79">
        <v>0</v>
      </c>
      <c r="E79">
        <v>4.3936277577792282E-2</v>
      </c>
      <c r="F79">
        <v>7.002384205870249E-2</v>
      </c>
      <c r="G79">
        <v>0</v>
      </c>
      <c r="H79">
        <v>0</v>
      </c>
      <c r="I79">
        <v>1.3014987048975968E-5</v>
      </c>
      <c r="J79">
        <v>0</v>
      </c>
      <c r="K79">
        <v>3.8423600856596352E-7</v>
      </c>
      <c r="L79">
        <v>0.28081141362443418</v>
      </c>
      <c r="M79">
        <v>0.27810353676412092</v>
      </c>
      <c r="N79">
        <v>1.0999121590515415E-2</v>
      </c>
      <c r="O79">
        <v>0.36584095746781031</v>
      </c>
      <c r="P79">
        <v>7.7016220175885053E-3</v>
      </c>
      <c r="Q79">
        <v>4.3300038018796982</v>
      </c>
      <c r="R79">
        <v>3.8093077672861853E-2</v>
      </c>
      <c r="S79">
        <v>5.4255286001613285</v>
      </c>
    </row>
    <row r="80" spans="1:19">
      <c r="A80" t="s">
        <v>48</v>
      </c>
      <c r="B80" s="33" t="s">
        <v>120</v>
      </c>
      <c r="C80">
        <v>0</v>
      </c>
      <c r="D80">
        <v>3.8390879293359603E-6</v>
      </c>
      <c r="E80">
        <v>1.2686414788021239E-5</v>
      </c>
      <c r="F80">
        <v>8.5026635555651708E-5</v>
      </c>
      <c r="G80">
        <v>0.15893270654252234</v>
      </c>
      <c r="H80">
        <v>1.6383982607948155E-5</v>
      </c>
      <c r="I80">
        <v>0</v>
      </c>
      <c r="J80">
        <v>7.4078056235567828</v>
      </c>
      <c r="K80">
        <v>6.5689136730107123E-7</v>
      </c>
      <c r="L80">
        <v>0</v>
      </c>
      <c r="M80">
        <v>1.6193959175646597</v>
      </c>
      <c r="N80">
        <v>2.8717467055351165E-2</v>
      </c>
      <c r="O80">
        <v>8.3496641656211068E-4</v>
      </c>
      <c r="P80">
        <v>2.5553559633134881E-2</v>
      </c>
      <c r="Q80">
        <v>0.35963980876574908</v>
      </c>
      <c r="R80">
        <v>0.22284748715731695</v>
      </c>
      <c r="S80">
        <v>9.8238461297042932</v>
      </c>
    </row>
    <row r="81" spans="1:19">
      <c r="A81" t="s">
        <v>48</v>
      </c>
      <c r="B81" s="33" t="s">
        <v>121</v>
      </c>
      <c r="C81">
        <v>1.1627131284441816E-6</v>
      </c>
      <c r="D81">
        <v>3.8249928948630441E-6</v>
      </c>
      <c r="E81">
        <v>0</v>
      </c>
      <c r="F81">
        <v>3.0671059809694867E-6</v>
      </c>
      <c r="G81">
        <v>5.8812945865760469E-4</v>
      </c>
      <c r="H81">
        <v>0</v>
      </c>
      <c r="I81">
        <v>0.11598647471221746</v>
      </c>
      <c r="J81">
        <v>6.9006197980419017</v>
      </c>
      <c r="K81">
        <v>4.2169651626039473E-3</v>
      </c>
      <c r="L81">
        <v>0</v>
      </c>
      <c r="M81">
        <v>1.3803537273248452</v>
      </c>
      <c r="N81">
        <v>1.8316479241747174E-2</v>
      </c>
      <c r="O81">
        <v>3.0252163165499724E-2</v>
      </c>
      <c r="P81">
        <v>1.9822183285167938E-2</v>
      </c>
      <c r="Q81">
        <v>0.63654737724954202</v>
      </c>
      <c r="R81">
        <v>7.0452029138195371E-2</v>
      </c>
      <c r="S81">
        <v>9.1771633815918676</v>
      </c>
    </row>
    <row r="82" spans="1:19">
      <c r="A82" t="s">
        <v>48</v>
      </c>
      <c r="B82" s="33" t="s">
        <v>122</v>
      </c>
      <c r="C82">
        <v>5.5068523341361697E-7</v>
      </c>
      <c r="D82">
        <v>3.4063136547198614E-2</v>
      </c>
      <c r="E82">
        <v>1.7217394072201131E-2</v>
      </c>
      <c r="F82">
        <v>3.0618716624197795E-4</v>
      </c>
      <c r="G82">
        <v>0</v>
      </c>
      <c r="H82">
        <v>0.12339940298566887</v>
      </c>
      <c r="I82">
        <v>0.21538826707711145</v>
      </c>
      <c r="J82">
        <v>5.0561258348011506E-2</v>
      </c>
      <c r="K82">
        <v>4.0925107205146416E-3</v>
      </c>
      <c r="L82">
        <v>0</v>
      </c>
      <c r="M82">
        <v>0.51139007694675342</v>
      </c>
      <c r="N82">
        <v>2.3417037486659353E-2</v>
      </c>
      <c r="O82">
        <v>1.1818745311046541E-2</v>
      </c>
      <c r="P82">
        <v>0.13640757267342352</v>
      </c>
      <c r="Q82">
        <v>4.1906459232876614E-3</v>
      </c>
      <c r="R82">
        <v>2.0269736071995226E-2</v>
      </c>
      <c r="S82">
        <v>1.1525225220148059</v>
      </c>
    </row>
    <row r="83" spans="1:19">
      <c r="A83" t="s">
        <v>48</v>
      </c>
      <c r="B83" s="33" t="s">
        <v>123</v>
      </c>
      <c r="C83">
        <v>7.7514208562945441E-7</v>
      </c>
      <c r="D83">
        <v>6.1109355387076292E-2</v>
      </c>
      <c r="E83">
        <v>0</v>
      </c>
      <c r="F83">
        <v>4.9339494774258696E-6</v>
      </c>
      <c r="G83">
        <v>1.310051883862684E-5</v>
      </c>
      <c r="H83">
        <v>0.21457571263934838</v>
      </c>
      <c r="I83">
        <v>0</v>
      </c>
      <c r="J83">
        <v>4.5306089189210752E-2</v>
      </c>
      <c r="K83">
        <v>0</v>
      </c>
      <c r="L83">
        <v>0</v>
      </c>
      <c r="M83">
        <v>0.40048884005346963</v>
      </c>
      <c r="N83">
        <v>0.53035422468037297</v>
      </c>
      <c r="O83">
        <v>3.0870698991805057E-3</v>
      </c>
      <c r="P83">
        <v>5.1011454537238876E-2</v>
      </c>
      <c r="Q83">
        <v>8.7151940422813823E-4</v>
      </c>
      <c r="R83">
        <v>1.261000431895809E-5</v>
      </c>
      <c r="S83">
        <v>1.3068356854053036</v>
      </c>
    </row>
    <row r="84" spans="1:19">
      <c r="A84" t="s">
        <v>48</v>
      </c>
      <c r="B84" s="33" t="s">
        <v>124</v>
      </c>
      <c r="C84">
        <v>0</v>
      </c>
      <c r="D84">
        <v>0</v>
      </c>
      <c r="E84">
        <v>0.21883813156904708</v>
      </c>
      <c r="F84">
        <v>0</v>
      </c>
      <c r="G84">
        <v>7.6862259958279111E-3</v>
      </c>
      <c r="H84">
        <v>1.5295620529798271E-4</v>
      </c>
      <c r="I84">
        <v>4.6417269921050774E-6</v>
      </c>
      <c r="J84">
        <v>0</v>
      </c>
      <c r="K84">
        <v>0</v>
      </c>
      <c r="L84">
        <v>0</v>
      </c>
      <c r="M84">
        <v>0.74117820253394484</v>
      </c>
      <c r="N84">
        <v>0.20520543058052709</v>
      </c>
      <c r="O84">
        <v>1.3273972879574103E-2</v>
      </c>
      <c r="P84">
        <v>0.20641693544199669</v>
      </c>
      <c r="Q84">
        <v>0.15872840015640577</v>
      </c>
      <c r="R84">
        <v>8.9376938910305626E-2</v>
      </c>
      <c r="S84">
        <v>1.6408618359996581</v>
      </c>
    </row>
    <row r="85" spans="1:19">
      <c r="A85" t="s">
        <v>48</v>
      </c>
      <c r="B85" s="33" t="s">
        <v>125</v>
      </c>
      <c r="C85">
        <v>8.3918953497903459E-3</v>
      </c>
      <c r="D85">
        <v>0</v>
      </c>
      <c r="E85">
        <v>0</v>
      </c>
      <c r="F85">
        <v>4.0061518875096347E-3</v>
      </c>
      <c r="G85">
        <v>1.0197287929862853E-3</v>
      </c>
      <c r="H85">
        <v>4.0308576071623747E-5</v>
      </c>
      <c r="I85">
        <v>5.1587775455248064E-2</v>
      </c>
      <c r="J85">
        <v>4.9447355024767603E-5</v>
      </c>
      <c r="K85">
        <v>5.5449644037808277E-5</v>
      </c>
      <c r="L85">
        <v>0</v>
      </c>
      <c r="M85">
        <v>0.10050860983048437</v>
      </c>
      <c r="N85">
        <v>0.4919540918066545</v>
      </c>
      <c r="O85">
        <v>1.3400882267592635</v>
      </c>
      <c r="P85">
        <v>6.7988240306526393E-2</v>
      </c>
      <c r="Q85">
        <v>2.7343670437858236E-3</v>
      </c>
      <c r="R85">
        <v>3.7343004517886413E-2</v>
      </c>
      <c r="S85">
        <v>2.1057672973253148</v>
      </c>
    </row>
    <row r="86" spans="1:19">
      <c r="A86" t="s">
        <v>230</v>
      </c>
      <c r="B86" s="33" t="s">
        <v>126</v>
      </c>
      <c r="C86">
        <v>0</v>
      </c>
      <c r="D86">
        <v>1.5150399594939579E-2</v>
      </c>
      <c r="E86">
        <v>0</v>
      </c>
      <c r="F86">
        <v>5.2133692483291583E-4</v>
      </c>
      <c r="G86">
        <v>0</v>
      </c>
      <c r="H86">
        <v>0.35898376110820251</v>
      </c>
      <c r="I86">
        <v>0</v>
      </c>
      <c r="J86">
        <v>0.39435947526033033</v>
      </c>
      <c r="K86">
        <v>0</v>
      </c>
      <c r="L86">
        <v>0.30201928836660841</v>
      </c>
      <c r="M86">
        <v>0.22227607717843512</v>
      </c>
      <c r="N86">
        <v>2.9882551484462283E-2</v>
      </c>
      <c r="O86">
        <v>1.4078043847444235</v>
      </c>
      <c r="P86">
        <v>5.7497936245869852E-2</v>
      </c>
      <c r="Q86">
        <v>9.8027246849028415E-3</v>
      </c>
      <c r="R86">
        <v>3.6004067998618439E-4</v>
      </c>
      <c r="S86">
        <v>2.7986579762734891</v>
      </c>
    </row>
    <row r="87" spans="1:19">
      <c r="A87" t="s">
        <v>48</v>
      </c>
      <c r="B87" s="33" t="s">
        <v>127</v>
      </c>
      <c r="C87">
        <v>3.2618571821352305E-6</v>
      </c>
      <c r="D87">
        <v>0</v>
      </c>
      <c r="E87">
        <v>4.7266336879033588E-2</v>
      </c>
      <c r="F87">
        <v>0</v>
      </c>
      <c r="G87">
        <v>2.4883250098639564E-5</v>
      </c>
      <c r="H87">
        <v>5.9456160707327399E-4</v>
      </c>
      <c r="I87">
        <v>6.7518662375043448E-4</v>
      </c>
      <c r="J87">
        <v>5.6384203929837895E-5</v>
      </c>
      <c r="K87">
        <v>1.7893905433163937E-5</v>
      </c>
      <c r="L87">
        <v>0</v>
      </c>
      <c r="M87">
        <v>9.9773247216546679E-2</v>
      </c>
      <c r="N87">
        <v>5.1592861686735603E-3</v>
      </c>
      <c r="O87">
        <v>1.6987296044587197</v>
      </c>
      <c r="P87">
        <v>4.6239143673929561E-3</v>
      </c>
      <c r="Q87">
        <v>4.7020963279464922E-5</v>
      </c>
      <c r="R87">
        <v>0.22196829754955871</v>
      </c>
      <c r="S87">
        <v>2.0789398790507221</v>
      </c>
    </row>
    <row r="88" spans="1:19">
      <c r="A88" t="s">
        <v>230</v>
      </c>
      <c r="B88" s="33" t="s">
        <v>128</v>
      </c>
      <c r="C88">
        <v>0.10684179561327811</v>
      </c>
      <c r="D88">
        <v>1.5606287773461958E-4</v>
      </c>
      <c r="E88">
        <v>0</v>
      </c>
      <c r="F88">
        <v>9.3715905706837077E-6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2.1900322766725822E-3</v>
      </c>
      <c r="N88">
        <v>0.12530530931831052</v>
      </c>
      <c r="O88">
        <v>0.42975125938244219</v>
      </c>
      <c r="P88">
        <v>1.2737775823723041E-2</v>
      </c>
      <c r="Q88">
        <v>7.0303823468975679E-4</v>
      </c>
      <c r="R88">
        <v>4.6808926099828341E-4</v>
      </c>
      <c r="S88">
        <v>0.6781627343780201</v>
      </c>
    </row>
    <row r="89" spans="1:19">
      <c r="A89" t="s">
        <v>48</v>
      </c>
      <c r="B89" s="33" t="s">
        <v>129</v>
      </c>
      <c r="C89">
        <v>0</v>
      </c>
      <c r="D89">
        <v>0</v>
      </c>
      <c r="E89">
        <v>1.1052585136894777E-4</v>
      </c>
      <c r="F89">
        <v>0</v>
      </c>
      <c r="G89">
        <v>0</v>
      </c>
      <c r="H89">
        <v>0</v>
      </c>
      <c r="I89">
        <v>0</v>
      </c>
      <c r="J89">
        <v>0</v>
      </c>
      <c r="K89">
        <v>4.8417062765704344E-6</v>
      </c>
      <c r="L89">
        <v>4.4909454743446986E-4</v>
      </c>
      <c r="M89">
        <v>3.9089180022983783E-2</v>
      </c>
      <c r="N89">
        <v>7.0231669107840844E-3</v>
      </c>
      <c r="O89">
        <v>0</v>
      </c>
      <c r="P89">
        <v>2.7275742513843682E-3</v>
      </c>
      <c r="Q89">
        <v>3.7642225356535164E-2</v>
      </c>
      <c r="R89">
        <v>1.5225258198370284E-4</v>
      </c>
      <c r="S89">
        <v>8.7198861229012437E-2</v>
      </c>
    </row>
    <row r="90" spans="1:19">
      <c r="A90" t="s">
        <v>48</v>
      </c>
      <c r="B90" s="33" t="s">
        <v>130</v>
      </c>
      <c r="C90">
        <v>1.0690772398757264E-2</v>
      </c>
      <c r="D90">
        <v>0</v>
      </c>
      <c r="E90">
        <v>0</v>
      </c>
      <c r="F90">
        <v>0</v>
      </c>
      <c r="G90">
        <v>1.2221993786809549E-5</v>
      </c>
      <c r="H90">
        <v>1.4375842624758661E-5</v>
      </c>
      <c r="I90">
        <v>0</v>
      </c>
      <c r="J90">
        <v>5.3029523172654081E-5</v>
      </c>
      <c r="K90">
        <v>0</v>
      </c>
      <c r="L90">
        <v>0</v>
      </c>
      <c r="M90">
        <v>8.0137969584569646E-2</v>
      </c>
      <c r="N90">
        <v>2.1323438895635149E-3</v>
      </c>
      <c r="O90">
        <v>0.44955923487060545</v>
      </c>
      <c r="P90">
        <v>4.4147069281841311E-3</v>
      </c>
      <c r="Q90">
        <v>2.4131465879491998E-2</v>
      </c>
      <c r="R90">
        <v>8.3992703601154517E-5</v>
      </c>
      <c r="S90">
        <v>0.5712301136146607</v>
      </c>
    </row>
    <row r="91" spans="1:19">
      <c r="A91" t="s">
        <v>230</v>
      </c>
      <c r="B91" s="33" t="s">
        <v>131</v>
      </c>
      <c r="C91">
        <v>0</v>
      </c>
      <c r="D91">
        <v>4.2227260979466053E-5</v>
      </c>
      <c r="E91">
        <v>0</v>
      </c>
      <c r="F91">
        <v>4.6030772216099081E-6</v>
      </c>
      <c r="G91">
        <v>0</v>
      </c>
      <c r="H91">
        <v>8.3349765106142115E-3</v>
      </c>
      <c r="I91">
        <v>6.9448447337148167E-3</v>
      </c>
      <c r="J91">
        <v>0</v>
      </c>
      <c r="K91">
        <v>2.3385429701350269E-4</v>
      </c>
      <c r="L91">
        <v>0</v>
      </c>
      <c r="M91">
        <v>2.1200691216449741E-4</v>
      </c>
      <c r="N91">
        <v>9.4980231205354926E-4</v>
      </c>
      <c r="O91">
        <v>0.24456641546211699</v>
      </c>
      <c r="P91">
        <v>1.3559038553900393E-2</v>
      </c>
      <c r="Q91">
        <v>8.7892489958960596E-3</v>
      </c>
      <c r="R91">
        <v>5.5742339336319446E-2</v>
      </c>
      <c r="S91">
        <v>0.33937935745211689</v>
      </c>
    </row>
    <row r="92" spans="1:19">
      <c r="A92" t="s">
        <v>48</v>
      </c>
      <c r="B92" s="33" t="s">
        <v>132</v>
      </c>
      <c r="C92">
        <v>1.1633242866793125E-6</v>
      </c>
      <c r="D92">
        <v>2.0700148826158227E-6</v>
      </c>
      <c r="E92">
        <v>0</v>
      </c>
      <c r="F92">
        <v>0</v>
      </c>
      <c r="G92">
        <v>2.1704182651669512E-2</v>
      </c>
      <c r="H92">
        <v>0</v>
      </c>
      <c r="I92">
        <v>0</v>
      </c>
      <c r="J92">
        <v>1.3871883456317846E-4</v>
      </c>
      <c r="K92">
        <v>0</v>
      </c>
      <c r="L92">
        <v>0</v>
      </c>
      <c r="M92">
        <v>4.9263985857805892E-4</v>
      </c>
      <c r="N92">
        <v>6.0997966395959224E-4</v>
      </c>
      <c r="O92">
        <v>0.15670888131839433</v>
      </c>
      <c r="P92">
        <v>6.7362361473755072E-5</v>
      </c>
      <c r="Q92">
        <v>2.0161704576935335E-3</v>
      </c>
      <c r="R92">
        <v>8.9993851439778894E-2</v>
      </c>
      <c r="S92">
        <v>0.27173501992524507</v>
      </c>
    </row>
    <row r="93" spans="1:19">
      <c r="A93" t="s">
        <v>48</v>
      </c>
      <c r="B93" s="33" t="s">
        <v>133</v>
      </c>
      <c r="C93">
        <v>2.7419823278584943E-6</v>
      </c>
      <c r="D93">
        <v>2.0395756923430319E-3</v>
      </c>
      <c r="E93">
        <v>0</v>
      </c>
      <c r="F93">
        <v>8.1988616762762589E-4</v>
      </c>
      <c r="G93">
        <v>0</v>
      </c>
      <c r="H93">
        <v>0</v>
      </c>
      <c r="I93">
        <v>0</v>
      </c>
      <c r="J93">
        <v>8.2711442276320213E-2</v>
      </c>
      <c r="K93">
        <v>0</v>
      </c>
      <c r="L93">
        <v>0</v>
      </c>
      <c r="M93">
        <v>2.2885522307291239E-2</v>
      </c>
      <c r="N93">
        <v>1.5790230562444663E-3</v>
      </c>
      <c r="O93">
        <v>1.6308565311561551E-2</v>
      </c>
      <c r="P93">
        <v>3.3095661149857847E-3</v>
      </c>
      <c r="Q93">
        <v>2.1885812898858603E-4</v>
      </c>
      <c r="R93">
        <v>7.0563028916183157E-2</v>
      </c>
      <c r="S93">
        <v>0.20043820995442729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6.0068118497142109E-2</v>
      </c>
      <c r="F94">
        <v>0</v>
      </c>
      <c r="G94">
        <v>0</v>
      </c>
      <c r="H94">
        <v>0</v>
      </c>
      <c r="I94">
        <v>0</v>
      </c>
      <c r="J94">
        <v>1.0072478073652746E-4</v>
      </c>
      <c r="K94">
        <v>1.3811861410140125E-7</v>
      </c>
      <c r="L94">
        <v>0.38391539290229559</v>
      </c>
      <c r="M94">
        <v>9.6296976081760022E-3</v>
      </c>
      <c r="N94">
        <v>1.9049817036496108E-3</v>
      </c>
      <c r="O94">
        <v>5.3746515684167662E-3</v>
      </c>
      <c r="P94">
        <v>3.551329181235019E-2</v>
      </c>
      <c r="Q94">
        <v>1.1112105042343501E-5</v>
      </c>
      <c r="R94">
        <v>3.6028922940630537E-2</v>
      </c>
      <c r="S94">
        <v>0.53254703203697318</v>
      </c>
    </row>
    <row r="95" spans="1:19">
      <c r="A95" t="s">
        <v>48</v>
      </c>
      <c r="B95" s="33" t="s">
        <v>135</v>
      </c>
      <c r="C95">
        <v>0</v>
      </c>
      <c r="D95">
        <v>4.8372824732467734E-6</v>
      </c>
      <c r="E95">
        <v>0</v>
      </c>
      <c r="F95">
        <v>0</v>
      </c>
      <c r="G95">
        <v>0</v>
      </c>
      <c r="H95">
        <v>0</v>
      </c>
      <c r="I95">
        <v>8.9040611623936172E-4</v>
      </c>
      <c r="J95">
        <v>0</v>
      </c>
      <c r="K95">
        <v>0</v>
      </c>
      <c r="L95">
        <v>0</v>
      </c>
      <c r="M95">
        <v>1.217046968804425E-5</v>
      </c>
      <c r="N95">
        <v>2.7859061271239938E-2</v>
      </c>
      <c r="O95">
        <v>0.1384658245426067</v>
      </c>
      <c r="P95">
        <v>5.3010514399787212E-4</v>
      </c>
      <c r="Q95">
        <v>4.6072926305242845E-3</v>
      </c>
      <c r="R95">
        <v>0.14750070674179483</v>
      </c>
      <c r="S95">
        <v>0.31987040419824098</v>
      </c>
    </row>
    <row r="96" spans="1:19">
      <c r="A96" t="s">
        <v>48</v>
      </c>
      <c r="B96" s="33" t="s">
        <v>136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1.2536981497390798E-6</v>
      </c>
      <c r="J96">
        <v>0</v>
      </c>
      <c r="K96">
        <v>0</v>
      </c>
      <c r="L96">
        <v>0</v>
      </c>
      <c r="M96">
        <v>2.8985398446650379E-3</v>
      </c>
      <c r="N96">
        <v>1.3744013733720806E-3</v>
      </c>
      <c r="O96">
        <v>8.0250271031928833E-2</v>
      </c>
      <c r="P96">
        <v>1.7487018616826333E-3</v>
      </c>
      <c r="Q96">
        <v>4.5210826512800395E-3</v>
      </c>
      <c r="R96">
        <v>3.5632563206533518E-3</v>
      </c>
      <c r="S96">
        <v>9.4357506781534539E-2</v>
      </c>
    </row>
    <row r="97" spans="1:19">
      <c r="A97" t="s">
        <v>48</v>
      </c>
      <c r="B97" s="33" t="s">
        <v>137</v>
      </c>
      <c r="C97">
        <v>1.3586691168917753E-2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4.9473346109607519E-5</v>
      </c>
      <c r="K97">
        <v>3.0305474785108366E-5</v>
      </c>
      <c r="L97">
        <v>0</v>
      </c>
      <c r="M97">
        <v>5.6550415242213603E-3</v>
      </c>
      <c r="N97">
        <v>1.2171643237124385E-4</v>
      </c>
      <c r="O97">
        <v>1.6360815937772486</v>
      </c>
      <c r="P97">
        <v>2.8377893969739887E-3</v>
      </c>
      <c r="Q97">
        <v>3.2768269515166537</v>
      </c>
      <c r="R97">
        <v>1.951750942296826E-3</v>
      </c>
      <c r="S97">
        <v>4.9371413135794455</v>
      </c>
    </row>
    <row r="98" spans="1:19">
      <c r="A98" t="s">
        <v>48</v>
      </c>
      <c r="B98" s="33" t="s">
        <v>138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1.085033709102845E-6</v>
      </c>
      <c r="O98">
        <v>1.960453469157784</v>
      </c>
      <c r="P98">
        <v>2.6603137394118903E-3</v>
      </c>
      <c r="Q98">
        <v>1.7303988706071038</v>
      </c>
      <c r="R98">
        <v>1.3101924465658499E-2</v>
      </c>
      <c r="S98">
        <v>3.7066156630033902</v>
      </c>
    </row>
    <row r="99" spans="1:19">
      <c r="A99" t="s">
        <v>48</v>
      </c>
      <c r="B99" s="33" t="s">
        <v>139</v>
      </c>
      <c r="C99">
        <v>0</v>
      </c>
      <c r="D99">
        <v>2.6149622354809665E-4</v>
      </c>
      <c r="E99">
        <v>3.1967292954959703E-6</v>
      </c>
      <c r="F99">
        <v>0</v>
      </c>
      <c r="G99">
        <v>0</v>
      </c>
      <c r="H99">
        <v>0</v>
      </c>
      <c r="I99">
        <v>2.9296852606108814E-6</v>
      </c>
      <c r="J99">
        <v>0</v>
      </c>
      <c r="K99">
        <v>0</v>
      </c>
      <c r="L99">
        <v>0</v>
      </c>
      <c r="M99">
        <v>1.8815823095508222E-3</v>
      </c>
      <c r="N99">
        <v>4.2450595181264816E-4</v>
      </c>
      <c r="O99">
        <v>4.1320805360953727E-3</v>
      </c>
      <c r="P99">
        <v>1.18680936844342E-2</v>
      </c>
      <c r="Q99">
        <v>0.30904947714580544</v>
      </c>
      <c r="R99">
        <v>7.6658292444285792E-2</v>
      </c>
      <c r="S99">
        <v>0.40428165470996191</v>
      </c>
    </row>
    <row r="100" spans="1:19">
      <c r="A100" t="s">
        <v>48</v>
      </c>
      <c r="B100" s="33" t="s">
        <v>140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6.3908142389635714E-2</v>
      </c>
      <c r="N100">
        <v>2.669479439205702E-4</v>
      </c>
      <c r="O100">
        <v>6.649393587079544E-2</v>
      </c>
      <c r="P100">
        <v>4.2685474353660879E-3</v>
      </c>
      <c r="Q100">
        <v>7.3709148664988788E-3</v>
      </c>
      <c r="R100">
        <v>3.2845829188943299E-5</v>
      </c>
      <c r="S100">
        <v>0.14234133433524221</v>
      </c>
    </row>
    <row r="101" spans="1:19">
      <c r="A101" t="s">
        <v>48</v>
      </c>
      <c r="B101" s="33" t="s">
        <v>141</v>
      </c>
      <c r="C101">
        <v>0</v>
      </c>
      <c r="D101">
        <v>1.767761453663752E-6</v>
      </c>
      <c r="E101">
        <v>0</v>
      </c>
      <c r="F101">
        <v>0</v>
      </c>
      <c r="G101">
        <v>0.24291902378855035</v>
      </c>
      <c r="H101">
        <v>4.7033580154760557E-2</v>
      </c>
      <c r="I101">
        <v>0</v>
      </c>
      <c r="J101">
        <v>12.463518351398193</v>
      </c>
      <c r="K101">
        <v>0</v>
      </c>
      <c r="L101">
        <v>0</v>
      </c>
      <c r="M101">
        <v>1.6654611207968628E-2</v>
      </c>
      <c r="N101">
        <v>1.3802527928731934E-2</v>
      </c>
      <c r="O101">
        <v>7.7886319046115204E-2</v>
      </c>
      <c r="P101">
        <v>1.1881246101406617E-2</v>
      </c>
      <c r="Q101">
        <v>0</v>
      </c>
      <c r="R101">
        <v>4.1337929391509931E-2</v>
      </c>
      <c r="S101">
        <v>12.915035356778617</v>
      </c>
    </row>
    <row r="102" spans="1:19">
      <c r="A102" t="s">
        <v>48</v>
      </c>
      <c r="B102" s="33" t="s">
        <v>142</v>
      </c>
      <c r="C102">
        <v>8.2927424295053953E-5</v>
      </c>
      <c r="D102">
        <v>0</v>
      </c>
      <c r="E102">
        <v>7.4702277395033434E-6</v>
      </c>
      <c r="F102">
        <v>0.1264677659356308</v>
      </c>
      <c r="G102">
        <v>3.3010754467710512E-6</v>
      </c>
      <c r="H102">
        <v>0</v>
      </c>
      <c r="I102">
        <v>7.9638254743414905E-3</v>
      </c>
      <c r="J102">
        <v>0</v>
      </c>
      <c r="K102">
        <v>1.179512109095171E-7</v>
      </c>
      <c r="L102">
        <v>0</v>
      </c>
      <c r="M102">
        <v>1.9449484909728199E-5</v>
      </c>
      <c r="N102">
        <v>1.5913274949852507E-4</v>
      </c>
      <c r="O102">
        <v>7.1803862833064613E-2</v>
      </c>
      <c r="P102">
        <v>2.1778409288657485E-3</v>
      </c>
      <c r="Q102">
        <v>2.4682640287210234E-7</v>
      </c>
      <c r="R102">
        <v>0.18136763148523727</v>
      </c>
      <c r="S102">
        <v>0.39005357239659588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5.4945553421892335E-5</v>
      </c>
      <c r="L103">
        <v>0</v>
      </c>
      <c r="M103">
        <v>1.5483982409136843E-4</v>
      </c>
      <c r="N103">
        <v>4.3105616555649817E-4</v>
      </c>
      <c r="O103">
        <v>7.690177847734958E-3</v>
      </c>
      <c r="P103">
        <v>9.7344375596719601E-5</v>
      </c>
      <c r="Q103">
        <v>0</v>
      </c>
      <c r="R103">
        <v>9.5712353464477928E-2</v>
      </c>
      <c r="S103">
        <v>0.10414071723062079</v>
      </c>
    </row>
    <row r="104" spans="1:19">
      <c r="A104" t="s">
        <v>48</v>
      </c>
      <c r="B104" s="33" t="s">
        <v>144</v>
      </c>
      <c r="C104">
        <v>3.1420579205132526E-7</v>
      </c>
      <c r="D104">
        <v>2.4186412366233867E-6</v>
      </c>
      <c r="E104">
        <v>3.6663042438078719E-4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2.5321910006766757E-2</v>
      </c>
      <c r="N104">
        <v>5.6081706247823604E-6</v>
      </c>
      <c r="O104">
        <v>7.4534134744794756E-3</v>
      </c>
      <c r="P104">
        <v>6.2154891485747044E-2</v>
      </c>
      <c r="Q104">
        <v>1.3840683179466851E-4</v>
      </c>
      <c r="R104">
        <v>1.0822732117148348E-3</v>
      </c>
      <c r="S104">
        <v>9.6525866452566333E-2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</v>
      </c>
      <c r="F105">
        <v>0</v>
      </c>
      <c r="G105">
        <v>7.7140674381581675E-6</v>
      </c>
      <c r="H105">
        <v>9.0734966349259594E-6</v>
      </c>
      <c r="I105">
        <v>1.0706392910009299E-6</v>
      </c>
      <c r="J105">
        <v>0</v>
      </c>
      <c r="K105">
        <v>1.6138018055222858E-7</v>
      </c>
      <c r="L105">
        <v>0</v>
      </c>
      <c r="M105">
        <v>0</v>
      </c>
      <c r="N105">
        <v>9.7936087317407328E-4</v>
      </c>
      <c r="O105">
        <v>1.1084592773613622E-4</v>
      </c>
      <c r="P105">
        <v>1.9113968782846769E-4</v>
      </c>
      <c r="Q105">
        <v>7.332583922448066E-5</v>
      </c>
      <c r="R105">
        <v>2.6773689604553397E-3</v>
      </c>
      <c r="S105">
        <v>4.050060871804817E-3</v>
      </c>
    </row>
    <row r="106" spans="1:19">
      <c r="A106" t="s">
        <v>48</v>
      </c>
      <c r="B106" s="33" t="s">
        <v>146</v>
      </c>
      <c r="C106">
        <v>0</v>
      </c>
      <c r="D106">
        <v>2.3388319650510248E-3</v>
      </c>
      <c r="E106">
        <v>0.29574691605296266</v>
      </c>
      <c r="F106">
        <v>2.9052909642501845E-6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2.3432574042345777E-3</v>
      </c>
      <c r="M106">
        <v>0</v>
      </c>
      <c r="N106">
        <v>9.1820649214824357E-4</v>
      </c>
      <c r="O106">
        <v>6.4556998793960929E-2</v>
      </c>
      <c r="P106">
        <v>1.4151160747527314E-2</v>
      </c>
      <c r="Q106">
        <v>3.6793608160223812E-8</v>
      </c>
      <c r="R106">
        <v>2.6068791569855421E-6</v>
      </c>
      <c r="S106">
        <v>0.38006092041985085</v>
      </c>
    </row>
    <row r="107" spans="1:19">
      <c r="A107" t="s">
        <v>48</v>
      </c>
      <c r="B107" s="33" t="s">
        <v>147</v>
      </c>
      <c r="C107">
        <v>7.3424697788482263E-7</v>
      </c>
      <c r="D107">
        <v>0</v>
      </c>
      <c r="E107">
        <v>2.7299585489970468E-6</v>
      </c>
      <c r="F107">
        <v>0</v>
      </c>
      <c r="G107">
        <v>0</v>
      </c>
      <c r="H107">
        <v>0</v>
      </c>
      <c r="I107">
        <v>1.4648426294172623E-6</v>
      </c>
      <c r="J107">
        <v>0</v>
      </c>
      <c r="K107">
        <v>0</v>
      </c>
      <c r="L107">
        <v>1.8902172453015993</v>
      </c>
      <c r="M107">
        <v>8.140206148254947E-6</v>
      </c>
      <c r="N107">
        <v>1.0445856145757659E-3</v>
      </c>
      <c r="O107">
        <v>4.1551025447006396E-6</v>
      </c>
      <c r="P107">
        <v>0.13048040291091567</v>
      </c>
      <c r="Q107">
        <v>1.3020648481187891E-5</v>
      </c>
      <c r="R107">
        <v>2.3680858163288576E-7</v>
      </c>
      <c r="S107">
        <v>2.0217727156407364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0.23932138191212715</v>
      </c>
      <c r="F108">
        <v>0</v>
      </c>
      <c r="G108">
        <v>0</v>
      </c>
      <c r="H108">
        <v>0</v>
      </c>
      <c r="I108">
        <v>0</v>
      </c>
      <c r="J108">
        <v>5.2571054413874663E-4</v>
      </c>
      <c r="K108">
        <v>0</v>
      </c>
      <c r="L108">
        <v>0.97242343193559577</v>
      </c>
      <c r="M108">
        <v>0</v>
      </c>
      <c r="N108">
        <v>2.1648800797429146E-2</v>
      </c>
      <c r="O108">
        <v>5.4350343887421104E-2</v>
      </c>
      <c r="P108">
        <v>9.5025503092713848E-3</v>
      </c>
      <c r="Q108">
        <v>1.784101532802012</v>
      </c>
      <c r="R108">
        <v>2.1335472049344162E-4</v>
      </c>
      <c r="S108">
        <v>3.0820871069082614</v>
      </c>
    </row>
    <row r="109" spans="1:19">
      <c r="A109" t="s">
        <v>48</v>
      </c>
      <c r="B109" s="33" t="s">
        <v>149</v>
      </c>
      <c r="C109">
        <v>6.6894421085665456E-2</v>
      </c>
      <c r="D109">
        <v>0</v>
      </c>
      <c r="E109">
        <v>0.30986007229762791</v>
      </c>
      <c r="F109">
        <v>0</v>
      </c>
      <c r="G109">
        <v>0</v>
      </c>
      <c r="H109">
        <v>0</v>
      </c>
      <c r="I109">
        <v>0</v>
      </c>
      <c r="J109">
        <v>1.3362406406258742E-5</v>
      </c>
      <c r="K109">
        <v>0</v>
      </c>
      <c r="L109">
        <v>1.9804191370925111</v>
      </c>
      <c r="M109">
        <v>6.364689759010389E-3</v>
      </c>
      <c r="N109">
        <v>1.0992115309242934E-3</v>
      </c>
      <c r="O109">
        <v>2.7619032833172241E-2</v>
      </c>
      <c r="P109">
        <v>0.14553820800476203</v>
      </c>
      <c r="Q109">
        <v>1.7207166829962262E-2</v>
      </c>
      <c r="R109">
        <v>2.4194859019956994E-3</v>
      </c>
      <c r="S109">
        <v>2.5574347877418404</v>
      </c>
    </row>
    <row r="110" spans="1:19">
      <c r="A110" t="s">
        <v>48</v>
      </c>
      <c r="B110" s="33" t="s">
        <v>150</v>
      </c>
      <c r="C110">
        <v>5.9372082802511272E-3</v>
      </c>
      <c r="D110">
        <v>0</v>
      </c>
      <c r="E110">
        <v>3.7351138679753149E-6</v>
      </c>
      <c r="F110">
        <v>0</v>
      </c>
      <c r="G110">
        <v>2.819068587456286E-6</v>
      </c>
      <c r="H110">
        <v>3.3158654026976819E-6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1.6750815419186438E-4</v>
      </c>
      <c r="O110">
        <v>1.853266001350562E-2</v>
      </c>
      <c r="P110">
        <v>0</v>
      </c>
      <c r="Q110">
        <v>0.94991011852270901</v>
      </c>
      <c r="R110">
        <v>4.2781610266828807E-3</v>
      </c>
      <c r="S110">
        <v>0.97883552604537272</v>
      </c>
    </row>
    <row r="111" spans="1:19">
      <c r="A111" t="s">
        <v>48</v>
      </c>
      <c r="B111" s="33" t="s">
        <v>151</v>
      </c>
      <c r="C111">
        <v>7.008664851200086E-2</v>
      </c>
      <c r="D111">
        <v>0</v>
      </c>
      <c r="E111">
        <v>0</v>
      </c>
      <c r="F111">
        <v>1.0617245127519936E-6</v>
      </c>
      <c r="G111">
        <v>0</v>
      </c>
      <c r="H111">
        <v>0.2334868322634378</v>
      </c>
      <c r="I111">
        <v>0</v>
      </c>
      <c r="J111">
        <v>0</v>
      </c>
      <c r="K111">
        <v>0</v>
      </c>
      <c r="L111">
        <v>0</v>
      </c>
      <c r="M111">
        <v>0.1297578801523116</v>
      </c>
      <c r="N111">
        <v>1.1537339123172785E-2</v>
      </c>
      <c r="O111">
        <v>9.7408180396257649E-2</v>
      </c>
      <c r="P111">
        <v>1.6017253371927609E-2</v>
      </c>
      <c r="Q111">
        <v>5.3949256726355088E-2</v>
      </c>
      <c r="R111">
        <v>9.5267136401844255E-7</v>
      </c>
      <c r="S111">
        <v>0.61224540494151825</v>
      </c>
    </row>
    <row r="112" spans="1:19">
      <c r="A112" t="s">
        <v>230</v>
      </c>
      <c r="B112" s="33" t="s">
        <v>152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3.1225734119288973E-5</v>
      </c>
      <c r="K112">
        <v>0</v>
      </c>
      <c r="L112">
        <v>0</v>
      </c>
      <c r="M112">
        <v>2.100167983272371</v>
      </c>
      <c r="N112">
        <v>0</v>
      </c>
      <c r="O112">
        <v>5.0874038024062429E-4</v>
      </c>
      <c r="P112">
        <v>9.6428556835366663E-2</v>
      </c>
      <c r="Q112">
        <v>0.23199050578698177</v>
      </c>
      <c r="R112">
        <v>2.3548062983991258E-6</v>
      </c>
      <c r="S112">
        <v>2.4291293668154594</v>
      </c>
    </row>
    <row r="113" spans="1:19">
      <c r="A113" t="s">
        <v>230</v>
      </c>
      <c r="B113" s="33" t="s">
        <v>153</v>
      </c>
      <c r="C113">
        <v>2.6832700239509677E-7</v>
      </c>
      <c r="D113">
        <v>1.4636201957074491E-6</v>
      </c>
      <c r="E113">
        <v>0.13154055707596513</v>
      </c>
      <c r="F113">
        <v>0</v>
      </c>
      <c r="G113">
        <v>3.8570337199672622E-6</v>
      </c>
      <c r="H113">
        <v>4.5367483174629797E-6</v>
      </c>
      <c r="I113">
        <v>0</v>
      </c>
      <c r="J113">
        <v>0</v>
      </c>
      <c r="K113">
        <v>0</v>
      </c>
      <c r="L113">
        <v>0</v>
      </c>
      <c r="M113">
        <v>0.2405133943409794</v>
      </c>
      <c r="N113">
        <v>3.3937368009162583E-6</v>
      </c>
      <c r="O113">
        <v>0</v>
      </c>
      <c r="P113">
        <v>4.3469576971801871E-3</v>
      </c>
      <c r="Q113">
        <v>1.0731841186761244</v>
      </c>
      <c r="R113">
        <v>3.2488477538805682E-4</v>
      </c>
      <c r="S113">
        <v>1.4499234320318237</v>
      </c>
    </row>
    <row r="114" spans="1:19">
      <c r="A114" t="s">
        <v>48</v>
      </c>
      <c r="B114" s="33" t="s">
        <v>154</v>
      </c>
      <c r="C114">
        <v>5.1353575341162028E-4</v>
      </c>
      <c r="D114">
        <v>0</v>
      </c>
      <c r="E114">
        <v>0</v>
      </c>
      <c r="F114">
        <v>1.4526454821250923E-6</v>
      </c>
      <c r="G114">
        <v>0</v>
      </c>
      <c r="H114">
        <v>0</v>
      </c>
      <c r="I114">
        <v>0.21948806917627195</v>
      </c>
      <c r="J114">
        <v>6.841903560785795</v>
      </c>
      <c r="K114">
        <v>0</v>
      </c>
      <c r="L114">
        <v>0.48861789798999666</v>
      </c>
      <c r="M114">
        <v>0</v>
      </c>
      <c r="N114">
        <v>5.5113419446897183E-3</v>
      </c>
      <c r="O114">
        <v>0</v>
      </c>
      <c r="P114">
        <v>1.6506725902139863E-2</v>
      </c>
      <c r="Q114">
        <v>0</v>
      </c>
      <c r="R114">
        <v>7.3428886322147946E-2</v>
      </c>
      <c r="S114">
        <v>7.6459714705197257</v>
      </c>
    </row>
    <row r="115" spans="1:19">
      <c r="A115" t="s">
        <v>48</v>
      </c>
      <c r="B115" s="33" t="s">
        <v>155</v>
      </c>
      <c r="C115">
        <v>6.4228556700907991E-2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9.765784525495036E-8</v>
      </c>
      <c r="L115">
        <v>0</v>
      </c>
      <c r="M115">
        <v>3.0000612554204054E-3</v>
      </c>
      <c r="N115">
        <v>6.6657411821324786E-6</v>
      </c>
      <c r="O115">
        <v>1.1926045959370413E-2</v>
      </c>
      <c r="P115">
        <v>1.7916443984706376E-2</v>
      </c>
      <c r="Q115">
        <v>2.0436021941350191E-7</v>
      </c>
      <c r="R115">
        <v>1.7023828192463952E-5</v>
      </c>
      <c r="S115">
        <v>9.7095099488001324E-2</v>
      </c>
    </row>
    <row r="116" spans="1:19">
      <c r="A116" t="s">
        <v>48</v>
      </c>
      <c r="B116" s="33" t="s">
        <v>156</v>
      </c>
      <c r="C116">
        <v>0</v>
      </c>
      <c r="D116">
        <v>0</v>
      </c>
      <c r="E116">
        <v>3.6253800733554442E-3</v>
      </c>
      <c r="F116">
        <v>0</v>
      </c>
      <c r="G116">
        <v>0.13335147323428309</v>
      </c>
      <c r="H116">
        <v>0</v>
      </c>
      <c r="I116">
        <v>0</v>
      </c>
      <c r="J116">
        <v>0</v>
      </c>
      <c r="K116">
        <v>7.390838829109514E-3</v>
      </c>
      <c r="L116">
        <v>8.6601755665469682E-3</v>
      </c>
      <c r="M116">
        <v>1.8940933495912304E-3</v>
      </c>
      <c r="N116">
        <v>2.4565729968365702E-2</v>
      </c>
      <c r="O116">
        <v>1.7379146066616613E-2</v>
      </c>
      <c r="P116">
        <v>1.4507382168922334E-3</v>
      </c>
      <c r="Q116">
        <v>0</v>
      </c>
      <c r="R116">
        <v>1.8951315093779897E-2</v>
      </c>
      <c r="S116">
        <v>0.21726889039803154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0</v>
      </c>
      <c r="F117">
        <v>6.9429691697609819E-2</v>
      </c>
      <c r="G117">
        <v>1.0246311560990762E-5</v>
      </c>
      <c r="H117">
        <v>0</v>
      </c>
      <c r="I117">
        <v>8.8643707307767272E-7</v>
      </c>
      <c r="J117">
        <v>1.141129331472257E-5</v>
      </c>
      <c r="K117">
        <v>0</v>
      </c>
      <c r="L117">
        <v>0</v>
      </c>
      <c r="M117">
        <v>0.71089318949890412</v>
      </c>
      <c r="N117">
        <v>8.4590677573714856E-8</v>
      </c>
      <c r="O117">
        <v>0</v>
      </c>
      <c r="P117">
        <v>6.4371784808301413E-3</v>
      </c>
      <c r="Q117">
        <v>1.2261659350087939E-6</v>
      </c>
      <c r="R117">
        <v>9.8632000799483421E-3</v>
      </c>
      <c r="S117">
        <v>0.79664711455654924</v>
      </c>
    </row>
    <row r="118" spans="1:19">
      <c r="A118" t="s">
        <v>48</v>
      </c>
      <c r="B118" s="33" t="s">
        <v>158</v>
      </c>
      <c r="C118">
        <v>3.0648193082782882E-4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7.1460167561099297E-8</v>
      </c>
      <c r="O118">
        <v>3.8310920160711248E-5</v>
      </c>
      <c r="P118">
        <v>5.454916521678399E-3</v>
      </c>
      <c r="Q118">
        <v>3.0463311873063503E-8</v>
      </c>
      <c r="R118">
        <v>8.7756982056333754E-2</v>
      </c>
      <c r="S118">
        <v>9.3556793352263412E-2</v>
      </c>
    </row>
    <row r="119" spans="1:19">
      <c r="A119" t="s">
        <v>48</v>
      </c>
      <c r="B119" s="33" t="s">
        <v>159</v>
      </c>
      <c r="C119">
        <v>0</v>
      </c>
      <c r="D119">
        <v>6.4459688850640795E-2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1.4510838443982266E-2</v>
      </c>
      <c r="M119">
        <v>0</v>
      </c>
      <c r="N119">
        <v>4.0762040639457098E-2</v>
      </c>
      <c r="O119">
        <v>0</v>
      </c>
      <c r="P119">
        <v>5.8440106873575814E-2</v>
      </c>
      <c r="Q119">
        <v>1.6545788873969514E-3</v>
      </c>
      <c r="R119">
        <v>3.6976753827424602E-2</v>
      </c>
      <c r="S119">
        <v>0.21680400752245532</v>
      </c>
    </row>
    <row r="120" spans="1:19">
      <c r="A120" t="s">
        <v>48</v>
      </c>
      <c r="B120" s="33" t="s">
        <v>160</v>
      </c>
      <c r="C120">
        <v>0</v>
      </c>
      <c r="D120">
        <v>0</v>
      </c>
      <c r="E120">
        <v>2.2602724243370176E-6</v>
      </c>
      <c r="F120">
        <v>0</v>
      </c>
      <c r="G120">
        <v>0</v>
      </c>
      <c r="H120">
        <v>0</v>
      </c>
      <c r="I120">
        <v>0</v>
      </c>
      <c r="J120">
        <v>1.5612867059644486E-5</v>
      </c>
      <c r="K120">
        <v>0</v>
      </c>
      <c r="L120">
        <v>0</v>
      </c>
      <c r="M120">
        <v>0</v>
      </c>
      <c r="N120">
        <v>0</v>
      </c>
      <c r="O120">
        <v>2.5730857174721677E-5</v>
      </c>
      <c r="P120">
        <v>0.25420222160847317</v>
      </c>
      <c r="Q120">
        <v>1.1992185743954309</v>
      </c>
      <c r="R120">
        <v>2.1358984696462358E-6</v>
      </c>
      <c r="S120">
        <v>1.4534665358993379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6.070997200574979E-2</v>
      </c>
      <c r="O121">
        <v>5.4586370563924902E-4</v>
      </c>
      <c r="P121">
        <v>1.7613369942804269E-2</v>
      </c>
      <c r="Q121">
        <v>0.16069546375544519</v>
      </c>
      <c r="R121">
        <v>1.0333151214965142E-3</v>
      </c>
      <c r="S121">
        <v>0.24059798453095027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0.2868119164018843</v>
      </c>
      <c r="O122">
        <v>2.8025419792479624</v>
      </c>
      <c r="P122">
        <v>4.6579314424697316E-3</v>
      </c>
      <c r="Q122">
        <v>0.47257794859299906</v>
      </c>
      <c r="R122">
        <v>0</v>
      </c>
      <c r="S122">
        <v>3.5665897756855429</v>
      </c>
    </row>
    <row r="123" spans="1:19">
      <c r="A123" t="s">
        <v>48</v>
      </c>
      <c r="B123" s="33" t="s">
        <v>163</v>
      </c>
      <c r="C123">
        <v>0</v>
      </c>
      <c r="D123">
        <v>0</v>
      </c>
      <c r="E123">
        <v>1.7708240702710043E-2</v>
      </c>
      <c r="F123">
        <v>8.7905607193405899E-7</v>
      </c>
      <c r="G123">
        <v>2.3340511869918146E-6</v>
      </c>
      <c r="H123">
        <v>2.7453747009076324E-6</v>
      </c>
      <c r="I123">
        <v>0</v>
      </c>
      <c r="J123">
        <v>0</v>
      </c>
      <c r="K123">
        <v>0</v>
      </c>
      <c r="L123">
        <v>0</v>
      </c>
      <c r="M123">
        <v>0.1787245349398745</v>
      </c>
      <c r="N123">
        <v>0.59366202527324319</v>
      </c>
      <c r="O123">
        <v>3.1860206008218483E-3</v>
      </c>
      <c r="P123">
        <v>9.2419738869864432E-5</v>
      </c>
      <c r="Q123">
        <v>0</v>
      </c>
      <c r="R123">
        <v>3.4868989118308491E-6</v>
      </c>
      <c r="S123">
        <v>0.79338268663616418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0.11317927641286474</v>
      </c>
      <c r="M124">
        <v>0</v>
      </c>
      <c r="N124">
        <v>4.3106547950092278E-2</v>
      </c>
      <c r="O124">
        <v>0.75189233413649958</v>
      </c>
      <c r="P124">
        <v>4.0317782145354641E-2</v>
      </c>
      <c r="Q124">
        <v>0.11297220783285411</v>
      </c>
      <c r="R124">
        <v>1.7374520702162499E-5</v>
      </c>
      <c r="S124">
        <v>1.0614855229983959</v>
      </c>
    </row>
    <row r="125" spans="1:19">
      <c r="A125" t="s">
        <v>48</v>
      </c>
      <c r="B125" s="33" t="s">
        <v>165</v>
      </c>
      <c r="C125">
        <v>4.0056147657923091E-3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8.0480169302177273E-4</v>
      </c>
      <c r="Q125">
        <v>0</v>
      </c>
      <c r="R125">
        <v>1.0157905817557378E-2</v>
      </c>
      <c r="S125">
        <v>1.4968322276331492E-2</v>
      </c>
    </row>
    <row r="126" spans="1:19">
      <c r="A126" t="s">
        <v>48</v>
      </c>
      <c r="B126" s="33" t="s">
        <v>166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4.5612690405238254</v>
      </c>
      <c r="K126">
        <v>0</v>
      </c>
      <c r="L126">
        <v>0</v>
      </c>
      <c r="M126">
        <v>0</v>
      </c>
      <c r="N126">
        <v>0</v>
      </c>
      <c r="O126">
        <v>2.015891064846187E-2</v>
      </c>
      <c r="P126">
        <v>3.4847682431372817E-2</v>
      </c>
      <c r="Q126">
        <v>0</v>
      </c>
      <c r="R126">
        <v>0</v>
      </c>
      <c r="S126">
        <v>4.6162756336034363</v>
      </c>
    </row>
    <row r="127" spans="1:19">
      <c r="A127" t="s">
        <v>48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6.9083638119593616E-4</v>
      </c>
      <c r="O127">
        <v>0</v>
      </c>
      <c r="P127">
        <v>6.8855487404562155E-4</v>
      </c>
      <c r="Q127">
        <v>0</v>
      </c>
      <c r="R127">
        <v>0</v>
      </c>
      <c r="S127">
        <v>1.3793912553410337E-3</v>
      </c>
    </row>
    <row r="128" spans="1:19">
      <c r="A128" t="s">
        <v>48</v>
      </c>
      <c r="B128" s="33" t="s">
        <v>168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2.9878786528954038E-3</v>
      </c>
      <c r="O128">
        <v>0</v>
      </c>
      <c r="P128">
        <v>4.9461848661138674E-3</v>
      </c>
      <c r="Q128">
        <v>0</v>
      </c>
      <c r="R128">
        <v>0.10547671110275303</v>
      </c>
      <c r="S128">
        <v>0.11341077462168414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9.8484622199634941E-6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1.4513165090335178E-4</v>
      </c>
      <c r="Q129">
        <v>2.7576314789712342E-4</v>
      </c>
      <c r="R129">
        <v>0</v>
      </c>
      <c r="S129">
        <v>4.3074326106307126E-4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0.12817362995101789</v>
      </c>
      <c r="I130">
        <v>0</v>
      </c>
      <c r="J130">
        <v>9.4479938468339242E-6</v>
      </c>
      <c r="K130">
        <v>0</v>
      </c>
      <c r="L130">
        <v>0</v>
      </c>
      <c r="M130">
        <v>0</v>
      </c>
      <c r="N130">
        <v>9.1875885864567408E-5</v>
      </c>
      <c r="O130">
        <v>0</v>
      </c>
      <c r="P130">
        <v>7.3960571935849373E-3</v>
      </c>
      <c r="Q130">
        <v>0.22948618125101916</v>
      </c>
      <c r="R130">
        <v>1.2644593490598766E-2</v>
      </c>
      <c r="S130">
        <v>0.3778017857659961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8.8900982156188135E-2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4.922676336798304E-2</v>
      </c>
      <c r="N131">
        <v>5.8143737033411469E-3</v>
      </c>
      <c r="O131">
        <v>0.29074692606809549</v>
      </c>
      <c r="P131">
        <v>3.3250113803973136E-4</v>
      </c>
      <c r="Q131">
        <v>2.6782577292578935E-2</v>
      </c>
      <c r="R131">
        <v>0</v>
      </c>
      <c r="S131">
        <v>0.46180412372632418</v>
      </c>
    </row>
    <row r="132" spans="1:19">
      <c r="A132" t="s">
        <v>48</v>
      </c>
      <c r="B132" s="33" t="s">
        <v>172</v>
      </c>
      <c r="C132">
        <v>0</v>
      </c>
      <c r="D132">
        <v>0</v>
      </c>
      <c r="E132">
        <v>0</v>
      </c>
      <c r="F132">
        <v>4.6282904897586352E-2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0.6289473817083433</v>
      </c>
      <c r="N132">
        <v>5.188669216984465E-4</v>
      </c>
      <c r="O132">
        <v>0</v>
      </c>
      <c r="P132">
        <v>1.0307383717577778E-2</v>
      </c>
      <c r="Q132">
        <v>7.8762991432171248E-2</v>
      </c>
      <c r="R132">
        <v>1.5138423884387464E-2</v>
      </c>
      <c r="S132">
        <v>0.77995795256163092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0.54595352699007549</v>
      </c>
      <c r="N133">
        <v>7.0594552425973234E-9</v>
      </c>
      <c r="O133">
        <v>0</v>
      </c>
      <c r="P133">
        <v>1.7065817866779298E-4</v>
      </c>
      <c r="Q133">
        <v>3.4327758364042893E-2</v>
      </c>
      <c r="R133">
        <v>3.9978826379723387E-2</v>
      </c>
      <c r="S133">
        <v>0.62043077697217086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0.13203089230205478</v>
      </c>
      <c r="N134">
        <v>4.4675835653151807E-7</v>
      </c>
      <c r="O134">
        <v>0</v>
      </c>
      <c r="P134">
        <v>2.2776388735934461E-5</v>
      </c>
      <c r="Q134">
        <v>0.58912917170979995</v>
      </c>
      <c r="R134">
        <v>7.5784084803963481E-2</v>
      </c>
      <c r="S134">
        <v>0.79696737196286449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0.12048894699775303</v>
      </c>
      <c r="J135">
        <v>0</v>
      </c>
      <c r="K135">
        <v>0</v>
      </c>
      <c r="L135">
        <v>0</v>
      </c>
      <c r="M135">
        <v>3.1310219128499739E-5</v>
      </c>
      <c r="N135">
        <v>3.9868115919716729E-8</v>
      </c>
      <c r="O135">
        <v>0</v>
      </c>
      <c r="P135">
        <v>0</v>
      </c>
      <c r="Q135">
        <v>1.8828701305466211E-2</v>
      </c>
      <c r="R135">
        <v>0</v>
      </c>
      <c r="S135">
        <v>0.13934899839023274</v>
      </c>
    </row>
    <row r="136" spans="1:19">
      <c r="A136" t="s">
        <v>48</v>
      </c>
      <c r="B136" s="33" t="s">
        <v>176</v>
      </c>
      <c r="C136">
        <v>0</v>
      </c>
      <c r="D136">
        <v>2.760019843783823E-6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1.7096448397637687E-3</v>
      </c>
      <c r="N136">
        <v>3.4243541315959192E-4</v>
      </c>
      <c r="O136">
        <v>0</v>
      </c>
      <c r="P136">
        <v>6.6119317949642209E-6</v>
      </c>
      <c r="Q136">
        <v>0</v>
      </c>
      <c r="R136">
        <v>6.7429607783324741E-3</v>
      </c>
      <c r="S136">
        <v>8.804412982726717E-3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0.76021150675398985</v>
      </c>
      <c r="K137">
        <v>0</v>
      </c>
      <c r="L137">
        <v>0</v>
      </c>
      <c r="M137">
        <v>1.0499157694709993E-3</v>
      </c>
      <c r="N137">
        <v>0</v>
      </c>
      <c r="O137">
        <v>2.732388986325418E-2</v>
      </c>
      <c r="P137">
        <v>1.8968913735761816E-5</v>
      </c>
      <c r="Q137">
        <v>0</v>
      </c>
      <c r="R137">
        <v>0</v>
      </c>
      <c r="S137">
        <v>0.78860428130053606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9.2579951349591738E-6</v>
      </c>
      <c r="J138">
        <v>0</v>
      </c>
      <c r="K138">
        <v>4.0574178442088771E-3</v>
      </c>
      <c r="L138">
        <v>0</v>
      </c>
      <c r="M138">
        <v>0</v>
      </c>
      <c r="N138">
        <v>1.3474661852765024E-2</v>
      </c>
      <c r="O138">
        <v>0</v>
      </c>
      <c r="P138">
        <v>1.0647027448865032E-2</v>
      </c>
      <c r="Q138">
        <v>3.0228351022287825E-6</v>
      </c>
      <c r="R138">
        <v>0</v>
      </c>
      <c r="S138">
        <v>2.8191387976107762E-2</v>
      </c>
    </row>
    <row r="139" spans="1:19">
      <c r="A139" t="s">
        <v>48</v>
      </c>
      <c r="B139" s="33" t="s">
        <v>179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0.39024538509482909</v>
      </c>
      <c r="N139">
        <v>6.4813761347082277E-4</v>
      </c>
      <c r="O139">
        <v>0</v>
      </c>
      <c r="P139">
        <v>2.4880383841079379E-3</v>
      </c>
      <c r="Q139">
        <v>4.5266849298286616E-5</v>
      </c>
      <c r="R139">
        <v>0</v>
      </c>
      <c r="S139">
        <v>0.39342682794153916</v>
      </c>
    </row>
    <row r="140" spans="1:19">
      <c r="A140" t="s">
        <v>48</v>
      </c>
      <c r="B140" s="33" t="s">
        <v>180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1.6715975341696776E-6</v>
      </c>
      <c r="J140">
        <v>0</v>
      </c>
      <c r="K140">
        <v>0</v>
      </c>
      <c r="L140">
        <v>0</v>
      </c>
      <c r="M140">
        <v>9.3690466087537061E-6</v>
      </c>
      <c r="N140">
        <v>8.6481900751778085E-8</v>
      </c>
      <c r="O140">
        <v>0</v>
      </c>
      <c r="P140">
        <v>1.4838962380636644E-4</v>
      </c>
      <c r="Q140">
        <v>0</v>
      </c>
      <c r="R140">
        <v>0</v>
      </c>
      <c r="S140">
        <v>1.5951674981806718E-4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2.030647823260523E-2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2.9985229332396557E-5</v>
      </c>
      <c r="N141">
        <v>0</v>
      </c>
      <c r="O141">
        <v>4.3286520764240777E-5</v>
      </c>
      <c r="P141">
        <v>2.6124163669159373E-2</v>
      </c>
      <c r="Q141">
        <v>1.3243396637108162E-6</v>
      </c>
      <c r="R141">
        <v>2.7766017851149627E-5</v>
      </c>
      <c r="S141">
        <v>4.6533004009233991E-2</v>
      </c>
    </row>
    <row r="142" spans="1:19">
      <c r="A142" t="s">
        <v>48</v>
      </c>
      <c r="B142" s="33" t="s">
        <v>182</v>
      </c>
      <c r="C142">
        <v>8.964247116815649E-3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3.1174519043997151E-7</v>
      </c>
      <c r="L142">
        <v>2.3189600803263488E-2</v>
      </c>
      <c r="M142">
        <v>0</v>
      </c>
      <c r="N142">
        <v>0</v>
      </c>
      <c r="O142">
        <v>0</v>
      </c>
      <c r="P142">
        <v>6.7174050943989982E-3</v>
      </c>
      <c r="Q142">
        <v>9.1822765953963881E-4</v>
      </c>
      <c r="R142">
        <v>5.4345855294712919E-4</v>
      </c>
      <c r="S142">
        <v>4.0333250972366841E-2</v>
      </c>
    </row>
    <row r="143" spans="1:19">
      <c r="A143" t="s">
        <v>48</v>
      </c>
      <c r="B143" s="33" t="s">
        <v>183</v>
      </c>
      <c r="C143">
        <v>0</v>
      </c>
      <c r="D143">
        <v>3.5385431484109553E-2</v>
      </c>
      <c r="E143">
        <v>4.2623057296964362E-6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2.2376501081815547E-2</v>
      </c>
      <c r="O143">
        <v>3.078532963214343</v>
      </c>
      <c r="P143">
        <v>6.8460440932227584E-5</v>
      </c>
      <c r="Q143">
        <v>0</v>
      </c>
      <c r="R143">
        <v>2.105539749479135E-3</v>
      </c>
      <c r="S143">
        <v>3.1384731582762697</v>
      </c>
    </row>
    <row r="144" spans="1:19">
      <c r="A144" t="s">
        <v>48</v>
      </c>
      <c r="B144" s="33" t="s">
        <v>184</v>
      </c>
      <c r="C144">
        <v>0</v>
      </c>
      <c r="D144">
        <v>0</v>
      </c>
      <c r="E144">
        <v>0</v>
      </c>
      <c r="F144">
        <v>0</v>
      </c>
      <c r="G144">
        <v>1.4816830359364985E-2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1.036178986169034E-6</v>
      </c>
      <c r="O144">
        <v>4.1120181236919962E-5</v>
      </c>
      <c r="P144">
        <v>0.1471029880990109</v>
      </c>
      <c r="Q144">
        <v>1.2304281233355141E-4</v>
      </c>
      <c r="R144">
        <v>7.6414838538781282E-2</v>
      </c>
      <c r="S144">
        <v>0.23849985616948288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0</v>
      </c>
      <c r="F145">
        <v>7.7138174829314288E-3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3.3050305416960413E-2</v>
      </c>
      <c r="O145">
        <v>1.3931001370202409</v>
      </c>
      <c r="P145">
        <v>1.3443180790773113E-7</v>
      </c>
      <c r="Q145">
        <v>3.6184792331539484E-4</v>
      </c>
      <c r="R145">
        <v>8.8935131400091905E-4</v>
      </c>
      <c r="S145">
        <v>1.4351155935895576</v>
      </c>
    </row>
    <row r="146" spans="1:19">
      <c r="A146" t="s">
        <v>48</v>
      </c>
      <c r="B146" s="33" t="s">
        <v>186</v>
      </c>
      <c r="C146">
        <v>0</v>
      </c>
      <c r="D146">
        <v>0</v>
      </c>
      <c r="E146">
        <v>0</v>
      </c>
      <c r="F146">
        <v>1.6576788222089078E-6</v>
      </c>
      <c r="G146">
        <v>4.4014339302123062E-6</v>
      </c>
      <c r="H146">
        <v>5.1770867024458767E-6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0.14824388903761587</v>
      </c>
      <c r="P146">
        <v>3.5826975877384371E-4</v>
      </c>
      <c r="Q146">
        <v>0</v>
      </c>
      <c r="R146">
        <v>7.944369226464687E-5</v>
      </c>
      <c r="S146">
        <v>0.14869283868779348</v>
      </c>
    </row>
    <row r="147" spans="1:19">
      <c r="A147" t="s">
        <v>48</v>
      </c>
      <c r="B147" s="33" t="s">
        <v>187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8.5449086634007188E-2</v>
      </c>
      <c r="I147">
        <v>0</v>
      </c>
      <c r="J147">
        <v>0</v>
      </c>
      <c r="K147">
        <v>0</v>
      </c>
      <c r="L147">
        <v>0</v>
      </c>
      <c r="M147">
        <v>9.8111624464962688E-2</v>
      </c>
      <c r="N147">
        <v>0.48313970390151795</v>
      </c>
      <c r="O147">
        <v>0.41278647375938249</v>
      </c>
      <c r="P147">
        <v>1.051903680249211E-5</v>
      </c>
      <c r="Q147">
        <v>0</v>
      </c>
      <c r="R147">
        <v>6.662423676310425E-3</v>
      </c>
      <c r="S147">
        <v>1.0861598314727416</v>
      </c>
    </row>
    <row r="148" spans="1:19">
      <c r="A148" t="s">
        <v>48</v>
      </c>
      <c r="B148" s="33" t="s">
        <v>188</v>
      </c>
      <c r="C148">
        <v>4.1894105651252289E-7</v>
      </c>
      <c r="D148">
        <v>2.7189062623556026E-6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7.5385914328762738E-6</v>
      </c>
      <c r="N148">
        <v>2.0208257592457812E-4</v>
      </c>
      <c r="O148">
        <v>0</v>
      </c>
      <c r="P148">
        <v>3.8824163116402133E-5</v>
      </c>
      <c r="Q148">
        <v>8.6501621410661755E-5</v>
      </c>
      <c r="R148">
        <v>7.1962347537564142E-3</v>
      </c>
      <c r="S148">
        <v>7.5343195528603246E-3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2.3760818615183865E-2</v>
      </c>
      <c r="O149">
        <v>0.12540619582188128</v>
      </c>
      <c r="P149">
        <v>4.0872753507859017E-2</v>
      </c>
      <c r="Q149">
        <v>1.9743788834517773E-2</v>
      </c>
      <c r="R149">
        <v>0</v>
      </c>
      <c r="S149">
        <v>0.2097835567792572</v>
      </c>
    </row>
    <row r="150" spans="1:19">
      <c r="A150" t="s">
        <v>48</v>
      </c>
      <c r="B150" s="33" t="s">
        <v>190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3.4925153297251654E-3</v>
      </c>
      <c r="K150">
        <v>0</v>
      </c>
      <c r="L150">
        <v>0</v>
      </c>
      <c r="M150">
        <v>3.7764021118107394E-3</v>
      </c>
      <c r="N150">
        <v>3.8787886180138287E-3</v>
      </c>
      <c r="O150">
        <v>0</v>
      </c>
      <c r="P150">
        <v>7.3559334124446707E-3</v>
      </c>
      <c r="Q150">
        <v>0</v>
      </c>
      <c r="R150">
        <v>1.0968007586598105E-6</v>
      </c>
      <c r="S150">
        <v>1.8504736272916489E-2</v>
      </c>
    </row>
    <row r="151" spans="1:19">
      <c r="A151" t="s">
        <v>48</v>
      </c>
      <c r="B151" s="33" t="s">
        <v>191</v>
      </c>
      <c r="C151">
        <v>0</v>
      </c>
      <c r="D151">
        <v>1.3800099218919115E-6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0.26788323002983816</v>
      </c>
      <c r="N151">
        <v>3.6129040631038833E-4</v>
      </c>
      <c r="O151">
        <v>0</v>
      </c>
      <c r="P151">
        <v>1.5435284623777079E-6</v>
      </c>
      <c r="Q151">
        <v>0</v>
      </c>
      <c r="R151">
        <v>5.7902303576156555E-2</v>
      </c>
      <c r="S151">
        <v>0.32614974755085768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9.2079076030593399E-8</v>
      </c>
      <c r="L152">
        <v>0</v>
      </c>
      <c r="M152">
        <v>0.54442548256926671</v>
      </c>
      <c r="N152">
        <v>2.5040632785078287E-5</v>
      </c>
      <c r="O152">
        <v>0</v>
      </c>
      <c r="P152">
        <v>1.29948484535376E-2</v>
      </c>
      <c r="Q152">
        <v>1.9268600226496346E-7</v>
      </c>
      <c r="R152">
        <v>2.1740806194827655E-2</v>
      </c>
      <c r="S152">
        <v>0.57918646261566664</v>
      </c>
    </row>
    <row r="153" spans="1:19">
      <c r="A153" t="s">
        <v>48</v>
      </c>
      <c r="B153" s="33" t="s">
        <v>193</v>
      </c>
      <c r="C153">
        <v>0</v>
      </c>
      <c r="D153">
        <v>2.3570152714036396E-6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1.7816541884485559E-5</v>
      </c>
      <c r="K153">
        <v>0</v>
      </c>
      <c r="L153">
        <v>0</v>
      </c>
      <c r="M153">
        <v>0</v>
      </c>
      <c r="N153">
        <v>1.4140358068459591E-5</v>
      </c>
      <c r="O153">
        <v>0</v>
      </c>
      <c r="P153">
        <v>3.2326920344942778E-3</v>
      </c>
      <c r="Q153">
        <v>0.32309651317937949</v>
      </c>
      <c r="R153">
        <v>2.8441773025633665E-7</v>
      </c>
      <c r="S153">
        <v>0.32636380354699668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8.357987670848388E-7</v>
      </c>
      <c r="J154">
        <v>0</v>
      </c>
      <c r="K154">
        <v>1.5726828117568203E-7</v>
      </c>
      <c r="L154">
        <v>0</v>
      </c>
      <c r="M154">
        <v>8.8025239444988301E-2</v>
      </c>
      <c r="N154">
        <v>4.3240948599532203E-8</v>
      </c>
      <c r="O154">
        <v>0</v>
      </c>
      <c r="P154">
        <v>3.0482753767202553E-4</v>
      </c>
      <c r="Q154">
        <v>0.39549240064853564</v>
      </c>
      <c r="R154">
        <v>0</v>
      </c>
      <c r="S154">
        <v>0.48382350393899287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8.0325964665167504E-2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2.1643260367909534E-5</v>
      </c>
      <c r="P155">
        <v>1.395920001812101E-6</v>
      </c>
      <c r="Q155">
        <v>2.8723079026349296E-8</v>
      </c>
      <c r="R155">
        <v>0</v>
      </c>
      <c r="S155">
        <v>8.0349032568619805E-2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1.4275190540757876E-6</v>
      </c>
      <c r="J156">
        <v>0</v>
      </c>
      <c r="K156">
        <v>0</v>
      </c>
      <c r="L156">
        <v>0</v>
      </c>
      <c r="M156">
        <v>7.9327971320708457E-6</v>
      </c>
      <c r="N156">
        <v>7.3854234727832591E-8</v>
      </c>
      <c r="O156">
        <v>1.1888915196323069E-5</v>
      </c>
      <c r="P156">
        <v>3.3699168874079533E-5</v>
      </c>
      <c r="Q156">
        <v>8.6060271939501831E-2</v>
      </c>
      <c r="R156">
        <v>5.1562627216341639E-3</v>
      </c>
      <c r="S156">
        <v>9.1271556915444307E-2</v>
      </c>
    </row>
    <row r="157" spans="1:19">
      <c r="A157" t="s">
        <v>48</v>
      </c>
      <c r="B157" s="33" t="s">
        <v>197</v>
      </c>
      <c r="C157">
        <v>0</v>
      </c>
      <c r="D157">
        <v>0</v>
      </c>
      <c r="E157">
        <v>2.1311528648482181E-6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1.0979312693564225E-3</v>
      </c>
      <c r="N157">
        <v>0</v>
      </c>
      <c r="O157">
        <v>0.15476624086542756</v>
      </c>
      <c r="P157">
        <v>1.8335971176952626E-6</v>
      </c>
      <c r="Q157">
        <v>0.11968052733972456</v>
      </c>
      <c r="R157">
        <v>0</v>
      </c>
      <c r="S157">
        <v>0.27554866422474333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6.9318061815693E-4</v>
      </c>
      <c r="N158">
        <v>0</v>
      </c>
      <c r="O158">
        <v>0</v>
      </c>
      <c r="P158">
        <v>1.2950441536929702E-6</v>
      </c>
      <c r="Q158">
        <v>3.1059845596814739E-3</v>
      </c>
      <c r="R158">
        <v>9.6817760137923869E-6</v>
      </c>
      <c r="S158">
        <v>3.810141997860228E-3</v>
      </c>
    </row>
    <row r="159" spans="1:19">
      <c r="A159" t="s">
        <v>48</v>
      </c>
      <c r="B159" s="33" t="s">
        <v>199</v>
      </c>
      <c r="C159">
        <v>0</v>
      </c>
      <c r="D159">
        <v>0</v>
      </c>
      <c r="E159">
        <v>3.6399447331803003E-6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2.7048224573711366E-3</v>
      </c>
      <c r="L159">
        <v>0</v>
      </c>
      <c r="M159">
        <v>0.2601635057015983</v>
      </c>
      <c r="N159">
        <v>0</v>
      </c>
      <c r="O159">
        <v>0</v>
      </c>
      <c r="P159">
        <v>7.0976739712627079E-3</v>
      </c>
      <c r="Q159">
        <v>2.5293855656684627E-2</v>
      </c>
      <c r="R159">
        <v>1.3435874635092659E-6</v>
      </c>
      <c r="S159">
        <v>0.29526484131929465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7.0271256161547058E-5</v>
      </c>
      <c r="H160">
        <v>2.5885433494465815E-6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8.990291679321416E-3</v>
      </c>
      <c r="O160">
        <v>0</v>
      </c>
      <c r="P160">
        <v>4.4404985954002996E-3</v>
      </c>
      <c r="Q160">
        <v>4.3910733609578756E-2</v>
      </c>
      <c r="R160">
        <v>2.5440008712962481E-6</v>
      </c>
      <c r="S160">
        <v>5.7416927684585062E-2</v>
      </c>
    </row>
    <row r="161" spans="1:19">
      <c r="A161" t="s">
        <v>48</v>
      </c>
      <c r="B161" s="33" t="s">
        <v>201</v>
      </c>
      <c r="C161">
        <v>0.19608599295648954</v>
      </c>
      <c r="D161">
        <v>2.754417084651628E-2</v>
      </c>
      <c r="E161">
        <v>0.86691683448081136</v>
      </c>
      <c r="F161">
        <v>1.4623918328654728E-2</v>
      </c>
      <c r="G161">
        <v>7.0128847880178924E-2</v>
      </c>
      <c r="H161">
        <v>0.13351493729652475</v>
      </c>
      <c r="I161">
        <v>1.3451652150447302E-2</v>
      </c>
      <c r="J161">
        <v>6.7681172157572576</v>
      </c>
      <c r="K161">
        <v>4.5314874659585502E-4</v>
      </c>
      <c r="L161">
        <v>5.5407142961703357</v>
      </c>
      <c r="M161">
        <v>0.62806108873397193</v>
      </c>
      <c r="N161">
        <v>0.4557604062880749</v>
      </c>
      <c r="O161">
        <v>4.56052428825231</v>
      </c>
      <c r="P161">
        <v>0.7528059676732255</v>
      </c>
      <c r="Q161">
        <v>2.692842760485874</v>
      </c>
      <c r="R161">
        <v>0.3656871212359647</v>
      </c>
      <c r="S161">
        <v>23.087232647283486</v>
      </c>
    </row>
    <row r="162" spans="1:19">
      <c r="A162" t="s">
        <v>48</v>
      </c>
      <c r="B162" s="33" t="s">
        <v>202</v>
      </c>
      <c r="C162">
        <v>5.4048704707874151E-2</v>
      </c>
      <c r="D162">
        <v>3.5035017198126628E-2</v>
      </c>
      <c r="E162">
        <v>0.23895472110508109</v>
      </c>
      <c r="F162">
        <v>9.9904770619655192E-2</v>
      </c>
      <c r="G162">
        <v>0.51799009189002732</v>
      </c>
      <c r="H162">
        <v>0.52584812131854619</v>
      </c>
      <c r="I162">
        <v>0.12886032500702171</v>
      </c>
      <c r="J162">
        <v>4.3794944648745684</v>
      </c>
      <c r="K162">
        <v>2.3543159702197336E-3</v>
      </c>
      <c r="L162">
        <v>1.3090623198291951</v>
      </c>
      <c r="M162">
        <v>2.5745845990936402</v>
      </c>
      <c r="N162">
        <v>0.2613652015626684</v>
      </c>
      <c r="O162">
        <v>1.4347635020762368</v>
      </c>
      <c r="P162">
        <v>0.33957373769615273</v>
      </c>
      <c r="Q162">
        <v>1.8824154076587121</v>
      </c>
      <c r="R162">
        <v>1.0911083514365245</v>
      </c>
      <c r="S162">
        <v>14.875363652045053</v>
      </c>
    </row>
    <row r="163" spans="1:19">
      <c r="A163" t="s">
        <v>48</v>
      </c>
      <c r="B163" s="33" t="s">
        <v>203</v>
      </c>
      <c r="C163">
        <v>3.5542429439150425E-5</v>
      </c>
      <c r="D163">
        <v>0.1565265847700017</v>
      </c>
      <c r="E163">
        <v>1.5753923938532921E-4</v>
      </c>
      <c r="F163">
        <v>6.1501362544049698E-3</v>
      </c>
      <c r="G163">
        <v>3.2809505531032457E-2</v>
      </c>
      <c r="H163">
        <v>0.39727890023146273</v>
      </c>
      <c r="I163">
        <v>0.63318512547551009</v>
      </c>
      <c r="J163">
        <v>7.0244646698540691E-3</v>
      </c>
      <c r="K163">
        <v>2.1462913705538877E-3</v>
      </c>
      <c r="L163">
        <v>0.21917938843988338</v>
      </c>
      <c r="M163">
        <v>7.6135153867469398</v>
      </c>
      <c r="N163">
        <v>1.0330891065257006</v>
      </c>
      <c r="O163">
        <v>4.7426141573807286</v>
      </c>
      <c r="P163">
        <v>0.33290156791199621</v>
      </c>
      <c r="Q163">
        <v>0.59566321723883675</v>
      </c>
      <c r="R163">
        <v>0.484957775310356</v>
      </c>
      <c r="S163">
        <v>16.25723468952674</v>
      </c>
    </row>
    <row r="164" spans="1:19">
      <c r="A164" t="s">
        <v>230</v>
      </c>
      <c r="B164" s="33" t="s">
        <v>204</v>
      </c>
      <c r="C164">
        <v>1.0440275936619337E-2</v>
      </c>
      <c r="D164">
        <v>0.11800098411631899</v>
      </c>
      <c r="E164">
        <v>0.32857317042324397</v>
      </c>
      <c r="F164">
        <v>9.4667722167596224E-5</v>
      </c>
      <c r="G164">
        <v>5.9897009938936208E-4</v>
      </c>
      <c r="H164">
        <v>5.7526880684321213E-2</v>
      </c>
      <c r="I164">
        <v>0.38120676580281909</v>
      </c>
      <c r="J164">
        <v>4.5727939037899432</v>
      </c>
      <c r="K164">
        <v>1.4499938174088456E-3</v>
      </c>
      <c r="L164">
        <v>1.3783802183070435</v>
      </c>
      <c r="M164">
        <v>2.4440484178702775</v>
      </c>
      <c r="N164">
        <v>0.22353876899880731</v>
      </c>
      <c r="O164">
        <v>5.6061428899186581</v>
      </c>
      <c r="P164">
        <v>0.25227854562820795</v>
      </c>
      <c r="Q164">
        <v>2.3458947016340801</v>
      </c>
      <c r="R164">
        <v>0.18865823510006408</v>
      </c>
      <c r="S164">
        <v>17.909627389848879</v>
      </c>
    </row>
    <row r="165" spans="1:19">
      <c r="A165" t="s">
        <v>48</v>
      </c>
      <c r="B165" s="33" t="s">
        <v>205</v>
      </c>
      <c r="C165">
        <v>4.043012186707573E-2</v>
      </c>
      <c r="D165">
        <v>1.7531863348001941E-2</v>
      </c>
      <c r="E165">
        <v>1.9430253030332523E-2</v>
      </c>
      <c r="F165">
        <v>4.9640933459522696E-2</v>
      </c>
      <c r="G165">
        <v>0.26482849312915846</v>
      </c>
      <c r="H165">
        <v>5.6329789846643052E-4</v>
      </c>
      <c r="I165">
        <v>6.329525270135683E-2</v>
      </c>
      <c r="J165">
        <v>3.0485292691933523</v>
      </c>
      <c r="K165">
        <v>2.0996283180452213E-4</v>
      </c>
      <c r="L165">
        <v>0</v>
      </c>
      <c r="M165">
        <v>0.193705507131682</v>
      </c>
      <c r="N165">
        <v>0.56425136277297838</v>
      </c>
      <c r="O165">
        <v>1.7079834996369812</v>
      </c>
      <c r="P165">
        <v>0.10430484195715195</v>
      </c>
      <c r="Q165">
        <v>1.3963669462772543</v>
      </c>
      <c r="R165">
        <v>0.55384488266908249</v>
      </c>
      <c r="S165">
        <v>8.0249164879038517</v>
      </c>
    </row>
    <row r="166" spans="1:19">
      <c r="A166" t="s">
        <v>48</v>
      </c>
      <c r="B166" s="33" t="s">
        <v>206</v>
      </c>
      <c r="C166">
        <v>3.536574764689604E-3</v>
      </c>
      <c r="D166">
        <v>2.5254181590383951E-7</v>
      </c>
      <c r="E166">
        <v>1.4525347244408771</v>
      </c>
      <c r="F166">
        <v>3.3093955639682537E-2</v>
      </c>
      <c r="G166">
        <v>0.17655232875277349</v>
      </c>
      <c r="H166">
        <v>0.47487949933184836</v>
      </c>
      <c r="I166">
        <v>3.2200978998986329E-4</v>
      </c>
      <c r="J166">
        <v>0.50808821153219696</v>
      </c>
      <c r="K166">
        <v>3.4069877755160682E-4</v>
      </c>
      <c r="L166">
        <v>0.1241852319161012</v>
      </c>
      <c r="M166">
        <v>1.9354963846467399E-3</v>
      </c>
      <c r="N166">
        <v>9.7212224075825304E-2</v>
      </c>
      <c r="O166">
        <v>1.5380602018086904</v>
      </c>
      <c r="P166">
        <v>0.1662277065838893</v>
      </c>
      <c r="Q166">
        <v>0.42337836802963125</v>
      </c>
      <c r="R166">
        <v>0.14837741729360232</v>
      </c>
      <c r="S166">
        <v>5.1487249016651049</v>
      </c>
    </row>
    <row r="167" spans="1:19">
      <c r="A167" t="s">
        <v>230</v>
      </c>
      <c r="B167" s="33" t="s">
        <v>207</v>
      </c>
      <c r="C167">
        <v>2.4023618735352859E-2</v>
      </c>
      <c r="D167">
        <v>9.5183215168326285E-5</v>
      </c>
      <c r="E167">
        <v>1.1109126932181361</v>
      </c>
      <c r="F167">
        <v>5.2089603164162668E-7</v>
      </c>
      <c r="G167">
        <v>1.3830721830032644E-6</v>
      </c>
      <c r="H167">
        <v>1.6268072471348205E-6</v>
      </c>
      <c r="I167">
        <v>0.52249744419438215</v>
      </c>
      <c r="J167">
        <v>0.46475711667201836</v>
      </c>
      <c r="K167">
        <v>5.7868417835393871E-8</v>
      </c>
      <c r="L167">
        <v>0.57923657174288223</v>
      </c>
      <c r="M167">
        <v>4.1063235427943141</v>
      </c>
      <c r="N167">
        <v>1.3659203817368848E-2</v>
      </c>
      <c r="O167">
        <v>0.16059403397002825</v>
      </c>
      <c r="P167">
        <v>0.15057787531037903</v>
      </c>
      <c r="Q167">
        <v>3.2945128338024574</v>
      </c>
      <c r="R167">
        <v>0.51442256750215165</v>
      </c>
      <c r="S167">
        <v>10.941616273619161</v>
      </c>
    </row>
    <row r="168" spans="1:19">
      <c r="A168" t="s">
        <v>48</v>
      </c>
      <c r="B168" s="33" t="s">
        <v>208</v>
      </c>
      <c r="C168">
        <v>4.0947518138199079E-3</v>
      </c>
      <c r="D168">
        <v>0.14151542400877171</v>
      </c>
      <c r="E168">
        <v>3.660131049564086E-3</v>
      </c>
      <c r="F168">
        <v>1.0231647779176622E-2</v>
      </c>
      <c r="G168">
        <v>3.8484073735480351E-2</v>
      </c>
      <c r="H168">
        <v>0.31658690943981327</v>
      </c>
      <c r="I168">
        <v>1.8615928176757279E-7</v>
      </c>
      <c r="J168">
        <v>3.4765952628981154</v>
      </c>
      <c r="K168">
        <v>1.7332457987779826E-3</v>
      </c>
      <c r="L168">
        <v>1.4870111403070041E-2</v>
      </c>
      <c r="M168">
        <v>1.583102277814703</v>
      </c>
      <c r="N168">
        <v>7.6675472173128867E-2</v>
      </c>
      <c r="O168">
        <v>3.8899699153930669</v>
      </c>
      <c r="P168">
        <v>0.29899808040240927</v>
      </c>
      <c r="Q168">
        <v>0.13226252231709168</v>
      </c>
      <c r="R168">
        <v>0.4090578323758649</v>
      </c>
      <c r="S168">
        <v>10.397837844563128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0.161392747160086</v>
      </c>
      <c r="F169">
        <v>4.6873418619589824E-2</v>
      </c>
      <c r="G169">
        <v>0.29657179412800083</v>
      </c>
      <c r="H169">
        <v>0</v>
      </c>
      <c r="I169">
        <v>0.34833127928309793</v>
      </c>
      <c r="J169">
        <v>0.30983434542747545</v>
      </c>
      <c r="K169">
        <v>0</v>
      </c>
      <c r="L169">
        <v>0</v>
      </c>
      <c r="M169">
        <v>2.735228416970557</v>
      </c>
      <c r="N169">
        <v>0.84123532524048983</v>
      </c>
      <c r="O169">
        <v>0.8895395247471356</v>
      </c>
      <c r="P169">
        <v>0.13854416676649706</v>
      </c>
      <c r="Q169">
        <v>0.33042641465945621</v>
      </c>
      <c r="R169">
        <v>0.33262320400660172</v>
      </c>
      <c r="S169">
        <v>6.4306006370027262</v>
      </c>
    </row>
    <row r="170" spans="1:19">
      <c r="A170" t="s">
        <v>48</v>
      </c>
      <c r="B170" s="33" t="s">
        <v>210</v>
      </c>
      <c r="C170">
        <v>0</v>
      </c>
      <c r="D170">
        <v>0</v>
      </c>
      <c r="E170">
        <v>0</v>
      </c>
      <c r="F170">
        <v>3.1438692644578659E-3</v>
      </c>
      <c r="G170">
        <v>6.0387969596860103E-3</v>
      </c>
      <c r="H170">
        <v>6.1470867731834744E-2</v>
      </c>
      <c r="I170">
        <v>0</v>
      </c>
      <c r="J170">
        <v>5.1639057571264857E-2</v>
      </c>
      <c r="K170">
        <v>1.1554835265363828E-3</v>
      </c>
      <c r="L170">
        <v>0</v>
      </c>
      <c r="M170">
        <v>0.84941017982581002</v>
      </c>
      <c r="N170">
        <v>1.6715609398104903E-2</v>
      </c>
      <c r="O170">
        <v>2.0236681464068909</v>
      </c>
      <c r="P170">
        <v>9.191454449747738E-2</v>
      </c>
      <c r="Q170">
        <v>3.5045698535896008E-3</v>
      </c>
      <c r="R170">
        <v>9.3279922606264165E-2</v>
      </c>
      <c r="S170">
        <v>3.2019410476434587</v>
      </c>
    </row>
    <row r="171" spans="1:19">
      <c r="A171" t="s">
        <v>48</v>
      </c>
      <c r="B171" s="33" t="s">
        <v>211</v>
      </c>
      <c r="C171">
        <v>4.9243352622241332E-5</v>
      </c>
      <c r="D171">
        <v>9.4343411090768381E-2</v>
      </c>
      <c r="E171">
        <v>8.2107334122127895E-4</v>
      </c>
      <c r="F171">
        <v>0</v>
      </c>
      <c r="G171">
        <v>0</v>
      </c>
      <c r="H171">
        <v>0.27890919521184188</v>
      </c>
      <c r="I171">
        <v>6.6239692948025564E-2</v>
      </c>
      <c r="J171">
        <v>0</v>
      </c>
      <c r="K171">
        <v>0</v>
      </c>
      <c r="L171">
        <v>6.8470421073953958E-3</v>
      </c>
      <c r="M171">
        <v>0.75660372776175677</v>
      </c>
      <c r="N171">
        <v>0.5880224591046499</v>
      </c>
      <c r="O171">
        <v>1.7452406540690504</v>
      </c>
      <c r="P171">
        <v>9.7121710784637827E-2</v>
      </c>
      <c r="Q171">
        <v>5.3728038513185084E-2</v>
      </c>
      <c r="R171">
        <v>0.11511451600149059</v>
      </c>
      <c r="S171">
        <v>3.8030407642872888</v>
      </c>
    </row>
    <row r="172" spans="1:19">
      <c r="A172" t="s">
        <v>230</v>
      </c>
      <c r="B172" s="33" t="s">
        <v>212</v>
      </c>
      <c r="C172">
        <v>3.3051973228503506E-2</v>
      </c>
      <c r="D172">
        <v>0</v>
      </c>
      <c r="E172">
        <v>0</v>
      </c>
      <c r="F172">
        <v>5.2397821074290363E-4</v>
      </c>
      <c r="G172">
        <v>1.0064661599482605E-3</v>
      </c>
      <c r="H172">
        <v>0</v>
      </c>
      <c r="I172">
        <v>0</v>
      </c>
      <c r="J172">
        <v>0</v>
      </c>
      <c r="K172">
        <v>4.6817721058134421E-4</v>
      </c>
      <c r="L172">
        <v>0</v>
      </c>
      <c r="M172">
        <v>0.55362285153367452</v>
      </c>
      <c r="N172">
        <v>9.5506054123433159E-3</v>
      </c>
      <c r="O172">
        <v>1.352596494735252</v>
      </c>
      <c r="P172">
        <v>4.0809651193566054E-2</v>
      </c>
      <c r="Q172">
        <v>5.9592142455983321E-2</v>
      </c>
      <c r="R172">
        <v>0.25852244728537954</v>
      </c>
      <c r="S172">
        <v>2.3097447874272348</v>
      </c>
    </row>
    <row r="173" spans="1:19">
      <c r="A173" t="s">
        <v>48</v>
      </c>
      <c r="B173" s="33" t="s">
        <v>213</v>
      </c>
      <c r="C173">
        <v>0</v>
      </c>
      <c r="D173">
        <v>1.8127535991534938E-2</v>
      </c>
      <c r="E173">
        <v>1.3322833787520878</v>
      </c>
      <c r="F173">
        <v>0</v>
      </c>
      <c r="G173">
        <v>0</v>
      </c>
      <c r="H173">
        <v>5.8043192781269681E-3</v>
      </c>
      <c r="I173">
        <v>0.15943871195178083</v>
      </c>
      <c r="J173">
        <v>0</v>
      </c>
      <c r="K173">
        <v>0</v>
      </c>
      <c r="L173">
        <v>0</v>
      </c>
      <c r="M173">
        <v>0.4024732074491908</v>
      </c>
      <c r="N173">
        <v>0.10168304121022942</v>
      </c>
      <c r="O173">
        <v>0.24165659324501121</v>
      </c>
      <c r="P173">
        <v>7.5882078716016821E-2</v>
      </c>
      <c r="Q173">
        <v>0.3591189913875894</v>
      </c>
      <c r="R173">
        <v>2.4235945126562797E-2</v>
      </c>
      <c r="S173">
        <v>2.7207038031074262</v>
      </c>
    </row>
    <row r="174" spans="1:19">
      <c r="A174" t="s">
        <v>48</v>
      </c>
      <c r="B174" s="33" t="s">
        <v>214</v>
      </c>
      <c r="C174">
        <v>5.111080891850861E-8</v>
      </c>
      <c r="D174">
        <v>4.6645092410813049E-7</v>
      </c>
      <c r="E174">
        <v>5.2000130068563521E-7</v>
      </c>
      <c r="F174">
        <v>2.0223681618247724E-7</v>
      </c>
      <c r="G174">
        <v>5.3697493918036798E-7</v>
      </c>
      <c r="H174">
        <v>6.3160457841604511E-7</v>
      </c>
      <c r="I174">
        <v>5.4566023273530107E-3</v>
      </c>
      <c r="J174">
        <v>2.1736180997322663E-6</v>
      </c>
      <c r="K174">
        <v>0.16869233783237492</v>
      </c>
      <c r="L174">
        <v>0</v>
      </c>
      <c r="M174">
        <v>0.27290864002128501</v>
      </c>
      <c r="N174">
        <v>4.742328516296368E-2</v>
      </c>
      <c r="O174">
        <v>2.3927216368445841</v>
      </c>
      <c r="P174">
        <v>0.21242096727572957</v>
      </c>
      <c r="Q174">
        <v>2.4496104655668205E-2</v>
      </c>
      <c r="R174">
        <v>1.6523534027896858E-3</v>
      </c>
      <c r="S174">
        <v>3.1257765095197101</v>
      </c>
    </row>
    <row r="175" spans="1:19">
      <c r="A175" t="s">
        <v>48</v>
      </c>
      <c r="B175" s="33" t="s">
        <v>215</v>
      </c>
      <c r="C175">
        <v>1.969137874979765E-8</v>
      </c>
      <c r="D175">
        <v>4.6824275240696878E-2</v>
      </c>
      <c r="E175">
        <v>2.0034006098512691E-7</v>
      </c>
      <c r="F175">
        <v>7.7915451424104276E-8</v>
      </c>
      <c r="G175">
        <v>2.0687946822306458E-7</v>
      </c>
      <c r="H175">
        <v>9.6762988362542046E-4</v>
      </c>
      <c r="I175">
        <v>0</v>
      </c>
      <c r="J175">
        <v>8.374263416044414E-7</v>
      </c>
      <c r="K175">
        <v>1.8373108188352028E-4</v>
      </c>
      <c r="L175">
        <v>0</v>
      </c>
      <c r="M175">
        <v>7.0963648145834668E-2</v>
      </c>
      <c r="N175">
        <v>0.49724457528061095</v>
      </c>
      <c r="O175">
        <v>0.71383545506893142</v>
      </c>
      <c r="P175">
        <v>0.15466427088087542</v>
      </c>
      <c r="Q175">
        <v>3.9709759489937824E-2</v>
      </c>
      <c r="R175">
        <v>0.19296807933277904</v>
      </c>
      <c r="S175">
        <v>1.7173627666581979</v>
      </c>
    </row>
    <row r="176" spans="1:19">
      <c r="A176" t="s">
        <v>48</v>
      </c>
      <c r="B176" s="33" t="s">
        <v>216</v>
      </c>
      <c r="C176">
        <v>2.2034674374406649E-2</v>
      </c>
      <c r="D176">
        <v>1.6025911232593337E-3</v>
      </c>
      <c r="E176">
        <v>0.88818917916871243</v>
      </c>
      <c r="F176">
        <v>1.0111840831328323E-7</v>
      </c>
      <c r="G176">
        <v>2.6848747047836241E-7</v>
      </c>
      <c r="H176">
        <v>3.1580228920802256E-7</v>
      </c>
      <c r="I176">
        <v>1.0196744959500847E-7</v>
      </c>
      <c r="J176">
        <v>8.1514500637922538E-2</v>
      </c>
      <c r="K176">
        <v>1.1233647234654143E-8</v>
      </c>
      <c r="L176">
        <v>0</v>
      </c>
      <c r="M176">
        <v>3.0760807682099767E-3</v>
      </c>
      <c r="N176">
        <v>2.982823714366134E-2</v>
      </c>
      <c r="O176">
        <v>0.43937511668792695</v>
      </c>
      <c r="P176">
        <v>0.14319809641696679</v>
      </c>
      <c r="Q176">
        <v>0.88930672782868214</v>
      </c>
      <c r="R176">
        <v>2.0557205149465574E-2</v>
      </c>
      <c r="S176">
        <v>2.5186832079098167</v>
      </c>
    </row>
    <row r="177" spans="1:19">
      <c r="A177" t="s">
        <v>48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9.0938663713124868E-4</v>
      </c>
      <c r="J177">
        <v>0</v>
      </c>
      <c r="K177">
        <v>0</v>
      </c>
      <c r="L177">
        <v>0</v>
      </c>
      <c r="M177">
        <v>1.1615447886413222E-2</v>
      </c>
      <c r="N177">
        <v>2.4625198965075867E-2</v>
      </c>
      <c r="O177">
        <v>0.20197716016897971</v>
      </c>
      <c r="P177">
        <v>0.10364584271502153</v>
      </c>
      <c r="Q177">
        <v>1.4822053761026837</v>
      </c>
      <c r="R177">
        <v>2.3350040979153164E-4</v>
      </c>
      <c r="S177">
        <v>1.8252119128851518</v>
      </c>
    </row>
    <row r="178" spans="1:19">
      <c r="A178" t="s">
        <v>48</v>
      </c>
      <c r="B178" s="33" t="s">
        <v>218</v>
      </c>
      <c r="C178">
        <v>3.6724414698339203E-3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3.0097841009531692</v>
      </c>
      <c r="K178">
        <v>3.0621846980549705E-5</v>
      </c>
      <c r="L178">
        <v>0</v>
      </c>
      <c r="M178">
        <v>2.9532117757185006E-3</v>
      </c>
      <c r="N178">
        <v>1.0178092664148153E-4</v>
      </c>
      <c r="O178">
        <v>2.5864908483953286E-2</v>
      </c>
      <c r="P178">
        <v>2.6099691417517334E-2</v>
      </c>
      <c r="Q178">
        <v>8.3444208579436463E-2</v>
      </c>
      <c r="R178">
        <v>1.5837427017373784E-2</v>
      </c>
      <c r="S178">
        <v>3.1677883924705839</v>
      </c>
    </row>
    <row r="179" spans="1:19">
      <c r="A179" t="s">
        <v>230</v>
      </c>
      <c r="B179" s="33" t="s">
        <v>219</v>
      </c>
      <c r="C179">
        <v>3.2773890006268402E-2</v>
      </c>
      <c r="D179">
        <v>2.67243431679276E-4</v>
      </c>
      <c r="E179">
        <v>0.58935649349687225</v>
      </c>
      <c r="F179">
        <v>4.1464516488310288E-2</v>
      </c>
      <c r="G179">
        <v>0.26147126496797668</v>
      </c>
      <c r="H179">
        <v>0.24992457240394117</v>
      </c>
      <c r="I179">
        <v>9.3138917853536896E-3</v>
      </c>
      <c r="J179">
        <v>0</v>
      </c>
      <c r="K179">
        <v>3.0896015276171696E-5</v>
      </c>
      <c r="L179">
        <v>3.6125210088009254</v>
      </c>
      <c r="M179">
        <v>9.6487279948462401E-2</v>
      </c>
      <c r="N179">
        <v>1.4627584670854787E-2</v>
      </c>
      <c r="O179">
        <v>1.7273537396986285</v>
      </c>
      <c r="P179">
        <v>0.52898222678584261</v>
      </c>
      <c r="Q179">
        <v>9.0166120452920495E-2</v>
      </c>
      <c r="R179">
        <v>0.5522334892827061</v>
      </c>
      <c r="S179">
        <v>7.8069742182358368</v>
      </c>
    </row>
    <row r="180" spans="1:19">
      <c r="A180" t="s">
        <v>48</v>
      </c>
      <c r="B180" s="33" t="s">
        <v>220</v>
      </c>
      <c r="C180">
        <v>3.93827574995953E-8</v>
      </c>
      <c r="D180">
        <v>4.3059783048084554E-2</v>
      </c>
      <c r="E180">
        <v>2.3191908157684793E-3</v>
      </c>
      <c r="F180">
        <v>5.9060109220089529E-2</v>
      </c>
      <c r="G180">
        <v>0.15681515933092172</v>
      </c>
      <c r="H180">
        <v>4.8667455132545001E-7</v>
      </c>
      <c r="I180">
        <v>0.13803071229329333</v>
      </c>
      <c r="J180">
        <v>0.63674524024443713</v>
      </c>
      <c r="K180">
        <v>0.1460416684279876</v>
      </c>
      <c r="L180">
        <v>1.482016164743527E-2</v>
      </c>
      <c r="M180">
        <v>0.88135777282056438</v>
      </c>
      <c r="N180">
        <v>0.48488181117653539</v>
      </c>
      <c r="O180">
        <v>1.8932433295069018</v>
      </c>
      <c r="P180">
        <v>0.33203909386678632</v>
      </c>
      <c r="Q180">
        <v>0.31461237022782029</v>
      </c>
      <c r="R180">
        <v>0.30421648208255903</v>
      </c>
      <c r="S180">
        <v>5.4072434107640674</v>
      </c>
    </row>
    <row r="181" spans="1:19">
      <c r="A181" t="s">
        <v>48</v>
      </c>
      <c r="B181" s="33" t="s">
        <v>221</v>
      </c>
      <c r="C181">
        <v>2.1697500726079344E-2</v>
      </c>
      <c r="D181">
        <v>9.8334273890828605E-2</v>
      </c>
      <c r="E181">
        <v>0.37570471805398853</v>
      </c>
      <c r="F181">
        <v>2.6614047851314382E-5</v>
      </c>
      <c r="G181">
        <v>1.6838916709360774E-4</v>
      </c>
      <c r="H181">
        <v>0.18460814373724688</v>
      </c>
      <c r="I181">
        <v>5.9555850704946067E-2</v>
      </c>
      <c r="J181">
        <v>0</v>
      </c>
      <c r="K181">
        <v>6.5612057874894214E-3</v>
      </c>
      <c r="L181">
        <v>3.0315050359114792</v>
      </c>
      <c r="M181">
        <v>0.33095493898107975</v>
      </c>
      <c r="N181">
        <v>0.23109483732824998</v>
      </c>
      <c r="O181">
        <v>2.1705700363534959</v>
      </c>
      <c r="P181">
        <v>0.35991466508286152</v>
      </c>
      <c r="Q181">
        <v>1.5787884960388965E-2</v>
      </c>
      <c r="R181">
        <v>0.22314769858732575</v>
      </c>
      <c r="S181">
        <v>7.109631793319295</v>
      </c>
    </row>
    <row r="182" spans="1:19">
      <c r="A182" t="s">
        <v>48</v>
      </c>
      <c r="B182" s="33" t="s">
        <v>222</v>
      </c>
      <c r="C182">
        <v>1.4939919344005403E-2</v>
      </c>
      <c r="D182">
        <v>2.6586144953100188E-5</v>
      </c>
      <c r="E182">
        <v>0.15185787155441943</v>
      </c>
      <c r="F182">
        <v>5.4489276814795318E-4</v>
      </c>
      <c r="G182">
        <v>2.9393441754752558E-3</v>
      </c>
      <c r="H182">
        <v>0</v>
      </c>
      <c r="I182">
        <v>9.0526990224049086E-5</v>
      </c>
      <c r="J182">
        <v>0.17533847795704105</v>
      </c>
      <c r="K182">
        <v>9.5781047234844152E-5</v>
      </c>
      <c r="L182">
        <v>11.761679663647413</v>
      </c>
      <c r="M182">
        <v>5.7431741134905678E-4</v>
      </c>
      <c r="N182">
        <v>4.2024273540874901E-4</v>
      </c>
      <c r="O182">
        <v>0.78967315760522183</v>
      </c>
      <c r="P182">
        <v>0.24467048854689111</v>
      </c>
      <c r="Q182">
        <v>7.9428183756022008E-2</v>
      </c>
      <c r="R182">
        <v>5.3506171248336898E-2</v>
      </c>
      <c r="S182">
        <v>13.275785624932269</v>
      </c>
    </row>
    <row r="183" spans="1:19">
      <c r="A183" t="s">
        <v>48</v>
      </c>
      <c r="B183" s="33" t="s">
        <v>223</v>
      </c>
      <c r="C183">
        <v>1.6989145946055828E-5</v>
      </c>
      <c r="D183">
        <v>2.1903867850481262E-3</v>
      </c>
      <c r="E183">
        <v>5.1410277109198432E-4</v>
      </c>
      <c r="F183">
        <v>2.3153428372739704E-3</v>
      </c>
      <c r="G183">
        <v>4.6557204892945236E-3</v>
      </c>
      <c r="H183">
        <v>9.5632434043224634E-3</v>
      </c>
      <c r="I183">
        <v>9.3537453180445596E-3</v>
      </c>
      <c r="J183">
        <v>0.10129790203382072</v>
      </c>
      <c r="K183">
        <v>3.8017568592785267E-4</v>
      </c>
      <c r="L183">
        <v>1.9249169845068081E-3</v>
      </c>
      <c r="M183">
        <v>0.11101157426520558</v>
      </c>
      <c r="N183">
        <v>2.087989241686472E-2</v>
      </c>
      <c r="O183">
        <v>0.10419585326633296</v>
      </c>
      <c r="P183">
        <v>5.838342690038445E-2</v>
      </c>
      <c r="Q183">
        <v>6.7280653422699288E-2</v>
      </c>
      <c r="R183">
        <v>1.6207460426855391E-2</v>
      </c>
      <c r="S183">
        <v>0.51017138615361546</v>
      </c>
    </row>
    <row r="184" spans="1:19">
      <c r="A184" t="s">
        <v>48</v>
      </c>
      <c r="B184" s="33" t="s">
        <v>224</v>
      </c>
      <c r="C184">
        <v>2.8114696604149003E-3</v>
      </c>
      <c r="D184">
        <v>1.2575302789601395E-3</v>
      </c>
      <c r="E184">
        <v>3.1271840331797307E-2</v>
      </c>
      <c r="F184">
        <v>4.8788362533343399E-2</v>
      </c>
      <c r="G184">
        <v>0.30842608857548903</v>
      </c>
      <c r="H184">
        <v>2.522658468326E-3</v>
      </c>
      <c r="I184">
        <v>3.0215871336860545E-3</v>
      </c>
      <c r="J184">
        <v>3.6233559108299005</v>
      </c>
      <c r="K184">
        <v>6.7198563845516368E-5</v>
      </c>
      <c r="L184">
        <v>0.15454805872720101</v>
      </c>
      <c r="M184">
        <v>3.9989545520228376E-2</v>
      </c>
      <c r="N184">
        <v>1.9548433061068238E-2</v>
      </c>
      <c r="O184">
        <v>0.12909435582585616</v>
      </c>
      <c r="P184">
        <v>1.759480306129646E-2</v>
      </c>
      <c r="Q184">
        <v>2.9442345432104275</v>
      </c>
      <c r="R184">
        <v>0.39062942195161554</v>
      </c>
      <c r="S184">
        <v>7.7171618077334188</v>
      </c>
    </row>
    <row r="185" spans="1:19">
      <c r="A185" t="s">
        <v>48</v>
      </c>
      <c r="B185" s="33" t="s">
        <v>225</v>
      </c>
      <c r="C185">
        <v>2.524108818266857E-2</v>
      </c>
      <c r="D185">
        <v>4.8473772837738238E-2</v>
      </c>
      <c r="E185">
        <v>0.42086461434193723</v>
      </c>
      <c r="F185">
        <v>0</v>
      </c>
      <c r="G185">
        <v>0</v>
      </c>
      <c r="H185">
        <v>0.28873444173045826</v>
      </c>
      <c r="I185">
        <v>0.16505532365347264</v>
      </c>
      <c r="J185">
        <v>0</v>
      </c>
      <c r="K185">
        <v>0.17463489851918212</v>
      </c>
      <c r="L185">
        <v>3.5096471791751753</v>
      </c>
      <c r="M185">
        <v>1.0471368369638867</v>
      </c>
      <c r="N185">
        <v>0.56331583760247383</v>
      </c>
      <c r="O185">
        <v>3.8205695273689457</v>
      </c>
      <c r="P185">
        <v>0.8057684638835596</v>
      </c>
      <c r="Q185">
        <v>0.39064521743961222</v>
      </c>
      <c r="R185">
        <v>0.3796950768308136</v>
      </c>
      <c r="S185">
        <v>11.639782278529538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.7109375" customWidth="1"/>
    <col min="3" max="3" width="10.42578125" customWidth="1"/>
  </cols>
  <sheetData>
    <row r="1" spans="1:20"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2030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7.2448683269360605E-3</v>
      </c>
      <c r="D10">
        <v>3.5949972029769024E-2</v>
      </c>
      <c r="E10">
        <v>0.31180815148332242</v>
      </c>
      <c r="F10">
        <v>1.1023582528367503E-2</v>
      </c>
      <c r="G10">
        <v>6.1330751898374246E-2</v>
      </c>
      <c r="H10">
        <v>0.10297790391022432</v>
      </c>
      <c r="I10">
        <v>0.127790650241832</v>
      </c>
      <c r="J10">
        <v>1.0063953390531672</v>
      </c>
      <c r="K10">
        <v>3.6359183648702588E-4</v>
      </c>
      <c r="L10">
        <v>1.2132772774342231</v>
      </c>
      <c r="M10">
        <v>1.2399085298821828</v>
      </c>
      <c r="N10">
        <v>0.23177205062543307</v>
      </c>
      <c r="O10">
        <v>1.4463934194000398</v>
      </c>
      <c r="P10">
        <v>1.4583162025054113</v>
      </c>
      <c r="Q10">
        <v>0.53181454338381895</v>
      </c>
      <c r="R10">
        <v>1.0721664035819607</v>
      </c>
      <c r="S10">
        <v>8.8585332381215451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8.3956744968411545E-2</v>
      </c>
      <c r="Q12">
        <v>0</v>
      </c>
      <c r="R12">
        <v>0</v>
      </c>
      <c r="S12">
        <v>8.3956744968411101E-2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8.8610323266909763E-2</v>
      </c>
      <c r="Q13">
        <v>0</v>
      </c>
      <c r="R13">
        <v>0</v>
      </c>
      <c r="S13">
        <v>8.8610323266911095E-2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43.787320820835419</v>
      </c>
      <c r="M14">
        <v>0</v>
      </c>
      <c r="N14">
        <v>0</v>
      </c>
      <c r="O14">
        <v>0.46466741619805263</v>
      </c>
      <c r="P14">
        <v>1.8268980287374337E-2</v>
      </c>
      <c r="Q14">
        <v>0</v>
      </c>
      <c r="R14">
        <v>0</v>
      </c>
      <c r="S14">
        <v>44.27025721732084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0.27834720777772048</v>
      </c>
      <c r="Q15">
        <v>0</v>
      </c>
      <c r="R15">
        <v>0</v>
      </c>
      <c r="S15">
        <v>0.27834720777772759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8.8033191676195832E-2</v>
      </c>
      <c r="Q16">
        <v>0</v>
      </c>
      <c r="R16">
        <v>0</v>
      </c>
      <c r="S16">
        <v>8.8033191676188949E-2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11.253193163252071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6.6418764275061903</v>
      </c>
      <c r="O17">
        <v>3.2347388630379057</v>
      </c>
      <c r="P17">
        <v>0.15622140228038495</v>
      </c>
      <c r="Q17">
        <v>0</v>
      </c>
      <c r="R17">
        <v>0</v>
      </c>
      <c r="S17">
        <v>21.286029856076553</v>
      </c>
    </row>
    <row r="18" spans="1:19">
      <c r="A18" t="s">
        <v>48</v>
      </c>
      <c r="B18" s="34" t="s">
        <v>57</v>
      </c>
      <c r="C18">
        <v>0</v>
      </c>
      <c r="D18">
        <v>1.2974387537336016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1.3054901679916009</v>
      </c>
      <c r="O18">
        <v>0</v>
      </c>
      <c r="P18">
        <v>0.76931873528810613</v>
      </c>
      <c r="Q18">
        <v>0</v>
      </c>
      <c r="R18">
        <v>0</v>
      </c>
      <c r="S18">
        <v>3.372247657013304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0.23181225439028985</v>
      </c>
      <c r="O19">
        <v>9.8158939251696395</v>
      </c>
      <c r="P19">
        <v>6.1797660128730669E-2</v>
      </c>
      <c r="Q19">
        <v>0</v>
      </c>
      <c r="R19">
        <v>0</v>
      </c>
      <c r="S19">
        <v>10.109503839688671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5.5996083198555535E-2</v>
      </c>
      <c r="Q20">
        <v>0</v>
      </c>
      <c r="R20">
        <v>0</v>
      </c>
      <c r="S20">
        <v>5.5996083198564861E-2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1.3122072495878634E-2</v>
      </c>
      <c r="L21">
        <v>0</v>
      </c>
      <c r="M21">
        <v>0</v>
      </c>
      <c r="N21">
        <v>0</v>
      </c>
      <c r="O21">
        <v>0.23216165254771148</v>
      </c>
      <c r="P21">
        <v>0</v>
      </c>
      <c r="Q21">
        <v>0</v>
      </c>
      <c r="R21">
        <v>0</v>
      </c>
      <c r="S21">
        <v>0.24528372504359197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2.5639498856817422</v>
      </c>
      <c r="N22">
        <v>0</v>
      </c>
      <c r="O22">
        <v>6.4782040629007529</v>
      </c>
      <c r="P22">
        <v>7.0761891669912202E-2</v>
      </c>
      <c r="Q22">
        <v>3.6022976160804441</v>
      </c>
      <c r="R22">
        <v>0</v>
      </c>
      <c r="S22">
        <v>12.715213456332862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4.4220766226032993E-3</v>
      </c>
      <c r="Q23">
        <v>0</v>
      </c>
      <c r="R23">
        <v>0</v>
      </c>
      <c r="S23">
        <v>4.4220766226032993E-3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9.4608404900808321</v>
      </c>
      <c r="N24">
        <v>0</v>
      </c>
      <c r="O24">
        <v>31.974844108941294</v>
      </c>
      <c r="P24">
        <v>0</v>
      </c>
      <c r="Q24">
        <v>0</v>
      </c>
      <c r="R24">
        <v>0</v>
      </c>
      <c r="S24">
        <v>41.435684599022082</v>
      </c>
    </row>
    <row r="25" spans="1:19">
      <c r="A25" t="s">
        <v>48</v>
      </c>
      <c r="B25" s="34" t="s">
        <v>64</v>
      </c>
      <c r="C25">
        <v>0.261468157062273</v>
      </c>
      <c r="D25">
        <v>0</v>
      </c>
      <c r="E25">
        <v>0</v>
      </c>
      <c r="F25">
        <v>0</v>
      </c>
      <c r="G25">
        <v>0</v>
      </c>
      <c r="H25">
        <v>0</v>
      </c>
      <c r="I25">
        <v>4.6119797214661249</v>
      </c>
      <c r="J25">
        <v>0</v>
      </c>
      <c r="K25">
        <v>0</v>
      </c>
      <c r="L25">
        <v>0</v>
      </c>
      <c r="M25">
        <v>32.72365550402516</v>
      </c>
      <c r="N25">
        <v>5.4640952780697916E-3</v>
      </c>
      <c r="O25">
        <v>0</v>
      </c>
      <c r="P25">
        <v>0.88663250392421844</v>
      </c>
      <c r="Q25">
        <v>0</v>
      </c>
      <c r="R25">
        <v>0</v>
      </c>
      <c r="S25">
        <v>38.48919998175586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7.4751504567913685E-2</v>
      </c>
      <c r="O26">
        <v>0</v>
      </c>
      <c r="P26">
        <v>0</v>
      </c>
      <c r="Q26">
        <v>0</v>
      </c>
      <c r="R26">
        <v>0</v>
      </c>
      <c r="S26">
        <v>7.4751504567927896E-2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0.15145311436934517</v>
      </c>
      <c r="R27">
        <v>0</v>
      </c>
      <c r="S27">
        <v>0.15145311436933184</v>
      </c>
    </row>
    <row r="28" spans="1:19">
      <c r="A28" t="s">
        <v>48</v>
      </c>
      <c r="B28" s="34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t="s">
        <v>48</v>
      </c>
      <c r="B29" s="34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0.1142315102367093</v>
      </c>
      <c r="S29">
        <v>0.11423151023672062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1.1761797983924782</v>
      </c>
      <c r="S30">
        <v>1.176179798392468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1.338212085906676E-3</v>
      </c>
      <c r="Q31">
        <v>0</v>
      </c>
      <c r="R31">
        <v>8.5305204437714721E-2</v>
      </c>
      <c r="S31">
        <v>8.6643416523628503E-2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0.7727906174307213</v>
      </c>
      <c r="Q32">
        <v>0</v>
      </c>
      <c r="R32">
        <v>1.7364845190310341E-2</v>
      </c>
      <c r="S32">
        <v>0.79015546262104408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1.7543416008903634E-2</v>
      </c>
      <c r="Q33">
        <v>0</v>
      </c>
      <c r="R33">
        <v>2.3468044053836308</v>
      </c>
      <c r="S33">
        <v>2.3643478213925277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3.7164847639031242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0.20516256130667543</v>
      </c>
      <c r="Q34">
        <v>0</v>
      </c>
      <c r="R34">
        <v>2.3009140486272921</v>
      </c>
      <c r="S34">
        <v>6.2225613738372374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0.23175999437558659</v>
      </c>
      <c r="Q35">
        <v>0</v>
      </c>
      <c r="R35">
        <v>0.31928375114218888</v>
      </c>
      <c r="S35">
        <v>0.55104374551783053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2.213434109007919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0.18828579747574015</v>
      </c>
      <c r="Q36">
        <v>0</v>
      </c>
      <c r="R36">
        <v>1.6062662401009762</v>
      </c>
      <c r="S36">
        <v>4.0079861465845283</v>
      </c>
    </row>
    <row r="37" spans="1:19">
      <c r="A37" t="s">
        <v>48</v>
      </c>
      <c r="B37" s="34" t="s">
        <v>76</v>
      </c>
      <c r="C37">
        <v>0</v>
      </c>
      <c r="D37">
        <v>0.23135372379069152</v>
      </c>
      <c r="E37">
        <v>0</v>
      </c>
      <c r="F37">
        <v>0.39784240069620258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3.7113758980482228</v>
      </c>
      <c r="O37">
        <v>0</v>
      </c>
      <c r="P37">
        <v>0.86172995691900844</v>
      </c>
      <c r="Q37">
        <v>0</v>
      </c>
      <c r="R37">
        <v>0.55778372661770348</v>
      </c>
      <c r="S37">
        <v>5.7600857060720045</v>
      </c>
    </row>
    <row r="38" spans="1:19">
      <c r="A38" t="s">
        <v>48</v>
      </c>
      <c r="B38" s="34" t="s">
        <v>77</v>
      </c>
      <c r="C38">
        <v>0</v>
      </c>
      <c r="D38">
        <v>0.2860496523353937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3.4317181138295947</v>
      </c>
      <c r="O38">
        <v>0</v>
      </c>
      <c r="P38">
        <v>1.0980184846111847</v>
      </c>
      <c r="Q38">
        <v>0</v>
      </c>
      <c r="R38">
        <v>4.8990028964190913E-4</v>
      </c>
      <c r="S38">
        <v>4.8162761510657788</v>
      </c>
    </row>
    <row r="39" spans="1:19">
      <c r="A39" t="s">
        <v>48</v>
      </c>
      <c r="B39" s="34" t="s">
        <v>78</v>
      </c>
      <c r="C39">
        <v>0</v>
      </c>
      <c r="D39">
        <v>0.26725518240803603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2.1872720768475483E-2</v>
      </c>
      <c r="L39">
        <v>0</v>
      </c>
      <c r="M39">
        <v>0</v>
      </c>
      <c r="N39">
        <v>3.1975196151644134</v>
      </c>
      <c r="O39">
        <v>0</v>
      </c>
      <c r="P39">
        <v>0.87484608878170889</v>
      </c>
      <c r="Q39">
        <v>3.5977444218262233</v>
      </c>
      <c r="R39">
        <v>5.2381069361615573E-3</v>
      </c>
      <c r="S39">
        <v>7.9644761358850644</v>
      </c>
    </row>
    <row r="40" spans="1:19">
      <c r="A40" t="s">
        <v>48</v>
      </c>
      <c r="B40" s="34" t="s">
        <v>79</v>
      </c>
      <c r="C40">
        <v>0</v>
      </c>
      <c r="D40">
        <v>0.10950000091914003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1.5019095539657926E-2</v>
      </c>
      <c r="L40">
        <v>0</v>
      </c>
      <c r="M40">
        <v>0</v>
      </c>
      <c r="N40">
        <v>1.0735478725572207</v>
      </c>
      <c r="O40">
        <v>0</v>
      </c>
      <c r="P40">
        <v>0.50881092829742869</v>
      </c>
      <c r="Q40">
        <v>2.4649067696953368</v>
      </c>
      <c r="R40">
        <v>0.1157444260614735</v>
      </c>
      <c r="S40">
        <v>4.2875290930703045</v>
      </c>
    </row>
    <row r="41" spans="1:19">
      <c r="A41" t="s">
        <v>48</v>
      </c>
      <c r="B41" s="34" t="s">
        <v>80</v>
      </c>
      <c r="C41">
        <v>0</v>
      </c>
      <c r="D41">
        <v>7.2686428527157787E-4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0.22568856873287285</v>
      </c>
      <c r="L41">
        <v>0</v>
      </c>
      <c r="M41">
        <v>6.5474956805065219</v>
      </c>
      <c r="N41">
        <v>1.7385439298955419E-2</v>
      </c>
      <c r="O41">
        <v>0</v>
      </c>
      <c r="P41">
        <v>0.40836824740901179</v>
      </c>
      <c r="Q41">
        <v>2.4748827557327786</v>
      </c>
      <c r="R41">
        <v>8.5419922291270822E-2</v>
      </c>
      <c r="S41">
        <v>9.7599674782566694</v>
      </c>
    </row>
    <row r="42" spans="1:19">
      <c r="A42" t="s">
        <v>48</v>
      </c>
      <c r="B42" s="34" t="s">
        <v>81</v>
      </c>
      <c r="C42">
        <v>0</v>
      </c>
      <c r="D42">
        <v>9.4736285088682592E-2</v>
      </c>
      <c r="E42">
        <v>0</v>
      </c>
      <c r="F42">
        <v>0</v>
      </c>
      <c r="G42">
        <v>0</v>
      </c>
      <c r="H42">
        <v>0</v>
      </c>
      <c r="I42">
        <v>1.3021178860418399</v>
      </c>
      <c r="J42">
        <v>0</v>
      </c>
      <c r="K42">
        <v>6.7686614117223876E-4</v>
      </c>
      <c r="L42">
        <v>2.2312282150423357E-2</v>
      </c>
      <c r="M42">
        <v>13.023647670955356</v>
      </c>
      <c r="N42">
        <v>0.44319669859604005</v>
      </c>
      <c r="O42">
        <v>0</v>
      </c>
      <c r="P42">
        <v>0.56311976104042749</v>
      </c>
      <c r="Q42">
        <v>1.1409216192426186E-3</v>
      </c>
      <c r="R42">
        <v>0.17280595463050119</v>
      </c>
      <c r="S42">
        <v>15.623754326263793</v>
      </c>
    </row>
    <row r="43" spans="1:19">
      <c r="A43" t="s">
        <v>48</v>
      </c>
      <c r="B43" s="34" t="s">
        <v>82</v>
      </c>
      <c r="C43">
        <v>0</v>
      </c>
      <c r="D43">
        <v>6.3614665489018396E-2</v>
      </c>
      <c r="E43">
        <v>0</v>
      </c>
      <c r="F43">
        <v>0</v>
      </c>
      <c r="G43">
        <v>0</v>
      </c>
      <c r="H43">
        <v>0</v>
      </c>
      <c r="I43">
        <v>1.1310112905373098</v>
      </c>
      <c r="J43">
        <v>0</v>
      </c>
      <c r="K43">
        <v>1.9436370536068948E-4</v>
      </c>
      <c r="L43">
        <v>19.072219591099945</v>
      </c>
      <c r="M43">
        <v>14.119176372395529</v>
      </c>
      <c r="N43">
        <v>1.3868727464633608</v>
      </c>
      <c r="O43">
        <v>37.719006484949766</v>
      </c>
      <c r="P43">
        <v>0.95858331032531652</v>
      </c>
      <c r="Q43">
        <v>0.31366091208740698</v>
      </c>
      <c r="R43">
        <v>1.6511184888372554E-3</v>
      </c>
      <c r="S43">
        <v>74.765990855541389</v>
      </c>
    </row>
    <row r="44" spans="1:19">
      <c r="A44" t="s">
        <v>48</v>
      </c>
      <c r="B44" s="34" t="s">
        <v>83</v>
      </c>
      <c r="C44">
        <v>0</v>
      </c>
      <c r="D44">
        <v>0.38934348545736697</v>
      </c>
      <c r="E44">
        <v>0</v>
      </c>
      <c r="F44">
        <v>0</v>
      </c>
      <c r="G44">
        <v>0</v>
      </c>
      <c r="H44">
        <v>0</v>
      </c>
      <c r="I44">
        <v>0.48104713277121292</v>
      </c>
      <c r="J44">
        <v>0</v>
      </c>
      <c r="K44">
        <v>0.16906876940837395</v>
      </c>
      <c r="L44">
        <v>0.56007374826670286</v>
      </c>
      <c r="M44">
        <v>2.0541890089218384</v>
      </c>
      <c r="N44">
        <v>0.59348120187601694</v>
      </c>
      <c r="O44">
        <v>8.8175631055725034</v>
      </c>
      <c r="P44">
        <v>0.49553442067536402</v>
      </c>
      <c r="Q44">
        <v>0.96463744536676899</v>
      </c>
      <c r="R44">
        <v>0.52687539290537977</v>
      </c>
      <c r="S44">
        <v>15.051813711221939</v>
      </c>
    </row>
    <row r="45" spans="1:19">
      <c r="A45" t="s">
        <v>48</v>
      </c>
      <c r="B45" s="34" t="s">
        <v>84</v>
      </c>
      <c r="C45">
        <v>0</v>
      </c>
      <c r="D45">
        <v>0.4596833549842243</v>
      </c>
      <c r="E45">
        <v>1.5507006216353201</v>
      </c>
      <c r="F45">
        <v>0</v>
      </c>
      <c r="G45">
        <v>0</v>
      </c>
      <c r="H45">
        <v>0</v>
      </c>
      <c r="I45">
        <v>3.2594647970913826E-3</v>
      </c>
      <c r="J45">
        <v>0</v>
      </c>
      <c r="K45">
        <v>3.7698533360636666E-3</v>
      </c>
      <c r="L45">
        <v>4.573348351417124</v>
      </c>
      <c r="M45">
        <v>1.0742535060793728</v>
      </c>
      <c r="N45">
        <v>4.9329997672636665</v>
      </c>
      <c r="O45">
        <v>14.645906635130416</v>
      </c>
      <c r="P45">
        <v>1.2684013003544887</v>
      </c>
      <c r="Q45">
        <v>0.15185513689073815</v>
      </c>
      <c r="R45">
        <v>0</v>
      </c>
      <c r="S45">
        <v>28.664177991888778</v>
      </c>
    </row>
    <row r="46" spans="1:19">
      <c r="A46" t="s">
        <v>48</v>
      </c>
      <c r="B46" s="34" t="s">
        <v>85</v>
      </c>
      <c r="C46">
        <v>0</v>
      </c>
      <c r="D46">
        <v>1.375550413817983E-4</v>
      </c>
      <c r="E46">
        <v>1.6335123813673409</v>
      </c>
      <c r="F46">
        <v>0</v>
      </c>
      <c r="G46">
        <v>0</v>
      </c>
      <c r="H46">
        <v>0</v>
      </c>
      <c r="I46">
        <v>0.314569234201028</v>
      </c>
      <c r="J46">
        <v>0</v>
      </c>
      <c r="K46">
        <v>8.8540005811560407E-3</v>
      </c>
      <c r="L46">
        <v>5.8899032203807451</v>
      </c>
      <c r="M46">
        <v>2.4574252446772391</v>
      </c>
      <c r="N46">
        <v>8.0141680049763409E-3</v>
      </c>
      <c r="O46">
        <v>4.206047135409591</v>
      </c>
      <c r="P46">
        <v>0.3442992396108675</v>
      </c>
      <c r="Q46">
        <v>2.3372011311809473</v>
      </c>
      <c r="R46">
        <v>1.6695640773711773E-4</v>
      </c>
      <c r="S46">
        <v>17.200130266863027</v>
      </c>
    </row>
    <row r="47" spans="1:19">
      <c r="A47" t="s">
        <v>48</v>
      </c>
      <c r="B47" s="34" t="s">
        <v>86</v>
      </c>
      <c r="C47">
        <v>0</v>
      </c>
      <c r="D47">
        <v>4.9910434903353007E-3</v>
      </c>
      <c r="E47">
        <v>0.97719009740408502</v>
      </c>
      <c r="F47">
        <v>0</v>
      </c>
      <c r="G47">
        <v>0</v>
      </c>
      <c r="H47">
        <v>0</v>
      </c>
      <c r="I47">
        <v>0.208371454834408</v>
      </c>
      <c r="J47">
        <v>36.320927131270324</v>
      </c>
      <c r="K47">
        <v>3.4240466268209424E-5</v>
      </c>
      <c r="L47">
        <v>0</v>
      </c>
      <c r="M47">
        <v>1.8274344219829572</v>
      </c>
      <c r="N47">
        <v>5.1767850048264563E-2</v>
      </c>
      <c r="O47">
        <v>0.73176671893300238</v>
      </c>
      <c r="P47">
        <v>0.24091660366300083</v>
      </c>
      <c r="Q47">
        <v>5.6753132529444983</v>
      </c>
      <c r="R47">
        <v>0.90256827212349577</v>
      </c>
      <c r="S47">
        <v>46.941281087160974</v>
      </c>
    </row>
    <row r="48" spans="1:19">
      <c r="A48" t="s">
        <v>48</v>
      </c>
      <c r="B48" s="34" t="s">
        <v>87</v>
      </c>
      <c r="C48">
        <v>0</v>
      </c>
      <c r="D48">
        <v>9.3572647878385151E-2</v>
      </c>
      <c r="E48">
        <v>2.0819875483290087</v>
      </c>
      <c r="F48">
        <v>0</v>
      </c>
      <c r="G48">
        <v>1.565720610651411E-3</v>
      </c>
      <c r="H48">
        <v>1.4091660809913975E-3</v>
      </c>
      <c r="I48">
        <v>2.9971043111076714</v>
      </c>
      <c r="J48">
        <v>0</v>
      </c>
      <c r="K48">
        <v>5.5518270823562421E-5</v>
      </c>
      <c r="L48">
        <v>3.5585595155311012E-2</v>
      </c>
      <c r="M48">
        <v>27.399462351527092</v>
      </c>
      <c r="N48">
        <v>0.74238319487164972</v>
      </c>
      <c r="O48">
        <v>2.5989310570686683</v>
      </c>
      <c r="P48">
        <v>0.38040378558239496</v>
      </c>
      <c r="Q48">
        <v>9.8265815930419507</v>
      </c>
      <c r="R48">
        <v>2.4318243121630534</v>
      </c>
      <c r="S48">
        <v>48.590866801687412</v>
      </c>
    </row>
    <row r="49" spans="1:19">
      <c r="A49" t="s">
        <v>48</v>
      </c>
      <c r="B49" s="34" t="s">
        <v>88</v>
      </c>
      <c r="C49">
        <v>0</v>
      </c>
      <c r="D49">
        <v>2.1807822299146018E-2</v>
      </c>
      <c r="E49">
        <v>0.86931488809590363</v>
      </c>
      <c r="F49">
        <v>0.33213584914255229</v>
      </c>
      <c r="G49">
        <v>2.0759441054212502</v>
      </c>
      <c r="H49">
        <v>2.7620449427935529</v>
      </c>
      <c r="I49">
        <v>2.4882576116951327E-3</v>
      </c>
      <c r="J49">
        <v>0</v>
      </c>
      <c r="K49">
        <v>2.3460935093188584E-3</v>
      </c>
      <c r="L49">
        <v>0</v>
      </c>
      <c r="M49">
        <v>1.6737023839921363</v>
      </c>
      <c r="N49">
        <v>6.3273383326503563E-2</v>
      </c>
      <c r="O49">
        <v>4.8720508992706186</v>
      </c>
      <c r="P49">
        <v>0.40612524976121378</v>
      </c>
      <c r="Q49">
        <v>0.5695392576856122</v>
      </c>
      <c r="R49">
        <v>2.1786166078170748</v>
      </c>
      <c r="S49">
        <v>15.829389740726185</v>
      </c>
    </row>
    <row r="50" spans="1:19">
      <c r="A50" t="s">
        <v>48</v>
      </c>
      <c r="B50" s="34" t="s">
        <v>89</v>
      </c>
      <c r="C50">
        <v>0</v>
      </c>
      <c r="D50">
        <v>0</v>
      </c>
      <c r="E50">
        <v>0</v>
      </c>
      <c r="F50">
        <v>0.49616930850973184</v>
      </c>
      <c r="G50">
        <v>2.1410623823758312</v>
      </c>
      <c r="H50">
        <v>3.4866286142020657</v>
      </c>
      <c r="I50">
        <v>1.762937169679013E-2</v>
      </c>
      <c r="J50">
        <v>0</v>
      </c>
      <c r="K50">
        <v>0</v>
      </c>
      <c r="L50">
        <v>3.934282186035162</v>
      </c>
      <c r="M50">
        <v>0.15410124411508264</v>
      </c>
      <c r="N50">
        <v>0.25135400534141183</v>
      </c>
      <c r="O50">
        <v>22.385043441798047</v>
      </c>
      <c r="P50">
        <v>0.73628523484148189</v>
      </c>
      <c r="Q50">
        <v>0.1473045377674822</v>
      </c>
      <c r="R50">
        <v>6.2904350026586648</v>
      </c>
      <c r="S50">
        <v>40.04029532933987</v>
      </c>
    </row>
    <row r="51" spans="1:19">
      <c r="A51" t="s">
        <v>230</v>
      </c>
      <c r="B51" s="34" t="s">
        <v>90</v>
      </c>
      <c r="C51">
        <v>7.7226390210916041E-4</v>
      </c>
      <c r="D51">
        <v>0.11167824180417796</v>
      </c>
      <c r="E51">
        <v>5.8893973978548786E-3</v>
      </c>
      <c r="F51">
        <v>0.12378744249256401</v>
      </c>
      <c r="G51">
        <v>0.25257232105855909</v>
      </c>
      <c r="H51">
        <v>2.0616896061126155E-2</v>
      </c>
      <c r="I51">
        <v>0.32216776312136197</v>
      </c>
      <c r="J51">
        <v>0</v>
      </c>
      <c r="K51">
        <v>6.4878364865074256E-2</v>
      </c>
      <c r="L51">
        <v>1.6043823844002247</v>
      </c>
      <c r="M51">
        <v>3.2048938369435547</v>
      </c>
      <c r="N51">
        <v>0.11944938142032413</v>
      </c>
      <c r="O51">
        <v>4.7859651303227508</v>
      </c>
      <c r="P51">
        <v>0.23169885175728844</v>
      </c>
      <c r="Q51">
        <v>1.6114961003907524E-2</v>
      </c>
      <c r="R51">
        <v>0.89112731404768297</v>
      </c>
      <c r="S51">
        <v>11.755994550599667</v>
      </c>
    </row>
    <row r="52" spans="1:19">
      <c r="A52" t="s">
        <v>48</v>
      </c>
      <c r="B52" s="34" t="s">
        <v>91</v>
      </c>
      <c r="C52">
        <v>0.64330688682965531</v>
      </c>
      <c r="D52">
        <v>0</v>
      </c>
      <c r="E52">
        <v>0.32169634635963007</v>
      </c>
      <c r="F52">
        <v>8.9257573588026329E-3</v>
      </c>
      <c r="G52">
        <v>0.72053997603929432</v>
      </c>
      <c r="H52">
        <v>0.80605807617016012</v>
      </c>
      <c r="I52">
        <v>5.9642144654574736E-3</v>
      </c>
      <c r="J52">
        <v>0</v>
      </c>
      <c r="K52">
        <v>1.1363741169697628E-3</v>
      </c>
      <c r="L52">
        <v>0.24534789899226439</v>
      </c>
      <c r="M52">
        <v>0.51091737790532932</v>
      </c>
      <c r="N52">
        <v>0.57491816699011622</v>
      </c>
      <c r="O52">
        <v>6.5076226679605043</v>
      </c>
      <c r="P52">
        <v>0.14397876052789549</v>
      </c>
      <c r="Q52">
        <v>0.31595024986822295</v>
      </c>
      <c r="R52">
        <v>1.9803275335035551</v>
      </c>
      <c r="S52">
        <v>12.786690287087708</v>
      </c>
    </row>
    <row r="53" spans="1:19">
      <c r="A53" t="s">
        <v>48</v>
      </c>
      <c r="B53" s="34" t="s">
        <v>92</v>
      </c>
      <c r="C53">
        <v>0.26272130489214118</v>
      </c>
      <c r="D53">
        <v>4.4998260186490668E-4</v>
      </c>
      <c r="E53">
        <v>0.45452617077168966</v>
      </c>
      <c r="F53">
        <v>0.11765797459758764</v>
      </c>
      <c r="G53">
        <v>1.440934265685117</v>
      </c>
      <c r="H53">
        <v>0.6382461128447332</v>
      </c>
      <c r="I53">
        <v>7.1491537293184138E-2</v>
      </c>
      <c r="J53">
        <v>0</v>
      </c>
      <c r="K53">
        <v>1.2801565195674769E-6</v>
      </c>
      <c r="L53">
        <v>8.007755761856572E-2</v>
      </c>
      <c r="M53">
        <v>2.356647848648592</v>
      </c>
      <c r="N53">
        <v>7.4731493416635431E-3</v>
      </c>
      <c r="O53">
        <v>4.2264734451493382</v>
      </c>
      <c r="P53">
        <v>8.6225051569499556E-2</v>
      </c>
      <c r="Q53">
        <v>1.4348591722438186E-2</v>
      </c>
      <c r="R53">
        <v>1.5990082780204311</v>
      </c>
      <c r="S53">
        <v>11.356282550913534</v>
      </c>
    </row>
    <row r="54" spans="1:19">
      <c r="A54" t="s">
        <v>230</v>
      </c>
      <c r="B54" s="34" t="s">
        <v>93</v>
      </c>
      <c r="C54">
        <v>0.63504525747328167</v>
      </c>
      <c r="D54">
        <v>7.7791695510853742E-4</v>
      </c>
      <c r="E54">
        <v>0.50856471440706841</v>
      </c>
      <c r="F54">
        <v>0.26078855856002114</v>
      </c>
      <c r="G54">
        <v>0</v>
      </c>
      <c r="H54">
        <v>2.4150348543180922</v>
      </c>
      <c r="I54">
        <v>0.39687457981856866</v>
      </c>
      <c r="J54">
        <v>0</v>
      </c>
      <c r="K54">
        <v>4.1505481737535987E-5</v>
      </c>
      <c r="L54">
        <v>0</v>
      </c>
      <c r="M54">
        <v>1.3789514446597053</v>
      </c>
      <c r="N54">
        <v>7.1209221457060323E-3</v>
      </c>
      <c r="O54">
        <v>0.93492339164399141</v>
      </c>
      <c r="P54">
        <v>0.28973077204620346</v>
      </c>
      <c r="Q54">
        <v>2.5168675921698025E-2</v>
      </c>
      <c r="R54">
        <v>2.2606701916462875</v>
      </c>
      <c r="S54">
        <v>9.1136927850776601</v>
      </c>
    </row>
    <row r="55" spans="1:19">
      <c r="A55" t="s">
        <v>48</v>
      </c>
      <c r="B55" s="34" t="s">
        <v>94</v>
      </c>
      <c r="C55">
        <v>8.615644064926653E-2</v>
      </c>
      <c r="D55">
        <v>0</v>
      </c>
      <c r="E55">
        <v>1.3137433786031494E-2</v>
      </c>
      <c r="F55">
        <v>0</v>
      </c>
      <c r="G55">
        <v>0.1467998169592768</v>
      </c>
      <c r="H55">
        <v>7.6094241985273925E-3</v>
      </c>
      <c r="I55">
        <v>0</v>
      </c>
      <c r="J55">
        <v>0</v>
      </c>
      <c r="K55">
        <v>7.4295063611673484E-5</v>
      </c>
      <c r="L55">
        <v>0</v>
      </c>
      <c r="M55">
        <v>0.23674539608782652</v>
      </c>
      <c r="N55">
        <v>8.4406842575297958E-2</v>
      </c>
      <c r="O55">
        <v>1.2966087416418759</v>
      </c>
      <c r="P55">
        <v>0.11340044136223781</v>
      </c>
      <c r="Q55">
        <v>2.9656596062466178E-5</v>
      </c>
      <c r="R55">
        <v>0.12027104910228559</v>
      </c>
      <c r="S55">
        <v>2.1052395380220332</v>
      </c>
    </row>
    <row r="56" spans="1:19">
      <c r="A56" t="s">
        <v>48</v>
      </c>
      <c r="B56" s="34" t="s">
        <v>95</v>
      </c>
      <c r="C56">
        <v>0</v>
      </c>
      <c r="D56">
        <v>8.6902462414362169E-3</v>
      </c>
      <c r="E56">
        <v>7.2972024136511315</v>
      </c>
      <c r="F56">
        <v>5.2868131885410286E-2</v>
      </c>
      <c r="G56">
        <v>0.18467184076573417</v>
      </c>
      <c r="H56">
        <v>1.6364810543587183E-2</v>
      </c>
      <c r="I56">
        <v>1.4506207110258629E-3</v>
      </c>
      <c r="J56">
        <v>0</v>
      </c>
      <c r="K56">
        <v>0</v>
      </c>
      <c r="L56">
        <v>0</v>
      </c>
      <c r="M56">
        <v>3.0726306814926829E-2</v>
      </c>
      <c r="N56">
        <v>8.1003244600342583E-2</v>
      </c>
      <c r="O56">
        <v>3.479778955055906</v>
      </c>
      <c r="P56">
        <v>0.15842724181043444</v>
      </c>
      <c r="Q56">
        <v>3.0258027973673052E-4</v>
      </c>
      <c r="R56">
        <v>1.1233886616069384</v>
      </c>
      <c r="S56">
        <v>12.43487505396763</v>
      </c>
    </row>
    <row r="57" spans="1:19">
      <c r="A57" t="s">
        <v>230</v>
      </c>
      <c r="B57" s="34" t="s">
        <v>96</v>
      </c>
      <c r="C57">
        <v>1.2316745722487088E-3</v>
      </c>
      <c r="D57">
        <v>5.1834372136116968E-4</v>
      </c>
      <c r="E57">
        <v>0</v>
      </c>
      <c r="F57">
        <v>2.2911754043288379E-2</v>
      </c>
      <c r="G57">
        <v>0.1900380780047044</v>
      </c>
      <c r="H57">
        <v>0.27191851171025938</v>
      </c>
      <c r="I57">
        <v>2.5502078219581392E-3</v>
      </c>
      <c r="J57">
        <v>63.742371234424965</v>
      </c>
      <c r="K57">
        <v>0</v>
      </c>
      <c r="L57">
        <v>0</v>
      </c>
      <c r="M57">
        <v>8.0668723814909526E-3</v>
      </c>
      <c r="N57">
        <v>4.3584429927818746E-3</v>
      </c>
      <c r="O57">
        <v>0.8681446555616219</v>
      </c>
      <c r="P57">
        <v>6.1080203746818995E-2</v>
      </c>
      <c r="Q57">
        <v>26.205182729995549</v>
      </c>
      <c r="R57">
        <v>0.23625089627187279</v>
      </c>
      <c r="S57">
        <v>91.614623605248312</v>
      </c>
    </row>
    <row r="58" spans="1:19">
      <c r="A58" t="s">
        <v>230</v>
      </c>
      <c r="B58" s="34" t="s">
        <v>97</v>
      </c>
      <c r="C58">
        <v>8.9382409072434221E-2</v>
      </c>
      <c r="D58">
        <v>0</v>
      </c>
      <c r="E58">
        <v>0</v>
      </c>
      <c r="F58">
        <v>3.4321736567876071E-2</v>
      </c>
      <c r="G58">
        <v>8.1958371400148167E-4</v>
      </c>
      <c r="H58">
        <v>0.11101396895320903</v>
      </c>
      <c r="I58">
        <v>6.773764436474039E-6</v>
      </c>
      <c r="J58">
        <v>26.267561270714907</v>
      </c>
      <c r="K58">
        <v>4.788221251214031E-4</v>
      </c>
      <c r="L58">
        <v>0</v>
      </c>
      <c r="M58">
        <v>1.9301458172833463E-3</v>
      </c>
      <c r="N58">
        <v>1.8170404766646442E-2</v>
      </c>
      <c r="O58">
        <v>1.1995764760079908</v>
      </c>
      <c r="P58">
        <v>2.4760984788347429E-2</v>
      </c>
      <c r="Q58">
        <v>12.942745983834222</v>
      </c>
      <c r="R58">
        <v>0.13956067448711806</v>
      </c>
      <c r="S58">
        <v>40.830329234613032</v>
      </c>
    </row>
    <row r="59" spans="1:19">
      <c r="A59" t="s">
        <v>230</v>
      </c>
      <c r="B59" s="34" t="s">
        <v>98</v>
      </c>
      <c r="C59">
        <v>2.5697948513631275E-2</v>
      </c>
      <c r="D59">
        <v>0</v>
      </c>
      <c r="E59">
        <v>4.2992926473353066E-2</v>
      </c>
      <c r="F59">
        <v>1.167656065790279E-4</v>
      </c>
      <c r="G59">
        <v>4.2053290167434199E-3</v>
      </c>
      <c r="H59">
        <v>0.31918920706582377</v>
      </c>
      <c r="I59">
        <v>0</v>
      </c>
      <c r="J59">
        <v>1.3299671178448023</v>
      </c>
      <c r="K59">
        <v>2.8560116170472938E-5</v>
      </c>
      <c r="L59">
        <v>3.4093336292151832</v>
      </c>
      <c r="M59">
        <v>0</v>
      </c>
      <c r="N59">
        <v>6.4208818513723287E-2</v>
      </c>
      <c r="O59">
        <v>9.2250751053171598E-2</v>
      </c>
      <c r="P59">
        <v>8.3609057316092361E-2</v>
      </c>
      <c r="Q59">
        <v>0.12864407801293964</v>
      </c>
      <c r="R59">
        <v>0.20118207987407288</v>
      </c>
      <c r="S59">
        <v>5.7014262686222992</v>
      </c>
    </row>
    <row r="60" spans="1:19">
      <c r="A60" t="s">
        <v>48</v>
      </c>
      <c r="B60" s="34" t="s">
        <v>99</v>
      </c>
      <c r="C60">
        <v>0.15833258953013019</v>
      </c>
      <c r="D60">
        <v>2.54059775028459E-3</v>
      </c>
      <c r="E60">
        <v>0</v>
      </c>
      <c r="F60">
        <v>2.0956450864746401E-3</v>
      </c>
      <c r="G60">
        <v>0</v>
      </c>
      <c r="H60">
        <v>6.9274038936661952E-4</v>
      </c>
      <c r="I60">
        <v>0</v>
      </c>
      <c r="J60">
        <v>9.6484651284519032</v>
      </c>
      <c r="K60">
        <v>0</v>
      </c>
      <c r="L60">
        <v>0</v>
      </c>
      <c r="M60">
        <v>2.3800208345633678E-2</v>
      </c>
      <c r="N60">
        <v>7.207578313622065E-3</v>
      </c>
      <c r="O60">
        <v>0.88704139430376472</v>
      </c>
      <c r="P60">
        <v>1.6479392157860318E-2</v>
      </c>
      <c r="Q60">
        <v>5.5849603595634676</v>
      </c>
      <c r="R60">
        <v>0.20922811711382039</v>
      </c>
      <c r="S60">
        <v>16.540843751006378</v>
      </c>
    </row>
    <row r="61" spans="1:19">
      <c r="A61" t="s">
        <v>48</v>
      </c>
      <c r="B61" s="34" t="s">
        <v>101</v>
      </c>
      <c r="C61">
        <v>2.5073267699321722E-2</v>
      </c>
      <c r="D61">
        <v>0.11061094689699669</v>
      </c>
      <c r="E61">
        <v>1.7598337629164291</v>
      </c>
      <c r="F61">
        <v>3.3917381094211496E-2</v>
      </c>
      <c r="G61">
        <v>0.18870258190372269</v>
      </c>
      <c r="H61">
        <v>0.31819804919428485</v>
      </c>
      <c r="I61">
        <v>0.39847899734879277</v>
      </c>
      <c r="J61">
        <v>27.762467391347769</v>
      </c>
      <c r="K61">
        <v>1.1262372252691666E-3</v>
      </c>
      <c r="L61">
        <v>5.1260513165613304</v>
      </c>
      <c r="M61">
        <v>3.8417644680022818</v>
      </c>
      <c r="N61">
        <v>0.75099205044080364</v>
      </c>
      <c r="O61">
        <v>4.730738958707434</v>
      </c>
      <c r="P61">
        <v>0.35085305801320565</v>
      </c>
      <c r="Q61">
        <v>11.760845147386178</v>
      </c>
      <c r="R61">
        <v>0.71585781747977251</v>
      </c>
      <c r="S61">
        <v>57.875511432218332</v>
      </c>
    </row>
    <row r="62" spans="1:19">
      <c r="A62" t="s">
        <v>48</v>
      </c>
      <c r="B62" s="34" t="s">
        <v>102</v>
      </c>
      <c r="C62">
        <v>0.16955304925402981</v>
      </c>
      <c r="D62">
        <v>3.1755087176014385E-2</v>
      </c>
      <c r="E62">
        <v>0</v>
      </c>
      <c r="F62">
        <v>0</v>
      </c>
      <c r="G62">
        <v>0</v>
      </c>
      <c r="H62">
        <v>2.4053170435429649E-3</v>
      </c>
      <c r="I62">
        <v>8.2524336666391918E-3</v>
      </c>
      <c r="J62">
        <v>0.13865773984807106</v>
      </c>
      <c r="K62">
        <v>2.5765908410191329E-6</v>
      </c>
      <c r="L62">
        <v>0</v>
      </c>
      <c r="M62">
        <v>5.0171859806411589E-2</v>
      </c>
      <c r="N62">
        <v>1.6212966257729278E-2</v>
      </c>
      <c r="O62">
        <v>0.13111830364911725</v>
      </c>
      <c r="P62">
        <v>3.1643675820621553E-2</v>
      </c>
      <c r="Q62">
        <v>5.9110284963281856E-2</v>
      </c>
      <c r="R62">
        <v>0.10104945277711863</v>
      </c>
      <c r="S62">
        <v>0.73993274685392407</v>
      </c>
    </row>
    <row r="63" spans="1:19">
      <c r="A63" t="s">
        <v>48</v>
      </c>
      <c r="B63" s="34" t="s">
        <v>103</v>
      </c>
      <c r="C63">
        <v>0</v>
      </c>
      <c r="D63">
        <v>1.28689856899733E-5</v>
      </c>
      <c r="E63">
        <v>0.1744387719125271</v>
      </c>
      <c r="F63">
        <v>0</v>
      </c>
      <c r="G63">
        <v>3.3776977456767554E-5</v>
      </c>
      <c r="H63">
        <v>3.7201382678375694E-5</v>
      </c>
      <c r="I63">
        <v>0</v>
      </c>
      <c r="J63">
        <v>4.9255274561911619</v>
      </c>
      <c r="K63">
        <v>9.5973507597046925E-5</v>
      </c>
      <c r="L63">
        <v>3.7572490107353929</v>
      </c>
      <c r="M63">
        <v>0.96469502977640786</v>
      </c>
      <c r="N63">
        <v>0.28320311739257065</v>
      </c>
      <c r="O63">
        <v>2.0690647873095713E-2</v>
      </c>
      <c r="P63">
        <v>1.2556032445427689E-2</v>
      </c>
      <c r="Q63">
        <v>3.1630622780470929</v>
      </c>
      <c r="R63">
        <v>4.0489377912173552E-2</v>
      </c>
      <c r="S63">
        <v>13.342091543138963</v>
      </c>
    </row>
    <row r="64" spans="1:19">
      <c r="A64" t="s">
        <v>48</v>
      </c>
      <c r="B64" s="34" t="s">
        <v>104</v>
      </c>
      <c r="C64">
        <v>0</v>
      </c>
      <c r="D64">
        <v>6.8577447811168923E-3</v>
      </c>
      <c r="E64">
        <v>1.2480477154063863E-2</v>
      </c>
      <c r="F64">
        <v>1.2198213343861397E-5</v>
      </c>
      <c r="G64">
        <v>2.3823278852283636E-2</v>
      </c>
      <c r="H64">
        <v>0</v>
      </c>
      <c r="I64">
        <v>0.10411828504749465</v>
      </c>
      <c r="J64">
        <v>1.4323952819114254</v>
      </c>
      <c r="K64">
        <v>6.493072147140122E-4</v>
      </c>
      <c r="L64">
        <v>1.2280513994312514E-2</v>
      </c>
      <c r="M64">
        <v>6.9596218903882345E-2</v>
      </c>
      <c r="N64">
        <v>1.8864745228537316E-2</v>
      </c>
      <c r="O64">
        <v>7.3503600840041372E-2</v>
      </c>
      <c r="P64">
        <v>4.7737527838695115E-2</v>
      </c>
      <c r="Q64">
        <v>1.4134839806796577</v>
      </c>
      <c r="R64">
        <v>0.32848629452682943</v>
      </c>
      <c r="S64">
        <v>3.5442894551866857</v>
      </c>
    </row>
    <row r="65" spans="1:19">
      <c r="A65" t="s">
        <v>48</v>
      </c>
      <c r="B65" s="34" t="s">
        <v>105</v>
      </c>
      <c r="C65">
        <v>9.9817341031727125E-4</v>
      </c>
      <c r="D65">
        <v>9.6517392673689528E-6</v>
      </c>
      <c r="E65">
        <v>0.96689421427175404</v>
      </c>
      <c r="F65">
        <v>0</v>
      </c>
      <c r="G65">
        <v>1.0383596089279301</v>
      </c>
      <c r="H65">
        <v>1.8600691339187847E-5</v>
      </c>
      <c r="I65">
        <v>1.0160646654711059E-5</v>
      </c>
      <c r="J65">
        <v>13.100691044115536</v>
      </c>
      <c r="K65">
        <v>7.0906564730854882E-7</v>
      </c>
      <c r="L65">
        <v>0</v>
      </c>
      <c r="M65">
        <v>0.44700856770572273</v>
      </c>
      <c r="N65">
        <v>0.11753435910258503</v>
      </c>
      <c r="O65">
        <v>4.3685797714175578E-2</v>
      </c>
      <c r="P65">
        <v>3.4386604557177236E-3</v>
      </c>
      <c r="Q65">
        <v>4.1263216326671994</v>
      </c>
      <c r="R65">
        <v>0.4565930746067508</v>
      </c>
      <c r="S65">
        <v>20.301564255120866</v>
      </c>
    </row>
    <row r="66" spans="1:19">
      <c r="A66" t="s">
        <v>48</v>
      </c>
      <c r="B66" s="34" t="s">
        <v>106</v>
      </c>
      <c r="C66">
        <v>1.5529870699093173E-2</v>
      </c>
      <c r="D66">
        <v>1.9363841655462011E-5</v>
      </c>
      <c r="E66">
        <v>2.0975577484527719E-3</v>
      </c>
      <c r="F66">
        <v>0.1012912867031357</v>
      </c>
      <c r="G66">
        <v>0.22645078575406608</v>
      </c>
      <c r="H66">
        <v>1.5561930089634206</v>
      </c>
      <c r="I66">
        <v>2.2481415615050793E-2</v>
      </c>
      <c r="J66">
        <v>7.6066861832941868E-2</v>
      </c>
      <c r="K66">
        <v>1.4960957317455836E-7</v>
      </c>
      <c r="L66">
        <v>0</v>
      </c>
      <c r="M66">
        <v>6.1993903193922506E-2</v>
      </c>
      <c r="N66">
        <v>5.6006852910215343E-3</v>
      </c>
      <c r="O66">
        <v>1.552730127454538E-2</v>
      </c>
      <c r="P66">
        <v>1.3116720699660078E-2</v>
      </c>
      <c r="Q66">
        <v>5.5497706091131249E-2</v>
      </c>
      <c r="R66">
        <v>1.3195268634247341</v>
      </c>
      <c r="S66">
        <v>3.471393480742222</v>
      </c>
    </row>
    <row r="67" spans="1:19">
      <c r="A67" t="s">
        <v>230</v>
      </c>
      <c r="B67" s="34" t="s">
        <v>107</v>
      </c>
      <c r="C67">
        <v>2.8004264144612101E-2</v>
      </c>
      <c r="D67">
        <v>6.4344928447646055E-6</v>
      </c>
      <c r="E67">
        <v>0</v>
      </c>
      <c r="F67">
        <v>1.1761312407841729E-2</v>
      </c>
      <c r="G67">
        <v>3.1848104301898772E-2</v>
      </c>
      <c r="H67">
        <v>0.24529827640201063</v>
      </c>
      <c r="I67">
        <v>0.25529198160157129</v>
      </c>
      <c r="J67">
        <v>1.1986054236236896</v>
      </c>
      <c r="K67">
        <v>5.3179923542590046E-7</v>
      </c>
      <c r="L67">
        <v>2.1461370503104149E-2</v>
      </c>
      <c r="M67">
        <v>2.3960819473118988</v>
      </c>
      <c r="N67">
        <v>6.7246915261556239E-3</v>
      </c>
      <c r="O67">
        <v>0.57988941714100406</v>
      </c>
      <c r="P67">
        <v>4.5930920380747864E-3</v>
      </c>
      <c r="Q67">
        <v>0.46156779806089787</v>
      </c>
      <c r="R67">
        <v>1.0176948135649297</v>
      </c>
      <c r="S67">
        <v>6.2588294589195357</v>
      </c>
    </row>
    <row r="68" spans="1:19">
      <c r="A68" t="s">
        <v>48</v>
      </c>
      <c r="B68" s="34" t="s">
        <v>108</v>
      </c>
      <c r="C68">
        <v>1.5214898150262002E-6</v>
      </c>
      <c r="D68">
        <v>7.785609345540756E-2</v>
      </c>
      <c r="E68">
        <v>3.5729789666305578E-3</v>
      </c>
      <c r="F68">
        <v>4.3245080980875983E-3</v>
      </c>
      <c r="G68">
        <v>2.069987773014148E-3</v>
      </c>
      <c r="H68">
        <v>0.68845298923813658</v>
      </c>
      <c r="I68">
        <v>0.190598061650185</v>
      </c>
      <c r="J68">
        <v>0</v>
      </c>
      <c r="K68">
        <v>3.1959624078781168E-4</v>
      </c>
      <c r="L68">
        <v>3.808501585491797E-2</v>
      </c>
      <c r="M68">
        <v>3.3674886002737878</v>
      </c>
      <c r="N68">
        <v>0.71384315126487863</v>
      </c>
      <c r="O68">
        <v>1.977797916754497</v>
      </c>
      <c r="P68">
        <v>2.6917146878020048E-2</v>
      </c>
      <c r="Q68">
        <v>1.074176174004279</v>
      </c>
      <c r="R68">
        <v>0.72499347459293517</v>
      </c>
      <c r="S68">
        <v>8.8904972165355503</v>
      </c>
    </row>
    <row r="69" spans="1:19">
      <c r="A69" t="s">
        <v>230</v>
      </c>
      <c r="B69" s="34" t="s">
        <v>109</v>
      </c>
      <c r="C69">
        <v>9.7983044972118627E-3</v>
      </c>
      <c r="D69">
        <v>6.6867803792306724E-2</v>
      </c>
      <c r="E69">
        <v>0</v>
      </c>
      <c r="F69">
        <v>1.1450145352940755E-2</v>
      </c>
      <c r="G69">
        <v>5.2045866314525568E-2</v>
      </c>
      <c r="H69">
        <v>2.1352072936043243E-2</v>
      </c>
      <c r="I69">
        <v>7.1083997930134757E-3</v>
      </c>
      <c r="J69">
        <v>0</v>
      </c>
      <c r="K69">
        <v>6.3305735586224321E-3</v>
      </c>
      <c r="L69">
        <v>0</v>
      </c>
      <c r="M69">
        <v>0.49904415745481856</v>
      </c>
      <c r="N69">
        <v>0.43748062575454938</v>
      </c>
      <c r="O69">
        <v>3.7380019341515265</v>
      </c>
      <c r="P69">
        <v>0.28070294323296352</v>
      </c>
      <c r="Q69">
        <v>6.4843954187097097E-3</v>
      </c>
      <c r="R69">
        <v>0.59149510393432791</v>
      </c>
      <c r="S69">
        <v>5.7281623261908408</v>
      </c>
    </row>
    <row r="70" spans="1:19">
      <c r="A70" t="s">
        <v>48</v>
      </c>
      <c r="B70" s="34" t="s">
        <v>110</v>
      </c>
      <c r="C70">
        <v>1.0022817466190936E-3</v>
      </c>
      <c r="D70">
        <v>2.1666338926999984E-3</v>
      </c>
      <c r="E70">
        <v>6.2224864288431547E-3</v>
      </c>
      <c r="F70">
        <v>1.4950531466130013E-2</v>
      </c>
      <c r="G70">
        <v>0</v>
      </c>
      <c r="H70">
        <v>1.9715168149957663E-2</v>
      </c>
      <c r="I70">
        <v>2.8577517533834751E-2</v>
      </c>
      <c r="J70">
        <v>2.1483200359568855E-3</v>
      </c>
      <c r="K70">
        <v>6.5482249571591211E-6</v>
      </c>
      <c r="L70">
        <v>0</v>
      </c>
      <c r="M70">
        <v>2.4684526977807764E-2</v>
      </c>
      <c r="N70">
        <v>0.67878898763520823</v>
      </c>
      <c r="O70">
        <v>0.57150941148626089</v>
      </c>
      <c r="P70">
        <v>5.5861600420989532E-2</v>
      </c>
      <c r="Q70">
        <v>6.1666778436801906E-3</v>
      </c>
      <c r="R70">
        <v>4.2625812836028842E-2</v>
      </c>
      <c r="S70">
        <v>1.4544265046787359</v>
      </c>
    </row>
    <row r="71" spans="1:19">
      <c r="A71" t="s">
        <v>48</v>
      </c>
      <c r="B71" s="34" t="s">
        <v>111</v>
      </c>
      <c r="C71">
        <v>0.30581298648074906</v>
      </c>
      <c r="D71">
        <v>2.7076838024608918E-5</v>
      </c>
      <c r="E71">
        <v>1.8309304305574869E-5</v>
      </c>
      <c r="F71">
        <v>0</v>
      </c>
      <c r="G71">
        <v>6.7983445321218028E-5</v>
      </c>
      <c r="H71">
        <v>1.1724880793906323E-4</v>
      </c>
      <c r="I71">
        <v>6.4173999856365072E-6</v>
      </c>
      <c r="J71">
        <v>2.7485432722954783E-2</v>
      </c>
      <c r="K71">
        <v>5.7032494171771475E-7</v>
      </c>
      <c r="L71">
        <v>0</v>
      </c>
      <c r="M71">
        <v>0.27288563653499409</v>
      </c>
      <c r="N71">
        <v>2.5286975619692953E-2</v>
      </c>
      <c r="O71">
        <v>2.7614761520540299</v>
      </c>
      <c r="P71">
        <v>8.8147450516551373E-3</v>
      </c>
      <c r="Q71">
        <v>0.44712440815490595</v>
      </c>
      <c r="R71">
        <v>0.33580714184967064</v>
      </c>
      <c r="S71">
        <v>4.1849310845897207</v>
      </c>
    </row>
    <row r="72" spans="1:19">
      <c r="A72" t="s">
        <v>230</v>
      </c>
      <c r="B72" s="34" t="s">
        <v>112</v>
      </c>
      <c r="C72">
        <v>9.8530827942599597E-2</v>
      </c>
      <c r="D72">
        <v>0</v>
      </c>
      <c r="E72">
        <v>0.62276375614083079</v>
      </c>
      <c r="F72">
        <v>2.4551532799232945E-5</v>
      </c>
      <c r="G72">
        <v>0</v>
      </c>
      <c r="H72">
        <v>0</v>
      </c>
      <c r="I72">
        <v>2.0902764632300119E-2</v>
      </c>
      <c r="J72">
        <v>1.1487487092251172</v>
      </c>
      <c r="K72">
        <v>6.0371268943271161E-4</v>
      </c>
      <c r="L72">
        <v>2.2340950437288996</v>
      </c>
      <c r="M72">
        <v>7.7406419017194139E-2</v>
      </c>
      <c r="N72">
        <v>1.2175353281662638E-4</v>
      </c>
      <c r="O72">
        <v>0.15999771324811718</v>
      </c>
      <c r="P72">
        <v>2.8745849044454985E-2</v>
      </c>
      <c r="Q72">
        <v>0.12847837334955159</v>
      </c>
      <c r="R72">
        <v>7.2027579634713845E-2</v>
      </c>
      <c r="S72">
        <v>4.5924470537195248</v>
      </c>
    </row>
    <row r="73" spans="1:19">
      <c r="A73" t="s">
        <v>48</v>
      </c>
      <c r="B73" s="34" t="s">
        <v>113</v>
      </c>
      <c r="C73">
        <v>7.4281248406560252E-4</v>
      </c>
      <c r="D73">
        <v>6.3761921189726678E-3</v>
      </c>
      <c r="E73">
        <v>0.46507145855668597</v>
      </c>
      <c r="F73">
        <v>0</v>
      </c>
      <c r="G73">
        <v>0</v>
      </c>
      <c r="H73">
        <v>2.6953877795541814E-2</v>
      </c>
      <c r="I73">
        <v>0</v>
      </c>
      <c r="J73">
        <v>4.7907533564739424E-4</v>
      </c>
      <c r="K73">
        <v>1.4919012377712093E-6</v>
      </c>
      <c r="L73">
        <v>0</v>
      </c>
      <c r="M73">
        <v>3.6827537253259379E-2</v>
      </c>
      <c r="N73">
        <v>1.4476504227182829E-2</v>
      </c>
      <c r="O73">
        <v>0.33060588667663637</v>
      </c>
      <c r="P73">
        <v>0.10032174051744036</v>
      </c>
      <c r="Q73">
        <v>0.41689969809480942</v>
      </c>
      <c r="R73">
        <v>0.21751108850782686</v>
      </c>
      <c r="S73">
        <v>1.6162673634695466</v>
      </c>
    </row>
    <row r="74" spans="1:19">
      <c r="A74" t="s">
        <v>48</v>
      </c>
      <c r="B74" s="34" t="s">
        <v>114</v>
      </c>
      <c r="C74">
        <v>7.9315851692616235E-3</v>
      </c>
      <c r="D74">
        <v>1.9660694103862397E-5</v>
      </c>
      <c r="E74">
        <v>6.5037518304222885E-6</v>
      </c>
      <c r="F74">
        <v>0</v>
      </c>
      <c r="G74">
        <v>1.8708723517946169E-5</v>
      </c>
      <c r="H74">
        <v>2.0605466666268057E-5</v>
      </c>
      <c r="I74">
        <v>6.0355851001503424E-6</v>
      </c>
      <c r="J74">
        <v>0</v>
      </c>
      <c r="K74">
        <v>0</v>
      </c>
      <c r="L74">
        <v>2.8464073152639173</v>
      </c>
      <c r="M74">
        <v>0</v>
      </c>
      <c r="N74">
        <v>8.9725687206048121E-2</v>
      </c>
      <c r="O74">
        <v>0.39095697659453776</v>
      </c>
      <c r="P74">
        <v>0.11720764457509247</v>
      </c>
      <c r="Q74">
        <v>0.18327058857063605</v>
      </c>
      <c r="R74">
        <v>7.8849164272057237E-2</v>
      </c>
      <c r="S74">
        <v>3.714420475872771</v>
      </c>
    </row>
    <row r="75" spans="1:19">
      <c r="A75" t="s">
        <v>230</v>
      </c>
      <c r="B75" s="34" t="s">
        <v>115</v>
      </c>
      <c r="C75">
        <v>1.3181835348672344E-3</v>
      </c>
      <c r="D75">
        <v>0</v>
      </c>
      <c r="E75">
        <v>1.7339860590698919E-2</v>
      </c>
      <c r="F75">
        <v>6.7564660324315184E-6</v>
      </c>
      <c r="G75">
        <v>0.20209545294305542</v>
      </c>
      <c r="H75">
        <v>0</v>
      </c>
      <c r="I75">
        <v>0</v>
      </c>
      <c r="J75">
        <v>1.4602455175407272</v>
      </c>
      <c r="K75">
        <v>0</v>
      </c>
      <c r="L75">
        <v>6.1648800908699286E-2</v>
      </c>
      <c r="M75">
        <v>0</v>
      </c>
      <c r="N75">
        <v>1.4533040737774172E-4</v>
      </c>
      <c r="O75">
        <v>9.2440732234535972E-2</v>
      </c>
      <c r="P75">
        <v>2.3039524156438063E-2</v>
      </c>
      <c r="Q75">
        <v>0.66842495597475704</v>
      </c>
      <c r="R75">
        <v>0.21499836290431062</v>
      </c>
      <c r="S75">
        <v>2.7417034776613036</v>
      </c>
    </row>
    <row r="76" spans="1:19">
      <c r="A76" t="s">
        <v>48</v>
      </c>
      <c r="B76" s="33" t="s">
        <v>116</v>
      </c>
      <c r="C76">
        <v>0</v>
      </c>
      <c r="D76">
        <v>4.8372861982670656E-6</v>
      </c>
      <c r="E76">
        <v>0</v>
      </c>
      <c r="F76">
        <v>8.3431000704317082E-2</v>
      </c>
      <c r="G76">
        <v>0.15450209581952201</v>
      </c>
      <c r="H76">
        <v>1.5454099997924686E-5</v>
      </c>
      <c r="I76">
        <v>1.5788362428992286E-5</v>
      </c>
      <c r="J76">
        <v>4.8599808331573513E-2</v>
      </c>
      <c r="K76">
        <v>1.0832806194294164E-6</v>
      </c>
      <c r="L76">
        <v>0</v>
      </c>
      <c r="M76">
        <v>1.3066108014459417</v>
      </c>
      <c r="N76">
        <v>2.3964334895779871E-2</v>
      </c>
      <c r="O76">
        <v>0.66986143284484001</v>
      </c>
      <c r="P76">
        <v>0.11575202142605789</v>
      </c>
      <c r="Q76">
        <v>0.16394570814357223</v>
      </c>
      <c r="R76">
        <v>0.13592949029602153</v>
      </c>
      <c r="S76">
        <v>2.7026338569371546</v>
      </c>
    </row>
    <row r="77" spans="1:19">
      <c r="A77" t="s">
        <v>48</v>
      </c>
      <c r="B77" s="33" t="s">
        <v>117</v>
      </c>
      <c r="C77">
        <v>1.6854753992490146E-6</v>
      </c>
      <c r="D77">
        <v>4.8195263251393783E-6</v>
      </c>
      <c r="E77">
        <v>1.4726778758245018E-5</v>
      </c>
      <c r="F77">
        <v>7.7127056133033278E-2</v>
      </c>
      <c r="G77">
        <v>0</v>
      </c>
      <c r="H77">
        <v>7.3193846858998768E-6</v>
      </c>
      <c r="I77">
        <v>0</v>
      </c>
      <c r="J77">
        <v>1.1811535650764426E-2</v>
      </c>
      <c r="K77">
        <v>4.0637526874154339E-3</v>
      </c>
      <c r="L77">
        <v>0</v>
      </c>
      <c r="M77">
        <v>1.2363735943235383</v>
      </c>
      <c r="N77">
        <v>3.2281092635656705E-2</v>
      </c>
      <c r="O77">
        <v>1.0472973864580126E-2</v>
      </c>
      <c r="P77">
        <v>2.3935030317787209E-2</v>
      </c>
      <c r="Q77">
        <v>2.47974653230699</v>
      </c>
      <c r="R77">
        <v>0.17846786587647756</v>
      </c>
      <c r="S77">
        <v>4.0543079849609285</v>
      </c>
    </row>
    <row r="78" spans="1:19">
      <c r="A78" t="s">
        <v>48</v>
      </c>
      <c r="B78" s="33" t="s">
        <v>118</v>
      </c>
      <c r="C78">
        <v>1.0804484220565236E-2</v>
      </c>
      <c r="D78">
        <v>4.2919866208705582E-2</v>
      </c>
      <c r="E78">
        <v>0</v>
      </c>
      <c r="F78">
        <v>2.4000026206394409E-6</v>
      </c>
      <c r="G78">
        <v>0.18237688518713924</v>
      </c>
      <c r="H78">
        <v>1.0302733333134029E-5</v>
      </c>
      <c r="I78">
        <v>0.25457118806547818</v>
      </c>
      <c r="J78">
        <v>0</v>
      </c>
      <c r="K78">
        <v>4.5818923309071113E-3</v>
      </c>
      <c r="L78">
        <v>0</v>
      </c>
      <c r="M78">
        <v>1.2320808645535521</v>
      </c>
      <c r="N78">
        <v>4.9881167976067786E-2</v>
      </c>
      <c r="O78">
        <v>4.1709893464457082E-2</v>
      </c>
      <c r="P78">
        <v>0.14021606924846708</v>
      </c>
      <c r="Q78">
        <v>3.2469260346069291</v>
      </c>
      <c r="R78">
        <v>0.13040689062476218</v>
      </c>
      <c r="S78">
        <v>5.3364879392229341</v>
      </c>
    </row>
    <row r="79" spans="1:19">
      <c r="A79" t="s">
        <v>48</v>
      </c>
      <c r="B79" s="33" t="s">
        <v>119</v>
      </c>
      <c r="C79">
        <v>1.2641065496588055E-6</v>
      </c>
      <c r="D79">
        <v>7.699835139020017E-2</v>
      </c>
      <c r="E79">
        <v>7.0989054644783778E-2</v>
      </c>
      <c r="F79">
        <v>3.3782330159937146E-6</v>
      </c>
      <c r="G79">
        <v>6.7556091259390882E-4</v>
      </c>
      <c r="H79">
        <v>0</v>
      </c>
      <c r="I79">
        <v>0.14741649764745546</v>
      </c>
      <c r="J79">
        <v>7.1895561122558718</v>
      </c>
      <c r="K79">
        <v>2.6555010901319065E-7</v>
      </c>
      <c r="L79">
        <v>0.31216362665750808</v>
      </c>
      <c r="M79">
        <v>0.38687149253087227</v>
      </c>
      <c r="N79">
        <v>0.67184106434380197</v>
      </c>
      <c r="O79">
        <v>1.4383884872302133E-3</v>
      </c>
      <c r="P79">
        <v>4.296372197703846E-2</v>
      </c>
      <c r="Q79">
        <v>1.2129584451876951</v>
      </c>
      <c r="R79">
        <v>7.7189100264817512E-2</v>
      </c>
      <c r="S79">
        <v>10.191066324189592</v>
      </c>
    </row>
    <row r="80" spans="1:19">
      <c r="A80" t="s">
        <v>48</v>
      </c>
      <c r="B80" s="33" t="s">
        <v>120</v>
      </c>
      <c r="C80">
        <v>5.9870727620037201E-7</v>
      </c>
      <c r="D80">
        <v>0</v>
      </c>
      <c r="E80">
        <v>0</v>
      </c>
      <c r="F80">
        <v>4.2849850229043085E-4</v>
      </c>
      <c r="G80">
        <v>1.9784031021963244E-4</v>
      </c>
      <c r="H80">
        <v>0.1327246796074526</v>
      </c>
      <c r="I80">
        <v>0</v>
      </c>
      <c r="J80">
        <v>8.429573674367191</v>
      </c>
      <c r="K80">
        <v>0</v>
      </c>
      <c r="L80">
        <v>0</v>
      </c>
      <c r="M80">
        <v>1.0751777623608518</v>
      </c>
      <c r="N80">
        <v>0.23773033372363273</v>
      </c>
      <c r="O80">
        <v>3.9685143946428525E-3</v>
      </c>
      <c r="P80">
        <v>0.20618572911081401</v>
      </c>
      <c r="Q80">
        <v>0.2158494109842195</v>
      </c>
      <c r="R80">
        <v>1.3130894880397648E-2</v>
      </c>
      <c r="S80">
        <v>10.314967936949415</v>
      </c>
    </row>
    <row r="81" spans="1:19">
      <c r="A81" t="s">
        <v>48</v>
      </c>
      <c r="B81" s="33" t="s">
        <v>121</v>
      </c>
      <c r="C81">
        <v>8.4273769962450729E-7</v>
      </c>
      <c r="D81">
        <v>0</v>
      </c>
      <c r="E81">
        <v>0.25400603200879601</v>
      </c>
      <c r="F81">
        <v>5.4344489979207822E-6</v>
      </c>
      <c r="G81">
        <v>0</v>
      </c>
      <c r="H81">
        <v>0.23079117096624202</v>
      </c>
      <c r="I81">
        <v>5.630836801273631E-6</v>
      </c>
      <c r="J81">
        <v>0</v>
      </c>
      <c r="K81">
        <v>5.7694693401333375E-5</v>
      </c>
      <c r="L81">
        <v>0</v>
      </c>
      <c r="M81">
        <v>0.12656049078555043</v>
      </c>
      <c r="N81">
        <v>0.609661276194565</v>
      </c>
      <c r="O81">
        <v>1.5634916851212211E-2</v>
      </c>
      <c r="P81">
        <v>8.3744502104281082E-2</v>
      </c>
      <c r="Q81">
        <v>1.7121897179663392E-2</v>
      </c>
      <c r="R81">
        <v>5.3722447731274769E-4</v>
      </c>
      <c r="S81">
        <v>1.3381271132841448</v>
      </c>
    </row>
    <row r="82" spans="1:19">
      <c r="A82" t="s">
        <v>48</v>
      </c>
      <c r="B82" s="33" t="s">
        <v>122</v>
      </c>
      <c r="C82">
        <v>0</v>
      </c>
      <c r="D82">
        <v>1.9089643219502683E-2</v>
      </c>
      <c r="E82">
        <v>2.7972183655577965E-5</v>
      </c>
      <c r="F82">
        <v>0</v>
      </c>
      <c r="G82">
        <v>8.8288620331908874E-3</v>
      </c>
      <c r="H82">
        <v>0</v>
      </c>
      <c r="I82">
        <v>6.2580661260895454E-2</v>
      </c>
      <c r="J82">
        <v>7.163767592868453E-2</v>
      </c>
      <c r="K82">
        <v>0</v>
      </c>
      <c r="L82">
        <v>0</v>
      </c>
      <c r="M82">
        <v>0.11166140543531355</v>
      </c>
      <c r="N82">
        <v>3.6492560049737222E-2</v>
      </c>
      <c r="O82">
        <v>1.5947876033817465</v>
      </c>
      <c r="P82">
        <v>6.4118051954235256E-2</v>
      </c>
      <c r="Q82">
        <v>9.7101106439367868E-4</v>
      </c>
      <c r="R82">
        <v>0.10002203530899578</v>
      </c>
      <c r="S82">
        <v>2.0702174818212598</v>
      </c>
    </row>
    <row r="83" spans="1:19">
      <c r="A83" t="s">
        <v>48</v>
      </c>
      <c r="B83" s="33" t="s">
        <v>123</v>
      </c>
      <c r="C83">
        <v>1.3556835853911764E-6</v>
      </c>
      <c r="D83">
        <v>0</v>
      </c>
      <c r="E83">
        <v>0</v>
      </c>
      <c r="F83">
        <v>4.4074563422240587E-3</v>
      </c>
      <c r="G83">
        <v>3.936386973713013E-5</v>
      </c>
      <c r="H83">
        <v>4.3354689850616523E-5</v>
      </c>
      <c r="I83">
        <v>6.4463765630051739E-4</v>
      </c>
      <c r="J83">
        <v>3.3011473042222406E-2</v>
      </c>
      <c r="K83">
        <v>1.8618395223879425E-5</v>
      </c>
      <c r="L83">
        <v>0.33573933181764914</v>
      </c>
      <c r="M83">
        <v>0.23041311996999525</v>
      </c>
      <c r="N83">
        <v>7.1034907585882934E-3</v>
      </c>
      <c r="O83">
        <v>1.5778717966830413</v>
      </c>
      <c r="P83">
        <v>2.7458897298707541E-2</v>
      </c>
      <c r="Q83">
        <v>0.10851011190285931</v>
      </c>
      <c r="R83">
        <v>3.8721593738912929E-2</v>
      </c>
      <c r="S83">
        <v>2.3639846018486423</v>
      </c>
    </row>
    <row r="84" spans="1:19">
      <c r="A84" t="s">
        <v>48</v>
      </c>
      <c r="B84" s="33" t="s">
        <v>124</v>
      </c>
      <c r="C84">
        <v>9.1223478462123531E-3</v>
      </c>
      <c r="D84">
        <v>1.9664066529045954E-4</v>
      </c>
      <c r="E84">
        <v>5.486821119701446E-2</v>
      </c>
      <c r="F84">
        <v>1.4215862911282073E-5</v>
      </c>
      <c r="G84">
        <v>0</v>
      </c>
      <c r="H84">
        <v>0.38627663171305571</v>
      </c>
      <c r="I84">
        <v>0</v>
      </c>
      <c r="J84">
        <v>0</v>
      </c>
      <c r="K84">
        <v>0</v>
      </c>
      <c r="L84">
        <v>0</v>
      </c>
      <c r="M84">
        <v>0.10964373520661752</v>
      </c>
      <c r="N84">
        <v>0.15507875671865889</v>
      </c>
      <c r="O84">
        <v>1.9773671337993051</v>
      </c>
      <c r="P84">
        <v>1.5221689900407398E-2</v>
      </c>
      <c r="Q84">
        <v>5.7508783310638023E-2</v>
      </c>
      <c r="R84">
        <v>2.9911356349998641E-5</v>
      </c>
      <c r="S84">
        <v>2.765328057576653</v>
      </c>
    </row>
    <row r="85" spans="1:19">
      <c r="A85" t="s">
        <v>48</v>
      </c>
      <c r="B85" s="33" t="s">
        <v>125</v>
      </c>
      <c r="C85">
        <v>0</v>
      </c>
      <c r="D85">
        <v>0</v>
      </c>
      <c r="E85">
        <v>0</v>
      </c>
      <c r="F85">
        <v>0</v>
      </c>
      <c r="G85">
        <v>1.1605404281098686E-3</v>
      </c>
      <c r="H85">
        <v>6.3949254936446209E-4</v>
      </c>
      <c r="I85">
        <v>0</v>
      </c>
      <c r="J85">
        <v>5.3976914500708517E-5</v>
      </c>
      <c r="K85">
        <v>0</v>
      </c>
      <c r="L85">
        <v>0</v>
      </c>
      <c r="M85">
        <v>2.1143092855027135E-3</v>
      </c>
      <c r="N85">
        <v>8.7372199749466972E-3</v>
      </c>
      <c r="O85">
        <v>0.47780174146859622</v>
      </c>
      <c r="P85">
        <v>4.8702345353532905E-3</v>
      </c>
      <c r="Q85">
        <v>1.3030809529041676E-2</v>
      </c>
      <c r="R85">
        <v>0.24128661831510101</v>
      </c>
      <c r="S85">
        <v>0.74969494300057704</v>
      </c>
    </row>
    <row r="86" spans="1:19">
      <c r="A86" t="s">
        <v>230</v>
      </c>
      <c r="B86" s="33" t="s">
        <v>126</v>
      </c>
      <c r="C86">
        <v>0.11616239089647706</v>
      </c>
      <c r="D86">
        <v>0</v>
      </c>
      <c r="E86">
        <v>0</v>
      </c>
      <c r="F86">
        <v>5.7540702781899711E-4</v>
      </c>
      <c r="G86">
        <v>0</v>
      </c>
      <c r="H86">
        <v>0</v>
      </c>
      <c r="I86">
        <v>0</v>
      </c>
      <c r="J86">
        <v>0.43050981741654937</v>
      </c>
      <c r="K86">
        <v>0</v>
      </c>
      <c r="L86">
        <v>4.99235343880855E-4</v>
      </c>
      <c r="M86">
        <v>7.9133908729517088E-2</v>
      </c>
      <c r="N86">
        <v>2.6654329362401086E-3</v>
      </c>
      <c r="O86">
        <v>0</v>
      </c>
      <c r="P86">
        <v>3.6385597694881255E-3</v>
      </c>
      <c r="Q86">
        <v>3.9724181606402453E-2</v>
      </c>
      <c r="R86">
        <v>3.8495299070717692E-4</v>
      </c>
      <c r="S86">
        <v>0.67329388671669221</v>
      </c>
    </row>
    <row r="87" spans="1:19">
      <c r="A87" t="s">
        <v>48</v>
      </c>
      <c r="B87" s="33" t="s">
        <v>127</v>
      </c>
      <c r="C87">
        <v>0</v>
      </c>
      <c r="D87">
        <v>0</v>
      </c>
      <c r="E87">
        <v>1.2830179269229802E-4</v>
      </c>
      <c r="F87">
        <v>0</v>
      </c>
      <c r="G87">
        <v>0</v>
      </c>
      <c r="H87">
        <v>0</v>
      </c>
      <c r="I87">
        <v>1.74425096762576E-4</v>
      </c>
      <c r="J87">
        <v>3.5984609667139011E-5</v>
      </c>
      <c r="K87">
        <v>0</v>
      </c>
      <c r="L87">
        <v>0</v>
      </c>
      <c r="M87">
        <v>5.4470648586487869E-2</v>
      </c>
      <c r="N87">
        <v>1.1884204686296584E-3</v>
      </c>
      <c r="O87">
        <v>0.5008796380284366</v>
      </c>
      <c r="P87">
        <v>1.4670053552766404E-2</v>
      </c>
      <c r="Q87">
        <v>4.7426381854620558E-5</v>
      </c>
      <c r="R87">
        <v>9.1623225303294475E-4</v>
      </c>
      <c r="S87">
        <v>0.57251113077052196</v>
      </c>
    </row>
    <row r="88" spans="1:19">
      <c r="A88" t="s">
        <v>230</v>
      </c>
      <c r="B88" s="33" t="s">
        <v>128</v>
      </c>
      <c r="C88">
        <v>2.5749982976996932E-6</v>
      </c>
      <c r="D88">
        <v>2.6082378439262754E-6</v>
      </c>
      <c r="E88">
        <v>0</v>
      </c>
      <c r="F88">
        <v>0</v>
      </c>
      <c r="G88">
        <v>1.4038918056513694E-5</v>
      </c>
      <c r="H88">
        <v>1.5462223156958999E-5</v>
      </c>
      <c r="I88">
        <v>8.4247279894249516E-3</v>
      </c>
      <c r="J88">
        <v>0</v>
      </c>
      <c r="K88">
        <v>2.4332260740167477E-4</v>
      </c>
      <c r="L88">
        <v>0</v>
      </c>
      <c r="M88">
        <v>1.0644733424953756E-3</v>
      </c>
      <c r="N88">
        <v>4.4609662722905341E-5</v>
      </c>
      <c r="O88">
        <v>0.256431644016061</v>
      </c>
      <c r="P88">
        <v>2.8702453282036799E-4</v>
      </c>
      <c r="Q88">
        <v>7.8490644266082654E-4</v>
      </c>
      <c r="R88">
        <v>1.84376380261142E-5</v>
      </c>
      <c r="S88">
        <v>0.26733383060877713</v>
      </c>
    </row>
    <row r="89" spans="1:19">
      <c r="A89" t="s">
        <v>48</v>
      </c>
      <c r="B89" s="33" t="s">
        <v>129</v>
      </c>
      <c r="C89">
        <v>1.1620477221156111E-2</v>
      </c>
      <c r="D89">
        <v>2.5698841830550379E-3</v>
      </c>
      <c r="E89">
        <v>0</v>
      </c>
      <c r="F89">
        <v>5.0700130813652322E-6</v>
      </c>
      <c r="G89">
        <v>0</v>
      </c>
      <c r="H89">
        <v>7.9460746868171839E-3</v>
      </c>
      <c r="I89">
        <v>0</v>
      </c>
      <c r="J89">
        <v>5.7887222425279106E-5</v>
      </c>
      <c r="K89">
        <v>5.037737644930651E-6</v>
      </c>
      <c r="L89">
        <v>0</v>
      </c>
      <c r="M89">
        <v>2.3012278069103331E-2</v>
      </c>
      <c r="N89">
        <v>1.6062417196565093E-3</v>
      </c>
      <c r="O89">
        <v>0.16181772588669219</v>
      </c>
      <c r="P89">
        <v>1.9898835279363425E-2</v>
      </c>
      <c r="Q89">
        <v>2.2243802229866105E-2</v>
      </c>
      <c r="R89">
        <v>0.13136168181689811</v>
      </c>
      <c r="S89">
        <v>0.38214499606510799</v>
      </c>
    </row>
    <row r="90" spans="1:19">
      <c r="A90" t="s">
        <v>48</v>
      </c>
      <c r="B90" s="33" t="s">
        <v>130</v>
      </c>
      <c r="C90">
        <v>0</v>
      </c>
      <c r="D90">
        <v>0</v>
      </c>
      <c r="E90">
        <v>0</v>
      </c>
      <c r="F90">
        <v>0</v>
      </c>
      <c r="G90">
        <v>2.493073119093836E-2</v>
      </c>
      <c r="H90">
        <v>0</v>
      </c>
      <c r="I90">
        <v>0</v>
      </c>
      <c r="J90">
        <v>0</v>
      </c>
      <c r="K90">
        <v>1.4371077095010065E-7</v>
      </c>
      <c r="L90">
        <v>0</v>
      </c>
      <c r="M90">
        <v>0</v>
      </c>
      <c r="N90">
        <v>2.5838054526658993E-3</v>
      </c>
      <c r="O90">
        <v>1.8492932734716305E-2</v>
      </c>
      <c r="P90">
        <v>8.2545900968256092E-3</v>
      </c>
      <c r="Q90">
        <v>1.2216236282839077E-2</v>
      </c>
      <c r="R90">
        <v>0.1074903263207716</v>
      </c>
      <c r="S90">
        <v>0.17396876578936826</v>
      </c>
    </row>
    <row r="91" spans="1:19">
      <c r="A91" t="s">
        <v>230</v>
      </c>
      <c r="B91" s="33" t="s">
        <v>131</v>
      </c>
      <c r="C91">
        <v>4.2458655959975999E-6</v>
      </c>
      <c r="D91">
        <v>5.9301758819962913E-5</v>
      </c>
      <c r="E91">
        <v>6.9728911304110852E-2</v>
      </c>
      <c r="F91">
        <v>9.0305536820256549E-4</v>
      </c>
      <c r="G91">
        <v>0</v>
      </c>
      <c r="H91">
        <v>1.0187749003058855E-3</v>
      </c>
      <c r="I91">
        <v>0</v>
      </c>
      <c r="J91">
        <v>1.5142598977035959E-4</v>
      </c>
      <c r="K91">
        <v>0</v>
      </c>
      <c r="L91">
        <v>0.42677902522262912</v>
      </c>
      <c r="M91">
        <v>1.2971681118756351E-4</v>
      </c>
      <c r="N91">
        <v>3.4500518587719853E-2</v>
      </c>
      <c r="O91">
        <v>5.7314574207225633E-3</v>
      </c>
      <c r="P91">
        <v>1.2700409904098819E-2</v>
      </c>
      <c r="Q91">
        <v>2.2518514182650051E-3</v>
      </c>
      <c r="R91">
        <v>6.0572076616175252E-2</v>
      </c>
      <c r="S91">
        <v>0.61453077116755139</v>
      </c>
    </row>
    <row r="92" spans="1:19">
      <c r="A92" t="s">
        <v>48</v>
      </c>
      <c r="B92" s="33" t="s">
        <v>132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9.0288114428233257E-2</v>
      </c>
      <c r="K92">
        <v>0</v>
      </c>
      <c r="L92">
        <v>0</v>
      </c>
      <c r="M92">
        <v>7.5443579135026084E-6</v>
      </c>
      <c r="N92">
        <v>2.7121718345455292E-3</v>
      </c>
      <c r="O92">
        <v>0.14091302020156604</v>
      </c>
      <c r="P92">
        <v>3.240779207253297E-3</v>
      </c>
      <c r="Q92">
        <v>0</v>
      </c>
      <c r="R92">
        <v>1.9013066086372987E-2</v>
      </c>
      <c r="S92">
        <v>0.2561746961158633</v>
      </c>
    </row>
    <row r="93" spans="1:19">
      <c r="A93" t="s">
        <v>48</v>
      </c>
      <c r="B93" s="33" t="s">
        <v>133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1.520849824743209E-6</v>
      </c>
      <c r="J93">
        <v>0</v>
      </c>
      <c r="K93">
        <v>3.3582830705203293E-7</v>
      </c>
      <c r="L93">
        <v>0</v>
      </c>
      <c r="M93">
        <v>6.7015726361319139E-3</v>
      </c>
      <c r="N93">
        <v>4.7240792440561563E-5</v>
      </c>
      <c r="O93">
        <v>1.9123910984488646</v>
      </c>
      <c r="P93">
        <v>1.1805316513999742E-3</v>
      </c>
      <c r="Q93">
        <v>2.2817592702040201E-4</v>
      </c>
      <c r="R93">
        <v>0.11408261885793536</v>
      </c>
      <c r="S93">
        <v>2.0346330949918183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1.0995154087822812E-4</v>
      </c>
      <c r="K94">
        <v>0</v>
      </c>
      <c r="L94">
        <v>0</v>
      </c>
      <c r="M94">
        <v>1.0676734122057496E-2</v>
      </c>
      <c r="N94">
        <v>3.131761445729353E-7</v>
      </c>
      <c r="O94">
        <v>3.5647687185928589E-2</v>
      </c>
      <c r="P94">
        <v>1.949406243966223E-4</v>
      </c>
      <c r="Q94">
        <v>1.1401454713677595E-5</v>
      </c>
      <c r="R94">
        <v>0</v>
      </c>
      <c r="S94">
        <v>4.6641028104318139E-2</v>
      </c>
    </row>
    <row r="95" spans="1:19">
      <c r="A95" t="s">
        <v>48</v>
      </c>
      <c r="B95" s="33" t="s">
        <v>135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1.0801435621772271E-3</v>
      </c>
      <c r="J95">
        <v>0</v>
      </c>
      <c r="K95">
        <v>0</v>
      </c>
      <c r="L95">
        <v>0</v>
      </c>
      <c r="M95">
        <v>1.3644182359939805E-5</v>
      </c>
      <c r="N95">
        <v>5.5846383020252688E-6</v>
      </c>
      <c r="O95">
        <v>2.1490662924979915</v>
      </c>
      <c r="P95">
        <v>2.9173133776829729E-3</v>
      </c>
      <c r="Q95">
        <v>5.1312815725452765E-3</v>
      </c>
      <c r="R95">
        <v>9.6732225799925686E-2</v>
      </c>
      <c r="S95">
        <v>2.2549464856307395</v>
      </c>
    </row>
    <row r="96" spans="1:19">
      <c r="A96" t="s">
        <v>48</v>
      </c>
      <c r="B96" s="33" t="s">
        <v>136</v>
      </c>
      <c r="C96">
        <v>1.4771507151745134E-2</v>
      </c>
      <c r="D96">
        <v>0</v>
      </c>
      <c r="E96">
        <v>3.7108612538361285E-6</v>
      </c>
      <c r="F96">
        <v>0</v>
      </c>
      <c r="G96">
        <v>0</v>
      </c>
      <c r="H96">
        <v>0</v>
      </c>
      <c r="I96">
        <v>3.5539745457668914E-6</v>
      </c>
      <c r="J96">
        <v>2.7052303863683846E-5</v>
      </c>
      <c r="K96">
        <v>0</v>
      </c>
      <c r="L96">
        <v>0</v>
      </c>
      <c r="M96">
        <v>2.4468691726269753E-2</v>
      </c>
      <c r="N96">
        <v>2.8942169403478601E-4</v>
      </c>
      <c r="O96">
        <v>1.9581904581400522E-5</v>
      </c>
      <c r="P96">
        <v>1.1420828486158996E-2</v>
      </c>
      <c r="Q96">
        <v>3.4299830080810096</v>
      </c>
      <c r="R96">
        <v>4.0888947631572137E-3</v>
      </c>
      <c r="S96">
        <v>3.4850762509463493</v>
      </c>
    </row>
    <row r="97" spans="1:19">
      <c r="A97" t="s">
        <v>48</v>
      </c>
      <c r="B97" s="33" t="s">
        <v>137</v>
      </c>
      <c r="C97">
        <v>0</v>
      </c>
      <c r="D97">
        <v>2.2273957354101981E-6</v>
      </c>
      <c r="E97">
        <v>0</v>
      </c>
      <c r="F97">
        <v>0</v>
      </c>
      <c r="G97">
        <v>0</v>
      </c>
      <c r="H97">
        <v>0</v>
      </c>
      <c r="I97">
        <v>0</v>
      </c>
      <c r="J97">
        <v>2.6952982580041862E-5</v>
      </c>
      <c r="K97">
        <v>3.1196656823384572E-5</v>
      </c>
      <c r="L97">
        <v>0</v>
      </c>
      <c r="M97">
        <v>5.0470921846454075E-2</v>
      </c>
      <c r="N97">
        <v>1.5530086313475522E-4</v>
      </c>
      <c r="O97">
        <v>6.8104288039563698E-2</v>
      </c>
      <c r="P97">
        <v>4.3798940286592369E-3</v>
      </c>
      <c r="Q97">
        <v>1.8253046206304617</v>
      </c>
      <c r="R97">
        <v>2.4847527667333225E-3</v>
      </c>
      <c r="S97">
        <v>1.9509601552100548</v>
      </c>
    </row>
    <row r="98" spans="1:19">
      <c r="A98" t="s">
        <v>48</v>
      </c>
      <c r="B98" s="33" t="s">
        <v>138</v>
      </c>
      <c r="C98">
        <v>0</v>
      </c>
      <c r="D98">
        <v>0</v>
      </c>
      <c r="E98">
        <v>0</v>
      </c>
      <c r="F98">
        <v>0</v>
      </c>
      <c r="G98">
        <v>0</v>
      </c>
      <c r="H98">
        <v>5.0583725370021426E-2</v>
      </c>
      <c r="I98">
        <v>0</v>
      </c>
      <c r="J98">
        <v>0</v>
      </c>
      <c r="K98">
        <v>0</v>
      </c>
      <c r="L98">
        <v>0</v>
      </c>
      <c r="M98">
        <v>1.7654116699134192E-2</v>
      </c>
      <c r="N98">
        <v>8.0867921753480232E-4</v>
      </c>
      <c r="O98">
        <v>9.5395922271933387E-2</v>
      </c>
      <c r="P98">
        <v>1.2539973572014418E-2</v>
      </c>
      <c r="Q98">
        <v>0</v>
      </c>
      <c r="R98">
        <v>1.1113054151081769E-3</v>
      </c>
      <c r="S98">
        <v>0.17809372254566824</v>
      </c>
    </row>
    <row r="99" spans="1:19">
      <c r="A99" t="s">
        <v>48</v>
      </c>
      <c r="B99" s="33" t="s">
        <v>139</v>
      </c>
      <c r="C99">
        <v>0</v>
      </c>
      <c r="D99">
        <v>3.3253516367670599E-4</v>
      </c>
      <c r="E99">
        <v>8.6716691072297181E-6</v>
      </c>
      <c r="F99">
        <v>0</v>
      </c>
      <c r="G99">
        <v>0.27903521080051341</v>
      </c>
      <c r="H99">
        <v>4.1762388462984745E-6</v>
      </c>
      <c r="I99">
        <v>9.6608442591765709E-3</v>
      </c>
      <c r="J99">
        <v>0</v>
      </c>
      <c r="K99">
        <v>5.7292919955043153E-5</v>
      </c>
      <c r="L99">
        <v>0</v>
      </c>
      <c r="M99">
        <v>9.2305758712996067E-4</v>
      </c>
      <c r="N99">
        <v>2.105969738650515E-4</v>
      </c>
      <c r="O99">
        <v>7.7200520748988311E-2</v>
      </c>
      <c r="P99">
        <v>2.9213469852393814E-3</v>
      </c>
      <c r="Q99">
        <v>0.3449333020716665</v>
      </c>
      <c r="R99">
        <v>6.0769216852534669E-2</v>
      </c>
      <c r="S99">
        <v>0.77605677227029446</v>
      </c>
    </row>
    <row r="100" spans="1:19">
      <c r="A100" t="s">
        <v>48</v>
      </c>
      <c r="B100" s="33" t="s">
        <v>140</v>
      </c>
      <c r="C100">
        <v>0</v>
      </c>
      <c r="D100">
        <v>0</v>
      </c>
      <c r="E100">
        <v>0</v>
      </c>
      <c r="F100">
        <v>0.13929664804966668</v>
      </c>
      <c r="G100">
        <v>0</v>
      </c>
      <c r="H100">
        <v>0</v>
      </c>
      <c r="I100">
        <v>0</v>
      </c>
      <c r="J100">
        <v>13.60522244709</v>
      </c>
      <c r="K100">
        <v>0</v>
      </c>
      <c r="L100">
        <v>0</v>
      </c>
      <c r="M100">
        <v>6.7529793028597851E-5</v>
      </c>
      <c r="N100">
        <v>1.4291848481754243E-2</v>
      </c>
      <c r="O100">
        <v>6.5831086557750496E-3</v>
      </c>
      <c r="P100">
        <v>6.3964053869781878E-2</v>
      </c>
      <c r="Q100">
        <v>0</v>
      </c>
      <c r="R100">
        <v>0.19208323982282849</v>
      </c>
      <c r="S100">
        <v>14.021508875763061</v>
      </c>
    </row>
    <row r="101" spans="1:19">
      <c r="A101" t="s">
        <v>48</v>
      </c>
      <c r="B101" s="33" t="s">
        <v>141</v>
      </c>
      <c r="C101">
        <v>0</v>
      </c>
      <c r="D101">
        <v>5.2655035625281954E-4</v>
      </c>
      <c r="E101">
        <v>0</v>
      </c>
      <c r="F101">
        <v>0</v>
      </c>
      <c r="G101">
        <v>0</v>
      </c>
      <c r="H101">
        <v>0</v>
      </c>
      <c r="I101">
        <v>1.2987827862076529E-6</v>
      </c>
      <c r="J101">
        <v>0</v>
      </c>
      <c r="K101">
        <v>1.6791415347050531E-7</v>
      </c>
      <c r="L101">
        <v>0</v>
      </c>
      <c r="M101">
        <v>2.5838989911449062E-2</v>
      </c>
      <c r="N101">
        <v>5.821801839879015E-3</v>
      </c>
      <c r="O101">
        <v>8.3240625932887724E-3</v>
      </c>
      <c r="P101">
        <v>3.241736626549141E-4</v>
      </c>
      <c r="Q101">
        <v>3.7415084364056383E-7</v>
      </c>
      <c r="R101">
        <v>0.1052690558625784</v>
      </c>
      <c r="S101">
        <v>0.14610647507413432</v>
      </c>
    </row>
    <row r="102" spans="1:19">
      <c r="A102" t="s">
        <v>48</v>
      </c>
      <c r="B102" s="33" t="s">
        <v>142</v>
      </c>
      <c r="C102">
        <v>9.0500646468427703E-5</v>
      </c>
      <c r="D102">
        <v>2.4203994904112847E-3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3.1160266871665954E-5</v>
      </c>
      <c r="P102">
        <v>1.4001579405540809E-2</v>
      </c>
      <c r="Q102">
        <v>3.8234276189541561E-8</v>
      </c>
      <c r="R102">
        <v>3.8476458104241829E-4</v>
      </c>
      <c r="S102">
        <v>1.6928442624703166E-2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0</v>
      </c>
      <c r="F103">
        <v>0</v>
      </c>
      <c r="G103">
        <v>8.8608423904901201E-6</v>
      </c>
      <c r="H103">
        <v>9.7591795800155978E-6</v>
      </c>
      <c r="I103">
        <v>0</v>
      </c>
      <c r="J103">
        <v>0</v>
      </c>
      <c r="K103">
        <v>0</v>
      </c>
      <c r="L103">
        <v>2.1012574341194181</v>
      </c>
      <c r="M103">
        <v>0</v>
      </c>
      <c r="N103">
        <v>1.4149567122743179E-3</v>
      </c>
      <c r="O103">
        <v>6.738765427803628E-2</v>
      </c>
      <c r="P103">
        <v>8.1695801183112593E-2</v>
      </c>
      <c r="Q103">
        <v>0</v>
      </c>
      <c r="R103">
        <v>9.7119394766309597E-6</v>
      </c>
      <c r="S103">
        <v>2.2517841782539563</v>
      </c>
    </row>
    <row r="104" spans="1:19">
      <c r="A104" t="s">
        <v>48</v>
      </c>
      <c r="B104" s="33" t="s">
        <v>144</v>
      </c>
      <c r="C104">
        <v>0</v>
      </c>
      <c r="D104">
        <v>0</v>
      </c>
      <c r="E104">
        <v>0.3437376720771752</v>
      </c>
      <c r="F104">
        <v>3.2000034941859212E-6</v>
      </c>
      <c r="G104">
        <v>0</v>
      </c>
      <c r="H104">
        <v>0</v>
      </c>
      <c r="I104">
        <v>1.7769872737716241E-6</v>
      </c>
      <c r="J104">
        <v>0</v>
      </c>
      <c r="K104">
        <v>0</v>
      </c>
      <c r="L104">
        <v>0</v>
      </c>
      <c r="M104">
        <v>8.8149583916674601E-6</v>
      </c>
      <c r="N104">
        <v>2.6674249378906723E-2</v>
      </c>
      <c r="O104">
        <v>0</v>
      </c>
      <c r="P104">
        <v>0.13292061004531419</v>
      </c>
      <c r="Q104">
        <v>1.4464214923748386E-4</v>
      </c>
      <c r="R104">
        <v>2.5254463600177246E-3</v>
      </c>
      <c r="S104">
        <v>0.50601641195987668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0.2778147574300931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1.0809931877118686</v>
      </c>
      <c r="M105">
        <v>0</v>
      </c>
      <c r="N105">
        <v>2.5370292460635824E-3</v>
      </c>
      <c r="O105">
        <v>6.4709791845842801E-2</v>
      </c>
      <c r="P105">
        <v>2.1872344225386087E-2</v>
      </c>
      <c r="Q105">
        <v>7.6715802123317189E-5</v>
      </c>
      <c r="R105">
        <v>4.2739290993623058E-3</v>
      </c>
      <c r="S105">
        <v>1.4522777553606829</v>
      </c>
    </row>
    <row r="106" spans="1:19">
      <c r="A106" t="s">
        <v>48</v>
      </c>
      <c r="B106" s="33" t="s">
        <v>146</v>
      </c>
      <c r="C106">
        <v>7.9827636856322215E-7</v>
      </c>
      <c r="D106">
        <v>0</v>
      </c>
      <c r="E106">
        <v>0.35969506018329156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2.2041351235603202</v>
      </c>
      <c r="M106">
        <v>7.0515504913828408E-3</v>
      </c>
      <c r="N106">
        <v>8.4586702087108279E-8</v>
      </c>
      <c r="O106">
        <v>1.6688739116432316E-2</v>
      </c>
      <c r="P106">
        <v>6.8550762973536905E-2</v>
      </c>
      <c r="Q106">
        <v>0</v>
      </c>
      <c r="R106">
        <v>9.281391868398714E-7</v>
      </c>
      <c r="S106">
        <v>2.656123047327128</v>
      </c>
    </row>
    <row r="107" spans="1:19">
      <c r="A107" t="s">
        <v>48</v>
      </c>
      <c r="B107" s="33" t="s">
        <v>147</v>
      </c>
      <c r="C107">
        <v>7.272789284703185E-2</v>
      </c>
      <c r="D107">
        <v>0</v>
      </c>
      <c r="E107">
        <v>4.335834553614859E-6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1.0917625603383385E-2</v>
      </c>
      <c r="O107">
        <v>2.0885119128593033E-2</v>
      </c>
      <c r="P107">
        <v>8.5074260505045629E-2</v>
      </c>
      <c r="Q107">
        <v>1.4549256874829553E-5</v>
      </c>
      <c r="R107">
        <v>2.4600246730699382E-4</v>
      </c>
      <c r="S107">
        <v>0.18986978564305446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</v>
      </c>
      <c r="F108">
        <v>0</v>
      </c>
      <c r="G108">
        <v>3.2381519403656966E-6</v>
      </c>
      <c r="H108">
        <v>3.5664449136163512E-6</v>
      </c>
      <c r="I108">
        <v>0</v>
      </c>
      <c r="J108">
        <v>5.8845401434837186E-4</v>
      </c>
      <c r="K108">
        <v>0</v>
      </c>
      <c r="L108">
        <v>0</v>
      </c>
      <c r="M108">
        <v>0.79885611097714104</v>
      </c>
      <c r="N108">
        <v>7.9214835624696889E-4</v>
      </c>
      <c r="O108">
        <v>0.10878663762468932</v>
      </c>
      <c r="P108">
        <v>6.7079733120962715E-3</v>
      </c>
      <c r="Q108">
        <v>2.0052429155207534</v>
      </c>
      <c r="R108">
        <v>3.549181244011379E-6</v>
      </c>
      <c r="S108">
        <v>2.9209845935833982</v>
      </c>
    </row>
    <row r="109" spans="1:19">
      <c r="A109" t="s">
        <v>48</v>
      </c>
      <c r="B109" s="33" t="s">
        <v>149</v>
      </c>
      <c r="C109">
        <v>8.265345332048657E-2</v>
      </c>
      <c r="D109">
        <v>1.8441749456421519E-6</v>
      </c>
      <c r="E109">
        <v>0</v>
      </c>
      <c r="F109">
        <v>1.1694257797678631E-6</v>
      </c>
      <c r="G109">
        <v>0</v>
      </c>
      <c r="H109">
        <v>0.25113140140817691</v>
      </c>
      <c r="I109">
        <v>0</v>
      </c>
      <c r="J109">
        <v>0</v>
      </c>
      <c r="K109">
        <v>0</v>
      </c>
      <c r="L109">
        <v>0</v>
      </c>
      <c r="M109">
        <v>1.6851849756054946</v>
      </c>
      <c r="N109">
        <v>4.3968618115286517E-6</v>
      </c>
      <c r="O109">
        <v>1.3947653435025131E-2</v>
      </c>
      <c r="P109">
        <v>1.1062380404151639E-2</v>
      </c>
      <c r="Q109">
        <v>2.1958988654535148</v>
      </c>
      <c r="R109">
        <v>3.7455067172231793E-6</v>
      </c>
      <c r="S109">
        <v>4.2398898855960852</v>
      </c>
    </row>
    <row r="110" spans="1:19">
      <c r="A110" t="s">
        <v>48</v>
      </c>
      <c r="B110" s="33" t="s">
        <v>150</v>
      </c>
      <c r="C110">
        <v>0</v>
      </c>
      <c r="D110">
        <v>0</v>
      </c>
      <c r="E110">
        <v>0.15269630657201105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0.54317142283372277</v>
      </c>
      <c r="M110">
        <v>0.25534739045278343</v>
      </c>
      <c r="N110">
        <v>0</v>
      </c>
      <c r="O110">
        <v>0</v>
      </c>
      <c r="P110">
        <v>5.058993037152959E-3</v>
      </c>
      <c r="Q110">
        <v>0</v>
      </c>
      <c r="R110">
        <v>2.807345232724856E-6</v>
      </c>
      <c r="S110">
        <v>0.95627692024095268</v>
      </c>
    </row>
    <row r="111" spans="1:19">
      <c r="A111" t="s">
        <v>48</v>
      </c>
      <c r="B111" s="33" t="s">
        <v>151</v>
      </c>
      <c r="C111">
        <v>2.9172623294826394E-7</v>
      </c>
      <c r="D111">
        <v>0</v>
      </c>
      <c r="E111">
        <v>0</v>
      </c>
      <c r="F111">
        <v>0</v>
      </c>
      <c r="G111">
        <v>4.4304211961332385E-6</v>
      </c>
      <c r="H111">
        <v>4.8795897882314421E-6</v>
      </c>
      <c r="I111">
        <v>0.26625898067349851</v>
      </c>
      <c r="J111">
        <v>3.4086126134980077E-5</v>
      </c>
      <c r="K111">
        <v>1.0161182339984975E-7</v>
      </c>
      <c r="L111">
        <v>0</v>
      </c>
      <c r="M111">
        <v>3.3633363322849164E-3</v>
      </c>
      <c r="N111">
        <v>3.3579931601586566E-2</v>
      </c>
      <c r="O111">
        <v>0</v>
      </c>
      <c r="P111">
        <v>3.1655709068704851E-2</v>
      </c>
      <c r="Q111">
        <v>3.7471045999382113E-6</v>
      </c>
      <c r="R111">
        <v>4.9354512228205749E-6</v>
      </c>
      <c r="S111">
        <v>0.33491042970695162</v>
      </c>
    </row>
    <row r="112" spans="1:19">
      <c r="A112" t="s">
        <v>230</v>
      </c>
      <c r="B112" s="33" t="s">
        <v>152</v>
      </c>
      <c r="C112">
        <v>0</v>
      </c>
      <c r="D112">
        <v>0</v>
      </c>
      <c r="E112">
        <v>0</v>
      </c>
      <c r="F112">
        <v>1.6000017470929606E-6</v>
      </c>
      <c r="G112">
        <v>0</v>
      </c>
      <c r="H112">
        <v>0</v>
      </c>
      <c r="I112">
        <v>0</v>
      </c>
      <c r="J112">
        <v>0</v>
      </c>
      <c r="K112">
        <v>7.6900796682005668E-3</v>
      </c>
      <c r="L112">
        <v>0</v>
      </c>
      <c r="M112">
        <v>1.8962795223274043E-3</v>
      </c>
      <c r="N112">
        <v>2.7263106673558468E-5</v>
      </c>
      <c r="O112">
        <v>1.3966805017417983E-2</v>
      </c>
      <c r="P112">
        <v>4.458983555267082E-3</v>
      </c>
      <c r="Q112">
        <v>0.18935251267984654</v>
      </c>
      <c r="R112">
        <v>7.9921449296421088E-2</v>
      </c>
      <c r="S112">
        <v>0.29731497284785746</v>
      </c>
    </row>
    <row r="113" spans="1:19">
      <c r="A113" t="s">
        <v>230</v>
      </c>
      <c r="B113" s="33" t="s">
        <v>153</v>
      </c>
      <c r="C113">
        <v>0</v>
      </c>
      <c r="D113">
        <v>0</v>
      </c>
      <c r="E113">
        <v>1.5729106598030285E-3</v>
      </c>
      <c r="F113">
        <v>0</v>
      </c>
      <c r="G113">
        <v>0</v>
      </c>
      <c r="H113">
        <v>0</v>
      </c>
      <c r="I113">
        <v>0</v>
      </c>
      <c r="J113">
        <v>7.4686470771381437</v>
      </c>
      <c r="K113">
        <v>0</v>
      </c>
      <c r="L113">
        <v>9.6270724093585613E-3</v>
      </c>
      <c r="M113">
        <v>0.72539968176570824</v>
      </c>
      <c r="N113">
        <v>1.4392424608260512E-3</v>
      </c>
      <c r="O113">
        <v>1.7530099436726232E-2</v>
      </c>
      <c r="P113">
        <v>5.3477119638074555E-3</v>
      </c>
      <c r="Q113">
        <v>0</v>
      </c>
      <c r="R113">
        <v>3.4036904276746327E-4</v>
      </c>
      <c r="S113">
        <v>8.2299041648773255</v>
      </c>
    </row>
    <row r="114" spans="1:19">
      <c r="A114" t="s">
        <v>48</v>
      </c>
      <c r="B114" s="33" t="s">
        <v>154</v>
      </c>
      <c r="C114">
        <v>7.0387872206571167E-2</v>
      </c>
      <c r="D114">
        <v>0</v>
      </c>
      <c r="E114">
        <v>0</v>
      </c>
      <c r="F114">
        <v>0</v>
      </c>
      <c r="G114">
        <v>0.15317553240658199</v>
      </c>
      <c r="H114">
        <v>0</v>
      </c>
      <c r="I114">
        <v>1.0753287504883247E-6</v>
      </c>
      <c r="J114">
        <v>0</v>
      </c>
      <c r="K114">
        <v>0</v>
      </c>
      <c r="L114">
        <v>0</v>
      </c>
      <c r="M114">
        <v>0</v>
      </c>
      <c r="N114">
        <v>6.2247026691792939E-3</v>
      </c>
      <c r="O114">
        <v>0</v>
      </c>
      <c r="P114">
        <v>5.792959259462549E-3</v>
      </c>
      <c r="Q114">
        <v>0</v>
      </c>
      <c r="R114">
        <v>1.9600447490539352E-2</v>
      </c>
      <c r="S114">
        <v>0.2551825893615387</v>
      </c>
    </row>
    <row r="115" spans="1:19">
      <c r="A115" t="s">
        <v>48</v>
      </c>
      <c r="B115" s="33" t="s">
        <v>155</v>
      </c>
      <c r="C115">
        <v>0</v>
      </c>
      <c r="D115">
        <v>8.121980245391569E-2</v>
      </c>
      <c r="E115">
        <v>0</v>
      </c>
      <c r="F115">
        <v>7.6466759729709288E-2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5.0040933052962089E-2</v>
      </c>
      <c r="O115">
        <v>4.3893235215364257E-5</v>
      </c>
      <c r="P115">
        <v>5.6115915897024138E-2</v>
      </c>
      <c r="Q115">
        <v>3.1656114174438699E-8</v>
      </c>
      <c r="R115">
        <v>1.0323012787452512E-2</v>
      </c>
      <c r="S115">
        <v>0.27421034881240303</v>
      </c>
    </row>
    <row r="116" spans="1:19">
      <c r="A116" t="s">
        <v>48</v>
      </c>
      <c r="B116" s="33" t="s">
        <v>156</v>
      </c>
      <c r="C116">
        <v>3.3320842998652012E-4</v>
      </c>
      <c r="D116">
        <v>0</v>
      </c>
      <c r="E116">
        <v>2.6355415425243223E-3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0.26191342946628993</v>
      </c>
      <c r="Q116">
        <v>0</v>
      </c>
      <c r="R116">
        <v>0.10291922932140096</v>
      </c>
      <c r="S116">
        <v>0.36780140875998768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2.6237934420692E-6</v>
      </c>
      <c r="F117">
        <v>5.8754674787664385E-6</v>
      </c>
      <c r="G117">
        <v>1.1769530477323542E-5</v>
      </c>
      <c r="H117">
        <v>0</v>
      </c>
      <c r="I117">
        <v>0</v>
      </c>
      <c r="J117">
        <v>1.2456609709943223E-5</v>
      </c>
      <c r="K117">
        <v>0</v>
      </c>
      <c r="L117">
        <v>0</v>
      </c>
      <c r="M117">
        <v>0</v>
      </c>
      <c r="N117">
        <v>8.15792796566015E-2</v>
      </c>
      <c r="O117">
        <v>1.2243062522543369E-4</v>
      </c>
      <c r="P117">
        <v>1.8724192323460898E-2</v>
      </c>
      <c r="Q117">
        <v>1.2866192520277764E-6</v>
      </c>
      <c r="R117">
        <v>4.0767393637175076E-2</v>
      </c>
      <c r="S117">
        <v>0.14122730826284169</v>
      </c>
    </row>
    <row r="118" spans="1:19">
      <c r="A118" t="s">
        <v>48</v>
      </c>
      <c r="B118" s="33" t="s">
        <v>158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1.0867210304619945</v>
      </c>
      <c r="O118">
        <v>4.747310330799337E-4</v>
      </c>
      <c r="P118">
        <v>4.2229400444711018E-3</v>
      </c>
      <c r="Q118">
        <v>0</v>
      </c>
      <c r="R118">
        <v>6.718464149457759E-7</v>
      </c>
      <c r="S118">
        <v>1.091419373385861</v>
      </c>
    </row>
    <row r="119" spans="1:19">
      <c r="A119" t="s">
        <v>48</v>
      </c>
      <c r="B119" s="33" t="s">
        <v>159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1.6130953852808716E-2</v>
      </c>
      <c r="M119">
        <v>0</v>
      </c>
      <c r="N119">
        <v>4.8556837042923462E-4</v>
      </c>
      <c r="O119">
        <v>3.2751563776368187</v>
      </c>
      <c r="P119">
        <v>8.3732288960192136E-5</v>
      </c>
      <c r="Q119">
        <v>1.2549715134963719</v>
      </c>
      <c r="R119">
        <v>1.022820067930752E-5</v>
      </c>
      <c r="S119">
        <v>4.5468383738459579</v>
      </c>
    </row>
    <row r="120" spans="1:19">
      <c r="A120" t="s">
        <v>48</v>
      </c>
      <c r="B120" s="33" t="s">
        <v>160</v>
      </c>
      <c r="C120">
        <v>0</v>
      </c>
      <c r="D120">
        <v>0</v>
      </c>
      <c r="E120">
        <v>2.0556268053738336E-2</v>
      </c>
      <c r="F120">
        <v>0</v>
      </c>
      <c r="G120">
        <v>0</v>
      </c>
      <c r="H120">
        <v>2.9528423048930108E-6</v>
      </c>
      <c r="I120">
        <v>0</v>
      </c>
      <c r="J120">
        <v>1.7043063053279184E-5</v>
      </c>
      <c r="K120">
        <v>0</v>
      </c>
      <c r="L120">
        <v>0</v>
      </c>
      <c r="M120">
        <v>0.19801202099316129</v>
      </c>
      <c r="N120">
        <v>5.2190910342687857E-2</v>
      </c>
      <c r="O120">
        <v>0.84175359434777874</v>
      </c>
      <c r="P120">
        <v>3.856475574567142E-2</v>
      </c>
      <c r="Q120">
        <v>1.7603452135972475E-6</v>
      </c>
      <c r="R120">
        <v>1.5037837082374494E-3</v>
      </c>
      <c r="S120">
        <v>1.1526030894417545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9.6822746398217419E-7</v>
      </c>
      <c r="G121">
        <v>2.6810317468317635E-6</v>
      </c>
      <c r="H121">
        <v>0</v>
      </c>
      <c r="I121">
        <v>0</v>
      </c>
      <c r="J121">
        <v>0</v>
      </c>
      <c r="K121">
        <v>0</v>
      </c>
      <c r="L121">
        <v>0.1258155889445618</v>
      </c>
      <c r="M121">
        <v>0</v>
      </c>
      <c r="N121">
        <v>0</v>
      </c>
      <c r="O121">
        <v>0</v>
      </c>
      <c r="P121">
        <v>2.5507973449997223E-2</v>
      </c>
      <c r="Q121">
        <v>0.66516224239282451</v>
      </c>
      <c r="R121">
        <v>1.0082847010103535E-2</v>
      </c>
      <c r="S121">
        <v>0.82657230105667168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1.3761311046241786E-2</v>
      </c>
      <c r="Q122">
        <v>0</v>
      </c>
      <c r="R122">
        <v>0</v>
      </c>
      <c r="S122">
        <v>1.3761311045982438E-2</v>
      </c>
    </row>
    <row r="123" spans="1:19">
      <c r="A123" t="s">
        <v>48</v>
      </c>
      <c r="B123" s="33" t="s">
        <v>163</v>
      </c>
      <c r="C123">
        <v>4.3549210344457912E-3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4.4271743107060502E-5</v>
      </c>
      <c r="O123">
        <v>2.2526051484220488E-2</v>
      </c>
      <c r="P123">
        <v>5.5037473434040862E-3</v>
      </c>
      <c r="Q123">
        <v>0</v>
      </c>
      <c r="R123">
        <v>6.5806787574729242E-8</v>
      </c>
      <c r="S123">
        <v>3.2429057412059592E-2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1.6340293310435072E-5</v>
      </c>
      <c r="Q124">
        <v>0.12623500845324997</v>
      </c>
      <c r="R124">
        <v>1.7384745277126967E-5</v>
      </c>
      <c r="S124">
        <v>0.12626873349177004</v>
      </c>
    </row>
    <row r="125" spans="1:19">
      <c r="A125" t="s">
        <v>48</v>
      </c>
      <c r="B125" s="33" t="s">
        <v>165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4.9790980514253818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5.7241823245099965E-3</v>
      </c>
      <c r="Q125">
        <v>0</v>
      </c>
      <c r="R125">
        <v>7.2028811359814426E-8</v>
      </c>
      <c r="S125">
        <v>4.9848223057788346</v>
      </c>
    </row>
    <row r="126" spans="1:19">
      <c r="A126" t="s">
        <v>48</v>
      </c>
      <c r="B126" s="33" t="s">
        <v>166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1.0871003709169713E-3</v>
      </c>
      <c r="O126">
        <v>0</v>
      </c>
      <c r="P126">
        <v>7.6337884488353325E-4</v>
      </c>
      <c r="Q126">
        <v>0</v>
      </c>
      <c r="R126">
        <v>0.11438788147296464</v>
      </c>
      <c r="S126">
        <v>0.11623836068861237</v>
      </c>
    </row>
    <row r="127" spans="1:19">
      <c r="A127" t="s">
        <v>48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9.9712329643253383E-3</v>
      </c>
      <c r="O127">
        <v>0</v>
      </c>
      <c r="P127">
        <v>6.9419582336855967E-3</v>
      </c>
      <c r="Q127">
        <v>3.0775299709603132E-2</v>
      </c>
      <c r="R127">
        <v>0</v>
      </c>
      <c r="S127">
        <v>4.7688490907489722E-2</v>
      </c>
    </row>
    <row r="128" spans="1:19">
      <c r="A128" t="s">
        <v>48</v>
      </c>
      <c r="B128" s="33" t="s">
        <v>168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0.13785969427541289</v>
      </c>
      <c r="I128">
        <v>0</v>
      </c>
      <c r="J128">
        <v>0</v>
      </c>
      <c r="K128">
        <v>0</v>
      </c>
      <c r="L128">
        <v>0</v>
      </c>
      <c r="M128">
        <v>0.30759451217772948</v>
      </c>
      <c r="N128">
        <v>4.3485334609982829E-4</v>
      </c>
      <c r="O128">
        <v>0.29657319100945756</v>
      </c>
      <c r="P128">
        <v>4.6085333829424258E-3</v>
      </c>
      <c r="Q128">
        <v>0</v>
      </c>
      <c r="R128">
        <v>1.3078175503544287E-2</v>
      </c>
      <c r="S128">
        <v>0.76014895969547069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0.1021170216043874</v>
      </c>
      <c r="H129">
        <v>1.0592709212886575E-5</v>
      </c>
      <c r="I129">
        <v>0</v>
      </c>
      <c r="J129">
        <v>1.0313464827049756E-5</v>
      </c>
      <c r="K129">
        <v>0</v>
      </c>
      <c r="L129">
        <v>0</v>
      </c>
      <c r="M129">
        <v>1.0496561783924676</v>
      </c>
      <c r="N129">
        <v>0</v>
      </c>
      <c r="O129">
        <v>0</v>
      </c>
      <c r="P129">
        <v>5.8836060020439618E-5</v>
      </c>
      <c r="Q129">
        <v>0.24378262083796187</v>
      </c>
      <c r="R129">
        <v>1.3401015763747637E-6</v>
      </c>
      <c r="S129">
        <v>1.3956369031702707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5.0977839819806192E-2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6.374657927096905E-3</v>
      </c>
      <c r="N130">
        <v>0</v>
      </c>
      <c r="O130">
        <v>0</v>
      </c>
      <c r="P130">
        <v>6.2399095499543478E-4</v>
      </c>
      <c r="Q130">
        <v>0.65974072559122021</v>
      </c>
      <c r="R130">
        <v>1.7074951540053007E-2</v>
      </c>
      <c r="S130">
        <v>0.73479216583325524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0.1401740801208291</v>
      </c>
      <c r="N131">
        <v>0</v>
      </c>
      <c r="O131">
        <v>0</v>
      </c>
      <c r="P131">
        <v>0</v>
      </c>
      <c r="Q131">
        <v>2.775085185851367E-2</v>
      </c>
      <c r="R131">
        <v>6.8539367032855125E-2</v>
      </c>
      <c r="S131">
        <v>0.23646429901214105</v>
      </c>
    </row>
    <row r="132" spans="1:19">
      <c r="A132" t="s">
        <v>48</v>
      </c>
      <c r="B132" s="33" t="s">
        <v>172</v>
      </c>
      <c r="C132">
        <v>0</v>
      </c>
      <c r="D132">
        <v>3.4776504582723078E-6</v>
      </c>
      <c r="E132">
        <v>0</v>
      </c>
      <c r="F132">
        <v>0</v>
      </c>
      <c r="G132">
        <v>0</v>
      </c>
      <c r="H132">
        <v>0</v>
      </c>
      <c r="I132">
        <v>0.14616404586565324</v>
      </c>
      <c r="J132">
        <v>0</v>
      </c>
      <c r="K132">
        <v>0</v>
      </c>
      <c r="L132">
        <v>0</v>
      </c>
      <c r="M132">
        <v>0</v>
      </c>
      <c r="N132">
        <v>7.9186295849353883E-6</v>
      </c>
      <c r="O132">
        <v>0</v>
      </c>
      <c r="P132">
        <v>6.9521835932562226E-6</v>
      </c>
      <c r="Q132">
        <v>8.3109521873623748E-2</v>
      </c>
      <c r="R132">
        <v>6.2711217325770008E-2</v>
      </c>
      <c r="S132">
        <v>0.29200313352862395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1.8463183652670523E-3</v>
      </c>
      <c r="N133">
        <v>9.8048005270356953E-9</v>
      </c>
      <c r="O133">
        <v>0</v>
      </c>
      <c r="P133">
        <v>2.0816575304394291E-5</v>
      </c>
      <c r="Q133">
        <v>2.364678110211571E-6</v>
      </c>
      <c r="R133">
        <v>0</v>
      </c>
      <c r="S133">
        <v>1.8695094234999488E-3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4.2216948834350454E-3</v>
      </c>
      <c r="L134">
        <v>0</v>
      </c>
      <c r="M134">
        <v>1.0409710364456259E-3</v>
      </c>
      <c r="N134">
        <v>1.8448942311323435E-2</v>
      </c>
      <c r="O134">
        <v>2.9891672983126227E-2</v>
      </c>
      <c r="P134">
        <v>9.0397418949699215E-3</v>
      </c>
      <c r="Q134">
        <v>2.1039595035830416E-2</v>
      </c>
      <c r="R134">
        <v>7.3831103592709724E-3</v>
      </c>
      <c r="S134">
        <v>9.1065728504190702E-2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0.39824213324502011</v>
      </c>
      <c r="N135">
        <v>4.4730914608948069E-4</v>
      </c>
      <c r="O135">
        <v>0</v>
      </c>
      <c r="P135">
        <v>2.3661445953173654E-3</v>
      </c>
      <c r="Q135">
        <v>0</v>
      </c>
      <c r="R135">
        <v>0</v>
      </c>
      <c r="S135">
        <v>0.40105558698655841</v>
      </c>
    </row>
    <row r="136" spans="1:19">
      <c r="A136" t="s">
        <v>48</v>
      </c>
      <c r="B136" s="33" t="s">
        <v>176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8.1140156851233769E-5</v>
      </c>
      <c r="N136">
        <v>0</v>
      </c>
      <c r="O136">
        <v>0</v>
      </c>
      <c r="P136">
        <v>2.5328885695579118E-3</v>
      </c>
      <c r="Q136">
        <v>0</v>
      </c>
      <c r="R136">
        <v>5.696791178309013E-4</v>
      </c>
      <c r="S136">
        <v>3.183707844300443E-3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2.0277997663242786E-6</v>
      </c>
      <c r="J137">
        <v>0.82984967523756836</v>
      </c>
      <c r="K137">
        <v>0</v>
      </c>
      <c r="L137">
        <v>0</v>
      </c>
      <c r="M137">
        <v>1.077053943276951E-5</v>
      </c>
      <c r="N137">
        <v>8.5926593840213172E-8</v>
      </c>
      <c r="O137">
        <v>0</v>
      </c>
      <c r="P137">
        <v>9.0849486586463968E-4</v>
      </c>
      <c r="Q137">
        <v>0</v>
      </c>
      <c r="R137">
        <v>0</v>
      </c>
      <c r="S137">
        <v>0.83077105436939291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2.3572381739370485E-2</v>
      </c>
      <c r="F138">
        <v>0</v>
      </c>
      <c r="G138">
        <v>0</v>
      </c>
      <c r="H138">
        <v>0</v>
      </c>
      <c r="I138">
        <v>1.1230789706218047E-5</v>
      </c>
      <c r="J138">
        <v>0</v>
      </c>
      <c r="K138">
        <v>0</v>
      </c>
      <c r="L138">
        <v>0</v>
      </c>
      <c r="M138">
        <v>0</v>
      </c>
      <c r="N138">
        <v>8.8105889137324311E-4</v>
      </c>
      <c r="O138">
        <v>4.8650769514324566E-5</v>
      </c>
      <c r="P138">
        <v>3.520902689448846E-2</v>
      </c>
      <c r="Q138">
        <v>2.8740458475340347E-6</v>
      </c>
      <c r="R138">
        <v>0</v>
      </c>
      <c r="S138">
        <v>5.9725223130044469E-2</v>
      </c>
    </row>
    <row r="139" spans="1:19">
      <c r="A139" t="s">
        <v>48</v>
      </c>
      <c r="B139" s="33" t="s">
        <v>179</v>
      </c>
      <c r="C139">
        <v>0</v>
      </c>
      <c r="D139">
        <v>4.4585970024540345E-2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2.5778688245083003E-2</v>
      </c>
      <c r="M139">
        <v>1.4186534258442407E-7</v>
      </c>
      <c r="N139">
        <v>2.7470152019432703E-2</v>
      </c>
      <c r="O139">
        <v>0</v>
      </c>
      <c r="P139">
        <v>6.3014237970548947E-4</v>
      </c>
      <c r="Q139">
        <v>5.0538135624833558E-5</v>
      </c>
      <c r="R139">
        <v>7.9730188913856637E-2</v>
      </c>
      <c r="S139">
        <v>0.17824582158368685</v>
      </c>
    </row>
    <row r="140" spans="1:19">
      <c r="A140" t="s">
        <v>48</v>
      </c>
      <c r="B140" s="33" t="s">
        <v>180</v>
      </c>
      <c r="C140">
        <v>9.7459667515651383E-3</v>
      </c>
      <c r="D140">
        <v>0</v>
      </c>
      <c r="E140">
        <v>4.9478150074833138E-6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7.9984971534940996E-8</v>
      </c>
      <c r="N140">
        <v>0</v>
      </c>
      <c r="O140">
        <v>3.4381429621469977</v>
      </c>
      <c r="P140">
        <v>0.13781684505571334</v>
      </c>
      <c r="Q140">
        <v>0</v>
      </c>
      <c r="R140">
        <v>1.8805012160783008E-6</v>
      </c>
      <c r="S140">
        <v>3.5857126822555756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3.0597095189932588E-5</v>
      </c>
      <c r="N141">
        <v>4.4783224072276084E-2</v>
      </c>
      <c r="O141">
        <v>1.2373464434460857E-3</v>
      </c>
      <c r="P141">
        <v>9.472196356920648E-3</v>
      </c>
      <c r="Q141">
        <v>9.5169353633650644E-4</v>
      </c>
      <c r="R141">
        <v>2.1778769275613286E-3</v>
      </c>
      <c r="S141">
        <v>5.8652934431847825E-2</v>
      </c>
    </row>
    <row r="142" spans="1:19">
      <c r="A142" t="s">
        <v>48</v>
      </c>
      <c r="B142" s="33" t="s">
        <v>182</v>
      </c>
      <c r="C142">
        <v>0</v>
      </c>
      <c r="D142">
        <v>0</v>
      </c>
      <c r="E142">
        <v>0</v>
      </c>
      <c r="F142">
        <v>0</v>
      </c>
      <c r="G142">
        <v>1.7019503600732122E-2</v>
      </c>
      <c r="H142">
        <v>0</v>
      </c>
      <c r="I142">
        <v>0</v>
      </c>
      <c r="J142">
        <v>0</v>
      </c>
      <c r="K142">
        <v>3.243671532482395E-7</v>
      </c>
      <c r="L142">
        <v>0</v>
      </c>
      <c r="M142">
        <v>0</v>
      </c>
      <c r="N142">
        <v>0</v>
      </c>
      <c r="O142">
        <v>1.7979115888869046</v>
      </c>
      <c r="P142">
        <v>3.7904794644205708E-4</v>
      </c>
      <c r="Q142">
        <v>9.2248419321094843E-6</v>
      </c>
      <c r="R142">
        <v>3.1497250176926173E-6</v>
      </c>
      <c r="S142">
        <v>1.8153228393681502</v>
      </c>
    </row>
    <row r="143" spans="1:19">
      <c r="A143" t="s">
        <v>48</v>
      </c>
      <c r="B143" s="33" t="s">
        <v>183</v>
      </c>
      <c r="C143">
        <v>0</v>
      </c>
      <c r="D143">
        <v>0</v>
      </c>
      <c r="E143">
        <v>0</v>
      </c>
      <c r="F143">
        <v>8.4963066366343654E-3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0.10869957529766339</v>
      </c>
      <c r="N143">
        <v>0.59656031934711962</v>
      </c>
      <c r="O143">
        <v>2.0085414475374819E-3</v>
      </c>
      <c r="P143">
        <v>1.8685521148142925E-6</v>
      </c>
      <c r="Q143">
        <v>1.2749119774468909E-4</v>
      </c>
      <c r="R143">
        <v>9.7220349449855803E-4</v>
      </c>
      <c r="S143">
        <v>0.71686630597343992</v>
      </c>
    </row>
    <row r="144" spans="1:19">
      <c r="A144" t="s">
        <v>48</v>
      </c>
      <c r="B144" s="33" t="s">
        <v>184</v>
      </c>
      <c r="C144">
        <v>0</v>
      </c>
      <c r="D144">
        <v>0</v>
      </c>
      <c r="E144">
        <v>0</v>
      </c>
      <c r="F144">
        <v>1.8258336562659849E-6</v>
      </c>
      <c r="G144">
        <v>5.0557520605565287E-6</v>
      </c>
      <c r="H144">
        <v>5.5683184605470615E-6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2.679705634847096E-4</v>
      </c>
      <c r="O144">
        <v>0.46005917640792404</v>
      </c>
      <c r="P144">
        <v>9.7482314274088822E-6</v>
      </c>
      <c r="Q144">
        <v>3.8181647687451914E-4</v>
      </c>
      <c r="R144">
        <v>1.6976844243288269E-5</v>
      </c>
      <c r="S144">
        <v>0.46074813842801632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9.1906462850271708E-2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2.836720049688779E-2</v>
      </c>
      <c r="O145">
        <v>1.2728454075272566E-4</v>
      </c>
      <c r="P145">
        <v>4.2361832834590274E-2</v>
      </c>
      <c r="Q145">
        <v>0</v>
      </c>
      <c r="R145">
        <v>1.5950222185111329E-2</v>
      </c>
      <c r="S145">
        <v>0.17871300290767067</v>
      </c>
    </row>
    <row r="146" spans="1:19">
      <c r="A146" t="s">
        <v>48</v>
      </c>
      <c r="B146" s="33" t="s">
        <v>186</v>
      </c>
      <c r="C146">
        <v>0</v>
      </c>
      <c r="D146">
        <v>1.7388252295802431E-6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3.8848938179398829E-3</v>
      </c>
      <c r="O146">
        <v>0.12859032942904491</v>
      </c>
      <c r="P146">
        <v>4.1763347908840842E-5</v>
      </c>
      <c r="Q146">
        <v>2.0516866473073492E-2</v>
      </c>
      <c r="R146">
        <v>8.6901050622145704E-7</v>
      </c>
      <c r="S146">
        <v>0.15303646090364964</v>
      </c>
    </row>
    <row r="147" spans="1:19">
      <c r="A147" t="s">
        <v>48</v>
      </c>
      <c r="B147" s="33" t="s">
        <v>187</v>
      </c>
      <c r="C147">
        <v>4.5547445903793005E-7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3.6523556958428571E-2</v>
      </c>
      <c r="N147">
        <v>0</v>
      </c>
      <c r="O147">
        <v>3.5503843236028843E-5</v>
      </c>
      <c r="P147">
        <v>8.6448442697388828E-3</v>
      </c>
      <c r="Q147">
        <v>9.6656807187400773E-5</v>
      </c>
      <c r="R147">
        <v>4.94896983838089E-6</v>
      </c>
      <c r="S147">
        <v>4.5305966322985114E-2</v>
      </c>
    </row>
    <row r="148" spans="1:19">
      <c r="A148" t="s">
        <v>48</v>
      </c>
      <c r="B148" s="33" t="s">
        <v>188</v>
      </c>
      <c r="C148">
        <v>0</v>
      </c>
      <c r="D148">
        <v>6.3957079472487521E-6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9.5807180633400435E-8</v>
      </c>
      <c r="L148">
        <v>0</v>
      </c>
      <c r="M148">
        <v>0.46301333169077452</v>
      </c>
      <c r="N148">
        <v>3.7332129723921526E-4</v>
      </c>
      <c r="O148">
        <v>0</v>
      </c>
      <c r="P148">
        <v>1.1968145839880151E-2</v>
      </c>
      <c r="Q148">
        <v>2.1348014911382052E-7</v>
      </c>
      <c r="R148">
        <v>0</v>
      </c>
      <c r="S148">
        <v>0.47536150382336473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0.40955502915221587</v>
      </c>
      <c r="N149">
        <v>0</v>
      </c>
      <c r="O149">
        <v>0</v>
      </c>
      <c r="P149">
        <v>3.6578672399052437E-3</v>
      </c>
      <c r="Q149">
        <v>2.4418397758964261E-2</v>
      </c>
      <c r="R149">
        <v>6.2793733799324514E-2</v>
      </c>
      <c r="S149">
        <v>0.50042502795042765</v>
      </c>
    </row>
    <row r="150" spans="1:19">
      <c r="A150" t="s">
        <v>48</v>
      </c>
      <c r="B150" s="33" t="s">
        <v>190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3.8124425720980071E-3</v>
      </c>
      <c r="K150">
        <v>1.6363577126643492E-7</v>
      </c>
      <c r="L150">
        <v>0</v>
      </c>
      <c r="M150">
        <v>8.8906099759981316E-2</v>
      </c>
      <c r="N150">
        <v>3.5537856177825233E-6</v>
      </c>
      <c r="O150">
        <v>0</v>
      </c>
      <c r="P150">
        <v>1.1977032553289746E-5</v>
      </c>
      <c r="Q150">
        <v>3.6461764807427244E-7</v>
      </c>
      <c r="R150">
        <v>2.3683340804559805E-2</v>
      </c>
      <c r="S150">
        <v>0.11641794220827251</v>
      </c>
    </row>
    <row r="151" spans="1:19">
      <c r="A151" t="s">
        <v>48</v>
      </c>
      <c r="B151" s="33" t="s">
        <v>191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1.0138998831621393E-6</v>
      </c>
      <c r="J151">
        <v>0</v>
      </c>
      <c r="K151">
        <v>0</v>
      </c>
      <c r="L151">
        <v>0</v>
      </c>
      <c r="M151">
        <v>4.5483165591804209E-3</v>
      </c>
      <c r="N151">
        <v>1.5661032698233157E-5</v>
      </c>
      <c r="O151">
        <v>0</v>
      </c>
      <c r="P151">
        <v>3.4202406556715914E-5</v>
      </c>
      <c r="Q151">
        <v>0.43848851041114756</v>
      </c>
      <c r="R151">
        <v>4.7281744741667353E-7</v>
      </c>
      <c r="S151">
        <v>0.44308817712692417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9.7442697243771192E-2</v>
      </c>
      <c r="J152">
        <v>1.9448602614602351E-5</v>
      </c>
      <c r="K152">
        <v>0</v>
      </c>
      <c r="L152">
        <v>0</v>
      </c>
      <c r="M152">
        <v>0</v>
      </c>
      <c r="N152">
        <v>3.9071440873783558E-5</v>
      </c>
      <c r="O152">
        <v>2.4325384714529719E-5</v>
      </c>
      <c r="P152">
        <v>2.2899262503983664E-6</v>
      </c>
      <c r="Q152">
        <v>4.203685755328479E-4</v>
      </c>
      <c r="R152">
        <v>0</v>
      </c>
      <c r="S152">
        <v>9.7948201173949201E-2</v>
      </c>
    </row>
    <row r="153" spans="1:19">
      <c r="A153" t="s">
        <v>48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1.7317103822023228E-6</v>
      </c>
      <c r="J153">
        <v>0</v>
      </c>
      <c r="K153">
        <v>0</v>
      </c>
      <c r="L153">
        <v>0</v>
      </c>
      <c r="M153">
        <v>1.2394692671477969E-3</v>
      </c>
      <c r="N153">
        <v>2.2464907516450694E-6</v>
      </c>
      <c r="O153">
        <v>0</v>
      </c>
      <c r="P153">
        <v>1.7634479760886279E-6</v>
      </c>
      <c r="Q153">
        <v>0.31617668836773305</v>
      </c>
      <c r="R153">
        <v>3.1141919976107602E-7</v>
      </c>
      <c r="S153">
        <v>0.31742221070328469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2.4739075001889432E-6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0.15784575482072682</v>
      </c>
      <c r="P154">
        <v>2.4765054860154123E-6</v>
      </c>
      <c r="Q154">
        <v>5.0979039656340319E-8</v>
      </c>
      <c r="R154">
        <v>6.1535219969499622E-3</v>
      </c>
      <c r="S154">
        <v>0.16400427820974528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2.8143355127158154E-3</v>
      </c>
      <c r="L155">
        <v>0</v>
      </c>
      <c r="M155">
        <v>6.9398069095427672E-4</v>
      </c>
      <c r="N155">
        <v>0</v>
      </c>
      <c r="O155">
        <v>0</v>
      </c>
      <c r="P155">
        <v>5.9087712818453042E-3</v>
      </c>
      <c r="Q155">
        <v>4.9225060383960795E-2</v>
      </c>
      <c r="R155">
        <v>0</v>
      </c>
      <c r="S155">
        <v>5.8642147869477412E-2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4.2253593051100324E-6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0.26547229169102593</v>
      </c>
      <c r="N156">
        <v>1.2298996675305318E-2</v>
      </c>
      <c r="O156">
        <v>1.2125183474154255E-5</v>
      </c>
      <c r="P156">
        <v>4.5135738110069212E-3</v>
      </c>
      <c r="Q156">
        <v>0.1667777613976682</v>
      </c>
      <c r="R156">
        <v>1.1588682788499227E-5</v>
      </c>
      <c r="S156">
        <v>0.44909056280084769</v>
      </c>
    </row>
    <row r="157" spans="1:19">
      <c r="A157" t="s">
        <v>48</v>
      </c>
      <c r="B157" s="33" t="s">
        <v>197</v>
      </c>
      <c r="C157">
        <v>0</v>
      </c>
      <c r="D157">
        <v>0</v>
      </c>
      <c r="E157">
        <v>0</v>
      </c>
      <c r="F157">
        <v>0</v>
      </c>
      <c r="G157">
        <v>7.8189920438731519E-5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1.6852935099080923E-3</v>
      </c>
      <c r="Q157">
        <v>0</v>
      </c>
      <c r="R157">
        <v>0</v>
      </c>
      <c r="S157">
        <v>1.7634834302953095E-3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0.6496697561404261</v>
      </c>
      <c r="F158">
        <v>0</v>
      </c>
      <c r="G158">
        <v>2.5278760293900859E-6</v>
      </c>
      <c r="H158">
        <v>2.7841592320498876E-6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0.12099826576907802</v>
      </c>
      <c r="Q158">
        <v>1.9986011065526554E-2</v>
      </c>
      <c r="R158">
        <v>5.4912556564090664E-6</v>
      </c>
      <c r="S158">
        <v>0.79066483626615991</v>
      </c>
    </row>
    <row r="159" spans="1:19">
      <c r="A159" t="s">
        <v>48</v>
      </c>
      <c r="B159" s="33" t="s">
        <v>199</v>
      </c>
      <c r="C159">
        <v>0.13762729504332682</v>
      </c>
      <c r="D159">
        <v>0</v>
      </c>
      <c r="E159">
        <v>0</v>
      </c>
      <c r="F159">
        <v>3.9946108131960756E-5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1.9253845055455798E-2</v>
      </c>
      <c r="Q159">
        <v>2.5949032349501522E-2</v>
      </c>
      <c r="R159">
        <v>8.3436212256273734E-3</v>
      </c>
      <c r="S159">
        <v>0.1912137397822562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4.3175359198954766E-6</v>
      </c>
      <c r="H160">
        <v>4.7552598871902774E-6</v>
      </c>
      <c r="I160">
        <v>0</v>
      </c>
      <c r="J160">
        <v>0</v>
      </c>
      <c r="K160">
        <v>0</v>
      </c>
      <c r="L160">
        <v>3.9763337768603719</v>
      </c>
      <c r="M160">
        <v>0</v>
      </c>
      <c r="N160">
        <v>0</v>
      </c>
      <c r="O160">
        <v>0</v>
      </c>
      <c r="P160">
        <v>0.10055671593912408</v>
      </c>
      <c r="Q160">
        <v>3.1871037130514424E-2</v>
      </c>
      <c r="R160">
        <v>4.7599743595583277E-6</v>
      </c>
      <c r="S160">
        <v>4.1087753627001575</v>
      </c>
    </row>
    <row r="161" spans="1:19">
      <c r="A161" t="s">
        <v>48</v>
      </c>
      <c r="B161" s="33" t="s">
        <v>201</v>
      </c>
      <c r="C161">
        <v>7.5558212105032219E-2</v>
      </c>
      <c r="D161">
        <v>3.4705909302396698E-2</v>
      </c>
      <c r="E161">
        <v>0.35667385128303408</v>
      </c>
      <c r="F161">
        <v>1.6067421563488171E-2</v>
      </c>
      <c r="G161">
        <v>9.0237312194178187E-2</v>
      </c>
      <c r="H161">
        <v>0.14359988825324166</v>
      </c>
      <c r="I161">
        <v>1.6318076893170996E-2</v>
      </c>
      <c r="J161">
        <v>7.3881016316734076</v>
      </c>
      <c r="K161">
        <v>4.7149586717309955E-4</v>
      </c>
      <c r="L161">
        <v>2.1829937470517677</v>
      </c>
      <c r="M161">
        <v>1.3627378131907335</v>
      </c>
      <c r="N161">
        <v>0.56672354163622174</v>
      </c>
      <c r="O161">
        <v>5.1838463077565109</v>
      </c>
      <c r="P161">
        <v>0.54484704210746315</v>
      </c>
      <c r="Q161">
        <v>3.8081638702556404</v>
      </c>
      <c r="R161">
        <v>0.38844285103632359</v>
      </c>
      <c r="S161">
        <v>22.159488972163444</v>
      </c>
    </row>
    <row r="162" spans="1:19">
      <c r="A162" t="s">
        <v>48</v>
      </c>
      <c r="B162" s="33" t="s">
        <v>202</v>
      </c>
      <c r="C162">
        <v>5.8761976570232743E-2</v>
      </c>
      <c r="D162">
        <v>4.4144444792385329E-2</v>
      </c>
      <c r="E162">
        <v>0.27738595731823779</v>
      </c>
      <c r="F162">
        <v>0.11003910418226326</v>
      </c>
      <c r="G162">
        <v>0.58530720023615324</v>
      </c>
      <c r="H162">
        <v>0.56558639454917525</v>
      </c>
      <c r="I162">
        <v>0.15631928839863463</v>
      </c>
      <c r="J162">
        <v>4.7806722564606616</v>
      </c>
      <c r="K162">
        <v>2.4496376925173813E-3</v>
      </c>
      <c r="L162">
        <v>1.6977535753916868</v>
      </c>
      <c r="M162">
        <v>4.5215362354593083</v>
      </c>
      <c r="N162">
        <v>0.32301947174745749</v>
      </c>
      <c r="O162">
        <v>1.5737391524529301</v>
      </c>
      <c r="P162">
        <v>0.33763172571257627</v>
      </c>
      <c r="Q162">
        <v>1.0170758805367655</v>
      </c>
      <c r="R162">
        <v>1.2206790012259745</v>
      </c>
      <c r="S162">
        <v>17.272101302725105</v>
      </c>
    </row>
    <row r="163" spans="1:19">
      <c r="A163" t="s">
        <v>48</v>
      </c>
      <c r="B163" s="33" t="s">
        <v>203</v>
      </c>
      <c r="C163">
        <v>3.8641877122547186E-5</v>
      </c>
      <c r="D163">
        <v>0.1972249404315809</v>
      </c>
      <c r="E163">
        <v>1.8287637310265836E-4</v>
      </c>
      <c r="F163">
        <v>6.7740056839737939E-3</v>
      </c>
      <c r="G163">
        <v>3.76869737980563E-2</v>
      </c>
      <c r="H163">
        <v>0.427301214367656</v>
      </c>
      <c r="I163">
        <v>0.76811111747187688</v>
      </c>
      <c r="J163">
        <v>7.6679314548755428E-3</v>
      </c>
      <c r="K163">
        <v>2.2331905771945104E-3</v>
      </c>
      <c r="L163">
        <v>1.1142444918448291E-3</v>
      </c>
      <c r="M163">
        <v>5.8987496952541392</v>
      </c>
      <c r="N163">
        <v>1.2815349044402069</v>
      </c>
      <c r="O163">
        <v>5.4529074863507105</v>
      </c>
      <c r="P163">
        <v>0.34858200434451803</v>
      </c>
      <c r="Q163">
        <v>0.66417127348182703</v>
      </c>
      <c r="R163">
        <v>0.54596754645845635</v>
      </c>
      <c r="S163">
        <v>15.640248046855504</v>
      </c>
    </row>
    <row r="164" spans="1:19">
      <c r="A164" t="s">
        <v>230</v>
      </c>
      <c r="B164" s="33" t="s">
        <v>204</v>
      </c>
      <c r="C164">
        <v>1.1350711423894211E-2</v>
      </c>
      <c r="D164">
        <v>0.14868232829206462</v>
      </c>
      <c r="E164">
        <v>0.38141779750340277</v>
      </c>
      <c r="F164">
        <v>1.0427080986907811E-4</v>
      </c>
      <c r="G164">
        <v>6.8801312534638726E-4</v>
      </c>
      <c r="H164">
        <v>6.1874179476614444E-2</v>
      </c>
      <c r="I164">
        <v>0.53922135630608992</v>
      </c>
      <c r="J164">
        <v>4.9916786345309845</v>
      </c>
      <c r="K164">
        <v>1.5087012762819985E-3</v>
      </c>
      <c r="L164">
        <v>1.5322744980557275</v>
      </c>
      <c r="M164">
        <v>2.5643028753802071</v>
      </c>
      <c r="N164">
        <v>0.93129644371340703</v>
      </c>
      <c r="O164">
        <v>6.287158124073386</v>
      </c>
      <c r="P164">
        <v>0.26943941626044321</v>
      </c>
      <c r="Q164">
        <v>2.5391160344258878</v>
      </c>
      <c r="R164">
        <v>0.18849899822622262</v>
      </c>
      <c r="S164">
        <v>20.448612382881947</v>
      </c>
    </row>
    <row r="165" spans="1:19">
      <c r="A165" t="s">
        <v>48</v>
      </c>
      <c r="B165" s="33" t="s">
        <v>205</v>
      </c>
      <c r="C165">
        <v>4.3955796660167579E-2</v>
      </c>
      <c r="D165">
        <v>2.2090309512246442E-2</v>
      </c>
      <c r="E165">
        <v>1.7087020190541224</v>
      </c>
      <c r="F165">
        <v>5.4676506584987017E-2</v>
      </c>
      <c r="G165">
        <v>0.3041979548304159</v>
      </c>
      <c r="H165">
        <v>6.0586624642056108E-4</v>
      </c>
      <c r="I165">
        <v>0</v>
      </c>
      <c r="J165">
        <v>3.3277857563540465</v>
      </c>
      <c r="K165">
        <v>2.1846382275025888E-4</v>
      </c>
      <c r="L165">
        <v>0</v>
      </c>
      <c r="M165">
        <v>0.20116356556258097</v>
      </c>
      <c r="N165">
        <v>0.15760197847399127</v>
      </c>
      <c r="O165">
        <v>1.9493329021971135</v>
      </c>
      <c r="P165">
        <v>0.10633622787644015</v>
      </c>
      <c r="Q165">
        <v>1.4146345289237843</v>
      </c>
      <c r="R165">
        <v>0.61442997615831274</v>
      </c>
      <c r="S165">
        <v>9.9057318522579862</v>
      </c>
    </row>
    <row r="166" spans="1:19">
      <c r="A166" t="s">
        <v>48</v>
      </c>
      <c r="B166" s="33" t="s">
        <v>206</v>
      </c>
      <c r="C166">
        <v>3.8449787943077851E-3</v>
      </c>
      <c r="D166">
        <v>3.1820501700252635E-7</v>
      </c>
      <c r="E166">
        <v>0</v>
      </c>
      <c r="F166">
        <v>3.6451004389991937E-2</v>
      </c>
      <c r="G166">
        <v>0.20279863655361119</v>
      </c>
      <c r="H166">
        <v>0.5107660805156975</v>
      </c>
      <c r="I166">
        <v>3.9081269152951847E-4</v>
      </c>
      <c r="J166">
        <v>0.55463095939234108</v>
      </c>
      <c r="K166">
        <v>3.5451054802793092E-4</v>
      </c>
      <c r="L166">
        <v>0.13805034443535646</v>
      </c>
      <c r="M166">
        <v>2.1125128788810343E-3</v>
      </c>
      <c r="N166">
        <v>1.3149125298397735E-2</v>
      </c>
      <c r="O166">
        <v>1.5366099045767214</v>
      </c>
      <c r="P166">
        <v>0.16899962303329374</v>
      </c>
      <c r="Q166">
        <v>0.4450763107945761</v>
      </c>
      <c r="R166">
        <v>0.15379255433614247</v>
      </c>
      <c r="S166">
        <v>3.7670276764440587</v>
      </c>
    </row>
    <row r="167" spans="1:19">
      <c r="A167" t="s">
        <v>230</v>
      </c>
      <c r="B167" s="33" t="s">
        <v>207</v>
      </c>
      <c r="C167">
        <v>2.6217286178240151E-2</v>
      </c>
      <c r="D167">
        <v>1.199317289728441E-4</v>
      </c>
      <c r="E167">
        <v>1.289581471670445</v>
      </c>
      <c r="F167">
        <v>5.7373569228857946E-7</v>
      </c>
      <c r="G167">
        <v>1.5886799964448528E-6</v>
      </c>
      <c r="H167">
        <v>1.749744853896118E-6</v>
      </c>
      <c r="I167">
        <v>0.63383671236979389</v>
      </c>
      <c r="J167">
        <v>0.5073305769620049</v>
      </c>
      <c r="K167">
        <v>4.267868458640578E-8</v>
      </c>
      <c r="L167">
        <v>0.64390754846510845</v>
      </c>
      <c r="M167">
        <v>4.5067772308899805</v>
      </c>
      <c r="N167">
        <v>1.4383210212812969E-2</v>
      </c>
      <c r="O167">
        <v>0.17580569683934755</v>
      </c>
      <c r="P167">
        <v>0.15435156168160447</v>
      </c>
      <c r="Q167">
        <v>3.4676467167645342</v>
      </c>
      <c r="R167">
        <v>0.57332461838250737</v>
      </c>
      <c r="S167">
        <v>11.993286516984199</v>
      </c>
    </row>
    <row r="168" spans="1:19">
      <c r="A168" t="s">
        <v>48</v>
      </c>
      <c r="B168" s="33" t="s">
        <v>208</v>
      </c>
      <c r="C168">
        <v>4.3531232392290953E-3</v>
      </c>
      <c r="D168">
        <v>0.17831073942673203</v>
      </c>
      <c r="E168">
        <v>4.2487921996183786E-3</v>
      </c>
      <c r="F168">
        <v>1.1269545477616383E-2</v>
      </c>
      <c r="G168">
        <v>4.4205124552689767E-2</v>
      </c>
      <c r="H168">
        <v>0.34051134046565679</v>
      </c>
      <c r="I168">
        <v>2.2582813130611612E-7</v>
      </c>
      <c r="J168">
        <v>4.1332804790019111</v>
      </c>
      <c r="K168">
        <v>1.803421585203635E-3</v>
      </c>
      <c r="L168">
        <v>1.6530339149909423E-2</v>
      </c>
      <c r="M168">
        <v>1.6432393611162581</v>
      </c>
      <c r="N168">
        <v>0.21882509767202407</v>
      </c>
      <c r="O168">
        <v>4.4953169688432126</v>
      </c>
      <c r="P168">
        <v>0.32757773041313243</v>
      </c>
      <c r="Q168">
        <v>0.15288082265462322</v>
      </c>
      <c r="R168">
        <v>0.44629308723528283</v>
      </c>
      <c r="S168">
        <v>12.018646198861006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0.18734964292893608</v>
      </c>
      <c r="F169">
        <v>5.1628255216123797E-2</v>
      </c>
      <c r="G169">
        <v>0.34066022189736778</v>
      </c>
      <c r="H169">
        <v>0</v>
      </c>
      <c r="I169">
        <v>0.42255750714235063</v>
      </c>
      <c r="J169">
        <v>0</v>
      </c>
      <c r="K169">
        <v>0</v>
      </c>
      <c r="L169">
        <v>0</v>
      </c>
      <c r="M169">
        <v>3.0044373450619162</v>
      </c>
      <c r="N169">
        <v>0.92099154681718431</v>
      </c>
      <c r="O169">
        <v>0.90145424371263516</v>
      </c>
      <c r="P169">
        <v>0.13212246005398143</v>
      </c>
      <c r="Q169">
        <v>0.35178692371425768</v>
      </c>
      <c r="R169">
        <v>0.37169746989330577</v>
      </c>
      <c r="S169">
        <v>6.6846856164386281</v>
      </c>
    </row>
    <row r="170" spans="1:19">
      <c r="A170" t="s">
        <v>48</v>
      </c>
      <c r="B170" s="33" t="s">
        <v>210</v>
      </c>
      <c r="C170">
        <v>5.3537577795026436E-5</v>
      </c>
      <c r="D170">
        <v>0</v>
      </c>
      <c r="E170">
        <v>0</v>
      </c>
      <c r="F170">
        <v>3.4627831622193739E-3</v>
      </c>
      <c r="G170">
        <v>6.9365258362754645E-3</v>
      </c>
      <c r="H170">
        <v>6.6116213105562593E-2</v>
      </c>
      <c r="I170">
        <v>0</v>
      </c>
      <c r="J170">
        <v>5.6369385065011102E-2</v>
      </c>
      <c r="K170">
        <v>1.2022668305742279E-3</v>
      </c>
      <c r="L170">
        <v>0</v>
      </c>
      <c r="M170">
        <v>0.88922184296691853</v>
      </c>
      <c r="N170">
        <v>5.4161340140545633E-2</v>
      </c>
      <c r="O170">
        <v>2.3653322940082546</v>
      </c>
      <c r="P170">
        <v>0.10462247603691921</v>
      </c>
      <c r="Q170">
        <v>3.7418647216327372E-3</v>
      </c>
      <c r="R170">
        <v>0.10557927649836074</v>
      </c>
      <c r="S170">
        <v>3.6567998059506408</v>
      </c>
    </row>
    <row r="171" spans="1:19">
      <c r="A171" t="s">
        <v>48</v>
      </c>
      <c r="B171" s="33" t="s">
        <v>211</v>
      </c>
      <c r="C171">
        <v>0</v>
      </c>
      <c r="D171">
        <v>0.11887356808959826</v>
      </c>
      <c r="E171">
        <v>9.5312707667005725E-4</v>
      </c>
      <c r="F171">
        <v>0</v>
      </c>
      <c r="G171">
        <v>0</v>
      </c>
      <c r="H171">
        <v>0.29998632633873612</v>
      </c>
      <c r="I171">
        <v>8.0354769125523973E-2</v>
      </c>
      <c r="J171">
        <v>0</v>
      </c>
      <c r="K171">
        <v>0</v>
      </c>
      <c r="L171">
        <v>7.6115050614760094E-3</v>
      </c>
      <c r="M171">
        <v>0.95258857399363706</v>
      </c>
      <c r="N171">
        <v>0.69701954872105887</v>
      </c>
      <c r="O171">
        <v>1.945394035736058</v>
      </c>
      <c r="P171">
        <v>9.7519904449882233E-2</v>
      </c>
      <c r="Q171">
        <v>5.9586607936154223E-2</v>
      </c>
      <c r="R171">
        <v>0.12618523912962587</v>
      </c>
      <c r="S171">
        <v>4.386073205658704</v>
      </c>
    </row>
    <row r="172" spans="1:19">
      <c r="A172" t="s">
        <v>230</v>
      </c>
      <c r="B172" s="33" t="s">
        <v>212</v>
      </c>
      <c r="C172">
        <v>3.5934242771415104E-2</v>
      </c>
      <c r="D172">
        <v>0</v>
      </c>
      <c r="E172">
        <v>0</v>
      </c>
      <c r="F172">
        <v>5.7713052703611822E-4</v>
      </c>
      <c r="G172">
        <v>1.1560876393801323E-3</v>
      </c>
      <c r="H172">
        <v>0</v>
      </c>
      <c r="I172">
        <v>0</v>
      </c>
      <c r="J172">
        <v>0</v>
      </c>
      <c r="K172">
        <v>4.8713280474010912E-4</v>
      </c>
      <c r="L172">
        <v>0</v>
      </c>
      <c r="M172">
        <v>0.78063223791446035</v>
      </c>
      <c r="N172">
        <v>1.6079751794002561E-2</v>
      </c>
      <c r="O172">
        <v>1.426981230977276</v>
      </c>
      <c r="P172">
        <v>4.5074158764890626E-2</v>
      </c>
      <c r="Q172">
        <v>6.501863276943709E-2</v>
      </c>
      <c r="R172">
        <v>0.27673832026166423</v>
      </c>
      <c r="S172">
        <v>2.6486789262241928</v>
      </c>
    </row>
    <row r="173" spans="1:19">
      <c r="A173" t="s">
        <v>48</v>
      </c>
      <c r="B173" s="33" t="s">
        <v>213</v>
      </c>
      <c r="C173">
        <v>0</v>
      </c>
      <c r="D173">
        <v>2.2840862536898321E-2</v>
      </c>
      <c r="E173">
        <v>1.5465553420549796</v>
      </c>
      <c r="F173">
        <v>0</v>
      </c>
      <c r="G173">
        <v>0</v>
      </c>
      <c r="H173">
        <v>6.2429509210666367E-3</v>
      </c>
      <c r="I173">
        <v>0.19341365151872481</v>
      </c>
      <c r="J173">
        <v>0</v>
      </c>
      <c r="K173">
        <v>0</v>
      </c>
      <c r="L173">
        <v>0</v>
      </c>
      <c r="M173">
        <v>0.33583789022804922</v>
      </c>
      <c r="N173">
        <v>0.12100176116624084</v>
      </c>
      <c r="O173">
        <v>0.27418024304844835</v>
      </c>
      <c r="P173">
        <v>7.5122142439312256E-2</v>
      </c>
      <c r="Q173">
        <v>0.39971409742022956</v>
      </c>
      <c r="R173">
        <v>2.650284372233358E-2</v>
      </c>
      <c r="S173">
        <v>3.0014117850560069</v>
      </c>
    </row>
    <row r="174" spans="1:19">
      <c r="A174" t="s">
        <v>48</v>
      </c>
      <c r="B174" s="33" t="s">
        <v>214</v>
      </c>
      <c r="C174">
        <v>5.5567884071905382E-8</v>
      </c>
      <c r="D174">
        <v>5.8773246625065667E-7</v>
      </c>
      <c r="E174">
        <v>8.3619431023862489E-7</v>
      </c>
      <c r="F174">
        <v>2.2275170596941507E-7</v>
      </c>
      <c r="G174">
        <v>6.1680175100775614E-7</v>
      </c>
      <c r="H174">
        <v>6.7933485325966103E-7</v>
      </c>
      <c r="I174">
        <v>6.6193546604793596E-3</v>
      </c>
      <c r="J174">
        <v>2.3727295115349989E-6</v>
      </c>
      <c r="K174">
        <v>0.17552236591015746</v>
      </c>
      <c r="L174">
        <v>0</v>
      </c>
      <c r="M174">
        <v>7.093800532047112E-2</v>
      </c>
      <c r="N174">
        <v>6.0117019219994461E-2</v>
      </c>
      <c r="O174">
        <v>2.7633239311185207</v>
      </c>
      <c r="P174">
        <v>0.23022989158734219</v>
      </c>
      <c r="Q174">
        <v>5.5418954111161156E-2</v>
      </c>
      <c r="R174">
        <v>1.8438484761276186E-3</v>
      </c>
      <c r="S174">
        <v>3.3640187415164746</v>
      </c>
    </row>
    <row r="175" spans="1:19">
      <c r="A175" t="s">
        <v>48</v>
      </c>
      <c r="B175" s="33" t="s">
        <v>215</v>
      </c>
      <c r="C175">
        <v>2.3956183256158781E-2</v>
      </c>
      <c r="D175">
        <v>5.8999018656594515E-2</v>
      </c>
      <c r="E175">
        <v>0</v>
      </c>
      <c r="F175">
        <v>8.5819189976632515E-8</v>
      </c>
      <c r="G175">
        <v>2.376342145282706E-7</v>
      </c>
      <c r="H175">
        <v>1.0407535464196371E-3</v>
      </c>
      <c r="I175">
        <v>0</v>
      </c>
      <c r="J175">
        <v>9.1413767222547904E-7</v>
      </c>
      <c r="K175">
        <v>1.9116999976298565E-4</v>
      </c>
      <c r="L175">
        <v>0</v>
      </c>
      <c r="M175">
        <v>7.7071290400311909E-2</v>
      </c>
      <c r="N175">
        <v>0.61829048717002877</v>
      </c>
      <c r="O175">
        <v>0.74621413932015912</v>
      </c>
      <c r="P175">
        <v>0.17647681611178356</v>
      </c>
      <c r="Q175">
        <v>1.384970162848731E-2</v>
      </c>
      <c r="R175">
        <v>0.20583800412108388</v>
      </c>
      <c r="S175">
        <v>1.9219288018016414</v>
      </c>
    </row>
    <row r="176" spans="1:19">
      <c r="A176" t="s">
        <v>48</v>
      </c>
      <c r="B176" s="33" t="s">
        <v>216</v>
      </c>
      <c r="C176">
        <v>2.7783941813908086E-8</v>
      </c>
      <c r="D176">
        <v>2.0192795957667542E-3</v>
      </c>
      <c r="E176">
        <v>1.0310371965200247</v>
      </c>
      <c r="F176">
        <v>1.1137585298470754E-7</v>
      </c>
      <c r="G176">
        <v>3.0840087639205649E-7</v>
      </c>
      <c r="H176">
        <v>3.3966742662983052E-7</v>
      </c>
      <c r="I176">
        <v>1.2369578428206296E-7</v>
      </c>
      <c r="J176">
        <v>8.8981528535953203E-2</v>
      </c>
      <c r="K176">
        <v>1.1688476075910614E-8</v>
      </c>
      <c r="L176">
        <v>0</v>
      </c>
      <c r="M176">
        <v>1.0578318394266262E-2</v>
      </c>
      <c r="N176">
        <v>3.4978593797077906E-2</v>
      </c>
      <c r="O176">
        <v>0.47375123416324527</v>
      </c>
      <c r="P176">
        <v>0.14890714698810825</v>
      </c>
      <c r="Q176">
        <v>0.92939833663317017</v>
      </c>
      <c r="R176">
        <v>2.349396711360896E-2</v>
      </c>
      <c r="S176">
        <v>2.7431465243521416</v>
      </c>
    </row>
    <row r="177" spans="1:19">
      <c r="A177" t="s">
        <v>48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1.1031686594620282E-3</v>
      </c>
      <c r="J177">
        <v>0</v>
      </c>
      <c r="K177">
        <v>0</v>
      </c>
      <c r="L177">
        <v>0</v>
      </c>
      <c r="M177">
        <v>5.7085506658154372E-3</v>
      </c>
      <c r="N177">
        <v>3.0571865097883233E-2</v>
      </c>
      <c r="O177">
        <v>0.23762617697587984</v>
      </c>
      <c r="P177">
        <v>8.3214643626291718E-2</v>
      </c>
      <c r="Q177">
        <v>1.538254101863032</v>
      </c>
      <c r="R177">
        <v>2.7866111280872019E-4</v>
      </c>
      <c r="S177">
        <v>1.8967571680013862</v>
      </c>
    </row>
    <row r="178" spans="1:19">
      <c r="A178" t="s">
        <v>48</v>
      </c>
      <c r="B178" s="33" t="s">
        <v>218</v>
      </c>
      <c r="C178">
        <v>3.9926936412681968E-3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3.2854913882795813</v>
      </c>
      <c r="K178">
        <v>3.1861666627164276E-5</v>
      </c>
      <c r="L178">
        <v>0</v>
      </c>
      <c r="M178">
        <v>3.0133226830173498E-3</v>
      </c>
      <c r="N178">
        <v>1.39239451073081E-4</v>
      </c>
      <c r="O178">
        <v>1.2144688337514253E-2</v>
      </c>
      <c r="P178">
        <v>2.6043667463280684E-2</v>
      </c>
      <c r="Q178">
        <v>9.3240457785725539E-2</v>
      </c>
      <c r="R178">
        <v>2.0526457308029933E-2</v>
      </c>
      <c r="S178">
        <v>3.4446237766160266</v>
      </c>
    </row>
    <row r="179" spans="1:19">
      <c r="A179" t="s">
        <v>230</v>
      </c>
      <c r="B179" s="33" t="s">
        <v>219</v>
      </c>
      <c r="C179">
        <v>3.5631909535532635E-2</v>
      </c>
      <c r="D179">
        <v>3.3672918866134438E-4</v>
      </c>
      <c r="E179">
        <v>0.68414306440281791</v>
      </c>
      <c r="F179">
        <v>4.5670674397472411E-2</v>
      </c>
      <c r="G179">
        <v>0.3003416403966348</v>
      </c>
      <c r="H179">
        <v>0.26881133940489832</v>
      </c>
      <c r="I179">
        <v>1.1298724506310975E-2</v>
      </c>
      <c r="J179">
        <v>0</v>
      </c>
      <c r="K179">
        <v>3.215894400343533E-5</v>
      </c>
      <c r="L179">
        <v>4.0158540741936122</v>
      </c>
      <c r="M179">
        <v>0.10416616579723836</v>
      </c>
      <c r="N179">
        <v>1.7729619758213744E-2</v>
      </c>
      <c r="O179">
        <v>1.9207741119608954</v>
      </c>
      <c r="P179">
        <v>0.54205185614901552</v>
      </c>
      <c r="Q179">
        <v>9.4725090005510992E-2</v>
      </c>
      <c r="R179">
        <v>0.60352921971436047</v>
      </c>
      <c r="S179">
        <v>8.6450963783552197</v>
      </c>
    </row>
    <row r="180" spans="1:19">
      <c r="A180" t="s">
        <v>48</v>
      </c>
      <c r="B180" s="33" t="s">
        <v>220</v>
      </c>
      <c r="C180">
        <v>4.2817097867242637E-8</v>
      </c>
      <c r="D180">
        <v>5.4255723774552678E-2</v>
      </c>
      <c r="E180">
        <v>2.6921877151409035E-3</v>
      </c>
      <c r="F180">
        <v>6.5051162934222084E-2</v>
      </c>
      <c r="G180">
        <v>0.1801273352093844</v>
      </c>
      <c r="H180">
        <v>5.2345248136020928E-7</v>
      </c>
      <c r="I180">
        <v>0.1674436747364183</v>
      </c>
      <c r="J180">
        <v>0.69507344486549982</v>
      </c>
      <c r="K180">
        <v>0.15195460248864934</v>
      </c>
      <c r="L180">
        <v>1.6474812571914299E-2</v>
      </c>
      <c r="M180">
        <v>0.96242070995893414</v>
      </c>
      <c r="N180">
        <v>0.60259172504193259</v>
      </c>
      <c r="O180">
        <v>2.1613681063470267</v>
      </c>
      <c r="P180">
        <v>0.3479774728207623</v>
      </c>
      <c r="Q180">
        <v>0.35016387798424375</v>
      </c>
      <c r="R180">
        <v>0.3365719555299691</v>
      </c>
      <c r="S180">
        <v>6.0941673582487965</v>
      </c>
    </row>
    <row r="181" spans="1:19">
      <c r="A181" t="s">
        <v>48</v>
      </c>
      <c r="B181" s="33" t="s">
        <v>221</v>
      </c>
      <c r="C181">
        <v>2.35896130386406E-2</v>
      </c>
      <c r="D181">
        <v>0.12390209202480751</v>
      </c>
      <c r="E181">
        <v>0.43612954121360303</v>
      </c>
      <c r="F181">
        <v>2.9313775168127165E-5</v>
      </c>
      <c r="G181">
        <v>1.9342193749771752E-4</v>
      </c>
      <c r="H181">
        <v>0.19855895683140545</v>
      </c>
      <c r="I181">
        <v>7.2246660883909186E-2</v>
      </c>
      <c r="J181">
        <v>0</v>
      </c>
      <c r="K181">
        <v>6.82685638151459E-3</v>
      </c>
      <c r="L181">
        <v>3.3699684568601356</v>
      </c>
      <c r="M181">
        <v>0.35838822380199531</v>
      </c>
      <c r="N181">
        <v>0.28519163929571789</v>
      </c>
      <c r="O181">
        <v>2.4459805747338805</v>
      </c>
      <c r="P181">
        <v>0.37715595404858604</v>
      </c>
      <c r="Q181">
        <v>1.7350171872720921E-2</v>
      </c>
      <c r="R181">
        <v>0.23958235221681434</v>
      </c>
      <c r="S181">
        <v>7.9550938289164606</v>
      </c>
    </row>
    <row r="182" spans="1:19">
      <c r="A182" t="s">
        <v>48</v>
      </c>
      <c r="B182" s="33" t="s">
        <v>222</v>
      </c>
      <c r="C182">
        <v>1.6242742452359238E-2</v>
      </c>
      <c r="D182">
        <v>3.3498787840535726E-5</v>
      </c>
      <c r="E182">
        <v>0.17628126735738192</v>
      </c>
      <c r="F182">
        <v>6.0016665581130724E-4</v>
      </c>
      <c r="G182">
        <v>3.3763077233786021E-3</v>
      </c>
      <c r="H182">
        <v>0</v>
      </c>
      <c r="I182">
        <v>1.0981746858007568E-4</v>
      </c>
      <c r="J182">
        <v>0.19140012706549214</v>
      </c>
      <c r="K182">
        <v>9.9659037488319946E-5</v>
      </c>
      <c r="L182">
        <v>13.074855227567639</v>
      </c>
      <c r="M182">
        <v>6.2708143235568059E-4</v>
      </c>
      <c r="N182">
        <v>5.3700216211893803E-4</v>
      </c>
      <c r="O182">
        <v>0.86243123030482138</v>
      </c>
      <c r="P182">
        <v>0.25080600094734606</v>
      </c>
      <c r="Q182">
        <v>8.3455243944428048E-2</v>
      </c>
      <c r="R182">
        <v>5.5940317000469975E-2</v>
      </c>
      <c r="S182">
        <v>14.716795689905894</v>
      </c>
    </row>
    <row r="183" spans="1:19">
      <c r="A183" t="s">
        <v>48</v>
      </c>
      <c r="B183" s="33" t="s">
        <v>223</v>
      </c>
      <c r="C183">
        <v>1.8470670137382683E-5</v>
      </c>
      <c r="D183">
        <v>2.7599075507733772E-3</v>
      </c>
      <c r="E183">
        <v>5.9678623907899464E-4</v>
      </c>
      <c r="F183">
        <v>2.5502110670814204E-3</v>
      </c>
      <c r="G183">
        <v>5.3478409153466799E-3</v>
      </c>
      <c r="H183">
        <v>1.0285936448116928E-2</v>
      </c>
      <c r="I183">
        <v>1.1346943381521868E-2</v>
      </c>
      <c r="J183">
        <v>0.11057716222154568</v>
      </c>
      <c r="K183">
        <v>3.9556826772946252E-4</v>
      </c>
      <c r="L183">
        <v>2.1398313520819556E-3</v>
      </c>
      <c r="M183">
        <v>0.12079160278904055</v>
      </c>
      <c r="N183">
        <v>2.5904255977124535E-2</v>
      </c>
      <c r="O183">
        <v>0.11826908010152692</v>
      </c>
      <c r="P183">
        <v>6.0012199034229496E-2</v>
      </c>
      <c r="Q183">
        <v>7.222793474215905E-2</v>
      </c>
      <c r="R183">
        <v>1.808112284017227E-2</v>
      </c>
      <c r="S183">
        <v>0.5613048535976759</v>
      </c>
    </row>
    <row r="184" spans="1:19">
      <c r="A184" t="s">
        <v>48</v>
      </c>
      <c r="B184" s="33" t="s">
        <v>224</v>
      </c>
      <c r="C184">
        <v>3.056641508915714E-3</v>
      </c>
      <c r="D184">
        <v>1.5844997495024771E-3</v>
      </c>
      <c r="E184">
        <v>3.6301309835707229E-2</v>
      </c>
      <c r="F184">
        <v>5.3737450918408758E-2</v>
      </c>
      <c r="G184">
        <v>0.35427677834972116</v>
      </c>
      <c r="H184">
        <v>2.7132954363331407E-3</v>
      </c>
      <c r="I184">
        <v>3.6654598732894783E-3</v>
      </c>
      <c r="J184">
        <v>3.9552686313723484</v>
      </c>
      <c r="K184">
        <v>6.9919304359067347E-5</v>
      </c>
      <c r="L184">
        <v>0.17180313963194749</v>
      </c>
      <c r="M184">
        <v>4.3003226493027569E-2</v>
      </c>
      <c r="N184">
        <v>2.5109447011672614E-2</v>
      </c>
      <c r="O184">
        <v>0.14459850088150006</v>
      </c>
      <c r="P184">
        <v>1.8034916409437329E-2</v>
      </c>
      <c r="Q184">
        <v>3.0712338648261834</v>
      </c>
      <c r="R184">
        <v>0.43793585773672561</v>
      </c>
      <c r="S184">
        <v>8.3223929393391245</v>
      </c>
    </row>
    <row r="185" spans="1:19">
      <c r="A185" t="s">
        <v>48</v>
      </c>
      <c r="B185" s="33" t="s">
        <v>225</v>
      </c>
      <c r="C185">
        <v>2.7442216060749924E-2</v>
      </c>
      <c r="D185">
        <v>6.1077400841940133E-2</v>
      </c>
      <c r="E185">
        <v>0.48855253167092627</v>
      </c>
      <c r="F185">
        <v>0</v>
      </c>
      <c r="G185">
        <v>0</v>
      </c>
      <c r="H185">
        <v>0.31055406544196984</v>
      </c>
      <c r="I185">
        <v>0.2002271120960728</v>
      </c>
      <c r="J185">
        <v>0</v>
      </c>
      <c r="K185">
        <v>0.18170552944156448</v>
      </c>
      <c r="L185">
        <v>3.9014945211767724</v>
      </c>
      <c r="M185">
        <v>1.1433399973612381</v>
      </c>
      <c r="N185">
        <v>0.69828387294025163</v>
      </c>
      <c r="O185">
        <v>4.3122090906345534</v>
      </c>
      <c r="P185">
        <v>0.83559191145374356</v>
      </c>
      <c r="Q185">
        <v>0.43340945894226479</v>
      </c>
      <c r="R185">
        <v>0.40977633325397989</v>
      </c>
      <c r="S185">
        <v>13.003664041316597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B2:G33"/>
  <sheetViews>
    <sheetView workbookViewId="0">
      <selection activeCell="L20" sqref="L20"/>
    </sheetView>
  </sheetViews>
  <sheetFormatPr defaultColWidth="10.140625" defaultRowHeight="15"/>
  <cols>
    <col min="1" max="1" width="10.140625" style="45"/>
    <col min="2" max="2" width="26.42578125" style="45" bestFit="1" customWidth="1"/>
    <col min="3" max="5" width="12.42578125" style="45" customWidth="1"/>
    <col min="6" max="16384" width="10.140625" style="45"/>
  </cols>
  <sheetData>
    <row r="2" spans="2:7">
      <c r="B2" s="163" t="s">
        <v>331</v>
      </c>
      <c r="C2" s="164" t="s">
        <v>332</v>
      </c>
      <c r="D2" s="164"/>
      <c r="E2" s="165"/>
      <c r="F2" s="165"/>
      <c r="G2" s="166"/>
    </row>
    <row r="3" spans="2:7">
      <c r="B3" s="167" t="s">
        <v>333</v>
      </c>
      <c r="C3" s="168" t="s">
        <v>344</v>
      </c>
      <c r="D3" s="169"/>
      <c r="E3" s="170"/>
      <c r="F3" s="170"/>
      <c r="G3" s="171"/>
    </row>
    <row r="4" spans="2:7">
      <c r="B4" s="167" t="s">
        <v>1</v>
      </c>
      <c r="C4" s="169" t="s">
        <v>231</v>
      </c>
      <c r="D4" s="169"/>
      <c r="E4" s="170"/>
      <c r="F4" s="170"/>
      <c r="G4" s="171"/>
    </row>
    <row r="5" spans="2:7">
      <c r="B5" s="167" t="s">
        <v>3</v>
      </c>
      <c r="C5" s="172" t="s">
        <v>232</v>
      </c>
      <c r="D5" s="172"/>
      <c r="E5" s="170"/>
      <c r="F5" s="170"/>
      <c r="G5" s="171"/>
    </row>
    <row r="6" spans="2:7" ht="18">
      <c r="B6" s="173" t="s">
        <v>334</v>
      </c>
      <c r="C6" s="174" t="s">
        <v>335</v>
      </c>
      <c r="D6" s="174"/>
      <c r="E6" s="174"/>
      <c r="F6" s="174"/>
      <c r="G6" s="175"/>
    </row>
    <row r="8" spans="2:7">
      <c r="B8" s="176" t="s">
        <v>336</v>
      </c>
    </row>
    <row r="9" spans="2:7">
      <c r="B9" s="177" t="s">
        <v>337</v>
      </c>
      <c r="C9" s="178">
        <v>2010</v>
      </c>
      <c r="D9" s="178">
        <v>2015</v>
      </c>
      <c r="E9" s="178">
        <v>2020</v>
      </c>
      <c r="F9" s="178">
        <v>2025</v>
      </c>
      <c r="G9" s="179">
        <v>2030</v>
      </c>
    </row>
    <row r="10" spans="2:7">
      <c r="B10" s="180" t="s">
        <v>12</v>
      </c>
      <c r="C10" s="181"/>
      <c r="D10" s="181"/>
      <c r="E10" s="182"/>
      <c r="F10" s="182"/>
      <c r="G10" s="183"/>
    </row>
    <row r="11" spans="2:7">
      <c r="B11" s="40" t="s">
        <v>14</v>
      </c>
      <c r="C11" s="184">
        <v>13.729538211767757</v>
      </c>
      <c r="D11" s="184">
        <v>14.517776884298979</v>
      </c>
      <c r="E11" s="184">
        <v>15.275593395736234</v>
      </c>
      <c r="F11" s="184">
        <v>15.987136954646408</v>
      </c>
      <c r="G11" s="184">
        <v>16.626621947864415</v>
      </c>
    </row>
    <row r="12" spans="2:7">
      <c r="B12" s="40" t="s">
        <v>15</v>
      </c>
      <c r="C12" s="184">
        <v>38.948437831366292</v>
      </c>
      <c r="D12" s="184">
        <v>41.125860190832682</v>
      </c>
      <c r="E12" s="184">
        <v>43.113232427511264</v>
      </c>
      <c r="F12" s="184">
        <v>44.910416452011972</v>
      </c>
      <c r="G12" s="184">
        <v>46.515136597668722</v>
      </c>
    </row>
    <row r="13" spans="2:7">
      <c r="B13" s="40" t="s">
        <v>16</v>
      </c>
      <c r="C13" s="184">
        <v>21.435024458448055</v>
      </c>
      <c r="D13" s="184">
        <v>22.285888415483612</v>
      </c>
      <c r="E13" s="184">
        <v>23.103373543059952</v>
      </c>
      <c r="F13" s="184">
        <v>23.847142829601431</v>
      </c>
      <c r="G13" s="184">
        <v>24.485937472119002</v>
      </c>
    </row>
    <row r="14" spans="2:7">
      <c r="B14" s="40" t="s">
        <v>17</v>
      </c>
      <c r="C14" s="184">
        <v>179.13456914330575</v>
      </c>
      <c r="D14" s="184">
        <v>183.35943877333347</v>
      </c>
      <c r="E14" s="184">
        <v>186.46132736155931</v>
      </c>
      <c r="F14" s="184">
        <v>187.82064987760978</v>
      </c>
      <c r="G14" s="184">
        <v>187.39672500736972</v>
      </c>
    </row>
    <row r="15" spans="2:7">
      <c r="B15" s="40" t="s">
        <v>18</v>
      </c>
      <c r="C15" s="184">
        <v>55.128609461428141</v>
      </c>
      <c r="D15" s="184">
        <v>58.821724816589082</v>
      </c>
      <c r="E15" s="184">
        <v>62.31794140145427</v>
      </c>
      <c r="F15" s="184">
        <v>65.605289984302715</v>
      </c>
      <c r="G15" s="184">
        <v>68.64563076631849</v>
      </c>
    </row>
    <row r="16" spans="2:7">
      <c r="B16" s="40" t="s">
        <v>19</v>
      </c>
      <c r="C16" s="184">
        <v>52.271880532977008</v>
      </c>
      <c r="D16" s="184">
        <v>55.792721494368784</v>
      </c>
      <c r="E16" s="184">
        <v>59.284941583587042</v>
      </c>
      <c r="F16" s="184">
        <v>62.785379953834465</v>
      </c>
      <c r="G16" s="184">
        <v>66.339312018911798</v>
      </c>
    </row>
    <row r="17" spans="2:7">
      <c r="B17" s="40" t="s">
        <v>20</v>
      </c>
      <c r="C17" s="184">
        <v>104.69436523623531</v>
      </c>
      <c r="D17" s="184">
        <v>110.48468442698095</v>
      </c>
      <c r="E17" s="184">
        <v>116.03685246357301</v>
      </c>
      <c r="F17" s="184">
        <v>121.19861461671427</v>
      </c>
      <c r="G17" s="184">
        <v>125.82828344201616</v>
      </c>
    </row>
    <row r="18" spans="2:7">
      <c r="B18" s="40" t="s">
        <v>21</v>
      </c>
      <c r="C18" s="184">
        <v>68.944812462663663</v>
      </c>
      <c r="D18" s="184">
        <v>67.272898520445779</v>
      </c>
      <c r="E18" s="184">
        <v>65.409244187786541</v>
      </c>
      <c r="F18" s="184">
        <v>63.400246549676588</v>
      </c>
      <c r="G18" s="184">
        <v>61.379280161165767</v>
      </c>
    </row>
    <row r="19" spans="2:7">
      <c r="B19" s="40" t="s">
        <v>22</v>
      </c>
      <c r="C19" s="184">
        <v>32.598540306432696</v>
      </c>
      <c r="D19" s="184">
        <v>34.575688283332632</v>
      </c>
      <c r="E19" s="184">
        <v>36.349588006847597</v>
      </c>
      <c r="F19" s="184">
        <v>37.917055631425185</v>
      </c>
      <c r="G19" s="184">
        <v>39.276615501842926</v>
      </c>
    </row>
    <row r="20" spans="2:7">
      <c r="B20" s="40" t="s">
        <v>23</v>
      </c>
      <c r="C20" s="184">
        <v>154.48039157449941</v>
      </c>
      <c r="D20" s="184">
        <v>154.37754467943864</v>
      </c>
      <c r="E20" s="184">
        <v>154.980014348873</v>
      </c>
      <c r="F20" s="184">
        <v>156.51773231482909</v>
      </c>
      <c r="G20" s="184">
        <v>157.79837605362422</v>
      </c>
    </row>
    <row r="21" spans="2:7">
      <c r="B21" s="180" t="s">
        <v>13</v>
      </c>
      <c r="C21" s="185"/>
      <c r="D21" s="185"/>
      <c r="E21" s="185"/>
      <c r="F21" s="185"/>
      <c r="G21" s="186"/>
    </row>
    <row r="22" spans="2:7">
      <c r="B22" s="187" t="s">
        <v>24</v>
      </c>
      <c r="C22" s="184">
        <v>178.3159851931832</v>
      </c>
      <c r="D22" s="184">
        <v>194.95661721052778</v>
      </c>
      <c r="E22" s="184">
        <v>212.3281441310703</v>
      </c>
      <c r="F22" s="184">
        <v>229.85186873735617</v>
      </c>
      <c r="G22" s="184">
        <v>247.42424747630912</v>
      </c>
    </row>
    <row r="23" spans="2:7">
      <c r="B23" s="187" t="s">
        <v>238</v>
      </c>
      <c r="C23" s="184">
        <v>80.638784722292229</v>
      </c>
      <c r="D23" s="184">
        <v>85.649312103759215</v>
      </c>
      <c r="E23" s="184">
        <v>90.43340215801102</v>
      </c>
      <c r="F23" s="184">
        <v>94.908996171074136</v>
      </c>
      <c r="G23" s="184">
        <v>98.942728039683715</v>
      </c>
    </row>
    <row r="24" spans="2:7">
      <c r="B24" s="187" t="s">
        <v>239</v>
      </c>
      <c r="C24" s="184">
        <v>77.651798517390233</v>
      </c>
      <c r="D24" s="184">
        <v>84.013890707087228</v>
      </c>
      <c r="E24" s="184">
        <v>90.45767098523234</v>
      </c>
      <c r="F24" s="184">
        <v>96.603755254479339</v>
      </c>
      <c r="G24" s="184">
        <v>102.60270769264821</v>
      </c>
    </row>
    <row r="25" spans="2:7">
      <c r="B25" s="187" t="s">
        <v>27</v>
      </c>
      <c r="C25" s="184">
        <v>133.74671061817691</v>
      </c>
      <c r="D25" s="184">
        <v>131.35036758926725</v>
      </c>
      <c r="E25" s="184">
        <v>129.10606083128471</v>
      </c>
      <c r="F25" s="184">
        <v>126.21749349380769</v>
      </c>
      <c r="G25" s="184">
        <v>123.0805831349787</v>
      </c>
    </row>
    <row r="26" spans="2:7">
      <c r="B26" s="187" t="s">
        <v>28</v>
      </c>
      <c r="C26" s="184">
        <v>30.827884483511976</v>
      </c>
      <c r="D26" s="184">
        <v>30.941451851803588</v>
      </c>
      <c r="E26" s="184">
        <v>31.014236333547537</v>
      </c>
      <c r="F26" s="184">
        <v>30.953708083345102</v>
      </c>
      <c r="G26" s="184">
        <v>30.757777810529834</v>
      </c>
    </row>
    <row r="27" spans="2:7">
      <c r="B27" s="187" t="s">
        <v>240</v>
      </c>
      <c r="C27" s="184">
        <v>135.94558300375715</v>
      </c>
      <c r="D27" s="184">
        <v>144.95244908167791</v>
      </c>
      <c r="E27" s="184">
        <v>153.9891170532741</v>
      </c>
      <c r="F27" s="184">
        <v>162.80921901160178</v>
      </c>
      <c r="G27" s="184">
        <v>171.07422736870632</v>
      </c>
    </row>
    <row r="28" spans="2:7">
      <c r="B28" s="187" t="s">
        <v>338</v>
      </c>
      <c r="C28" s="184">
        <v>0</v>
      </c>
      <c r="D28" s="184">
        <v>0</v>
      </c>
      <c r="E28" s="184">
        <v>0</v>
      </c>
      <c r="F28" s="184">
        <v>0</v>
      </c>
      <c r="G28" s="184">
        <v>0</v>
      </c>
    </row>
    <row r="29" spans="2:7">
      <c r="B29" s="55" t="s">
        <v>241</v>
      </c>
      <c r="C29" s="192">
        <v>1358.4929157574359</v>
      </c>
      <c r="D29" s="192">
        <v>1414.4783150292274</v>
      </c>
      <c r="E29" s="192">
        <v>1469.6607402124082</v>
      </c>
      <c r="F29" s="192">
        <v>1521.3347059163161</v>
      </c>
      <c r="G29" s="193">
        <v>1568.1741904917571</v>
      </c>
    </row>
    <row r="31" spans="2:7">
      <c r="B31" s="190" t="s">
        <v>339</v>
      </c>
      <c r="C31" s="45" t="s">
        <v>340</v>
      </c>
      <c r="E31" s="191"/>
      <c r="F31" s="191"/>
    </row>
    <row r="32" spans="2:7">
      <c r="C32" s="45" t="s">
        <v>341</v>
      </c>
    </row>
    <row r="33" spans="3:7">
      <c r="C33" s="162" t="s">
        <v>342</v>
      </c>
      <c r="D33" s="162"/>
      <c r="G33" s="162"/>
    </row>
  </sheetData>
  <hyperlinks>
    <hyperlink ref="C33" r:id="rId1"/>
  </hyperlinks>
  <pageMargins left="0.7" right="0.7" top="0.75" bottom="0.75" header="0.3" footer="0.3"/>
  <pageSetup orientation="portrait" horizontalDpi="4294967292" verticalDpi="429496729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570312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8" width="12" style="45" bestFit="1" customWidth="1"/>
    <col min="19" max="19" width="9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3.0499603153663582E-2</v>
      </c>
      <c r="P10" s="70">
        <v>2.08198111635806E-3</v>
      </c>
      <c r="Q10" s="70">
        <v>0</v>
      </c>
      <c r="R10" s="70">
        <v>0</v>
      </c>
      <c r="S10" s="70">
        <v>3.2581584270021641E-2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2.8956666438433726E-2</v>
      </c>
      <c r="Q11" s="70">
        <v>0</v>
      </c>
      <c r="R11" s="70">
        <v>0</v>
      </c>
      <c r="S11" s="70">
        <v>2.8956666438433726E-2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5.0525077170010729E-2</v>
      </c>
      <c r="Q12" s="70">
        <v>0</v>
      </c>
      <c r="R12" s="70">
        <v>0</v>
      </c>
      <c r="S12" s="70">
        <v>5.0525077170010826E-2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3.8361078687793426E-2</v>
      </c>
      <c r="Q13" s="70">
        <v>0</v>
      </c>
      <c r="R13" s="70">
        <v>0</v>
      </c>
      <c r="S13" s="70">
        <v>3.8361078687793329E-2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3.3297640596883296E-2</v>
      </c>
      <c r="Q14" s="70">
        <v>0</v>
      </c>
      <c r="R14" s="70">
        <v>0</v>
      </c>
      <c r="S14" s="70">
        <v>3.329764059688331E-2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2.0462926744412246E-2</v>
      </c>
      <c r="Q15" s="70">
        <v>0</v>
      </c>
      <c r="R15" s="70">
        <v>0</v>
      </c>
      <c r="S15" s="70">
        <v>2.0462926744412246E-2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2.0411147453161971E-2</v>
      </c>
      <c r="Q16" s="70">
        <v>0</v>
      </c>
      <c r="R16" s="70">
        <v>0</v>
      </c>
      <c r="S16" s="70">
        <v>2.0411147453161971E-2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2.5939831282017017E-2</v>
      </c>
      <c r="Q17" s="70">
        <v>0</v>
      </c>
      <c r="R17" s="70">
        <v>0</v>
      </c>
      <c r="S17" s="70">
        <v>2.5939831282017545E-2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1.5316936307695067E-2</v>
      </c>
      <c r="Q18" s="70">
        <v>0</v>
      </c>
      <c r="R18" s="70">
        <v>0</v>
      </c>
      <c r="S18" s="70">
        <v>1.5316936307694928E-2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0.10352782111849404</v>
      </c>
      <c r="Q19" s="70">
        <v>0</v>
      </c>
      <c r="R19" s="70">
        <v>0</v>
      </c>
      <c r="S19" s="70">
        <v>0.10352782111849418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1.7162891906701061E-2</v>
      </c>
      <c r="Q20" s="70">
        <v>0</v>
      </c>
      <c r="R20" s="70">
        <v>0</v>
      </c>
      <c r="S20" s="70">
        <v>1.7162891906700561E-2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1.2494140927318487E-2</v>
      </c>
      <c r="Q21" s="70">
        <v>0</v>
      </c>
      <c r="R21" s="70">
        <v>0</v>
      </c>
      <c r="S21" s="70">
        <v>1.2494140927318376E-2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9.4673563453124832E-3</v>
      </c>
      <c r="Q22" s="70">
        <v>0</v>
      </c>
      <c r="R22" s="70">
        <v>0</v>
      </c>
      <c r="S22" s="70">
        <v>9.4673563453121501E-3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6.7520741076482205E-3</v>
      </c>
      <c r="Q23" s="70">
        <v>0</v>
      </c>
      <c r="R23" s="70">
        <v>0</v>
      </c>
      <c r="S23" s="70">
        <v>6.7520741076479984E-3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6.2004479917647237E-3</v>
      </c>
      <c r="Q24" s="70">
        <v>0</v>
      </c>
      <c r="R24" s="70">
        <v>0</v>
      </c>
      <c r="S24" s="70">
        <v>6.2004479917646682E-3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5.5734641604142099E-3</v>
      </c>
      <c r="Q25" s="70">
        <v>0</v>
      </c>
      <c r="R25" s="70">
        <v>0</v>
      </c>
      <c r="S25" s="70">
        <v>5.5734641604143764E-3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4.6955213639336968E-3</v>
      </c>
      <c r="Q26" s="70">
        <v>0</v>
      </c>
      <c r="R26" s="70">
        <v>0</v>
      </c>
      <c r="S26" s="70">
        <v>4.6955213639338078E-3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8.7832005266374469E-3</v>
      </c>
      <c r="Q27" s="70">
        <v>0</v>
      </c>
      <c r="R27" s="70">
        <v>0</v>
      </c>
      <c r="S27" s="70">
        <v>8.7832005266382795E-3</v>
      </c>
    </row>
    <row r="28" spans="1:19">
      <c r="A28" t="s">
        <v>48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5.15152923907225E-3</v>
      </c>
      <c r="Q28" s="70">
        <v>0</v>
      </c>
      <c r="R28" s="70">
        <v>0</v>
      </c>
      <c r="S28" s="70">
        <v>5.151529239072361E-3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6.8174268267151561E-3</v>
      </c>
      <c r="Q29" s="70">
        <v>0</v>
      </c>
      <c r="R29" s="70">
        <v>0</v>
      </c>
      <c r="S29" s="70">
        <v>6.8174268267151561E-3</v>
      </c>
    </row>
    <row r="30" spans="1:19">
      <c r="A30" t="s">
        <v>48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1.1054956963262752E-2</v>
      </c>
      <c r="Q30" s="70">
        <v>0</v>
      </c>
      <c r="R30" s="70">
        <v>0</v>
      </c>
      <c r="S30" s="70">
        <v>1.1054956963262419E-2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0.56032010898054407</v>
      </c>
      <c r="Q31" s="70">
        <v>0</v>
      </c>
      <c r="R31" s="70">
        <v>0</v>
      </c>
      <c r="S31" s="70">
        <v>0.56032010898054296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0.88347918466167663</v>
      </c>
      <c r="Q32" s="70">
        <v>0</v>
      </c>
      <c r="R32" s="70">
        <v>0</v>
      </c>
      <c r="S32" s="70">
        <v>0.88347918466167275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0.61819171761898484</v>
      </c>
      <c r="Q33" s="70">
        <v>0</v>
      </c>
      <c r="R33" s="70">
        <v>0</v>
      </c>
      <c r="S33" s="70">
        <v>0.61819171761899327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0.41079075092227058</v>
      </c>
      <c r="Q34" s="70">
        <v>0</v>
      </c>
      <c r="R34" s="70">
        <v>0</v>
      </c>
      <c r="S34" s="70">
        <v>0.41079075092227413</v>
      </c>
    </row>
    <row r="35" spans="1:19">
      <c r="A35" t="s">
        <v>48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0.27298608920891754</v>
      </c>
      <c r="Q35" s="70">
        <v>0</v>
      </c>
      <c r="R35" s="70">
        <v>0</v>
      </c>
      <c r="S35" s="70">
        <v>0.27298608920892287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0.28728777320166943</v>
      </c>
      <c r="Q36" s="70">
        <v>0</v>
      </c>
      <c r="R36" s="70">
        <v>0</v>
      </c>
      <c r="S36" s="70">
        <v>0.28728777320167831</v>
      </c>
    </row>
    <row r="37" spans="1:19">
      <c r="A37" t="s">
        <v>48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0.37931697639911954</v>
      </c>
      <c r="Q37" s="70">
        <v>0</v>
      </c>
      <c r="R37" s="70">
        <v>0</v>
      </c>
      <c r="S37" s="70">
        <v>0.37931697639911688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0.38033219307183197</v>
      </c>
      <c r="Q38" s="70">
        <v>0</v>
      </c>
      <c r="R38" s="70">
        <v>0</v>
      </c>
      <c r="S38" s="70">
        <v>0.38033219307184707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0.43888996204417907</v>
      </c>
      <c r="Q39" s="70">
        <v>0</v>
      </c>
      <c r="R39" s="70">
        <v>8.086106616760147E-2</v>
      </c>
      <c r="S39" s="70">
        <v>0.51975102821177455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3.0499603153663582E-2</v>
      </c>
      <c r="P40" s="70">
        <v>0.38260557581250509</v>
      </c>
      <c r="Q40" s="70">
        <v>0</v>
      </c>
      <c r="R40" s="70">
        <v>0.10394367367810808</v>
      </c>
      <c r="S40" s="70">
        <v>0.51704885264426093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0.33641851215719853</v>
      </c>
      <c r="Q41" s="70">
        <v>0</v>
      </c>
      <c r="R41" s="70">
        <v>7.5734402004629109E-2</v>
      </c>
      <c r="S41" s="70">
        <v>0.41215291416182698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0.55872933687332704</v>
      </c>
      <c r="Q42" s="70">
        <v>0</v>
      </c>
      <c r="R42" s="70">
        <v>6.7492511649975218E-2</v>
      </c>
      <c r="S42" s="70">
        <v>0.6262218485233042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0.68755926334561135</v>
      </c>
      <c r="Q43" s="70">
        <v>0</v>
      </c>
      <c r="R43" s="70">
        <v>5.5560622018398897E-2</v>
      </c>
      <c r="S43" s="70">
        <v>0.74311988536404172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0.98534459424323462</v>
      </c>
      <c r="Q44" s="70">
        <v>0</v>
      </c>
      <c r="R44" s="70">
        <v>5.4005083961369493E-2</v>
      </c>
      <c r="S44" s="70">
        <v>1.0393496782046006</v>
      </c>
    </row>
    <row r="45" spans="1:19">
      <c r="A45" t="s">
        <v>48</v>
      </c>
      <c r="B45" s="69" t="s">
        <v>84</v>
      </c>
      <c r="C45" s="70">
        <v>0</v>
      </c>
      <c r="D45" s="70">
        <v>0.45616561305577585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1.1414406094650529</v>
      </c>
      <c r="Q45" s="70">
        <v>0</v>
      </c>
      <c r="R45" s="70">
        <v>3.671458416761858E-2</v>
      </c>
      <c r="S45" s="70">
        <v>1.6343208066884571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0.66325249820003107</v>
      </c>
      <c r="N46" s="70">
        <v>0</v>
      </c>
      <c r="O46" s="70">
        <v>0</v>
      </c>
      <c r="P46" s="70">
        <v>1.1061087996986707</v>
      </c>
      <c r="Q46" s="70">
        <v>0</v>
      </c>
      <c r="R46" s="70">
        <v>3.4005510691821839E-2</v>
      </c>
      <c r="S46" s="70">
        <v>1.8033668085905781</v>
      </c>
    </row>
    <row r="47" spans="1:19">
      <c r="A47" t="s">
        <v>48</v>
      </c>
      <c r="B47" s="69" t="s">
        <v>86</v>
      </c>
      <c r="C47" s="70">
        <v>0</v>
      </c>
      <c r="D47" s="70">
        <v>0.68424841958364446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0.99487874730004633</v>
      </c>
      <c r="N47" s="70">
        <v>0</v>
      </c>
      <c r="O47" s="70">
        <v>0</v>
      </c>
      <c r="P47" s="70">
        <v>1.3457177369808662</v>
      </c>
      <c r="Q47" s="70">
        <v>0</v>
      </c>
      <c r="R47" s="70">
        <v>4.039093607993538E-2</v>
      </c>
      <c r="S47" s="70">
        <v>3.0652358399444068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1.4444025714863677</v>
      </c>
      <c r="Q48" s="70">
        <v>0</v>
      </c>
      <c r="R48" s="70">
        <v>2.9003214294579194E-2</v>
      </c>
      <c r="S48" s="70">
        <v>1.4734057857809013</v>
      </c>
    </row>
    <row r="49" spans="1:19">
      <c r="A49" t="s">
        <v>48</v>
      </c>
      <c r="B49" s="69" t="s">
        <v>88</v>
      </c>
      <c r="C49" s="70">
        <v>1.8194600101238728E-3</v>
      </c>
      <c r="D49" s="70">
        <v>0</v>
      </c>
      <c r="E49" s="70">
        <v>0</v>
      </c>
      <c r="F49" s="70">
        <v>0</v>
      </c>
      <c r="G49" s="70">
        <v>0.18395803958269236</v>
      </c>
      <c r="H49" s="70">
        <v>0</v>
      </c>
      <c r="I49" s="70">
        <v>1.042021547280364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1.9065649761407908</v>
      </c>
      <c r="Q49" s="70">
        <v>0</v>
      </c>
      <c r="R49" s="70">
        <v>4.4904040799216172E-2</v>
      </c>
      <c r="S49" s="70">
        <v>3.1792680638131685</v>
      </c>
    </row>
    <row r="50" spans="1:19">
      <c r="A50" t="s">
        <v>48</v>
      </c>
      <c r="B50" s="69" t="s">
        <v>89</v>
      </c>
      <c r="C50" s="70">
        <v>0</v>
      </c>
      <c r="D50" s="70">
        <v>0</v>
      </c>
      <c r="E50" s="70">
        <v>7.030640063646415E-2</v>
      </c>
      <c r="F50" s="70">
        <v>0</v>
      </c>
      <c r="G50" s="70">
        <v>0.41390558906106517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2.3094951193745619</v>
      </c>
      <c r="Q50" s="70">
        <v>0</v>
      </c>
      <c r="R50" s="70">
        <v>3.8278283889966791E-2</v>
      </c>
      <c r="S50" s="70">
        <v>2.8319853929621388</v>
      </c>
    </row>
    <row r="51" spans="1:19">
      <c r="A51" t="s">
        <v>48</v>
      </c>
      <c r="B51" s="69" t="s">
        <v>90</v>
      </c>
      <c r="C51" s="70">
        <v>2.313161227386265E-3</v>
      </c>
      <c r="D51" s="70">
        <v>0</v>
      </c>
      <c r="E51" s="70">
        <v>0.23482324268377264</v>
      </c>
      <c r="F51" s="70">
        <v>0</v>
      </c>
      <c r="G51" s="70">
        <v>0</v>
      </c>
      <c r="H51" s="70">
        <v>0</v>
      </c>
      <c r="I51" s="70">
        <v>1.5630323209204973</v>
      </c>
      <c r="J51" s="70">
        <v>0</v>
      </c>
      <c r="K51" s="70">
        <v>0.85898684640153389</v>
      </c>
      <c r="L51" s="70">
        <v>0</v>
      </c>
      <c r="M51" s="70">
        <v>0</v>
      </c>
      <c r="N51" s="70">
        <v>0</v>
      </c>
      <c r="O51" s="70">
        <v>0</v>
      </c>
      <c r="P51" s="70">
        <v>2.00355833782411</v>
      </c>
      <c r="Q51" s="70">
        <v>0</v>
      </c>
      <c r="R51" s="70">
        <v>6.7574317115013605E-2</v>
      </c>
      <c r="S51" s="70">
        <v>4.7302882261722345</v>
      </c>
    </row>
    <row r="52" spans="1:19">
      <c r="A52" t="s">
        <v>48</v>
      </c>
      <c r="B52" s="69" t="s">
        <v>91</v>
      </c>
      <c r="C52" s="70">
        <v>5.8037898695445303E-3</v>
      </c>
      <c r="D52" s="70">
        <v>0</v>
      </c>
      <c r="E52" s="70">
        <v>0.23930870282890154</v>
      </c>
      <c r="F52" s="70">
        <v>0</v>
      </c>
      <c r="G52" s="70">
        <v>0.3679160791653846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1.7168951810865636</v>
      </c>
      <c r="Q52" s="70">
        <v>0</v>
      </c>
      <c r="R52" s="70">
        <v>8.3985867949468385E-2</v>
      </c>
      <c r="S52" s="70">
        <v>2.4139096208997799</v>
      </c>
    </row>
    <row r="53" spans="1:19">
      <c r="A53" t="s">
        <v>48</v>
      </c>
      <c r="B53" s="69" t="s">
        <v>92</v>
      </c>
      <c r="C53" s="70">
        <v>9.6013680923738073E-3</v>
      </c>
      <c r="D53" s="70">
        <v>0.51384172505133385</v>
      </c>
      <c r="E53" s="70">
        <v>0.16894297725430907</v>
      </c>
      <c r="F53" s="70">
        <v>0</v>
      </c>
      <c r="G53" s="70">
        <v>0.59786362864375753</v>
      </c>
      <c r="H53" s="70">
        <v>0</v>
      </c>
      <c r="I53" s="70">
        <v>0</v>
      </c>
      <c r="J53" s="70">
        <v>0</v>
      </c>
      <c r="K53" s="70">
        <v>2.7831329719388873</v>
      </c>
      <c r="L53" s="70">
        <v>3.550004754771497E-2</v>
      </c>
      <c r="M53" s="70">
        <v>0.51388586655404134</v>
      </c>
      <c r="N53" s="70">
        <v>0</v>
      </c>
      <c r="O53" s="70">
        <v>0</v>
      </c>
      <c r="P53" s="70">
        <v>2.5604860708450161</v>
      </c>
      <c r="Q53" s="70">
        <v>0</v>
      </c>
      <c r="R53" s="70">
        <v>8.7590883515109352E-2</v>
      </c>
      <c r="S53" s="70">
        <v>7.2708455394424654</v>
      </c>
    </row>
    <row r="54" spans="1:19">
      <c r="A54" t="s">
        <v>48</v>
      </c>
      <c r="B54" s="69" t="s">
        <v>93</v>
      </c>
      <c r="C54" s="70">
        <v>2.8123417363954923E-2</v>
      </c>
      <c r="D54" s="70">
        <v>0.77076258757697858</v>
      </c>
      <c r="E54" s="70">
        <v>0.12883279971097561</v>
      </c>
      <c r="F54" s="70">
        <v>0</v>
      </c>
      <c r="G54" s="70">
        <v>0.99112086632309193</v>
      </c>
      <c r="H54" s="70">
        <v>0</v>
      </c>
      <c r="I54" s="70">
        <v>1.1737713980859272</v>
      </c>
      <c r="J54" s="70">
        <v>0</v>
      </c>
      <c r="K54" s="70">
        <v>0</v>
      </c>
      <c r="L54" s="70">
        <v>6.5554480310076269E-2</v>
      </c>
      <c r="M54" s="70">
        <v>0</v>
      </c>
      <c r="N54" s="70">
        <v>0</v>
      </c>
      <c r="O54" s="70">
        <v>0.69069481912269248</v>
      </c>
      <c r="P54" s="70">
        <v>2.9434605321384097</v>
      </c>
      <c r="Q54" s="70">
        <v>0</v>
      </c>
      <c r="R54" s="70">
        <v>0.1074445606297052</v>
      </c>
      <c r="S54" s="70">
        <v>6.8997654612619357</v>
      </c>
    </row>
    <row r="55" spans="1:19">
      <c r="A55" t="s">
        <v>48</v>
      </c>
      <c r="B55" s="69" t="s">
        <v>94</v>
      </c>
      <c r="C55" s="70">
        <v>3.061469894275215E-2</v>
      </c>
      <c r="D55" s="70">
        <v>0.51384172505133385</v>
      </c>
      <c r="E55" s="70">
        <v>0.12968001388941508</v>
      </c>
      <c r="F55" s="70">
        <v>0</v>
      </c>
      <c r="G55" s="70">
        <v>0.36744679845217032</v>
      </c>
      <c r="H55" s="70">
        <v>0</v>
      </c>
      <c r="I55" s="70">
        <v>0</v>
      </c>
      <c r="J55" s="70">
        <v>0</v>
      </c>
      <c r="K55" s="70">
        <v>1.6041696278533024</v>
      </c>
      <c r="L55" s="70">
        <v>0.14649371848500253</v>
      </c>
      <c r="M55" s="70">
        <v>0.77125507623907374</v>
      </c>
      <c r="N55" s="70">
        <v>0</v>
      </c>
      <c r="O55" s="70">
        <v>0.28264294032982951</v>
      </c>
      <c r="P55" s="70">
        <v>2.4335970977627284</v>
      </c>
      <c r="Q55" s="70">
        <v>0</v>
      </c>
      <c r="R55" s="70">
        <v>0.15109968971255716</v>
      </c>
      <c r="S55" s="70">
        <v>6.4308413867182992</v>
      </c>
    </row>
    <row r="56" spans="1:19">
      <c r="A56" t="s">
        <v>48</v>
      </c>
      <c r="B56" s="69" t="s">
        <v>95</v>
      </c>
      <c r="C56" s="70">
        <v>1.0299265415283561</v>
      </c>
      <c r="D56" s="70">
        <v>1.0276834501026677</v>
      </c>
      <c r="E56" s="70">
        <v>9.991542159246003E-2</v>
      </c>
      <c r="F56" s="70">
        <v>0</v>
      </c>
      <c r="G56" s="70">
        <v>0</v>
      </c>
      <c r="H56" s="70">
        <v>0</v>
      </c>
      <c r="I56" s="70">
        <v>2.934428495214763</v>
      </c>
      <c r="J56" s="70">
        <v>0</v>
      </c>
      <c r="K56" s="70">
        <v>0.1018520398637035</v>
      </c>
      <c r="L56" s="70">
        <v>0.24113169652018795</v>
      </c>
      <c r="M56" s="70">
        <v>5.0816351442120045E-3</v>
      </c>
      <c r="N56" s="70">
        <v>0</v>
      </c>
      <c r="O56" s="70">
        <v>0</v>
      </c>
      <c r="P56" s="70">
        <v>3.4512695199665124</v>
      </c>
      <c r="Q56" s="70">
        <v>0</v>
      </c>
      <c r="R56" s="70">
        <v>0.19625572943801273</v>
      </c>
      <c r="S56" s="70">
        <v>9.087544529370895</v>
      </c>
    </row>
    <row r="57" spans="1:19">
      <c r="A57" t="s">
        <v>48</v>
      </c>
      <c r="B57" s="69" t="s">
        <v>96</v>
      </c>
      <c r="C57" s="70">
        <v>0.16420587063171577</v>
      </c>
      <c r="D57" s="70">
        <v>0.77076258757697813</v>
      </c>
      <c r="E57" s="70">
        <v>0.11473552616650928</v>
      </c>
      <c r="F57" s="70">
        <v>0</v>
      </c>
      <c r="G57" s="70">
        <v>0</v>
      </c>
      <c r="H57" s="70">
        <v>0</v>
      </c>
      <c r="I57" s="70">
        <v>1.1737713980859272</v>
      </c>
      <c r="J57" s="70">
        <v>0</v>
      </c>
      <c r="K57" s="70">
        <v>0.35648213952295471</v>
      </c>
      <c r="L57" s="70">
        <v>9.5485829893770025E-2</v>
      </c>
      <c r="M57" s="70">
        <v>6.654160111634333E-3</v>
      </c>
      <c r="N57" s="70">
        <v>0</v>
      </c>
      <c r="O57" s="70">
        <v>1.5540633430260571</v>
      </c>
      <c r="P57" s="70">
        <v>3.8585832351338816</v>
      </c>
      <c r="Q57" s="70">
        <v>0</v>
      </c>
      <c r="R57" s="70">
        <v>0.19416044859524306</v>
      </c>
      <c r="S57" s="70">
        <v>8.2889045387445961</v>
      </c>
    </row>
    <row r="58" spans="1:19">
      <c r="A58" t="s">
        <v>48</v>
      </c>
      <c r="B58" s="69" t="s">
        <v>97</v>
      </c>
      <c r="C58" s="70">
        <v>0.16508712971010686</v>
      </c>
      <c r="D58" s="70">
        <v>1.5415251751539572</v>
      </c>
      <c r="E58" s="70">
        <v>0.13021629573119542</v>
      </c>
      <c r="F58" s="70">
        <v>0</v>
      </c>
      <c r="G58" s="70">
        <v>0</v>
      </c>
      <c r="H58" s="70">
        <v>0</v>
      </c>
      <c r="I58" s="70">
        <v>2.9344284952147621</v>
      </c>
      <c r="J58" s="70">
        <v>0</v>
      </c>
      <c r="K58" s="70">
        <v>0</v>
      </c>
      <c r="L58" s="70">
        <v>8.7259576262126215E-2</v>
      </c>
      <c r="M58" s="70">
        <v>3.2852293551233203E-4</v>
      </c>
      <c r="N58" s="70">
        <v>0</v>
      </c>
      <c r="O58" s="70">
        <v>0</v>
      </c>
      <c r="P58" s="70">
        <v>3.2867844447462957</v>
      </c>
      <c r="Q58" s="70">
        <v>0</v>
      </c>
      <c r="R58" s="70">
        <v>0.237948474930882</v>
      </c>
      <c r="S58" s="70">
        <v>8.3835781146849939</v>
      </c>
    </row>
    <row r="59" spans="1:19">
      <c r="A59" t="s">
        <v>48</v>
      </c>
      <c r="B59" s="69" t="s">
        <v>98</v>
      </c>
      <c r="C59" s="70">
        <v>1.416820023643399</v>
      </c>
      <c r="D59" s="70">
        <v>0</v>
      </c>
      <c r="E59" s="70">
        <v>0.14189886695478049</v>
      </c>
      <c r="F59" s="70">
        <v>0.58066773670931393</v>
      </c>
      <c r="G59" s="70">
        <v>0</v>
      </c>
      <c r="H59" s="70">
        <v>0</v>
      </c>
      <c r="I59" s="70">
        <v>1.7606570971288367</v>
      </c>
      <c r="J59" s="70">
        <v>0</v>
      </c>
      <c r="K59" s="70">
        <v>0.21006983221888476</v>
      </c>
      <c r="L59" s="70">
        <v>0.10876090615252521</v>
      </c>
      <c r="M59" s="70">
        <v>7.17992232749598E-4</v>
      </c>
      <c r="N59" s="70">
        <v>0</v>
      </c>
      <c r="O59" s="70">
        <v>1.0606669894565406</v>
      </c>
      <c r="P59" s="70">
        <v>2.6165125183914313</v>
      </c>
      <c r="Q59" s="70">
        <v>0</v>
      </c>
      <c r="R59" s="70">
        <v>0.30424881247945113</v>
      </c>
      <c r="S59" s="70">
        <v>8.2010207753685194</v>
      </c>
    </row>
    <row r="60" spans="1:19">
      <c r="A60" t="s">
        <v>48</v>
      </c>
      <c r="B60" s="69" t="s">
        <v>99</v>
      </c>
      <c r="C60" s="70">
        <v>0.53386551771971869</v>
      </c>
      <c r="D60" s="70">
        <v>0</v>
      </c>
      <c r="E60" s="70">
        <v>1.968530500243669</v>
      </c>
      <c r="F60" s="70">
        <v>0</v>
      </c>
      <c r="G60" s="70">
        <v>0</v>
      </c>
      <c r="H60" s="70">
        <v>0</v>
      </c>
      <c r="I60" s="70">
        <v>1.7606570971288349</v>
      </c>
      <c r="J60" s="70">
        <v>0</v>
      </c>
      <c r="K60" s="70">
        <v>0.13368080232110824</v>
      </c>
      <c r="L60" s="70">
        <v>0.10929892868491109</v>
      </c>
      <c r="M60" s="70">
        <v>1.4084917475454262E-4</v>
      </c>
      <c r="N60" s="70">
        <v>0</v>
      </c>
      <c r="O60" s="70">
        <v>0.77802404912671141</v>
      </c>
      <c r="P60" s="70">
        <v>2.2189830338468184</v>
      </c>
      <c r="Q60" s="70">
        <v>0</v>
      </c>
      <c r="R60" s="70">
        <v>0.30211068521565654</v>
      </c>
      <c r="S60" s="70">
        <v>7.8052914634622113</v>
      </c>
    </row>
    <row r="61" spans="1:19">
      <c r="A61" t="s">
        <v>48</v>
      </c>
      <c r="B61" s="69" t="s">
        <v>101</v>
      </c>
      <c r="C61" s="70">
        <v>0.3303411207434368</v>
      </c>
      <c r="D61" s="70">
        <v>0</v>
      </c>
      <c r="E61" s="70">
        <v>0.51584978144592153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0.16817913437803433</v>
      </c>
      <c r="M61" s="70">
        <v>8.5580098332131982E-3</v>
      </c>
      <c r="N61" s="70">
        <v>0</v>
      </c>
      <c r="O61" s="70">
        <v>2.5762946720673661</v>
      </c>
      <c r="P61" s="70">
        <v>1.9293353949269232</v>
      </c>
      <c r="Q61" s="70">
        <v>0</v>
      </c>
      <c r="R61" s="70">
        <v>0.35891686303664194</v>
      </c>
      <c r="S61" s="70">
        <v>5.8874749764312782</v>
      </c>
    </row>
    <row r="62" spans="1:19">
      <c r="A62" t="s">
        <v>48</v>
      </c>
      <c r="B62" s="69" t="s">
        <v>102</v>
      </c>
      <c r="C62" s="70">
        <v>0.2020121253072471</v>
      </c>
      <c r="D62" s="70">
        <v>0</v>
      </c>
      <c r="E62" s="70">
        <v>0.88933444854585542</v>
      </c>
      <c r="F62" s="70">
        <v>1.3065024075959566</v>
      </c>
      <c r="G62" s="70">
        <v>0</v>
      </c>
      <c r="H62" s="70">
        <v>0</v>
      </c>
      <c r="I62" s="70">
        <v>0</v>
      </c>
      <c r="J62" s="70">
        <v>2.4763443323025758</v>
      </c>
      <c r="K62" s="70">
        <v>0</v>
      </c>
      <c r="L62" s="70">
        <v>0.93549142443386257</v>
      </c>
      <c r="M62" s="70">
        <v>1.9723476038624455E-5</v>
      </c>
      <c r="N62" s="70">
        <v>0</v>
      </c>
      <c r="O62" s="70">
        <v>0.77802404912671275</v>
      </c>
      <c r="P62" s="70">
        <v>1.7064047744885684</v>
      </c>
      <c r="Q62" s="70">
        <v>0</v>
      </c>
      <c r="R62" s="70">
        <v>0.38288343539765846</v>
      </c>
      <c r="S62" s="70">
        <v>8.6770167206747004</v>
      </c>
    </row>
    <row r="63" spans="1:19">
      <c r="A63" t="s">
        <v>48</v>
      </c>
      <c r="B63" s="69" t="s">
        <v>103</v>
      </c>
      <c r="C63" s="70">
        <v>0.36656203242174223</v>
      </c>
      <c r="D63" s="70">
        <v>0</v>
      </c>
      <c r="E63" s="70">
        <v>0.8887311903116677</v>
      </c>
      <c r="F63" s="70">
        <v>0</v>
      </c>
      <c r="G63" s="70">
        <v>0</v>
      </c>
      <c r="H63" s="70">
        <v>0</v>
      </c>
      <c r="I63" s="70">
        <v>0</v>
      </c>
      <c r="J63" s="70">
        <v>2.1852065526940301</v>
      </c>
      <c r="K63" s="70">
        <v>0</v>
      </c>
      <c r="L63" s="70">
        <v>1.2154932187101348</v>
      </c>
      <c r="M63" s="70">
        <v>0.75643599043714138</v>
      </c>
      <c r="N63" s="70">
        <v>1.2380445489108032E-2</v>
      </c>
      <c r="O63" s="70">
        <v>3.5011082210701945</v>
      </c>
      <c r="P63" s="70">
        <v>5.1365791048156666</v>
      </c>
      <c r="Q63" s="70">
        <v>0</v>
      </c>
      <c r="R63" s="70">
        <v>0.61018231843228632</v>
      </c>
      <c r="S63" s="70">
        <v>14.672679074382899</v>
      </c>
    </row>
    <row r="64" spans="1:19">
      <c r="A64" t="s">
        <v>48</v>
      </c>
      <c r="B64" s="69" t="s">
        <v>104</v>
      </c>
      <c r="C64" s="70">
        <v>0.58795946412429512</v>
      </c>
      <c r="D64" s="70">
        <v>0</v>
      </c>
      <c r="E64" s="70">
        <v>1.0731863059478624</v>
      </c>
      <c r="F64" s="70">
        <v>0</v>
      </c>
      <c r="G64" s="70">
        <v>0</v>
      </c>
      <c r="H64" s="70">
        <v>0</v>
      </c>
      <c r="I64" s="70">
        <v>0</v>
      </c>
      <c r="J64" s="70">
        <v>1.9676898208025868</v>
      </c>
      <c r="K64" s="70">
        <v>0</v>
      </c>
      <c r="L64" s="70">
        <v>1.4639469714284434</v>
      </c>
      <c r="M64" s="70">
        <v>4.2769413786007959E-3</v>
      </c>
      <c r="N64" s="70">
        <v>1.2746001946428512E-3</v>
      </c>
      <c r="O64" s="70">
        <v>0</v>
      </c>
      <c r="P64" s="70">
        <v>9.5040743189175885</v>
      </c>
      <c r="Q64" s="70">
        <v>0</v>
      </c>
      <c r="R64" s="70">
        <v>0.42000191914246088</v>
      </c>
      <c r="S64" s="70">
        <v>15.022410341937132</v>
      </c>
    </row>
    <row r="65" spans="1:19">
      <c r="A65" t="s">
        <v>48</v>
      </c>
      <c r="B65" s="69" t="s">
        <v>105</v>
      </c>
      <c r="C65" s="70">
        <v>0.33672429107351576</v>
      </c>
      <c r="D65" s="70">
        <v>0</v>
      </c>
      <c r="E65" s="70">
        <v>0.71566980062731389</v>
      </c>
      <c r="F65" s="70">
        <v>0</v>
      </c>
      <c r="G65" s="70">
        <v>0</v>
      </c>
      <c r="H65" s="70">
        <v>0</v>
      </c>
      <c r="I65" s="70">
        <v>0</v>
      </c>
      <c r="J65" s="70">
        <v>1.3117932138683912</v>
      </c>
      <c r="K65" s="70">
        <v>0</v>
      </c>
      <c r="L65" s="70">
        <v>1.9693988592877867</v>
      </c>
      <c r="M65" s="70">
        <v>1.1207978615018637</v>
      </c>
      <c r="N65" s="70">
        <v>9.5614221546813191E-2</v>
      </c>
      <c r="O65" s="70">
        <v>1.7505541105350986</v>
      </c>
      <c r="P65" s="70">
        <v>6.342191506110467</v>
      </c>
      <c r="Q65" s="70">
        <v>0</v>
      </c>
      <c r="R65" s="70">
        <v>0.30150973614786913</v>
      </c>
      <c r="S65" s="70">
        <v>13.94425360069863</v>
      </c>
    </row>
    <row r="66" spans="1:19">
      <c r="A66" t="s">
        <v>100</v>
      </c>
      <c r="B66" s="69" t="s">
        <v>106</v>
      </c>
      <c r="C66" s="70">
        <v>0.2398450721979426</v>
      </c>
      <c r="D66" s="70">
        <v>0</v>
      </c>
      <c r="E66" s="70">
        <v>0.56838235384179647</v>
      </c>
      <c r="F66" s="70">
        <v>0.6540854965231353</v>
      </c>
      <c r="G66" s="70">
        <v>0</v>
      </c>
      <c r="H66" s="70">
        <v>0</v>
      </c>
      <c r="I66" s="70">
        <v>0</v>
      </c>
      <c r="J66" s="70">
        <v>2.2956381242696864</v>
      </c>
      <c r="K66" s="70">
        <v>0</v>
      </c>
      <c r="L66" s="70">
        <v>1.2062747915461749</v>
      </c>
      <c r="M66" s="70">
        <v>2.4298838273378642E-2</v>
      </c>
      <c r="N66" s="70">
        <v>7.459069365514201E-3</v>
      </c>
      <c r="O66" s="70">
        <v>0</v>
      </c>
      <c r="P66" s="70">
        <v>4.005742982192217</v>
      </c>
      <c r="Q66" s="70">
        <v>0</v>
      </c>
      <c r="R66" s="70">
        <v>0.23179078342763049</v>
      </c>
      <c r="S66" s="70">
        <v>9.233517511638297</v>
      </c>
    </row>
    <row r="67" spans="1:19">
      <c r="A67" t="s">
        <v>48</v>
      </c>
      <c r="B67" s="69" t="s">
        <v>107</v>
      </c>
      <c r="C67" s="70">
        <v>0.18217349109068603</v>
      </c>
      <c r="D67" s="70">
        <v>0</v>
      </c>
      <c r="E67" s="70">
        <v>0.41980797097519762</v>
      </c>
      <c r="F67" s="70">
        <v>0.6540854965231353</v>
      </c>
      <c r="G67" s="70">
        <v>0</v>
      </c>
      <c r="H67" s="70">
        <v>0</v>
      </c>
      <c r="I67" s="70">
        <v>0</v>
      </c>
      <c r="J67" s="70">
        <v>0.9838449104012934</v>
      </c>
      <c r="K67" s="70">
        <v>0</v>
      </c>
      <c r="L67" s="70">
        <v>0.84863680712159084</v>
      </c>
      <c r="M67" s="70">
        <v>2.3856581390918219</v>
      </c>
      <c r="N67" s="70">
        <v>2.8721860958035042E-2</v>
      </c>
      <c r="O67" s="70">
        <v>0.53075087945945043</v>
      </c>
      <c r="P67" s="70">
        <v>3.0179054236454732</v>
      </c>
      <c r="Q67" s="70">
        <v>0</v>
      </c>
      <c r="R67" s="70">
        <v>0.14827388609458314</v>
      </c>
      <c r="S67" s="70">
        <v>9.1998588653607669</v>
      </c>
    </row>
    <row r="68" spans="1:19">
      <c r="A68" t="s">
        <v>48</v>
      </c>
      <c r="B68" s="69" t="s">
        <v>108</v>
      </c>
      <c r="C68" s="70">
        <v>0.17178305742768973</v>
      </c>
      <c r="D68" s="70">
        <v>0</v>
      </c>
      <c r="E68" s="70">
        <v>0.28349292947486404</v>
      </c>
      <c r="F68" s="70">
        <v>0.6540854965231353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0.64487865102902298</v>
      </c>
      <c r="M68" s="70">
        <v>1.7019734241141009</v>
      </c>
      <c r="N68" s="70">
        <v>2.3912399171291787E-2</v>
      </c>
      <c r="O68" s="70">
        <v>0</v>
      </c>
      <c r="P68" s="70">
        <v>2.5345888693991441</v>
      </c>
      <c r="Q68" s="70">
        <v>0</v>
      </c>
      <c r="R68" s="70">
        <v>0.29328692611492091</v>
      </c>
      <c r="S68" s="70">
        <v>6.3080017532530519</v>
      </c>
    </row>
    <row r="69" spans="1:19">
      <c r="A69" t="s">
        <v>48</v>
      </c>
      <c r="B69" s="69" t="s">
        <v>109</v>
      </c>
      <c r="C69" s="70">
        <v>0.12818227276988114</v>
      </c>
      <c r="D69" s="70">
        <v>0</v>
      </c>
      <c r="E69" s="70">
        <v>0.32748521617120474</v>
      </c>
      <c r="F69" s="70">
        <v>1.4716923671770559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0.35198685017680731</v>
      </c>
      <c r="M69" s="70">
        <v>1.7460152422152806</v>
      </c>
      <c r="N69" s="70">
        <v>1.1909887504257838E-2</v>
      </c>
      <c r="O69" s="70">
        <v>0</v>
      </c>
      <c r="P69" s="70">
        <v>2.0839963074966477</v>
      </c>
      <c r="Q69" s="70">
        <v>0</v>
      </c>
      <c r="R69" s="70">
        <v>0.11998642086181466</v>
      </c>
      <c r="S69" s="70">
        <v>6.241254564373321</v>
      </c>
    </row>
    <row r="70" spans="1:19">
      <c r="A70" t="s">
        <v>48</v>
      </c>
      <c r="B70" s="69" t="s">
        <v>110</v>
      </c>
      <c r="C70" s="70">
        <v>0.12308901255363391</v>
      </c>
      <c r="D70" s="70">
        <v>0</v>
      </c>
      <c r="E70" s="70">
        <v>0.2346236727118054</v>
      </c>
      <c r="F70" s="70">
        <v>1.471692367177055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0.27461113424937444</v>
      </c>
      <c r="M70" s="70">
        <v>2.4846384153797114</v>
      </c>
      <c r="N70" s="70">
        <v>4.6632828237291035E-3</v>
      </c>
      <c r="O70" s="70">
        <v>0</v>
      </c>
      <c r="P70" s="70">
        <v>1.6669034278598218</v>
      </c>
      <c r="Q70" s="70">
        <v>0</v>
      </c>
      <c r="R70" s="70">
        <v>8.849449156432776E-2</v>
      </c>
      <c r="S70" s="70">
        <v>6.3487158043190846</v>
      </c>
    </row>
    <row r="71" spans="1:19">
      <c r="A71" t="s">
        <v>48</v>
      </c>
      <c r="B71" s="69" t="s">
        <v>111</v>
      </c>
      <c r="C71" s="70">
        <v>8.6807389895728448E-2</v>
      </c>
      <c r="D71" s="70">
        <v>0</v>
      </c>
      <c r="E71" s="70">
        <v>0.2151183508271437</v>
      </c>
      <c r="F71" s="70">
        <v>1.471692367177055</v>
      </c>
      <c r="G71" s="70">
        <v>0</v>
      </c>
      <c r="H71" s="70">
        <v>0</v>
      </c>
      <c r="I71" s="70">
        <v>0</v>
      </c>
      <c r="J71" s="70">
        <v>4.1548835457432407</v>
      </c>
      <c r="K71" s="70">
        <v>0</v>
      </c>
      <c r="L71" s="70">
        <v>0.20905232702631515</v>
      </c>
      <c r="M71" s="70">
        <v>2.0087217054724409</v>
      </c>
      <c r="N71" s="70">
        <v>0.14117212383893019</v>
      </c>
      <c r="O71" s="70">
        <v>0</v>
      </c>
      <c r="P71" s="70">
        <v>1.5118301921647799</v>
      </c>
      <c r="Q71" s="70">
        <v>0</v>
      </c>
      <c r="R71" s="70">
        <v>0.95485475399233533</v>
      </c>
      <c r="S71" s="70">
        <v>10.754132756137949</v>
      </c>
    </row>
    <row r="72" spans="1:19">
      <c r="A72" t="s">
        <v>48</v>
      </c>
      <c r="B72" s="69" t="s">
        <v>112</v>
      </c>
      <c r="C72" s="70">
        <v>5.590960187676508E-2</v>
      </c>
      <c r="D72" s="70">
        <v>0</v>
      </c>
      <c r="E72" s="70">
        <v>0.1627629776798063</v>
      </c>
      <c r="F72" s="70">
        <v>0.65408549652313575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0.15666044174355065</v>
      </c>
      <c r="M72" s="70">
        <v>0.57924799645726388</v>
      </c>
      <c r="N72" s="70">
        <v>0</v>
      </c>
      <c r="O72" s="70">
        <v>4.6816296952956193E-2</v>
      </c>
      <c r="P72" s="70">
        <v>1.2121016973578662</v>
      </c>
      <c r="Q72" s="70">
        <v>0</v>
      </c>
      <c r="R72" s="70">
        <v>7.632738111590065E-2</v>
      </c>
      <c r="S72" s="70">
        <v>2.9439118897073229</v>
      </c>
    </row>
    <row r="73" spans="1:19">
      <c r="A73" t="s">
        <v>48</v>
      </c>
      <c r="B73" s="69" t="s">
        <v>113</v>
      </c>
      <c r="C73" s="70">
        <v>4.0826309240901359E-2</v>
      </c>
      <c r="D73" s="70">
        <v>0</v>
      </c>
      <c r="E73" s="70">
        <v>0.13616384578601526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0.12219452381529372</v>
      </c>
      <c r="M73" s="70">
        <v>6.7847342615152684E-3</v>
      </c>
      <c r="N73" s="70">
        <v>0.24284657882949195</v>
      </c>
      <c r="O73" s="70">
        <v>1.813325934767855</v>
      </c>
      <c r="P73" s="70">
        <v>0.75812173606500721</v>
      </c>
      <c r="Q73" s="70">
        <v>0.33739337714939105</v>
      </c>
      <c r="R73" s="70">
        <v>5.0313077097760228E-2</v>
      </c>
      <c r="S73" s="70">
        <v>3.5079701170130875</v>
      </c>
    </row>
    <row r="74" spans="1:19">
      <c r="A74" t="s">
        <v>48</v>
      </c>
      <c r="B74" s="69" t="s">
        <v>114</v>
      </c>
      <c r="C74" s="70">
        <v>4.35159665470497E-2</v>
      </c>
      <c r="D74" s="70">
        <v>0</v>
      </c>
      <c r="E74" s="70">
        <v>7.231492415829166E-2</v>
      </c>
      <c r="F74" s="70">
        <v>0</v>
      </c>
      <c r="G74" s="70">
        <v>0</v>
      </c>
      <c r="H74" s="70">
        <v>0</v>
      </c>
      <c r="I74" s="70">
        <v>4.9569636604431278</v>
      </c>
      <c r="J74" s="70">
        <v>0</v>
      </c>
      <c r="K74" s="70">
        <v>0</v>
      </c>
      <c r="L74" s="70">
        <v>0.1205083307390975</v>
      </c>
      <c r="M74" s="70">
        <v>3.5633472927898424E-5</v>
      </c>
      <c r="N74" s="70">
        <v>3.0402757544458758E-3</v>
      </c>
      <c r="O74" s="70">
        <v>0</v>
      </c>
      <c r="P74" s="70">
        <v>0.62598402698898781</v>
      </c>
      <c r="Q74" s="70">
        <v>0.67861629176276295</v>
      </c>
      <c r="R74" s="70">
        <v>3.9891515505326325E-2</v>
      </c>
      <c r="S74" s="70">
        <v>6.5408706253723778</v>
      </c>
    </row>
    <row r="75" spans="1:19">
      <c r="A75" t="s">
        <v>48</v>
      </c>
      <c r="B75" s="69" t="s">
        <v>115</v>
      </c>
      <c r="C75" s="70">
        <v>3.6170001928093498E-2</v>
      </c>
      <c r="D75" s="70">
        <v>0</v>
      </c>
      <c r="E75" s="70">
        <v>1.9322585145092948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0.10323852896786079</v>
      </c>
      <c r="M75" s="70">
        <v>0.93509966331690464</v>
      </c>
      <c r="N75" s="70">
        <v>2.3381319155713509E-2</v>
      </c>
      <c r="O75" s="70">
        <v>0</v>
      </c>
      <c r="P75" s="70">
        <v>0.59668568564259772</v>
      </c>
      <c r="Q75" s="70">
        <v>0.54821138861260543</v>
      </c>
      <c r="R75" s="70">
        <v>2.7867117233590228</v>
      </c>
      <c r="S75" s="70">
        <v>6.9617568254923867</v>
      </c>
    </row>
    <row r="76" spans="1:19">
      <c r="A76" t="s">
        <v>48</v>
      </c>
      <c r="B76" s="69" t="s">
        <v>116</v>
      </c>
      <c r="C76" s="70">
        <v>2.5097987038773084E-2</v>
      </c>
      <c r="D76" s="70">
        <v>0</v>
      </c>
      <c r="E76" s="70">
        <v>6.2147724719812558E-2</v>
      </c>
      <c r="F76" s="70">
        <v>5.6151031399757709</v>
      </c>
      <c r="G76" s="70">
        <v>0</v>
      </c>
      <c r="H76" s="70">
        <v>0</v>
      </c>
      <c r="I76" s="70">
        <v>0</v>
      </c>
      <c r="J76" s="70">
        <v>0</v>
      </c>
      <c r="K76" s="70">
        <v>2.6883261785987882</v>
      </c>
      <c r="L76" s="70">
        <v>7.030770215615334E-2</v>
      </c>
      <c r="M76" s="70">
        <v>1.8139424801130346</v>
      </c>
      <c r="N76" s="70">
        <v>7.3791646781773523E-2</v>
      </c>
      <c r="O76" s="70">
        <v>0</v>
      </c>
      <c r="P76" s="70">
        <v>0.452170859866456</v>
      </c>
      <c r="Q76" s="70">
        <v>0</v>
      </c>
      <c r="R76" s="70">
        <v>0.62603093278726263</v>
      </c>
      <c r="S76" s="70">
        <v>11.426918652037813</v>
      </c>
    </row>
    <row r="77" spans="1:19">
      <c r="A77" t="s">
        <v>48</v>
      </c>
      <c r="B77" s="69" t="s">
        <v>117</v>
      </c>
      <c r="C77" s="70">
        <v>2.3423366476317042E-2</v>
      </c>
      <c r="D77" s="70">
        <v>0</v>
      </c>
      <c r="E77" s="70">
        <v>5.9305998740835975E-2</v>
      </c>
      <c r="F77" s="70">
        <v>0</v>
      </c>
      <c r="G77" s="70">
        <v>1.1653120685315872</v>
      </c>
      <c r="H77" s="70">
        <v>0</v>
      </c>
      <c r="I77" s="70">
        <v>0</v>
      </c>
      <c r="J77" s="70">
        <v>0</v>
      </c>
      <c r="K77" s="70">
        <v>0</v>
      </c>
      <c r="L77" s="70">
        <v>6.055378240248821E-2</v>
      </c>
      <c r="M77" s="70">
        <v>2.7820929469452693E-2</v>
      </c>
      <c r="N77" s="70">
        <v>0.3400561387323463</v>
      </c>
      <c r="O77" s="70">
        <v>0.1615362601043735</v>
      </c>
      <c r="P77" s="70">
        <v>0.37731781121765096</v>
      </c>
      <c r="Q77" s="70">
        <v>0.5253613796780412</v>
      </c>
      <c r="R77" s="70">
        <v>2.7611682648702072</v>
      </c>
      <c r="S77" s="70">
        <v>5.5018560002231425</v>
      </c>
    </row>
    <row r="78" spans="1:19">
      <c r="A78" t="s">
        <v>48</v>
      </c>
      <c r="B78" s="69" t="s">
        <v>118</v>
      </c>
      <c r="C78" s="70">
        <v>1.2057160706272718E-2</v>
      </c>
      <c r="D78" s="70">
        <v>2.1700092219426317</v>
      </c>
      <c r="E78" s="70">
        <v>5.2800404912117571E-2</v>
      </c>
      <c r="F78" s="70">
        <v>0</v>
      </c>
      <c r="G78" s="70">
        <v>0</v>
      </c>
      <c r="H78" s="70">
        <v>2.4881462130691605</v>
      </c>
      <c r="I78" s="70">
        <v>0</v>
      </c>
      <c r="J78" s="70">
        <v>0</v>
      </c>
      <c r="K78" s="70">
        <v>0</v>
      </c>
      <c r="L78" s="70">
        <v>6.1826775713855753E-2</v>
      </c>
      <c r="M78" s="70">
        <v>0.83855459995846715</v>
      </c>
      <c r="N78" s="70">
        <v>1.7840789386746154</v>
      </c>
      <c r="O78" s="70">
        <v>0</v>
      </c>
      <c r="P78" s="70">
        <v>0.32472791787444066</v>
      </c>
      <c r="Q78" s="70">
        <v>0.13719699695330911</v>
      </c>
      <c r="R78" s="70">
        <v>1.0430949981653548</v>
      </c>
      <c r="S78" s="70">
        <v>8.912493227970117</v>
      </c>
    </row>
    <row r="79" spans="1:19">
      <c r="A79" t="s">
        <v>48</v>
      </c>
      <c r="B79" s="69" t="s">
        <v>119</v>
      </c>
      <c r="C79" s="70">
        <v>1.1206382843284679E-2</v>
      </c>
      <c r="D79" s="70">
        <v>0</v>
      </c>
      <c r="E79" s="70">
        <v>3.2708647831439563E-2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7.6486776134249368E-2</v>
      </c>
      <c r="M79" s="70">
        <v>1.6572612262483339</v>
      </c>
      <c r="N79" s="70">
        <v>0.95579850816321388</v>
      </c>
      <c r="O79" s="70">
        <v>1.0214607256965227</v>
      </c>
      <c r="P79" s="70">
        <v>0.67463089868897441</v>
      </c>
      <c r="Q79" s="70">
        <v>0.11980230754531274</v>
      </c>
      <c r="R79" s="70">
        <v>2.6577599702516608E-2</v>
      </c>
      <c r="S79" s="70">
        <v>4.5759330728538714</v>
      </c>
    </row>
    <row r="80" spans="1:19">
      <c r="A80" t="s">
        <v>48</v>
      </c>
      <c r="B80" s="69" t="s">
        <v>120</v>
      </c>
      <c r="C80" s="70">
        <v>1.1528143407323554E-2</v>
      </c>
      <c r="D80" s="70">
        <v>0</v>
      </c>
      <c r="E80" s="70">
        <v>2.0022270570454026E-2</v>
      </c>
      <c r="F80" s="70">
        <v>0</v>
      </c>
      <c r="G80" s="70">
        <v>1.8395803958268786E-2</v>
      </c>
      <c r="H80" s="70">
        <v>0</v>
      </c>
      <c r="I80" s="70">
        <v>0</v>
      </c>
      <c r="J80" s="70">
        <v>0</v>
      </c>
      <c r="K80" s="70">
        <v>0</v>
      </c>
      <c r="L80" s="70">
        <v>2.8368751203650788E-2</v>
      </c>
      <c r="M80" s="70">
        <v>4.1685810123872251</v>
      </c>
      <c r="N80" s="70">
        <v>0.62808959277023302</v>
      </c>
      <c r="O80" s="70">
        <v>0.30240380198698702</v>
      </c>
      <c r="P80" s="70">
        <v>0.23973897486060025</v>
      </c>
      <c r="Q80" s="70">
        <v>0</v>
      </c>
      <c r="R80" s="70">
        <v>0.38226300234002863</v>
      </c>
      <c r="S80" s="70">
        <v>5.7993913534849355</v>
      </c>
    </row>
    <row r="81" spans="1:19">
      <c r="A81" t="s">
        <v>48</v>
      </c>
      <c r="B81" s="69" t="s">
        <v>121</v>
      </c>
      <c r="C81" s="70">
        <v>9.1277432327183661E-3</v>
      </c>
      <c r="D81" s="70">
        <v>0</v>
      </c>
      <c r="E81" s="70">
        <v>1.8194981283334855E-2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4.3972151831122019E-2</v>
      </c>
      <c r="M81" s="70">
        <v>5.2224629682839918E-3</v>
      </c>
      <c r="N81" s="70">
        <v>0.102181958809477</v>
      </c>
      <c r="O81" s="70">
        <v>0.77451711458904171</v>
      </c>
      <c r="P81" s="70">
        <v>0.18449138250497299</v>
      </c>
      <c r="Q81" s="70">
        <v>0</v>
      </c>
      <c r="R81" s="70">
        <v>1.8283844446610686E-2</v>
      </c>
      <c r="S81" s="70">
        <v>1.1559916396657286</v>
      </c>
    </row>
    <row r="82" spans="1:19">
      <c r="A82" t="s">
        <v>48</v>
      </c>
      <c r="B82" s="69" t="s">
        <v>122</v>
      </c>
      <c r="C82" s="70">
        <v>1.0404608083732114E-2</v>
      </c>
      <c r="D82" s="70">
        <v>0</v>
      </c>
      <c r="E82" s="70">
        <v>2.0932703556040266E-2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1.8195551018527212E-2</v>
      </c>
      <c r="M82" s="70">
        <v>7.2668876759003354E-3</v>
      </c>
      <c r="N82" s="70">
        <v>6.3651587527520093E-3</v>
      </c>
      <c r="O82" s="70">
        <v>0</v>
      </c>
      <c r="P82" s="70">
        <v>0.16537924985424013</v>
      </c>
      <c r="Q82" s="70">
        <v>0</v>
      </c>
      <c r="R82" s="70">
        <v>1.9611014958641704E-2</v>
      </c>
      <c r="S82" s="70">
        <v>0.24815517389973252</v>
      </c>
    </row>
    <row r="83" spans="1:19">
      <c r="A83" t="s">
        <v>48</v>
      </c>
      <c r="B83" s="69" t="s">
        <v>123</v>
      </c>
      <c r="C83" s="70">
        <v>8.8479431819488141E-3</v>
      </c>
      <c r="D83" s="70">
        <v>0</v>
      </c>
      <c r="E83" s="70">
        <v>1.8710538639872709E-2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3.8792665874694876E-2</v>
      </c>
      <c r="M83" s="70">
        <v>2.2195127070148146E-3</v>
      </c>
      <c r="N83" s="70">
        <v>0</v>
      </c>
      <c r="O83" s="70">
        <v>0</v>
      </c>
      <c r="P83" s="70">
        <v>0.1479472293322317</v>
      </c>
      <c r="Q83" s="70">
        <v>0</v>
      </c>
      <c r="R83" s="70">
        <v>9.0107646835342337E-3</v>
      </c>
      <c r="S83" s="70">
        <v>0.22552865441929271</v>
      </c>
    </row>
    <row r="84" spans="1:19">
      <c r="A84" t="s">
        <v>48</v>
      </c>
      <c r="B84" s="69" t="s">
        <v>124</v>
      </c>
      <c r="C84" s="70">
        <v>7.3203016132010745E-3</v>
      </c>
      <c r="D84" s="70">
        <v>0</v>
      </c>
      <c r="E84" s="70">
        <v>1.3392238207080354E-2</v>
      </c>
      <c r="F84" s="70">
        <v>1.0689800417440427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5.5649724301757075E-2</v>
      </c>
      <c r="M84" s="70">
        <v>0</v>
      </c>
      <c r="N84" s="70">
        <v>0</v>
      </c>
      <c r="O84" s="70">
        <v>0</v>
      </c>
      <c r="P84" s="70">
        <v>0.11907494736058766</v>
      </c>
      <c r="Q84" s="70">
        <v>0</v>
      </c>
      <c r="R84" s="70">
        <v>0.13290402940187818</v>
      </c>
      <c r="S84" s="70">
        <v>1.3973212826287806</v>
      </c>
    </row>
    <row r="85" spans="1:19">
      <c r="A85" t="s">
        <v>48</v>
      </c>
      <c r="B85" s="69" t="s">
        <v>125</v>
      </c>
      <c r="C85" s="70">
        <v>9.1918348004007555E-3</v>
      </c>
      <c r="D85" s="70">
        <v>0</v>
      </c>
      <c r="E85" s="70">
        <v>1.8292422041847445E-2</v>
      </c>
      <c r="F85" s="70">
        <v>0</v>
      </c>
      <c r="G85" s="70">
        <v>0.44497115449758251</v>
      </c>
      <c r="H85" s="70">
        <v>0</v>
      </c>
      <c r="I85" s="70">
        <v>0</v>
      </c>
      <c r="J85" s="70">
        <v>0</v>
      </c>
      <c r="K85" s="70">
        <v>0</v>
      </c>
      <c r="L85" s="70">
        <v>2.808231411129114E-2</v>
      </c>
      <c r="M85" s="70">
        <v>0.86253086437394089</v>
      </c>
      <c r="N85" s="70">
        <v>1.11886040482716E-2</v>
      </c>
      <c r="O85" s="70">
        <v>0</v>
      </c>
      <c r="P85" s="70">
        <v>0.11828159591946985</v>
      </c>
      <c r="Q85" s="70">
        <v>0</v>
      </c>
      <c r="R85" s="70">
        <v>8.2876857272289328E-3</v>
      </c>
      <c r="S85" s="70">
        <v>1.5008264755198866</v>
      </c>
    </row>
    <row r="86" spans="1:19">
      <c r="A86" t="s">
        <v>48</v>
      </c>
      <c r="B86" s="69" t="s">
        <v>126</v>
      </c>
      <c r="C86" s="70">
        <v>8.3683770401350444E-3</v>
      </c>
      <c r="D86" s="70">
        <v>0</v>
      </c>
      <c r="E86" s="70">
        <v>1.6112474883479777E-2</v>
      </c>
      <c r="F86" s="70">
        <v>0</v>
      </c>
      <c r="G86" s="70">
        <v>1.8395803958268786E-2</v>
      </c>
      <c r="H86" s="70">
        <v>0</v>
      </c>
      <c r="I86" s="70">
        <v>0</v>
      </c>
      <c r="J86" s="70">
        <v>0</v>
      </c>
      <c r="K86" s="70">
        <v>0</v>
      </c>
      <c r="L86" s="70">
        <v>1.7634536342358231E-2</v>
      </c>
      <c r="M86" s="70">
        <v>3.1154982786212315E-3</v>
      </c>
      <c r="N86" s="70">
        <v>0</v>
      </c>
      <c r="O86" s="70">
        <v>0</v>
      </c>
      <c r="P86" s="70">
        <v>0.1074266952961267</v>
      </c>
      <c r="Q86" s="70">
        <v>0</v>
      </c>
      <c r="R86" s="70">
        <v>9.8017082814791934E-3</v>
      </c>
      <c r="S86" s="70">
        <v>0.18085509408047074</v>
      </c>
    </row>
    <row r="87" spans="1:19">
      <c r="A87" t="s">
        <v>48</v>
      </c>
      <c r="B87" s="69" t="s">
        <v>127</v>
      </c>
      <c r="C87" s="70">
        <v>1.4693130972599278E-2</v>
      </c>
      <c r="D87" s="70">
        <v>0</v>
      </c>
      <c r="E87" s="70">
        <v>1.2476322047911381E-2</v>
      </c>
      <c r="F87" s="70">
        <v>8.5518403339523985E-2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1.6596178191184308E-2</v>
      </c>
      <c r="M87" s="70">
        <v>3.0159156100495466E-5</v>
      </c>
      <c r="N87" s="70">
        <v>6.2350184415205234E-4</v>
      </c>
      <c r="O87" s="70">
        <v>0</v>
      </c>
      <c r="P87" s="70">
        <v>0.10025382071310673</v>
      </c>
      <c r="Q87" s="70">
        <v>0</v>
      </c>
      <c r="R87" s="70">
        <v>7.4372025541045161E-3</v>
      </c>
      <c r="S87" s="70">
        <v>0.23762871881842784</v>
      </c>
    </row>
    <row r="88" spans="1:19">
      <c r="A88" t="s">
        <v>48</v>
      </c>
      <c r="B88" s="69" t="s">
        <v>128</v>
      </c>
      <c r="C88" s="70">
        <v>4.1725883364511773E-3</v>
      </c>
      <c r="D88" s="70">
        <v>0.39959494332730294</v>
      </c>
      <c r="E88" s="70">
        <v>1.1171198643088687E-2</v>
      </c>
      <c r="F88" s="70">
        <v>0</v>
      </c>
      <c r="G88" s="70">
        <v>0</v>
      </c>
      <c r="H88" s="70">
        <v>0.2950620842070113</v>
      </c>
      <c r="I88" s="70">
        <v>0</v>
      </c>
      <c r="J88" s="70">
        <v>0</v>
      </c>
      <c r="K88" s="70">
        <v>0</v>
      </c>
      <c r="L88" s="70">
        <v>2.0037223832407136E-2</v>
      </c>
      <c r="M88" s="70">
        <v>2.9007274093828528E-7</v>
      </c>
      <c r="N88" s="70">
        <v>0</v>
      </c>
      <c r="O88" s="70">
        <v>0</v>
      </c>
      <c r="P88" s="70">
        <v>9.0611752241045451E-2</v>
      </c>
      <c r="Q88" s="70">
        <v>0</v>
      </c>
      <c r="R88" s="70">
        <v>1.3933462996121193E-2</v>
      </c>
      <c r="S88" s="70">
        <v>0.83458354365609466</v>
      </c>
    </row>
    <row r="89" spans="1:19">
      <c r="A89" t="s">
        <v>48</v>
      </c>
      <c r="B89" s="69" t="s">
        <v>129</v>
      </c>
      <c r="C89" s="70">
        <v>2.6738893567266331E-3</v>
      </c>
      <c r="D89" s="70">
        <v>0</v>
      </c>
      <c r="E89" s="70">
        <v>1.5218008688620444E-2</v>
      </c>
      <c r="F89" s="70">
        <v>0</v>
      </c>
      <c r="G89" s="70">
        <v>1.6330968820096103E-2</v>
      </c>
      <c r="H89" s="70">
        <v>0</v>
      </c>
      <c r="I89" s="70">
        <v>0</v>
      </c>
      <c r="J89" s="70">
        <v>0</v>
      </c>
      <c r="K89" s="70">
        <v>0</v>
      </c>
      <c r="L89" s="70">
        <v>1.9711632498676579E-2</v>
      </c>
      <c r="M89" s="70">
        <v>2.000571111263838E-3</v>
      </c>
      <c r="N89" s="70">
        <v>0</v>
      </c>
      <c r="O89" s="70">
        <v>0</v>
      </c>
      <c r="P89" s="70">
        <v>8.3993109133146504E-2</v>
      </c>
      <c r="Q89" s="70">
        <v>0</v>
      </c>
      <c r="R89" s="70">
        <v>8.2882735467357804E-3</v>
      </c>
      <c r="S89" s="70">
        <v>0.14821645315498699</v>
      </c>
    </row>
    <row r="90" spans="1:19">
      <c r="A90" t="s">
        <v>48</v>
      </c>
      <c r="B90" s="69" t="s">
        <v>130</v>
      </c>
      <c r="C90" s="70">
        <v>2.7209767328137957E-3</v>
      </c>
      <c r="D90" s="70">
        <v>0</v>
      </c>
      <c r="E90" s="70">
        <v>1.3086163303936971E-2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1.4574090564625664E-2</v>
      </c>
      <c r="M90" s="70">
        <v>0</v>
      </c>
      <c r="N90" s="70">
        <v>0</v>
      </c>
      <c r="O90" s="70">
        <v>0</v>
      </c>
      <c r="P90" s="70">
        <v>6.6824986613795545E-2</v>
      </c>
      <c r="Q90" s="70">
        <v>0</v>
      </c>
      <c r="R90" s="70">
        <v>6.164477811271496E-3</v>
      </c>
      <c r="S90" s="70">
        <v>0.10337069502651275</v>
      </c>
    </row>
    <row r="91" spans="1:19">
      <c r="A91" t="s">
        <v>48</v>
      </c>
      <c r="B91" s="69" t="s">
        <v>131</v>
      </c>
      <c r="C91" s="70">
        <v>5.0978182401655303E-3</v>
      </c>
      <c r="D91" s="70">
        <v>0</v>
      </c>
      <c r="E91" s="70">
        <v>1.2760064847133989E-2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1.9062979072430153E-2</v>
      </c>
      <c r="M91" s="70">
        <v>7.3810413425690058E-7</v>
      </c>
      <c r="N91" s="70">
        <v>0</v>
      </c>
      <c r="O91" s="70">
        <v>0</v>
      </c>
      <c r="P91" s="70">
        <v>5.1022028129523278E-2</v>
      </c>
      <c r="Q91" s="70">
        <v>0</v>
      </c>
      <c r="R91" s="70">
        <v>2.949841360573302E-3</v>
      </c>
      <c r="S91" s="70">
        <v>9.0893469754178113E-2</v>
      </c>
    </row>
    <row r="92" spans="1:19">
      <c r="A92" t="s">
        <v>48</v>
      </c>
      <c r="B92" s="69" t="s">
        <v>132</v>
      </c>
      <c r="C92" s="70">
        <v>2.7597757076396334E-3</v>
      </c>
      <c r="D92" s="70">
        <v>0</v>
      </c>
      <c r="E92" s="70">
        <v>5.3275473464111656E-3</v>
      </c>
      <c r="F92" s="70">
        <v>0</v>
      </c>
      <c r="G92" s="70">
        <v>0</v>
      </c>
      <c r="H92" s="70">
        <v>3.1473288982081016E-2</v>
      </c>
      <c r="I92" s="70">
        <v>0</v>
      </c>
      <c r="J92" s="70">
        <v>0</v>
      </c>
      <c r="K92" s="70">
        <v>0</v>
      </c>
      <c r="L92" s="70">
        <v>2.0850362022805768E-2</v>
      </c>
      <c r="M92" s="70">
        <v>5.8058872589583643E-5</v>
      </c>
      <c r="N92" s="70">
        <v>1.911900291964308E-3</v>
      </c>
      <c r="O92" s="70">
        <v>0</v>
      </c>
      <c r="P92" s="70">
        <v>9.5884278055706318E-2</v>
      </c>
      <c r="Q92" s="70">
        <v>0</v>
      </c>
      <c r="R92" s="70">
        <v>3.0648888779118977E-3</v>
      </c>
      <c r="S92" s="70">
        <v>0.16133010015704485</v>
      </c>
    </row>
    <row r="93" spans="1:19">
      <c r="A93" t="s">
        <v>48</v>
      </c>
      <c r="B93" s="69" t="s">
        <v>133</v>
      </c>
      <c r="C93" s="70">
        <v>1.7812678127331338E-3</v>
      </c>
      <c r="D93" s="70">
        <v>0</v>
      </c>
      <c r="E93" s="70">
        <v>6.1954744813537133E-3</v>
      </c>
      <c r="F93" s="70">
        <v>0</v>
      </c>
      <c r="G93" s="70">
        <v>0</v>
      </c>
      <c r="H93" s="70">
        <v>0</v>
      </c>
      <c r="I93" s="70">
        <v>0</v>
      </c>
      <c r="J93" s="70">
        <v>6.5589660693417429E-2</v>
      </c>
      <c r="K93" s="70">
        <v>0</v>
      </c>
      <c r="L93" s="70">
        <v>1.1301663862232303E-2</v>
      </c>
      <c r="M93" s="70">
        <v>0.14942240189333234</v>
      </c>
      <c r="N93" s="70">
        <v>1.6973756673976936E-4</v>
      </c>
      <c r="O93" s="70">
        <v>0</v>
      </c>
      <c r="P93" s="70">
        <v>5.1952702365085202E-2</v>
      </c>
      <c r="Q93" s="70">
        <v>0</v>
      </c>
      <c r="R93" s="70">
        <v>0.14306549023607396</v>
      </c>
      <c r="S93" s="70">
        <v>0.42947839891098738</v>
      </c>
    </row>
    <row r="94" spans="1:19">
      <c r="A94" t="s">
        <v>48</v>
      </c>
      <c r="B94" s="69" t="s">
        <v>134</v>
      </c>
      <c r="C94" s="70">
        <v>1.492860441689281E-3</v>
      </c>
      <c r="D94" s="70">
        <v>0</v>
      </c>
      <c r="E94" s="70">
        <v>3.9937228010664683E-3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1.2742025658969425E-2</v>
      </c>
      <c r="M94" s="70">
        <v>0.15722432353722482</v>
      </c>
      <c r="N94" s="70">
        <v>1.2380445489108105E-2</v>
      </c>
      <c r="O94" s="70">
        <v>0</v>
      </c>
      <c r="P94" s="70">
        <v>3.6007469990124719E-2</v>
      </c>
      <c r="Q94" s="70">
        <v>0</v>
      </c>
      <c r="R94" s="70">
        <v>2.4580566099778878E-3</v>
      </c>
      <c r="S94" s="70">
        <v>0.22629890452816426</v>
      </c>
    </row>
    <row r="95" spans="1:19">
      <c r="A95" t="s">
        <v>48</v>
      </c>
      <c r="B95" s="69" t="s">
        <v>135</v>
      </c>
      <c r="C95" s="70">
        <v>1.8274275935503681E-3</v>
      </c>
      <c r="D95" s="70">
        <v>0</v>
      </c>
      <c r="E95" s="70">
        <v>4.2351438579846246E-3</v>
      </c>
      <c r="F95" s="70">
        <v>0</v>
      </c>
      <c r="G95" s="70">
        <v>0</v>
      </c>
      <c r="H95" s="70">
        <v>0</v>
      </c>
      <c r="I95" s="70">
        <v>0</v>
      </c>
      <c r="J95" s="70">
        <v>0.13117932138683486</v>
      </c>
      <c r="K95" s="70">
        <v>0</v>
      </c>
      <c r="L95" s="70">
        <v>2.1407329090317617E-2</v>
      </c>
      <c r="M95" s="70">
        <v>0.14942240189333944</v>
      </c>
      <c r="N95" s="70">
        <v>0</v>
      </c>
      <c r="O95" s="70">
        <v>0</v>
      </c>
      <c r="P95" s="70">
        <v>2.3165882550529204E-2</v>
      </c>
      <c r="Q95" s="70">
        <v>0</v>
      </c>
      <c r="R95" s="70">
        <v>1.7592125357346333E-3</v>
      </c>
      <c r="S95" s="70">
        <v>0.33299671890824811</v>
      </c>
    </row>
    <row r="96" spans="1:19">
      <c r="A96" t="s">
        <v>48</v>
      </c>
      <c r="B96" s="69" t="s">
        <v>136</v>
      </c>
      <c r="C96" s="70">
        <v>1.4699882426585376E-3</v>
      </c>
      <c r="D96" s="70">
        <v>0</v>
      </c>
      <c r="E96" s="70">
        <v>2.1373469559637925E-3</v>
      </c>
      <c r="F96" s="70">
        <v>0</v>
      </c>
      <c r="G96" s="70">
        <v>1.8395803958269674E-2</v>
      </c>
      <c r="H96" s="70">
        <v>0</v>
      </c>
      <c r="I96" s="70">
        <v>0</v>
      </c>
      <c r="J96" s="70">
        <v>5.8227555921707363E-2</v>
      </c>
      <c r="K96" s="70">
        <v>0</v>
      </c>
      <c r="L96" s="70">
        <v>1.799348557212177E-2</v>
      </c>
      <c r="M96" s="70">
        <v>9.0348909733251048E-5</v>
      </c>
      <c r="N96" s="70">
        <v>1.8278559100570746E-3</v>
      </c>
      <c r="O96" s="70">
        <v>0</v>
      </c>
      <c r="P96" s="70">
        <v>1.6020183474893201E-2</v>
      </c>
      <c r="Q96" s="70">
        <v>0</v>
      </c>
      <c r="R96" s="70">
        <v>1.3815279246891521E-3</v>
      </c>
      <c r="S96" s="70">
        <v>0.11754409687017642</v>
      </c>
    </row>
    <row r="97" spans="1:19">
      <c r="A97" t="s">
        <v>48</v>
      </c>
      <c r="B97" s="69" t="s">
        <v>137</v>
      </c>
      <c r="C97" s="70">
        <v>1.0858794702519603E-3</v>
      </c>
      <c r="D97" s="70">
        <v>0</v>
      </c>
      <c r="E97" s="70">
        <v>2.4686954711690134E-3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1.0577259061403055E-2</v>
      </c>
      <c r="M97" s="70">
        <v>1.723398401220777E-2</v>
      </c>
      <c r="N97" s="70">
        <v>0</v>
      </c>
      <c r="O97" s="70">
        <v>0</v>
      </c>
      <c r="P97" s="70">
        <v>1.7913574900177309E-2</v>
      </c>
      <c r="Q97" s="70">
        <v>0</v>
      </c>
      <c r="R97" s="70">
        <v>9.9005395383731098E-3</v>
      </c>
      <c r="S97" s="70">
        <v>5.917993245333264E-2</v>
      </c>
    </row>
    <row r="98" spans="1:19">
      <c r="A98" t="s">
        <v>48</v>
      </c>
      <c r="B98" s="69" t="s">
        <v>138</v>
      </c>
      <c r="C98" s="70">
        <v>7.8913309773032125E-4</v>
      </c>
      <c r="D98" s="70">
        <v>1.520552043519352E-2</v>
      </c>
      <c r="E98" s="70">
        <v>1.2902470853042303E-3</v>
      </c>
      <c r="F98" s="70">
        <v>0</v>
      </c>
      <c r="G98" s="70">
        <v>0</v>
      </c>
      <c r="H98" s="70">
        <v>0</v>
      </c>
      <c r="I98" s="70">
        <v>3.9125713269530848E-2</v>
      </c>
      <c r="J98" s="70">
        <v>0</v>
      </c>
      <c r="K98" s="70">
        <v>0</v>
      </c>
      <c r="L98" s="70">
        <v>1.6747211047453803E-2</v>
      </c>
      <c r="M98" s="70">
        <v>4.6372347548739867E-4</v>
      </c>
      <c r="N98" s="70">
        <v>0.14342133232022025</v>
      </c>
      <c r="O98" s="70">
        <v>0</v>
      </c>
      <c r="P98" s="70">
        <v>1.7586324511043472E-2</v>
      </c>
      <c r="Q98" s="70">
        <v>0</v>
      </c>
      <c r="R98" s="70">
        <v>1.1844887582306285E-3</v>
      </c>
      <c r="S98" s="70">
        <v>0.23581369400022822</v>
      </c>
    </row>
    <row r="99" spans="1:19">
      <c r="A99" t="s">
        <v>48</v>
      </c>
      <c r="B99" s="69" t="s">
        <v>139</v>
      </c>
      <c r="C99" s="70">
        <v>8.7610740108701179E-4</v>
      </c>
      <c r="D99" s="70">
        <v>1.7128057501711424E-2</v>
      </c>
      <c r="E99" s="70">
        <v>1.6058510852392516E-3</v>
      </c>
      <c r="F99" s="70">
        <v>0</v>
      </c>
      <c r="G99" s="70">
        <v>0</v>
      </c>
      <c r="H99" s="70">
        <v>0</v>
      </c>
      <c r="I99" s="70">
        <v>3.4734051576013059E-2</v>
      </c>
      <c r="J99" s="70">
        <v>0</v>
      </c>
      <c r="K99" s="70">
        <v>0</v>
      </c>
      <c r="L99" s="70">
        <v>7.7315502385619794E-3</v>
      </c>
      <c r="M99" s="70">
        <v>8.4619927280279228E-2</v>
      </c>
      <c r="N99" s="70">
        <v>0</v>
      </c>
      <c r="O99" s="70">
        <v>0</v>
      </c>
      <c r="P99" s="70">
        <v>3.7576421564949669E-2</v>
      </c>
      <c r="Q99" s="70">
        <v>0</v>
      </c>
      <c r="R99" s="70">
        <v>0.4116201137941129</v>
      </c>
      <c r="S99" s="70">
        <v>0.59589208044167208</v>
      </c>
    </row>
    <row r="100" spans="1:19">
      <c r="A100" t="s">
        <v>48</v>
      </c>
      <c r="B100" s="69" t="s">
        <v>140</v>
      </c>
      <c r="C100" s="70">
        <v>7.2288434178346961E-4</v>
      </c>
      <c r="D100" s="70">
        <v>0</v>
      </c>
      <c r="E100" s="70">
        <v>1.6930190390382904E-3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4.6765425933390503E-3</v>
      </c>
      <c r="M100" s="70">
        <v>1.6584467189510121E-2</v>
      </c>
      <c r="N100" s="70">
        <v>2.1495873902385831E-2</v>
      </c>
      <c r="O100" s="70">
        <v>0</v>
      </c>
      <c r="P100" s="70">
        <v>1.0700203627422411E-2</v>
      </c>
      <c r="Q100" s="70">
        <v>0</v>
      </c>
      <c r="R100" s="70">
        <v>1.3575001411574306E-3</v>
      </c>
      <c r="S100" s="70">
        <v>5.7230490834740522E-2</v>
      </c>
    </row>
    <row r="101" spans="1:19">
      <c r="A101" t="s">
        <v>48</v>
      </c>
      <c r="B101" s="69" t="s">
        <v>141</v>
      </c>
      <c r="C101" s="70">
        <v>3.7255400018043616E-4</v>
      </c>
      <c r="D101" s="70">
        <v>0</v>
      </c>
      <c r="E101" s="70">
        <v>1.0193129727138484E-3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1.5801368387014847E-2</v>
      </c>
      <c r="M101" s="70">
        <v>0</v>
      </c>
      <c r="N101" s="70">
        <v>0</v>
      </c>
      <c r="O101" s="70">
        <v>0.53075087945945398</v>
      </c>
      <c r="P101" s="70">
        <v>8.2273276608901824E-3</v>
      </c>
      <c r="Q101" s="70">
        <v>0</v>
      </c>
      <c r="R101" s="70">
        <v>1.021037282759707E-3</v>
      </c>
      <c r="S101" s="70">
        <v>0.55719247976281849</v>
      </c>
    </row>
    <row r="102" spans="1:19">
      <c r="A102" t="s">
        <v>48</v>
      </c>
      <c r="B102" s="69" t="s">
        <v>142</v>
      </c>
      <c r="C102" s="70">
        <v>4.5416237609785526E-4</v>
      </c>
      <c r="D102" s="70">
        <v>0</v>
      </c>
      <c r="E102" s="70">
        <v>7.572991077555713E-4</v>
      </c>
      <c r="F102" s="70">
        <v>0</v>
      </c>
      <c r="G102" s="70">
        <v>0</v>
      </c>
      <c r="H102" s="70">
        <v>0</v>
      </c>
      <c r="I102" s="70">
        <v>3.9125713269527296E-2</v>
      </c>
      <c r="J102" s="70">
        <v>0</v>
      </c>
      <c r="K102" s="70">
        <v>0</v>
      </c>
      <c r="L102" s="70">
        <v>6.2627044121406072E-3</v>
      </c>
      <c r="M102" s="70">
        <v>1.6230671360304427E-3</v>
      </c>
      <c r="N102" s="70">
        <v>0</v>
      </c>
      <c r="O102" s="70">
        <v>4.9577023019082844E-3</v>
      </c>
      <c r="P102" s="70">
        <v>1.0236069237180345E-2</v>
      </c>
      <c r="Q102" s="70">
        <v>0</v>
      </c>
      <c r="R102" s="70">
        <v>0.22854104115909735</v>
      </c>
      <c r="S102" s="70">
        <v>0.29195775899978571</v>
      </c>
    </row>
    <row r="103" spans="1:19">
      <c r="A103" t="s">
        <v>48</v>
      </c>
      <c r="B103" s="69" t="s">
        <v>143</v>
      </c>
      <c r="C103" s="70">
        <v>8.0417648885333648E-4</v>
      </c>
      <c r="D103" s="70">
        <v>1.7128057501711424E-2</v>
      </c>
      <c r="E103" s="70">
        <v>1.236384919049982E-3</v>
      </c>
      <c r="F103" s="70">
        <v>0</v>
      </c>
      <c r="G103" s="70">
        <v>0</v>
      </c>
      <c r="H103" s="70">
        <v>0</v>
      </c>
      <c r="I103" s="70">
        <v>3.9125713269527296E-2</v>
      </c>
      <c r="J103" s="70">
        <v>0</v>
      </c>
      <c r="K103" s="70">
        <v>0</v>
      </c>
      <c r="L103" s="70">
        <v>9.2602939630612724E-3</v>
      </c>
      <c r="M103" s="70">
        <v>0</v>
      </c>
      <c r="N103" s="70">
        <v>0</v>
      </c>
      <c r="O103" s="70">
        <v>0</v>
      </c>
      <c r="P103" s="70">
        <v>8.3322037763764456E-3</v>
      </c>
      <c r="Q103" s="70">
        <v>0</v>
      </c>
      <c r="R103" s="70">
        <v>1.7273842065304024E-3</v>
      </c>
      <c r="S103" s="70">
        <v>7.7614214125276249E-2</v>
      </c>
    </row>
    <row r="104" spans="1:19">
      <c r="A104" t="s">
        <v>48</v>
      </c>
      <c r="B104" s="69" t="s">
        <v>144</v>
      </c>
      <c r="C104" s="70">
        <v>5.3513572085783778E-4</v>
      </c>
      <c r="D104" s="70">
        <v>0</v>
      </c>
      <c r="E104" s="70">
        <v>6.0765832881770621E-4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6.0651983243626972E-3</v>
      </c>
      <c r="M104" s="70">
        <v>0</v>
      </c>
      <c r="N104" s="70">
        <v>0</v>
      </c>
      <c r="O104" s="70">
        <v>0</v>
      </c>
      <c r="P104" s="70">
        <v>8.3629150192479074E-3</v>
      </c>
      <c r="Q104" s="70">
        <v>0</v>
      </c>
      <c r="R104" s="70">
        <v>1.5095515676643245E-2</v>
      </c>
      <c r="S104" s="70">
        <v>3.0666423069817483E-2</v>
      </c>
    </row>
    <row r="105" spans="1:19">
      <c r="A105" t="s">
        <v>48</v>
      </c>
      <c r="B105" s="69" t="s">
        <v>145</v>
      </c>
      <c r="C105" s="70">
        <v>6.849155241672733E-4</v>
      </c>
      <c r="D105" s="70">
        <v>1.7128057501711424E-2</v>
      </c>
      <c r="E105" s="70">
        <v>5.4135527873278022E-4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1.340410070197251E-2</v>
      </c>
      <c r="M105" s="70">
        <v>0</v>
      </c>
      <c r="N105" s="70">
        <v>3.7914925448250258E-2</v>
      </c>
      <c r="O105" s="70">
        <v>0</v>
      </c>
      <c r="P105" s="70">
        <v>6.9547634294195859E-3</v>
      </c>
      <c r="Q105" s="70">
        <v>0</v>
      </c>
      <c r="R105" s="70">
        <v>4.4281228719800225E-3</v>
      </c>
      <c r="S105" s="70">
        <v>8.1056240756311126E-2</v>
      </c>
    </row>
    <row r="106" spans="1:19">
      <c r="A106" t="s">
        <v>48</v>
      </c>
      <c r="B106" s="69" t="s">
        <v>146</v>
      </c>
      <c r="C106" s="70">
        <v>3.1572211072106171E-4</v>
      </c>
      <c r="D106" s="70">
        <v>0</v>
      </c>
      <c r="E106" s="70">
        <v>1.1153445439493481E-3</v>
      </c>
      <c r="F106" s="70">
        <v>3.2548049032206183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4.7553831489395293E-3</v>
      </c>
      <c r="M106" s="70">
        <v>5.2382151182683856E-4</v>
      </c>
      <c r="N106" s="70">
        <v>1.0620315751431519E-2</v>
      </c>
      <c r="O106" s="70">
        <v>0</v>
      </c>
      <c r="P106" s="70">
        <v>6.1618676672878792E-3</v>
      </c>
      <c r="Q106" s="70">
        <v>0</v>
      </c>
      <c r="R106" s="70">
        <v>9.4998349321251396E-4</v>
      </c>
      <c r="S106" s="70">
        <v>3.2792473414478422</v>
      </c>
    </row>
    <row r="107" spans="1:19">
      <c r="A107" t="s">
        <v>48</v>
      </c>
      <c r="B107" s="69" t="s">
        <v>147</v>
      </c>
      <c r="C107" s="70">
        <v>2.696757582212328E-4</v>
      </c>
      <c r="D107" s="70">
        <v>0</v>
      </c>
      <c r="E107" s="70">
        <v>1.1069568696679966E-3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4.7040575566423826E-3</v>
      </c>
      <c r="M107" s="70">
        <v>0.15577215246804954</v>
      </c>
      <c r="N107" s="70">
        <v>0</v>
      </c>
      <c r="O107" s="70">
        <v>0</v>
      </c>
      <c r="P107" s="70">
        <v>7.7851257783407846E-3</v>
      </c>
      <c r="Q107" s="70">
        <v>0</v>
      </c>
      <c r="R107" s="70">
        <v>5.4349880637971637E-4</v>
      </c>
      <c r="S107" s="70">
        <v>0.17018146723734162</v>
      </c>
    </row>
    <row r="108" spans="1:19">
      <c r="A108" t="s">
        <v>48</v>
      </c>
      <c r="B108" s="69" t="s">
        <v>148</v>
      </c>
      <c r="C108" s="70">
        <v>4.9093737975258733E-4</v>
      </c>
      <c r="D108" s="70">
        <v>0</v>
      </c>
      <c r="E108" s="70">
        <v>1.0531755085398942E-3</v>
      </c>
      <c r="F108" s="70">
        <v>0</v>
      </c>
      <c r="G108" s="70">
        <v>2.2750685362097123E-2</v>
      </c>
      <c r="H108" s="70">
        <v>0</v>
      </c>
      <c r="I108" s="70">
        <v>0</v>
      </c>
      <c r="J108" s="70">
        <v>0</v>
      </c>
      <c r="K108" s="70">
        <v>0</v>
      </c>
      <c r="L108" s="70">
        <v>2.1097009092123642E-3</v>
      </c>
      <c r="M108" s="70">
        <v>0</v>
      </c>
      <c r="N108" s="70">
        <v>0</v>
      </c>
      <c r="O108" s="70">
        <v>0</v>
      </c>
      <c r="P108" s="70">
        <v>1.7930080889684064E-2</v>
      </c>
      <c r="Q108" s="70">
        <v>0</v>
      </c>
      <c r="R108" s="70">
        <v>3.3319955398170009E-4</v>
      </c>
      <c r="S108" s="70">
        <v>4.4667779603230429E-2</v>
      </c>
    </row>
    <row r="109" spans="1:19">
      <c r="A109" t="s">
        <v>48</v>
      </c>
      <c r="B109" s="69" t="s">
        <v>149</v>
      </c>
      <c r="C109" s="70">
        <v>1.2950278025769535E-4</v>
      </c>
      <c r="D109" s="70">
        <v>0</v>
      </c>
      <c r="E109" s="70">
        <v>8.9376265730045645E-4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7.8408841998722778E-3</v>
      </c>
      <c r="M109" s="70">
        <v>7.766772681137013E-3</v>
      </c>
      <c r="N109" s="70">
        <v>0</v>
      </c>
      <c r="O109" s="70">
        <v>6.1971278773850003E-2</v>
      </c>
      <c r="P109" s="70">
        <v>6.582592708895163E-3</v>
      </c>
      <c r="Q109" s="70">
        <v>0</v>
      </c>
      <c r="R109" s="70">
        <v>6.2979504654236962E-4</v>
      </c>
      <c r="S109" s="70">
        <v>8.581458884782478E-2</v>
      </c>
    </row>
    <row r="110" spans="1:19">
      <c r="A110" t="s">
        <v>48</v>
      </c>
      <c r="B110" s="69" t="s">
        <v>150</v>
      </c>
      <c r="C110" s="70">
        <v>1.7342920286633756E-4</v>
      </c>
      <c r="D110" s="70">
        <v>0</v>
      </c>
      <c r="E110" s="70">
        <v>9.2661696989182474E-4</v>
      </c>
      <c r="F110" s="70">
        <v>0</v>
      </c>
      <c r="G110" s="70">
        <v>0</v>
      </c>
      <c r="H110" s="70">
        <v>0</v>
      </c>
      <c r="I110" s="70">
        <v>0</v>
      </c>
      <c r="J110" s="70">
        <v>6.5589660693417429E-2</v>
      </c>
      <c r="K110" s="70">
        <v>0.10694464185688446</v>
      </c>
      <c r="L110" s="70">
        <v>4.5234139825236497E-3</v>
      </c>
      <c r="M110" s="70">
        <v>0</v>
      </c>
      <c r="N110" s="70">
        <v>0</v>
      </c>
      <c r="O110" s="70">
        <v>0</v>
      </c>
      <c r="P110" s="70">
        <v>5.6380595707139491E-3</v>
      </c>
      <c r="Q110" s="70">
        <v>0</v>
      </c>
      <c r="R110" s="70">
        <v>4.8623020407490003E-4</v>
      </c>
      <c r="S110" s="70">
        <v>0.18428205248022778</v>
      </c>
    </row>
    <row r="111" spans="1:19">
      <c r="A111" t="s">
        <v>48</v>
      </c>
      <c r="B111" s="69" t="s">
        <v>151</v>
      </c>
      <c r="C111" s="70">
        <v>5.9128239353611889E-4</v>
      </c>
      <c r="D111" s="70">
        <v>0</v>
      </c>
      <c r="E111" s="70">
        <v>4.3347582647257354E-4</v>
      </c>
      <c r="F111" s="70">
        <v>0</v>
      </c>
      <c r="G111" s="70">
        <v>1.0123206079963039</v>
      </c>
      <c r="H111" s="70">
        <v>0.63398474849885256</v>
      </c>
      <c r="I111" s="70">
        <v>0</v>
      </c>
      <c r="J111" s="70">
        <v>0</v>
      </c>
      <c r="K111" s="70">
        <v>0</v>
      </c>
      <c r="L111" s="70">
        <v>5.2627263071531871E-3</v>
      </c>
      <c r="M111" s="70">
        <v>2.7157400068453796E-3</v>
      </c>
      <c r="N111" s="70">
        <v>0</v>
      </c>
      <c r="O111" s="70">
        <v>0</v>
      </c>
      <c r="P111" s="70">
        <v>8.5438808159494783E-3</v>
      </c>
      <c r="Q111" s="70">
        <v>0</v>
      </c>
      <c r="R111" s="70">
        <v>0.87841713956241563</v>
      </c>
      <c r="S111" s="70">
        <v>2.5422696014076109</v>
      </c>
    </row>
    <row r="112" spans="1:19">
      <c r="A112" t="s">
        <v>48</v>
      </c>
      <c r="B112" s="69" t="s">
        <v>152</v>
      </c>
      <c r="C112" s="70">
        <v>4.146797209152453E-4</v>
      </c>
      <c r="D112" s="70">
        <v>0</v>
      </c>
      <c r="E112" s="70">
        <v>5.6483550221564371E-4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2.4412226048173835E-3</v>
      </c>
      <c r="M112" s="70">
        <v>1.4301923775249747E-2</v>
      </c>
      <c r="N112" s="70">
        <v>1.7584780994734039E-2</v>
      </c>
      <c r="O112" s="70">
        <v>0</v>
      </c>
      <c r="P112" s="70">
        <v>4.230672075664188E-3</v>
      </c>
      <c r="Q112" s="70">
        <v>0</v>
      </c>
      <c r="R112" s="70">
        <v>3.9194722233659718E-4</v>
      </c>
      <c r="S112" s="70">
        <v>3.9930061895915969E-2</v>
      </c>
    </row>
    <row r="113" spans="1:19">
      <c r="A113" t="s">
        <v>48</v>
      </c>
      <c r="B113" s="69" t="s">
        <v>153</v>
      </c>
      <c r="C113" s="70">
        <v>3.6457917421284236E-4</v>
      </c>
      <c r="D113" s="70">
        <v>0</v>
      </c>
      <c r="E113" s="70">
        <v>4.834572728977804E-4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3.9143184197083514E-3</v>
      </c>
      <c r="M113" s="70">
        <v>0</v>
      </c>
      <c r="N113" s="70">
        <v>1.190988750425781E-2</v>
      </c>
      <c r="O113" s="70">
        <v>2.9894626451110184E-4</v>
      </c>
      <c r="P113" s="70">
        <v>7.0409265109702801E-2</v>
      </c>
      <c r="Q113" s="70">
        <v>0</v>
      </c>
      <c r="R113" s="70">
        <v>1.2858265786022116E-3</v>
      </c>
      <c r="S113" s="70">
        <v>8.86662803238778E-2</v>
      </c>
    </row>
    <row r="114" spans="1:19">
      <c r="A114" t="s">
        <v>48</v>
      </c>
      <c r="B114" s="69" t="s">
        <v>154</v>
      </c>
      <c r="C114" s="70">
        <v>3.2141630374749042E-4</v>
      </c>
      <c r="D114" s="70">
        <v>0</v>
      </c>
      <c r="E114" s="70">
        <v>6.0113546112461336E-4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1.400465548125851E-2</v>
      </c>
      <c r="L114" s="70">
        <v>3.2012388398676705E-3</v>
      </c>
      <c r="M114" s="70">
        <v>5.1049543233396832E-3</v>
      </c>
      <c r="N114" s="70">
        <v>0</v>
      </c>
      <c r="O114" s="70">
        <v>0</v>
      </c>
      <c r="P114" s="70">
        <v>4.3110588242996073E-3</v>
      </c>
      <c r="Q114" s="70">
        <v>0</v>
      </c>
      <c r="R114" s="70">
        <v>3.1827765042891087E-4</v>
      </c>
      <c r="S114" s="70">
        <v>2.7862736884003425E-2</v>
      </c>
    </row>
    <row r="115" spans="1:19">
      <c r="A115" t="s">
        <v>48</v>
      </c>
      <c r="B115" s="69" t="s">
        <v>155</v>
      </c>
      <c r="C115" s="70">
        <v>2.9038938385106405E-4</v>
      </c>
      <c r="D115" s="70">
        <v>0</v>
      </c>
      <c r="E115" s="70">
        <v>5.5435103547907261E-4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9.6123646089196768E-4</v>
      </c>
      <c r="M115" s="70">
        <v>0</v>
      </c>
      <c r="N115" s="70">
        <v>0</v>
      </c>
      <c r="O115" s="70">
        <v>0</v>
      </c>
      <c r="P115" s="70">
        <v>3.9861502849731778E-3</v>
      </c>
      <c r="Q115" s="70">
        <v>0</v>
      </c>
      <c r="R115" s="70">
        <v>3.9836294024553354E-4</v>
      </c>
      <c r="S115" s="70">
        <v>6.1904901054958827E-3</v>
      </c>
    </row>
    <row r="116" spans="1:19">
      <c r="A116" t="s">
        <v>48</v>
      </c>
      <c r="B116" s="69" t="s">
        <v>156</v>
      </c>
      <c r="C116" s="70">
        <v>2.3464261875361103E-4</v>
      </c>
      <c r="D116" s="70">
        <v>0</v>
      </c>
      <c r="E116" s="70">
        <v>3.4890602304393781E-4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4.2949342320076411E-2</v>
      </c>
      <c r="L116" s="70">
        <v>5.7113650643554337E-3</v>
      </c>
      <c r="M116" s="70">
        <v>1.4204189108362186E-3</v>
      </c>
      <c r="N116" s="70">
        <v>0</v>
      </c>
      <c r="O116" s="70">
        <v>0</v>
      </c>
      <c r="P116" s="70">
        <v>4.6365089219904121E-3</v>
      </c>
      <c r="Q116" s="70">
        <v>0</v>
      </c>
      <c r="R116" s="70">
        <v>2.5008503227752499E-4</v>
      </c>
      <c r="S116" s="70">
        <v>5.5551268891463224E-2</v>
      </c>
    </row>
    <row r="117" spans="1:19">
      <c r="A117" t="s">
        <v>48</v>
      </c>
      <c r="B117" s="69" t="s">
        <v>157</v>
      </c>
      <c r="C117" s="70">
        <v>1.7071572507809663E-4</v>
      </c>
      <c r="D117" s="70">
        <v>0</v>
      </c>
      <c r="E117" s="70">
        <v>6.2828865085684527E-4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4.3854118443125145E-3</v>
      </c>
      <c r="M117" s="70">
        <v>0.10279238273351865</v>
      </c>
      <c r="N117" s="70">
        <v>4.8742824268366292E-5</v>
      </c>
      <c r="O117" s="70">
        <v>6.626824734617287E-3</v>
      </c>
      <c r="P117" s="70">
        <v>3.0777718921939368E-3</v>
      </c>
      <c r="Q117" s="70">
        <v>0</v>
      </c>
      <c r="R117" s="70">
        <v>5.8763370275727311E-4</v>
      </c>
      <c r="S117" s="70">
        <v>0.11831777210767314</v>
      </c>
    </row>
    <row r="118" spans="1:19">
      <c r="A118" t="s">
        <v>48</v>
      </c>
      <c r="B118" s="69" t="s">
        <v>158</v>
      </c>
      <c r="C118" s="70">
        <v>1.6801634550844824E-4</v>
      </c>
      <c r="D118" s="70">
        <v>0</v>
      </c>
      <c r="E118" s="70">
        <v>6.7280404872249733E-4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3.21405383598794E-3</v>
      </c>
      <c r="M118" s="70">
        <v>1.7836157405426434E-4</v>
      </c>
      <c r="N118" s="70">
        <v>4.6292934852054657E-3</v>
      </c>
      <c r="O118" s="70">
        <v>0.12425319835573134</v>
      </c>
      <c r="P118" s="70">
        <v>3.1826815477415948E-3</v>
      </c>
      <c r="Q118" s="70">
        <v>0</v>
      </c>
      <c r="R118" s="70">
        <v>3.0672984678048465E-4</v>
      </c>
      <c r="S118" s="70">
        <v>0.13660513903965921</v>
      </c>
    </row>
    <row r="119" spans="1:19">
      <c r="A119" t="s">
        <v>48</v>
      </c>
      <c r="B119" s="69" t="s">
        <v>159</v>
      </c>
      <c r="C119" s="70">
        <v>1.7382340825111697E-4</v>
      </c>
      <c r="D119" s="70">
        <v>0</v>
      </c>
      <c r="E119" s="70">
        <v>3.022996018184898E-4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2.631097289819806E-3</v>
      </c>
      <c r="M119" s="70">
        <v>0</v>
      </c>
      <c r="N119" s="70">
        <v>0.20793361689651846</v>
      </c>
      <c r="O119" s="70">
        <v>0</v>
      </c>
      <c r="P119" s="70">
        <v>4.3249759218184636E-3</v>
      </c>
      <c r="Q119" s="70">
        <v>0</v>
      </c>
      <c r="R119" s="70">
        <v>5.3355182860670425E-4</v>
      </c>
      <c r="S119" s="70">
        <v>0.2158993649468357</v>
      </c>
    </row>
    <row r="120" spans="1:19">
      <c r="A120" t="s">
        <v>48</v>
      </c>
      <c r="B120" s="69" t="s">
        <v>160</v>
      </c>
      <c r="C120" s="70">
        <v>1.4111214474876732E-4</v>
      </c>
      <c r="D120" s="70">
        <v>0</v>
      </c>
      <c r="E120" s="70">
        <v>3.2038509650078595E-4</v>
      </c>
      <c r="F120" s="70">
        <v>0</v>
      </c>
      <c r="G120" s="70">
        <v>0</v>
      </c>
      <c r="H120" s="70">
        <v>0</v>
      </c>
      <c r="I120" s="70">
        <v>3.9125713269530848E-2</v>
      </c>
      <c r="J120" s="70">
        <v>0</v>
      </c>
      <c r="K120" s="70">
        <v>0</v>
      </c>
      <c r="L120" s="70">
        <v>1.2522441645632654E-3</v>
      </c>
      <c r="M120" s="70">
        <v>9.2680466547534479E-5</v>
      </c>
      <c r="N120" s="70">
        <v>2.5413760333830027E-3</v>
      </c>
      <c r="O120" s="70">
        <v>1.9390939482011191</v>
      </c>
      <c r="P120" s="70">
        <v>5.7078205636997836E-3</v>
      </c>
      <c r="Q120" s="70">
        <v>8.4667372131663754E-4</v>
      </c>
      <c r="R120" s="70">
        <v>3.0416283625456231E-4</v>
      </c>
      <c r="S120" s="70">
        <v>1.9894261164976683</v>
      </c>
    </row>
    <row r="121" spans="1:19">
      <c r="A121" t="s">
        <v>48</v>
      </c>
      <c r="B121" s="69" t="s">
        <v>161</v>
      </c>
      <c r="C121" s="70">
        <v>1.4903568362267805E-4</v>
      </c>
      <c r="D121" s="70">
        <v>1.7128057501711424E-2</v>
      </c>
      <c r="E121" s="70">
        <v>3.4920161216156487E-4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3.6429389842353999E-3</v>
      </c>
      <c r="M121" s="70">
        <v>0</v>
      </c>
      <c r="N121" s="70">
        <v>0</v>
      </c>
      <c r="O121" s="70">
        <v>6.9069481912269026E-2</v>
      </c>
      <c r="P121" s="70">
        <v>3.8333052146697355E-3</v>
      </c>
      <c r="Q121" s="70">
        <v>0</v>
      </c>
      <c r="R121" s="70">
        <v>7.7521642731369411E-2</v>
      </c>
      <c r="S121" s="70">
        <v>0.17169366363987137</v>
      </c>
    </row>
    <row r="122" spans="1:19">
      <c r="A122" t="s">
        <v>48</v>
      </c>
      <c r="B122" s="69" t="s">
        <v>162</v>
      </c>
      <c r="C122" s="70">
        <v>7.2969695311009275E-5</v>
      </c>
      <c r="D122" s="70">
        <v>0</v>
      </c>
      <c r="E122" s="70">
        <v>1.8124159789323357E-4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2.5841139604896313E-3</v>
      </c>
      <c r="M122" s="70">
        <v>3.7241324755044047E-4</v>
      </c>
      <c r="N122" s="70">
        <v>0</v>
      </c>
      <c r="O122" s="70">
        <v>8.7095400767658759E-2</v>
      </c>
      <c r="P122" s="70">
        <v>2.7395392245352923E-3</v>
      </c>
      <c r="Q122" s="70">
        <v>0</v>
      </c>
      <c r="R122" s="70">
        <v>1.4576744421894716E-3</v>
      </c>
      <c r="S122" s="70">
        <v>9.450335293564649E-2</v>
      </c>
    </row>
    <row r="123" spans="1:19">
      <c r="A123" t="s">
        <v>48</v>
      </c>
      <c r="B123" s="69" t="s">
        <v>163</v>
      </c>
      <c r="C123" s="70">
        <v>9.468762864806024E-5</v>
      </c>
      <c r="D123" s="70">
        <v>0</v>
      </c>
      <c r="E123" s="70">
        <v>5.3033425167292592E-4</v>
      </c>
      <c r="F123" s="70">
        <v>0</v>
      </c>
      <c r="G123" s="70">
        <v>0</v>
      </c>
      <c r="H123" s="70">
        <v>0</v>
      </c>
      <c r="I123" s="70">
        <v>0</v>
      </c>
      <c r="J123" s="70">
        <v>4.1548835457432407</v>
      </c>
      <c r="K123" s="70">
        <v>0</v>
      </c>
      <c r="L123" s="70">
        <v>1.6022812658960106E-3</v>
      </c>
      <c r="M123" s="70">
        <v>0</v>
      </c>
      <c r="N123" s="70">
        <v>0</v>
      </c>
      <c r="O123" s="70">
        <v>0</v>
      </c>
      <c r="P123" s="70">
        <v>2.3250307589677277E-3</v>
      </c>
      <c r="Q123" s="70">
        <v>0</v>
      </c>
      <c r="R123" s="70">
        <v>2.0375845620890232E-4</v>
      </c>
      <c r="S123" s="70">
        <v>4.1596396381046361</v>
      </c>
    </row>
    <row r="124" spans="1:19">
      <c r="A124" t="s">
        <v>48</v>
      </c>
      <c r="B124" s="69" t="s">
        <v>164</v>
      </c>
      <c r="C124" s="70">
        <v>2.3775426294303514E-4</v>
      </c>
      <c r="D124" s="70">
        <v>0</v>
      </c>
      <c r="E124" s="70">
        <v>4.0929250850574306E-4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5.119962444378956E-3</v>
      </c>
      <c r="M124" s="70">
        <v>0</v>
      </c>
      <c r="N124" s="70">
        <v>0</v>
      </c>
      <c r="O124" s="70">
        <v>0</v>
      </c>
      <c r="P124" s="70">
        <v>1.9519277323638562E-3</v>
      </c>
      <c r="Q124" s="70">
        <v>0</v>
      </c>
      <c r="R124" s="70">
        <v>5.9630249646929201E-3</v>
      </c>
      <c r="S124" s="70">
        <v>1.3681961912936913E-2</v>
      </c>
    </row>
    <row r="125" spans="1:19">
      <c r="A125" t="s">
        <v>48</v>
      </c>
      <c r="B125" s="69" t="s">
        <v>165</v>
      </c>
      <c r="C125" s="70">
        <v>6.4910947395802054E-5</v>
      </c>
      <c r="D125" s="70">
        <v>0</v>
      </c>
      <c r="E125" s="70">
        <v>2.0073856495805842E-4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2.3673860975215177E-3</v>
      </c>
      <c r="M125" s="70">
        <v>0.23154397665423687</v>
      </c>
      <c r="N125" s="70">
        <v>0</v>
      </c>
      <c r="O125" s="70">
        <v>0</v>
      </c>
      <c r="P125" s="70">
        <v>1.9490413634457582E-3</v>
      </c>
      <c r="Q125" s="70">
        <v>0</v>
      </c>
      <c r="R125" s="70">
        <v>7.5931722117143607E-2</v>
      </c>
      <c r="S125" s="70">
        <v>0.31205777574467675</v>
      </c>
    </row>
    <row r="126" spans="1:19">
      <c r="A126" t="s">
        <v>48</v>
      </c>
      <c r="B126" s="69" t="s">
        <v>166</v>
      </c>
      <c r="C126" s="70">
        <v>1.0721781549882792E-4</v>
      </c>
      <c r="D126" s="70">
        <v>0</v>
      </c>
      <c r="E126" s="70">
        <v>1.0635118951007883E-4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1.751035744288032E-3</v>
      </c>
      <c r="M126" s="70">
        <v>0.11577198832711844</v>
      </c>
      <c r="N126" s="70">
        <v>0</v>
      </c>
      <c r="O126" s="70">
        <v>0</v>
      </c>
      <c r="P126" s="70">
        <v>1.8918819013293842E-3</v>
      </c>
      <c r="Q126" s="70">
        <v>0</v>
      </c>
      <c r="R126" s="70">
        <v>2.6310972421939027E-4</v>
      </c>
      <c r="S126" s="70">
        <v>0.11989158470197481</v>
      </c>
    </row>
    <row r="127" spans="1:19">
      <c r="A127" t="s">
        <v>48</v>
      </c>
      <c r="B127" s="69" t="s">
        <v>167</v>
      </c>
      <c r="C127" s="70">
        <v>1.6789729931332431E-4</v>
      </c>
      <c r="D127" s="70">
        <v>0</v>
      </c>
      <c r="E127" s="70">
        <v>2.108932753124293E-4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1.2325444492731208E-3</v>
      </c>
      <c r="M127" s="70">
        <v>0</v>
      </c>
      <c r="N127" s="70">
        <v>0.24429587104991768</v>
      </c>
      <c r="O127" s="70">
        <v>0</v>
      </c>
      <c r="P127" s="70">
        <v>2.1140184771013537E-3</v>
      </c>
      <c r="Q127" s="70">
        <v>0.33739337714939133</v>
      </c>
      <c r="R127" s="70">
        <v>1.3629061586328817E-4</v>
      </c>
      <c r="S127" s="70">
        <v>0.58555089231617785</v>
      </c>
    </row>
    <row r="128" spans="1:19">
      <c r="A128" t="s">
        <v>48</v>
      </c>
      <c r="B128" s="69" t="s">
        <v>168</v>
      </c>
      <c r="C128" s="70">
        <v>2.1161576757044998E-4</v>
      </c>
      <c r="D128" s="70">
        <v>0</v>
      </c>
      <c r="E128" s="70">
        <v>1.6048375102961643E-4</v>
      </c>
      <c r="F128" s="70">
        <v>0</v>
      </c>
      <c r="G128" s="70">
        <v>0</v>
      </c>
      <c r="H128" s="70">
        <v>0</v>
      </c>
      <c r="I128" s="70">
        <v>6.2905635771164974</v>
      </c>
      <c r="J128" s="70">
        <v>0</v>
      </c>
      <c r="K128" s="70">
        <v>0</v>
      </c>
      <c r="L128" s="70">
        <v>1.9214538165304162E-3</v>
      </c>
      <c r="M128" s="70">
        <v>0</v>
      </c>
      <c r="N128" s="70">
        <v>3.1391961679112512E-3</v>
      </c>
      <c r="O128" s="70">
        <v>0</v>
      </c>
      <c r="P128" s="70">
        <v>0.15883184492349756</v>
      </c>
      <c r="Q128" s="70">
        <v>0</v>
      </c>
      <c r="R128" s="70">
        <v>2.2619336159834802E-4</v>
      </c>
      <c r="S128" s="70">
        <v>6.4550543649046972</v>
      </c>
    </row>
    <row r="129" spans="1:19">
      <c r="A129" t="s">
        <v>48</v>
      </c>
      <c r="B129" s="69" t="s">
        <v>169</v>
      </c>
      <c r="C129" s="70">
        <v>1.387453373631331E-4</v>
      </c>
      <c r="D129" s="70">
        <v>1.0655865155394295E-2</v>
      </c>
      <c r="E129" s="70">
        <v>2.8336322263733393E-4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3.9742957238750876E-3</v>
      </c>
      <c r="M129" s="70">
        <v>6.619270422654111E-2</v>
      </c>
      <c r="N129" s="70">
        <v>3.633889988745409E-2</v>
      </c>
      <c r="O129" s="70">
        <v>0</v>
      </c>
      <c r="P129" s="70">
        <v>1.163550817082637E-3</v>
      </c>
      <c r="Q129" s="70">
        <v>0</v>
      </c>
      <c r="R129" s="70">
        <v>2.074887288898708E-4</v>
      </c>
      <c r="S129" s="70">
        <v>0.11895491309923045</v>
      </c>
    </row>
    <row r="130" spans="1:19">
      <c r="A130" t="s">
        <v>48</v>
      </c>
      <c r="B130" s="69" t="s">
        <v>170</v>
      </c>
      <c r="C130" s="70">
        <v>1.5001698887928683E-4</v>
      </c>
      <c r="D130" s="70">
        <v>0</v>
      </c>
      <c r="E130" s="70">
        <v>1.1291312772776507E-4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4.0490944605569013E-3</v>
      </c>
      <c r="M130" s="70">
        <v>0</v>
      </c>
      <c r="N130" s="70">
        <v>1.1606479137782344E-6</v>
      </c>
      <c r="O130" s="70">
        <v>3.7368283063763386E-3</v>
      </c>
      <c r="P130" s="70">
        <v>1.7006745208476559E-3</v>
      </c>
      <c r="Q130" s="70">
        <v>1.0583421516456859E-2</v>
      </c>
      <c r="R130" s="70">
        <v>9.5618223340103725E-3</v>
      </c>
      <c r="S130" s="70">
        <v>2.9895931902728989E-2</v>
      </c>
    </row>
    <row r="131" spans="1:19">
      <c r="A131" t="s">
        <v>48</v>
      </c>
      <c r="B131" s="69" t="s">
        <v>171</v>
      </c>
      <c r="C131" s="70">
        <v>3.7506717885271712E-5</v>
      </c>
      <c r="D131" s="70">
        <v>0</v>
      </c>
      <c r="E131" s="70">
        <v>2.0924843558667305E-4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8.2642065837745804E-5</v>
      </c>
      <c r="M131" s="70">
        <v>0</v>
      </c>
      <c r="N131" s="70">
        <v>0</v>
      </c>
      <c r="O131" s="70">
        <v>0</v>
      </c>
      <c r="P131" s="70">
        <v>1.5544788918049335E-3</v>
      </c>
      <c r="Q131" s="70">
        <v>0</v>
      </c>
      <c r="R131" s="70">
        <v>4.2309933253061871E-2</v>
      </c>
      <c r="S131" s="70">
        <v>4.4193809364116987E-2</v>
      </c>
    </row>
    <row r="132" spans="1:19">
      <c r="A132" t="s">
        <v>48</v>
      </c>
      <c r="B132" s="69" t="s">
        <v>172</v>
      </c>
      <c r="C132" s="70">
        <v>7.3762553404854714E-5</v>
      </c>
      <c r="D132" s="70">
        <v>0</v>
      </c>
      <c r="E132" s="70">
        <v>2.6977390980320592E-4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2.7128007287455347E-2</v>
      </c>
      <c r="N132" s="70">
        <v>0</v>
      </c>
      <c r="O132" s="70">
        <v>0</v>
      </c>
      <c r="P132" s="70">
        <v>1.181990099226482E-3</v>
      </c>
      <c r="Q132" s="70">
        <v>4.8165195429604069E-2</v>
      </c>
      <c r="R132" s="70">
        <v>2.627026185460565</v>
      </c>
      <c r="S132" s="70">
        <v>2.7038449147401025</v>
      </c>
    </row>
    <row r="133" spans="1:19">
      <c r="A133" t="s">
        <v>48</v>
      </c>
      <c r="B133" s="69" t="s">
        <v>173</v>
      </c>
      <c r="C133" s="70">
        <v>1.4735102194318728E-4</v>
      </c>
      <c r="D133" s="70">
        <v>0</v>
      </c>
      <c r="E133" s="70">
        <v>1.8541967352270206E-4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2.6883261785987891</v>
      </c>
      <c r="L133" s="70">
        <v>3.9801253153068927E-3</v>
      </c>
      <c r="M133" s="70">
        <v>8.5886709302513964E-3</v>
      </c>
      <c r="N133" s="70">
        <v>7.4633611179909742E-2</v>
      </c>
      <c r="O133" s="70">
        <v>0</v>
      </c>
      <c r="P133" s="70">
        <v>1.3454246442563544E-3</v>
      </c>
      <c r="Q133" s="70">
        <v>0.6304510963331591</v>
      </c>
      <c r="R133" s="70">
        <v>2.0664949638131702E-3</v>
      </c>
      <c r="S133" s="70">
        <v>3.4097243726610031</v>
      </c>
    </row>
    <row r="134" spans="1:19">
      <c r="A134" t="s">
        <v>48</v>
      </c>
      <c r="B134" s="69" t="s">
        <v>174</v>
      </c>
      <c r="C134" s="70">
        <v>9.6166647561624075E-5</v>
      </c>
      <c r="D134" s="70">
        <v>0</v>
      </c>
      <c r="E134" s="70">
        <v>1.1715710514614841E-4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2.5383835263337318E-3</v>
      </c>
      <c r="M134" s="70">
        <v>0</v>
      </c>
      <c r="N134" s="70">
        <v>0.20623377453844594</v>
      </c>
      <c r="O134" s="70">
        <v>0.28264294032982917</v>
      </c>
      <c r="P134" s="70">
        <v>1.2372509635838469E-3</v>
      </c>
      <c r="Q134" s="70">
        <v>0</v>
      </c>
      <c r="R134" s="70">
        <v>6.8494734816546554E-3</v>
      </c>
      <c r="S134" s="70">
        <v>0.49971514659262084</v>
      </c>
    </row>
    <row r="135" spans="1:19">
      <c r="A135" t="s">
        <v>48</v>
      </c>
      <c r="B135" s="69" t="s">
        <v>175</v>
      </c>
      <c r="C135" s="70">
        <v>1.3334143295384848E-4</v>
      </c>
      <c r="D135" s="70">
        <v>0</v>
      </c>
      <c r="E135" s="70">
        <v>1.2401978956688708E-4</v>
      </c>
      <c r="F135" s="70">
        <v>4.1434107727987168</v>
      </c>
      <c r="G135" s="70">
        <v>0</v>
      </c>
      <c r="H135" s="70">
        <v>0</v>
      </c>
      <c r="I135" s="70">
        <v>0</v>
      </c>
      <c r="J135" s="70">
        <v>2.6827740993692117</v>
      </c>
      <c r="K135" s="70">
        <v>0</v>
      </c>
      <c r="L135" s="70">
        <v>2.1180154414839336E-3</v>
      </c>
      <c r="M135" s="70">
        <v>1.6578272639574045</v>
      </c>
      <c r="N135" s="70">
        <v>0</v>
      </c>
      <c r="O135" s="70">
        <v>0</v>
      </c>
      <c r="P135" s="70">
        <v>9.2984868157941492E-4</v>
      </c>
      <c r="Q135" s="70">
        <v>0.10379660799469104</v>
      </c>
      <c r="R135" s="70">
        <v>0.45900708731475248</v>
      </c>
      <c r="S135" s="70">
        <v>9.0501210567804264</v>
      </c>
    </row>
    <row r="136" spans="1:19">
      <c r="A136" t="s">
        <v>48</v>
      </c>
      <c r="B136" s="69" t="s">
        <v>176</v>
      </c>
      <c r="C136" s="70">
        <v>0.9812837019165741</v>
      </c>
      <c r="D136" s="70">
        <v>0</v>
      </c>
      <c r="E136" s="70">
        <v>1.6509363006100841E-4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2.5210785666605062E-3</v>
      </c>
      <c r="M136" s="70">
        <v>0</v>
      </c>
      <c r="N136" s="70">
        <v>6.7770027556868229E-5</v>
      </c>
      <c r="O136" s="70">
        <v>0.15696746623070013</v>
      </c>
      <c r="P136" s="70">
        <v>1.7233620443164455E-2</v>
      </c>
      <c r="Q136" s="70">
        <v>0.44441478061791395</v>
      </c>
      <c r="R136" s="70">
        <v>7.271315043087867E-3</v>
      </c>
      <c r="S136" s="70">
        <v>1.6099248264756625</v>
      </c>
    </row>
    <row r="137" spans="1:19">
      <c r="A137" t="s">
        <v>48</v>
      </c>
      <c r="B137" s="69" t="s">
        <v>177</v>
      </c>
      <c r="C137" s="70">
        <v>1.5040423932344282E-4</v>
      </c>
      <c r="D137" s="70">
        <v>0</v>
      </c>
      <c r="E137" s="70">
        <v>2.3994624758394423E-4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8.9120534880748892E-3</v>
      </c>
      <c r="L137" s="70">
        <v>7.7180077493999022E-4</v>
      </c>
      <c r="M137" s="70">
        <v>1.0695835161911305E-3</v>
      </c>
      <c r="N137" s="70">
        <v>0.16762646995754071</v>
      </c>
      <c r="O137" s="70">
        <v>0.24046046294636625</v>
      </c>
      <c r="P137" s="70">
        <v>3.1392135549268119E-2</v>
      </c>
      <c r="Q137" s="70">
        <v>0.52536137967804031</v>
      </c>
      <c r="R137" s="70">
        <v>7.4603283781371488E-3</v>
      </c>
      <c r="S137" s="70">
        <v>0.98344456477536824</v>
      </c>
    </row>
    <row r="138" spans="1:19">
      <c r="A138" t="s">
        <v>48</v>
      </c>
      <c r="B138" s="69" t="s">
        <v>178</v>
      </c>
      <c r="C138" s="70">
        <v>6.3694852109108524E-5</v>
      </c>
      <c r="D138" s="70">
        <v>0</v>
      </c>
      <c r="E138" s="70">
        <v>1.4613256189122126E-4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2.875516580276738E-3</v>
      </c>
      <c r="M138" s="70">
        <v>1.3360968207358326E-2</v>
      </c>
      <c r="N138" s="70">
        <v>0.68732962637982986</v>
      </c>
      <c r="O138" s="70">
        <v>0</v>
      </c>
      <c r="P138" s="70">
        <v>1.5828092221994439E-3</v>
      </c>
      <c r="Q138" s="70">
        <v>0</v>
      </c>
      <c r="R138" s="70">
        <v>3.787479189679388E-2</v>
      </c>
      <c r="S138" s="70">
        <v>0.74323353970049766</v>
      </c>
    </row>
    <row r="139" spans="1:19">
      <c r="A139" t="s">
        <v>48</v>
      </c>
      <c r="B139" s="69" t="s">
        <v>179</v>
      </c>
      <c r="C139" s="70">
        <v>6.6681189148098952E-5</v>
      </c>
      <c r="D139" s="70">
        <v>2.1700092219426335</v>
      </c>
      <c r="E139" s="70">
        <v>4.2084376538298329E-5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3.4284024602015961E-3</v>
      </c>
      <c r="M139" s="70">
        <v>1.1628478723459068E-2</v>
      </c>
      <c r="N139" s="70">
        <v>0.84015768884131603</v>
      </c>
      <c r="O139" s="70">
        <v>0</v>
      </c>
      <c r="P139" s="70">
        <v>1.1009465790294826E-3</v>
      </c>
      <c r="Q139" s="70">
        <v>0</v>
      </c>
      <c r="R139" s="70">
        <v>1.5636018924302739</v>
      </c>
      <c r="S139" s="70">
        <v>4.5900353965425893</v>
      </c>
    </row>
    <row r="140" spans="1:19">
      <c r="A140" t="s">
        <v>48</v>
      </c>
      <c r="B140" s="69" t="s">
        <v>180</v>
      </c>
      <c r="C140" s="70">
        <v>5.6002041028513361E-5</v>
      </c>
      <c r="D140" s="70">
        <v>0.59939241499095708</v>
      </c>
      <c r="E140" s="70">
        <v>7.3487171635022719E-5</v>
      </c>
      <c r="F140" s="70">
        <v>0</v>
      </c>
      <c r="G140" s="70">
        <v>1.1653120685315876</v>
      </c>
      <c r="H140" s="70">
        <v>0</v>
      </c>
      <c r="I140" s="70">
        <v>0</v>
      </c>
      <c r="J140" s="70">
        <v>1.9243671159231859</v>
      </c>
      <c r="K140" s="70">
        <v>0</v>
      </c>
      <c r="L140" s="70">
        <v>2.3499149522852036E-3</v>
      </c>
      <c r="M140" s="70">
        <v>7.0544413727315458E-2</v>
      </c>
      <c r="N140" s="70">
        <v>0.48546875903573827</v>
      </c>
      <c r="O140" s="70">
        <v>1.9236837035705889E-2</v>
      </c>
      <c r="P140" s="70">
        <v>1.9285862829633516E-2</v>
      </c>
      <c r="Q140" s="70">
        <v>0.72448133190620378</v>
      </c>
      <c r="R140" s="70">
        <v>1.0440901822742177</v>
      </c>
      <c r="S140" s="70">
        <v>6.0546583904193199</v>
      </c>
    </row>
    <row r="141" spans="1:19">
      <c r="A141" t="s">
        <v>48</v>
      </c>
      <c r="B141" s="69" t="s">
        <v>181</v>
      </c>
      <c r="C141" s="70">
        <v>0.45452669259719958</v>
      </c>
      <c r="D141" s="70">
        <v>1.0050569027944825</v>
      </c>
      <c r="E141" s="70">
        <v>0.8595636157982085</v>
      </c>
      <c r="F141" s="70">
        <v>1.9190534105594068</v>
      </c>
      <c r="G141" s="70">
        <v>0.53972348437252471</v>
      </c>
      <c r="H141" s="70">
        <v>1.1524045618425585</v>
      </c>
      <c r="I141" s="70">
        <v>2.2958568532578703</v>
      </c>
      <c r="J141" s="70">
        <v>0</v>
      </c>
      <c r="K141" s="70">
        <v>1.3008360756980242</v>
      </c>
      <c r="L141" s="70">
        <v>1.5532979197292462E-3</v>
      </c>
      <c r="M141" s="70">
        <v>4.6444163748273724</v>
      </c>
      <c r="N141" s="70">
        <v>1.7910960934993181</v>
      </c>
      <c r="O141" s="70">
        <v>2.2826827882752845</v>
      </c>
      <c r="P141" s="70">
        <v>0.29295199250255166</v>
      </c>
      <c r="Q141" s="70">
        <v>0.36235652740813862</v>
      </c>
      <c r="R141" s="70">
        <v>4.0908982462269705</v>
      </c>
      <c r="S141" s="70">
        <v>22.992976917579483</v>
      </c>
    </row>
    <row r="142" spans="1:19">
      <c r="A142" t="s">
        <v>48</v>
      </c>
      <c r="B142" s="69" t="s">
        <v>182</v>
      </c>
      <c r="C142" s="70">
        <v>7.8804272750865323E-5</v>
      </c>
      <c r="D142" s="70">
        <v>0</v>
      </c>
      <c r="E142" s="70">
        <v>4.6896223249603963E-5</v>
      </c>
      <c r="F142" s="70">
        <v>0</v>
      </c>
      <c r="G142" s="70">
        <v>0</v>
      </c>
      <c r="H142" s="70">
        <v>2.488146213069161</v>
      </c>
      <c r="I142" s="70">
        <v>0</v>
      </c>
      <c r="J142" s="70">
        <v>0</v>
      </c>
      <c r="K142" s="70">
        <v>0</v>
      </c>
      <c r="L142" s="70">
        <v>2.3880435856327153E-5</v>
      </c>
      <c r="M142" s="70">
        <v>2.2478094826112738E-3</v>
      </c>
      <c r="N142" s="70">
        <v>8.2619830791434978E-2</v>
      </c>
      <c r="O142" s="70">
        <v>0</v>
      </c>
      <c r="P142" s="70">
        <v>9.9023826396887671E-2</v>
      </c>
      <c r="Q142" s="70">
        <v>0.13719699695330956</v>
      </c>
      <c r="R142" s="70">
        <v>1.0182911723448207</v>
      </c>
      <c r="S142" s="70">
        <v>3.8276754299700428</v>
      </c>
    </row>
    <row r="143" spans="1:19">
      <c r="A143" t="s">
        <v>48</v>
      </c>
      <c r="B143" s="69" t="s">
        <v>183</v>
      </c>
      <c r="C143" s="70">
        <v>3.4371097284768837E-5</v>
      </c>
      <c r="D143" s="70">
        <v>0</v>
      </c>
      <c r="E143" s="70">
        <v>1.46101776509866E-4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2.8404187021457972E-3</v>
      </c>
      <c r="M143" s="70">
        <v>0.2361484954994495</v>
      </c>
      <c r="N143" s="70">
        <v>0.22589919320421359</v>
      </c>
      <c r="O143" s="70">
        <v>0</v>
      </c>
      <c r="P143" s="70">
        <v>9.205909926076572E-2</v>
      </c>
      <c r="Q143" s="70">
        <v>0</v>
      </c>
      <c r="R143" s="70">
        <v>0.17510896792737896</v>
      </c>
      <c r="S143" s="70">
        <v>0.73223664746768691</v>
      </c>
    </row>
    <row r="144" spans="1:19">
      <c r="A144" t="s">
        <v>48</v>
      </c>
      <c r="B144" s="69" t="s">
        <v>184</v>
      </c>
      <c r="C144" s="70">
        <v>4.4924221151987354E-6</v>
      </c>
      <c r="D144" s="70">
        <v>0</v>
      </c>
      <c r="E144" s="70">
        <v>4.9292748268925379E-5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1.5262230949382172E-3</v>
      </c>
      <c r="M144" s="70">
        <v>8.6080200172602872E-2</v>
      </c>
      <c r="N144" s="70">
        <v>1.5237193019553406</v>
      </c>
      <c r="O144" s="70">
        <v>1.0515466182036306</v>
      </c>
      <c r="P144" s="70">
        <v>0.20529646797650969</v>
      </c>
      <c r="Q144" s="70">
        <v>3.9946630443176367E-2</v>
      </c>
      <c r="R144" s="70">
        <v>1.427620968073029E-4</v>
      </c>
      <c r="S144" s="70">
        <v>2.908311989113372</v>
      </c>
    </row>
    <row r="145" spans="1:19">
      <c r="A145" t="s">
        <v>48</v>
      </c>
      <c r="B145" s="69" t="s">
        <v>185</v>
      </c>
      <c r="C145" s="70">
        <v>6.3392009067797517E-5</v>
      </c>
      <c r="D145" s="70">
        <v>0</v>
      </c>
      <c r="E145" s="70">
        <v>9.7177521471536465E-5</v>
      </c>
      <c r="F145" s="70">
        <v>0.13081709930462893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1.2707116843113226</v>
      </c>
      <c r="N145" s="70">
        <v>5.6308769086784949E-2</v>
      </c>
      <c r="O145" s="70">
        <v>1.4121357331887907E-2</v>
      </c>
      <c r="P145" s="70">
        <v>5.3599930595282785E-4</v>
      </c>
      <c r="Q145" s="70">
        <v>7.9855677102135481E-2</v>
      </c>
      <c r="R145" s="70">
        <v>1.129825043857835E-2</v>
      </c>
      <c r="S145" s="70">
        <v>1.5638094064117922</v>
      </c>
    </row>
    <row r="146" spans="1:19">
      <c r="A146" t="s">
        <v>48</v>
      </c>
      <c r="B146" s="69" t="s">
        <v>186</v>
      </c>
      <c r="C146" s="70">
        <v>1.9722701844138157E-5</v>
      </c>
      <c r="D146" s="70">
        <v>0</v>
      </c>
      <c r="E146" s="70">
        <v>2.2794228248912418E-5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1.0877989861395321E-3</v>
      </c>
      <c r="M146" s="70">
        <v>2.0176400550087479</v>
      </c>
      <c r="N146" s="70">
        <v>0</v>
      </c>
      <c r="O146" s="70">
        <v>0.33290340514064809</v>
      </c>
      <c r="P146" s="70">
        <v>4.7290823101263868E-2</v>
      </c>
      <c r="Q146" s="70">
        <v>0</v>
      </c>
      <c r="R146" s="70">
        <v>6.8537202757568139E-5</v>
      </c>
      <c r="S146" s="70">
        <v>2.3990331363695532</v>
      </c>
    </row>
    <row r="147" spans="1:19">
      <c r="A147" t="s">
        <v>48</v>
      </c>
      <c r="B147" s="69" t="s">
        <v>187</v>
      </c>
      <c r="C147" s="70">
        <v>3.0137801160456945E-5</v>
      </c>
      <c r="D147" s="70">
        <v>0</v>
      </c>
      <c r="E147" s="70">
        <v>4.9235921814272388E-5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4.4573265961815878E-3</v>
      </c>
      <c r="L147" s="70">
        <v>1.4573234741614982E-3</v>
      </c>
      <c r="M147" s="70">
        <v>0.95328079677660327</v>
      </c>
      <c r="N147" s="70">
        <v>0</v>
      </c>
      <c r="O147" s="70">
        <v>0</v>
      </c>
      <c r="P147" s="70">
        <v>6.4635009029245793E-4</v>
      </c>
      <c r="Q147" s="70">
        <v>0</v>
      </c>
      <c r="R147" s="70">
        <v>9.5952507074059668E-5</v>
      </c>
      <c r="S147" s="70">
        <v>0.96001712316729026</v>
      </c>
    </row>
    <row r="148" spans="1:19">
      <c r="A148" t="s">
        <v>48</v>
      </c>
      <c r="B148" s="69" t="s">
        <v>188</v>
      </c>
      <c r="C148" s="70">
        <v>5.2141506087899359E-5</v>
      </c>
      <c r="D148" s="70">
        <v>0</v>
      </c>
      <c r="E148" s="70">
        <v>1.2715912184724232E-4</v>
      </c>
      <c r="F148" s="70">
        <v>6.540854965231091E-2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3.2082306110936543E-4</v>
      </c>
      <c r="M148" s="70">
        <v>1.2439457475557987</v>
      </c>
      <c r="N148" s="70">
        <v>1.2380445489108993E-2</v>
      </c>
      <c r="O148" s="70">
        <v>0.27592805622543537</v>
      </c>
      <c r="P148" s="70">
        <v>1.0208114837141125E-2</v>
      </c>
      <c r="Q148" s="70">
        <v>0</v>
      </c>
      <c r="R148" s="70">
        <v>1.1546741122714366E-4</v>
      </c>
      <c r="S148" s="70">
        <v>1.6084865048600818</v>
      </c>
    </row>
    <row r="149" spans="1:19">
      <c r="A149" t="s">
        <v>48</v>
      </c>
      <c r="B149" s="69" t="s">
        <v>189</v>
      </c>
      <c r="C149" s="70">
        <v>5.9254929068330853E-5</v>
      </c>
      <c r="D149" s="70">
        <v>0</v>
      </c>
      <c r="E149" s="70">
        <v>3.9314948084623325E-5</v>
      </c>
      <c r="F149" s="70">
        <v>5.8066773670930161E-2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4.0459734470665865E-4</v>
      </c>
      <c r="M149" s="70">
        <v>0</v>
      </c>
      <c r="N149" s="70">
        <v>2.2823393591234975E-2</v>
      </c>
      <c r="O149" s="70">
        <v>7.2953410151583853E-2</v>
      </c>
      <c r="P149" s="70">
        <v>6.3080292824224671E-4</v>
      </c>
      <c r="Q149" s="70">
        <v>0</v>
      </c>
      <c r="R149" s="70">
        <v>8.6504917398144698E-6</v>
      </c>
      <c r="S149" s="70">
        <v>0.1549861980556102</v>
      </c>
    </row>
    <row r="150" spans="1:19">
      <c r="A150" t="s">
        <v>48</v>
      </c>
      <c r="B150" s="69" t="s">
        <v>190</v>
      </c>
      <c r="C150" s="70">
        <v>1.5592386984231155E-5</v>
      </c>
      <c r="D150" s="70">
        <v>0</v>
      </c>
      <c r="E150" s="70">
        <v>4.3593046640921784E-5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1.8416108383387808E-3</v>
      </c>
      <c r="M150" s="70">
        <v>0</v>
      </c>
      <c r="N150" s="70">
        <v>7.9358565218241139E-2</v>
      </c>
      <c r="O150" s="70">
        <v>0.49858905836361345</v>
      </c>
      <c r="P150" s="70">
        <v>6.1602805863003596E-4</v>
      </c>
      <c r="Q150" s="70">
        <v>0</v>
      </c>
      <c r="R150" s="70">
        <v>9.820932680071337E-5</v>
      </c>
      <c r="S150" s="70">
        <v>0.58056265723922706</v>
      </c>
    </row>
    <row r="151" spans="1:19">
      <c r="A151" t="s">
        <v>48</v>
      </c>
      <c r="B151" s="69" t="s">
        <v>191</v>
      </c>
      <c r="C151" s="70">
        <v>2.7284606147759405E-5</v>
      </c>
      <c r="D151" s="70">
        <v>0</v>
      </c>
      <c r="E151" s="70">
        <v>2.8955541694131171E-5</v>
      </c>
      <c r="F151" s="70">
        <v>0</v>
      </c>
      <c r="G151" s="70">
        <v>0</v>
      </c>
      <c r="H151" s="70">
        <v>0</v>
      </c>
      <c r="I151" s="70">
        <v>0</v>
      </c>
      <c r="J151" s="70">
        <v>0.30711892046650746</v>
      </c>
      <c r="K151" s="70">
        <v>0</v>
      </c>
      <c r="L151" s="70">
        <v>1.0256447527776658E-3</v>
      </c>
      <c r="M151" s="70">
        <v>0.11577198832711844</v>
      </c>
      <c r="N151" s="70">
        <v>0</v>
      </c>
      <c r="O151" s="70">
        <v>0</v>
      </c>
      <c r="P151" s="70">
        <v>5.0582676138333227E-3</v>
      </c>
      <c r="Q151" s="70">
        <v>0</v>
      </c>
      <c r="R151" s="70">
        <v>9.3923141601948146E-5</v>
      </c>
      <c r="S151" s="70">
        <v>0.42912498444962921</v>
      </c>
    </row>
    <row r="152" spans="1:19">
      <c r="A152" t="s">
        <v>48</v>
      </c>
      <c r="B152" s="69" t="s">
        <v>192</v>
      </c>
      <c r="C152" s="70">
        <v>1.0262949087014306E-5</v>
      </c>
      <c r="D152" s="70">
        <v>0</v>
      </c>
      <c r="E152" s="70">
        <v>1.4174607599315436E-4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1.032933868122754E-3</v>
      </c>
      <c r="M152" s="70">
        <v>3.0585965831164685E-6</v>
      </c>
      <c r="N152" s="70">
        <v>0</v>
      </c>
      <c r="O152" s="70">
        <v>0</v>
      </c>
      <c r="P152" s="70">
        <v>6.2264613637807997E-4</v>
      </c>
      <c r="Q152" s="70">
        <v>0</v>
      </c>
      <c r="R152" s="70">
        <v>1.6489358392561826E-3</v>
      </c>
      <c r="S152" s="70">
        <v>3.4595834654282953E-3</v>
      </c>
    </row>
    <row r="153" spans="1:19">
      <c r="A153" t="s">
        <v>48</v>
      </c>
      <c r="B153" s="69" t="s">
        <v>193</v>
      </c>
      <c r="C153" s="70">
        <v>6.121413383208818E-5</v>
      </c>
      <c r="D153" s="70">
        <v>0</v>
      </c>
      <c r="E153" s="70">
        <v>6.7624445462044491E-5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3.0636902680392097E-4</v>
      </c>
      <c r="M153" s="70">
        <v>0</v>
      </c>
      <c r="N153" s="70">
        <v>9.5477381291271257E-3</v>
      </c>
      <c r="O153" s="70">
        <v>0</v>
      </c>
      <c r="P153" s="70">
        <v>7.6601317672952973E-4</v>
      </c>
      <c r="Q153" s="70">
        <v>0</v>
      </c>
      <c r="R153" s="70">
        <v>0.12742305157279077</v>
      </c>
      <c r="S153" s="70">
        <v>0.13817201048465222</v>
      </c>
    </row>
    <row r="154" spans="1:19">
      <c r="A154" t="s">
        <v>48</v>
      </c>
      <c r="B154" s="69" t="s">
        <v>194</v>
      </c>
      <c r="C154" s="70">
        <v>3.5877676306306228E-5</v>
      </c>
      <c r="D154" s="70">
        <v>0</v>
      </c>
      <c r="E154" s="70">
        <v>5.575794099499376E-5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1.7538135587962245E-3</v>
      </c>
      <c r="M154" s="70">
        <v>2.3969490455989728E-2</v>
      </c>
      <c r="N154" s="70">
        <v>1.6522410874930671E-3</v>
      </c>
      <c r="O154" s="70">
        <v>0</v>
      </c>
      <c r="P154" s="70">
        <v>4.4997677682090398E-4</v>
      </c>
      <c r="Q154" s="70">
        <v>0</v>
      </c>
      <c r="R154" s="70">
        <v>1.3785038753155732E-5</v>
      </c>
      <c r="S154" s="70">
        <v>2.7930942535192571E-2</v>
      </c>
    </row>
    <row r="155" spans="1:19">
      <c r="A155" t="s">
        <v>48</v>
      </c>
      <c r="B155" s="69" t="s">
        <v>195</v>
      </c>
      <c r="C155" s="70">
        <v>3.4981798888722437E-5</v>
      </c>
      <c r="D155" s="70">
        <v>0</v>
      </c>
      <c r="E155" s="70">
        <v>7.8697704484653741E-5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1.0103819860667329E-3</v>
      </c>
      <c r="M155" s="70">
        <v>7.5654747007547485E-5</v>
      </c>
      <c r="N155" s="70">
        <v>0</v>
      </c>
      <c r="O155" s="70">
        <v>0</v>
      </c>
      <c r="P155" s="70">
        <v>5.8459704912650068E-4</v>
      </c>
      <c r="Q155" s="70">
        <v>0</v>
      </c>
      <c r="R155" s="70">
        <v>8.3905290358252671E-3</v>
      </c>
      <c r="S155" s="70">
        <v>1.0174842321475808E-2</v>
      </c>
    </row>
    <row r="156" spans="1:19">
      <c r="A156" t="s">
        <v>48</v>
      </c>
      <c r="B156" s="69" t="s">
        <v>196</v>
      </c>
      <c r="C156" s="70">
        <v>2.383910955305879E-5</v>
      </c>
      <c r="D156" s="70">
        <v>0</v>
      </c>
      <c r="E156" s="70">
        <v>4.8413937946634178E-5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1.8798093358523005E-3</v>
      </c>
      <c r="M156" s="70">
        <v>0</v>
      </c>
      <c r="N156" s="70">
        <v>6.0239784854463352E-3</v>
      </c>
      <c r="O156" s="70">
        <v>0</v>
      </c>
      <c r="P156" s="70">
        <v>3.3447754857718337E-3</v>
      </c>
      <c r="Q156" s="70">
        <v>0</v>
      </c>
      <c r="R156" s="70">
        <v>1.6989599095115437E-2</v>
      </c>
      <c r="S156" s="70">
        <v>2.8310415449823267E-2</v>
      </c>
    </row>
    <row r="157" spans="1:19">
      <c r="A157" t="s">
        <v>48</v>
      </c>
      <c r="B157" s="69" t="s">
        <v>197</v>
      </c>
      <c r="C157" s="70">
        <v>1.3247555791018328E-5</v>
      </c>
      <c r="D157" s="70">
        <v>0</v>
      </c>
      <c r="E157" s="70">
        <v>4.1416298312668687E-5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1.1554343314337245E-3</v>
      </c>
      <c r="M157" s="70">
        <v>0</v>
      </c>
      <c r="N157" s="70">
        <v>0</v>
      </c>
      <c r="O157" s="70">
        <v>4.771651240555741E-2</v>
      </c>
      <c r="P157" s="70">
        <v>4.6717756529801591E-4</v>
      </c>
      <c r="Q157" s="70">
        <v>1.2806480816962562E-4</v>
      </c>
      <c r="R157" s="70">
        <v>1.4484005064474559E-4</v>
      </c>
      <c r="S157" s="70">
        <v>4.9666693015296914E-2</v>
      </c>
    </row>
    <row r="158" spans="1:19">
      <c r="A158" t="s">
        <v>48</v>
      </c>
      <c r="B158" s="69" t="s">
        <v>198</v>
      </c>
      <c r="C158" s="70">
        <v>4.8237032586051498E-5</v>
      </c>
      <c r="D158" s="70">
        <v>0</v>
      </c>
      <c r="E158" s="70">
        <v>1.5298171397759575E-4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1.677767112440165E-2</v>
      </c>
      <c r="Q158" s="70">
        <v>0</v>
      </c>
      <c r="R158" s="70">
        <v>1.5067869869826005</v>
      </c>
      <c r="S158" s="70">
        <v>1.5237658768534175</v>
      </c>
    </row>
    <row r="159" spans="1:19">
      <c r="A159" t="s">
        <v>48</v>
      </c>
      <c r="B159" s="69" t="s">
        <v>199</v>
      </c>
      <c r="C159" s="70">
        <v>2.6437611267304817E-5</v>
      </c>
      <c r="D159" s="70">
        <v>0</v>
      </c>
      <c r="E159" s="70">
        <v>7.3777874053604364E-5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9.6185677579185835E-4</v>
      </c>
      <c r="M159" s="70">
        <v>1.2591290284404977E-3</v>
      </c>
      <c r="N159" s="70">
        <v>0</v>
      </c>
      <c r="O159" s="70">
        <v>0</v>
      </c>
      <c r="P159" s="70">
        <v>3.7021096412104271E-4</v>
      </c>
      <c r="Q159" s="70">
        <v>0</v>
      </c>
      <c r="R159" s="70">
        <v>8.5901252013798057E-5</v>
      </c>
      <c r="S159" s="70">
        <v>2.777313505703205E-3</v>
      </c>
    </row>
    <row r="160" spans="1:19">
      <c r="A160" t="s">
        <v>48</v>
      </c>
      <c r="B160" s="69" t="s">
        <v>200</v>
      </c>
      <c r="C160" s="70">
        <v>3.4248005289505556E-5</v>
      </c>
      <c r="D160" s="70">
        <v>0</v>
      </c>
      <c r="E160" s="70">
        <v>3.0984599437289262E-5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1.3119574360871411E-3</v>
      </c>
      <c r="M160" s="70">
        <v>0</v>
      </c>
      <c r="N160" s="70">
        <v>3.0950609186675138E-8</v>
      </c>
      <c r="O160" s="70">
        <v>0</v>
      </c>
      <c r="P160" s="70">
        <v>2.6791941066051095E-3</v>
      </c>
      <c r="Q160" s="70">
        <v>0</v>
      </c>
      <c r="R160" s="70">
        <v>1.2916180736510796E-5</v>
      </c>
      <c r="S160" s="70">
        <v>4.069331278685695E-3</v>
      </c>
    </row>
    <row r="161" spans="1:19">
      <c r="A161" t="s">
        <v>48</v>
      </c>
      <c r="B161" s="69" t="s">
        <v>201</v>
      </c>
      <c r="C161" s="70">
        <v>0.98209977373068913</v>
      </c>
      <c r="D161" s="70">
        <v>2.1700092219426317</v>
      </c>
      <c r="E161" s="70">
        <v>3.7125400701063977</v>
      </c>
      <c r="F161" s="70">
        <v>9.1180665430663836</v>
      </c>
      <c r="G161" s="70">
        <v>2.534361617917769</v>
      </c>
      <c r="H161" s="70">
        <v>2.4881462130691592</v>
      </c>
      <c r="I161" s="70">
        <v>9.9494899853308887</v>
      </c>
      <c r="J161" s="70">
        <v>8.3097670914864814</v>
      </c>
      <c r="K161" s="70">
        <v>2.6883261785987891</v>
      </c>
      <c r="L161" s="70">
        <v>3.2594483996636114E-2</v>
      </c>
      <c r="M161" s="70">
        <v>9.3056961789556212</v>
      </c>
      <c r="N161" s="70">
        <v>4.6961706981459237</v>
      </c>
      <c r="O161" s="70">
        <v>7.3178187356219304</v>
      </c>
      <c r="P161" s="70">
        <v>0.6602553709307557</v>
      </c>
      <c r="Q161" s="70">
        <v>4.0443642804589617</v>
      </c>
      <c r="R161" s="70">
        <v>15.508308507102036</v>
      </c>
      <c r="S161" s="70">
        <v>83.518014950460895</v>
      </c>
    </row>
    <row r="162" spans="1:19">
      <c r="A162" t="s">
        <v>48</v>
      </c>
      <c r="B162" s="69" t="s">
        <v>202</v>
      </c>
      <c r="C162" s="70">
        <v>2.9836110229197743E-4</v>
      </c>
      <c r="D162" s="70">
        <v>2.1700092219426335</v>
      </c>
      <c r="E162" s="70">
        <v>5.1816585252950631E-4</v>
      </c>
      <c r="F162" s="70">
        <v>0</v>
      </c>
      <c r="G162" s="70">
        <v>0</v>
      </c>
      <c r="H162" s="70">
        <v>2.6157406278613831</v>
      </c>
      <c r="I162" s="70">
        <v>2.0003998750100251</v>
      </c>
      <c r="J162" s="70">
        <v>0</v>
      </c>
      <c r="K162" s="70">
        <v>2.6883261785987909</v>
      </c>
      <c r="L162" s="70">
        <v>1.0786506426544662E-2</v>
      </c>
      <c r="M162" s="70">
        <v>8.5037944200977904</v>
      </c>
      <c r="N162" s="70">
        <v>4.396104102950634</v>
      </c>
      <c r="O162" s="70">
        <v>2.5798811011102742</v>
      </c>
      <c r="P162" s="70">
        <v>0.92386291749022575</v>
      </c>
      <c r="Q162" s="70">
        <v>0.80962541012757328</v>
      </c>
      <c r="R162" s="70">
        <v>1.4666998715059805</v>
      </c>
      <c r="S162" s="70">
        <v>28.166046760077165</v>
      </c>
    </row>
    <row r="163" spans="1:19">
      <c r="A163" t="s">
        <v>48</v>
      </c>
      <c r="B163" s="69" t="s">
        <v>203</v>
      </c>
      <c r="C163" s="70">
        <v>1.0330272784414909</v>
      </c>
      <c r="D163" s="70">
        <v>2.9235721429475099</v>
      </c>
      <c r="E163" s="70">
        <v>1.9534154822248304</v>
      </c>
      <c r="F163" s="70">
        <v>4.3614850239986467</v>
      </c>
      <c r="G163" s="70">
        <v>1.2266442826648287</v>
      </c>
      <c r="H163" s="70">
        <v>0</v>
      </c>
      <c r="I163" s="70">
        <v>5.2178564846769788</v>
      </c>
      <c r="J163" s="70">
        <v>0</v>
      </c>
      <c r="K163" s="70">
        <v>2.8817689786067824</v>
      </c>
      <c r="L163" s="70">
        <v>4.8130010361528974E-3</v>
      </c>
      <c r="M163" s="70">
        <v>9.0954338458786879</v>
      </c>
      <c r="N163" s="70">
        <v>4.3905095509155778</v>
      </c>
      <c r="O163" s="70">
        <v>5.2494110114250958</v>
      </c>
      <c r="P163" s="70">
        <v>0.67621075841896072</v>
      </c>
      <c r="Q163" s="70">
        <v>0.83170376231636745</v>
      </c>
      <c r="R163" s="70">
        <v>8.5482480379344707</v>
      </c>
      <c r="S163" s="70">
        <v>48.394099641486378</v>
      </c>
    </row>
    <row r="164" spans="1:19">
      <c r="A164" t="s">
        <v>48</v>
      </c>
      <c r="B164" s="69" t="s">
        <v>204</v>
      </c>
      <c r="C164" s="70">
        <v>8.7400907183621257E-5</v>
      </c>
      <c r="D164" s="70">
        <v>0</v>
      </c>
      <c r="E164" s="70">
        <v>1.4658146800883287E-4</v>
      </c>
      <c r="F164" s="70">
        <v>0.53608551347164735</v>
      </c>
      <c r="G164" s="70">
        <v>0.19694623149277568</v>
      </c>
      <c r="H164" s="70">
        <v>2.6191012769149058</v>
      </c>
      <c r="I164" s="70">
        <v>2.13375986667738</v>
      </c>
      <c r="J164" s="70">
        <v>4.373561627098141</v>
      </c>
      <c r="K164" s="70">
        <v>0</v>
      </c>
      <c r="L164" s="70">
        <v>4.0041526983660702E-3</v>
      </c>
      <c r="M164" s="70">
        <v>0.26658466134709613</v>
      </c>
      <c r="N164" s="70">
        <v>0.74947891897266672</v>
      </c>
      <c r="O164" s="70">
        <v>1.3311171416674483E-2</v>
      </c>
      <c r="P164" s="70">
        <v>5.5578585444266082E-2</v>
      </c>
      <c r="Q164" s="70">
        <v>1.6542770217320975</v>
      </c>
      <c r="R164" s="70">
        <v>8.2227450179104267E-2</v>
      </c>
      <c r="S164" s="70">
        <v>12.685150459819965</v>
      </c>
    </row>
    <row r="165" spans="1:19">
      <c r="A165" t="s">
        <v>48</v>
      </c>
      <c r="B165" s="69" t="s">
        <v>205</v>
      </c>
      <c r="C165" s="70">
        <v>5.8671922101183327E-5</v>
      </c>
      <c r="D165" s="70">
        <v>0</v>
      </c>
      <c r="E165" s="70">
        <v>1.2771117258125742E-4</v>
      </c>
      <c r="F165" s="70">
        <v>0.20422305275110375</v>
      </c>
      <c r="G165" s="70">
        <v>0</v>
      </c>
      <c r="H165" s="70">
        <v>8.9316090354554234E-2</v>
      </c>
      <c r="I165" s="70">
        <v>0</v>
      </c>
      <c r="J165" s="70">
        <v>0</v>
      </c>
      <c r="K165" s="70">
        <v>0</v>
      </c>
      <c r="L165" s="70">
        <v>4.1751062826822505E-3</v>
      </c>
      <c r="M165" s="70">
        <v>5.1482560186954629E-2</v>
      </c>
      <c r="N165" s="70">
        <v>0.37739551920762437</v>
      </c>
      <c r="O165" s="70">
        <v>0</v>
      </c>
      <c r="P165" s="70">
        <v>4.6000998927695491E-3</v>
      </c>
      <c r="Q165" s="70">
        <v>1.4515276070005356E-2</v>
      </c>
      <c r="R165" s="70">
        <v>8.3513209789344955E-2</v>
      </c>
      <c r="S165" s="70">
        <v>0.82940729762970022</v>
      </c>
    </row>
    <row r="166" spans="1:19">
      <c r="A166" t="s">
        <v>48</v>
      </c>
      <c r="B166" s="69" t="s">
        <v>206</v>
      </c>
      <c r="C166" s="70">
        <v>2.3887055238702715E-5</v>
      </c>
      <c r="D166" s="70">
        <v>0</v>
      </c>
      <c r="E166" s="70">
        <v>4.3740274669801238E-5</v>
      </c>
      <c r="F166" s="70">
        <v>0</v>
      </c>
      <c r="G166" s="70">
        <v>0</v>
      </c>
      <c r="H166" s="70">
        <v>3.4025177277925422E-2</v>
      </c>
      <c r="I166" s="70">
        <v>0</v>
      </c>
      <c r="J166" s="70">
        <v>0</v>
      </c>
      <c r="K166" s="70">
        <v>0</v>
      </c>
      <c r="L166" s="70">
        <v>1.0432869265777356E-3</v>
      </c>
      <c r="M166" s="70">
        <v>0.34745730468877412</v>
      </c>
      <c r="N166" s="70">
        <v>9.6818994566234551E-3</v>
      </c>
      <c r="O166" s="70">
        <v>9.981652126916174E-2</v>
      </c>
      <c r="P166" s="70">
        <v>6.9304226533972724E-3</v>
      </c>
      <c r="Q166" s="70">
        <v>0</v>
      </c>
      <c r="R166" s="70">
        <v>4.610016892178237E-2</v>
      </c>
      <c r="S166" s="70">
        <v>0.54512240852420746</v>
      </c>
    </row>
    <row r="167" spans="1:19">
      <c r="A167" t="s">
        <v>48</v>
      </c>
      <c r="B167" s="69" t="s">
        <v>207</v>
      </c>
      <c r="C167" s="70">
        <v>1.5056072349750593E-5</v>
      </c>
      <c r="D167" s="70">
        <v>0</v>
      </c>
      <c r="E167" s="70">
        <v>4.2409307436486188E-5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8.1263021970201521E-4</v>
      </c>
      <c r="M167" s="70">
        <v>0.24076265621512505</v>
      </c>
      <c r="N167" s="70">
        <v>0.48598719677159607</v>
      </c>
      <c r="O167" s="70">
        <v>4.3253975678368306E-2</v>
      </c>
      <c r="P167" s="70">
        <v>7.2594588066721144E-3</v>
      </c>
      <c r="Q167" s="70">
        <v>1.6220968017803372E-2</v>
      </c>
      <c r="R167" s="70">
        <v>4.8631163280504097E-2</v>
      </c>
      <c r="S167" s="70">
        <v>0.8429855143695022</v>
      </c>
    </row>
    <row r="168" spans="1:19">
      <c r="A168" t="s">
        <v>48</v>
      </c>
      <c r="B168" s="69" t="s">
        <v>208</v>
      </c>
      <c r="C168" s="70">
        <v>1.1908217011580291E-5</v>
      </c>
      <c r="D168" s="70">
        <v>0</v>
      </c>
      <c r="E168" s="70">
        <v>1.1938669906896848E-5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1.8272098622773569E-4</v>
      </c>
      <c r="M168" s="70">
        <v>2.0430763605006064E-2</v>
      </c>
      <c r="N168" s="70">
        <v>0.15663522462716628</v>
      </c>
      <c r="O168" s="70">
        <v>6.8458666839184446E-2</v>
      </c>
      <c r="P168" s="70">
        <v>6.5356942021097097E-2</v>
      </c>
      <c r="Q168" s="70">
        <v>3.4324610323643867E-3</v>
      </c>
      <c r="R168" s="70">
        <v>2.6461819583090573E-2</v>
      </c>
      <c r="S168" s="70">
        <v>0.34098244558094848</v>
      </c>
    </row>
    <row r="169" spans="1:19">
      <c r="A169" t="s">
        <v>48</v>
      </c>
      <c r="B169" s="69" t="s">
        <v>209</v>
      </c>
      <c r="C169" s="70">
        <v>1.4937211194165911E-5</v>
      </c>
      <c r="D169" s="70">
        <v>0.10655865155395006</v>
      </c>
      <c r="E169" s="70">
        <v>1.8468684576333771E-5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1.8070242957495708E-2</v>
      </c>
      <c r="L169" s="70">
        <v>2.0139979832656252E-4</v>
      </c>
      <c r="M169" s="70">
        <v>4.8571771098082195E-2</v>
      </c>
      <c r="N169" s="70">
        <v>8.8066139373133012E-3</v>
      </c>
      <c r="O169" s="70">
        <v>7.9481967695350875E-2</v>
      </c>
      <c r="P169" s="70">
        <v>2.2791382428977158E-4</v>
      </c>
      <c r="Q169" s="70">
        <v>0</v>
      </c>
      <c r="R169" s="70">
        <v>5.790090701049877E-2</v>
      </c>
      <c r="S169" s="70">
        <v>0.31985287377108307</v>
      </c>
    </row>
    <row r="170" spans="1:19">
      <c r="A170" t="s">
        <v>48</v>
      </c>
      <c r="B170" s="69" t="s">
        <v>210</v>
      </c>
      <c r="C170" s="70">
        <v>1.2172063129867183E-5</v>
      </c>
      <c r="D170" s="70">
        <v>0</v>
      </c>
      <c r="E170" s="70">
        <v>2.9695245288507977E-5</v>
      </c>
      <c r="F170" s="70">
        <v>0</v>
      </c>
      <c r="G170" s="70">
        <v>6.112124425637866E-2</v>
      </c>
      <c r="H170" s="70">
        <v>0</v>
      </c>
      <c r="I170" s="70">
        <v>0</v>
      </c>
      <c r="J170" s="70">
        <v>0</v>
      </c>
      <c r="K170" s="70">
        <v>0</v>
      </c>
      <c r="L170" s="70">
        <v>8.5407217725652629E-4</v>
      </c>
      <c r="M170" s="70">
        <v>1.380183795565415E-2</v>
      </c>
      <c r="N170" s="70">
        <v>0.10301938918329157</v>
      </c>
      <c r="O170" s="70">
        <v>3.030948526131283E-3</v>
      </c>
      <c r="P170" s="70">
        <v>1.1357658348927657E-2</v>
      </c>
      <c r="Q170" s="70">
        <v>0</v>
      </c>
      <c r="R170" s="70">
        <v>9.3478717766188879E-3</v>
      </c>
      <c r="S170" s="70">
        <v>0.20257488953268421</v>
      </c>
    </row>
    <row r="171" spans="1:19">
      <c r="A171" t="s">
        <v>48</v>
      </c>
      <c r="B171" s="69" t="s">
        <v>211</v>
      </c>
      <c r="C171" s="70">
        <v>2.6068098648579507E-6</v>
      </c>
      <c r="D171" s="70">
        <v>0</v>
      </c>
      <c r="E171" s="70">
        <v>8.0287748467355868E-6</v>
      </c>
      <c r="F171" s="70">
        <v>0</v>
      </c>
      <c r="G171" s="70">
        <v>0</v>
      </c>
      <c r="H171" s="70">
        <v>0</v>
      </c>
      <c r="I171" s="70">
        <v>0.35562664444623238</v>
      </c>
      <c r="J171" s="70">
        <v>0</v>
      </c>
      <c r="K171" s="70">
        <v>0</v>
      </c>
      <c r="L171" s="70">
        <v>2.6438836723130521E-4</v>
      </c>
      <c r="M171" s="70">
        <v>7.9853191978997984E-3</v>
      </c>
      <c r="N171" s="70">
        <v>2.8320842003779489E-3</v>
      </c>
      <c r="O171" s="70">
        <v>0</v>
      </c>
      <c r="P171" s="70">
        <v>5.2623581605359959E-4</v>
      </c>
      <c r="Q171" s="70">
        <v>2.5454412594410059E-3</v>
      </c>
      <c r="R171" s="70">
        <v>3.0620703533891458E-2</v>
      </c>
      <c r="S171" s="70">
        <v>0.40041145240581955</v>
      </c>
    </row>
    <row r="172" spans="1:19">
      <c r="A172" t="s">
        <v>48</v>
      </c>
      <c r="B172" s="69" t="s">
        <v>212</v>
      </c>
      <c r="C172" s="70">
        <v>5.9201717874657334E-6</v>
      </c>
      <c r="D172" s="70">
        <v>0</v>
      </c>
      <c r="E172" s="70">
        <v>9.1298256350569318E-6</v>
      </c>
      <c r="F172" s="70">
        <v>0.22975093434498461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1.6081713016546928E-4</v>
      </c>
      <c r="M172" s="70">
        <v>1.9759316033116647E-3</v>
      </c>
      <c r="N172" s="70">
        <v>7.5576332981725614E-2</v>
      </c>
      <c r="O172" s="70">
        <v>2.0399271362805393E-3</v>
      </c>
      <c r="P172" s="70">
        <v>1.052114744481969E-4</v>
      </c>
      <c r="Q172" s="70">
        <v>1.4721198452374296E-3</v>
      </c>
      <c r="R172" s="70">
        <v>0.21464444447381226</v>
      </c>
      <c r="S172" s="70">
        <v>0.52574076898736166</v>
      </c>
    </row>
    <row r="173" spans="1:19">
      <c r="A173" t="s">
        <v>48</v>
      </c>
      <c r="B173" s="69" t="s">
        <v>213</v>
      </c>
      <c r="C173" s="70">
        <v>9.1007954949873238E-8</v>
      </c>
      <c r="D173" s="70">
        <v>0</v>
      </c>
      <c r="E173" s="70">
        <v>2.2372322234787134E-6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1.2241071674945729</v>
      </c>
      <c r="M173" s="70">
        <v>2.2457792797510479E-2</v>
      </c>
      <c r="N173" s="70">
        <v>4.6612892748129298E-2</v>
      </c>
      <c r="O173" s="70">
        <v>0.11946578553003917</v>
      </c>
      <c r="P173" s="70">
        <v>0.21673604489615172</v>
      </c>
      <c r="Q173" s="70">
        <v>7.0374942056226075E-3</v>
      </c>
      <c r="R173" s="70">
        <v>3.9999776609278115E-2</v>
      </c>
      <c r="S173" s="70">
        <v>1.6764192825213513</v>
      </c>
    </row>
    <row r="174" spans="1:19">
      <c r="A174" t="s">
        <v>48</v>
      </c>
      <c r="B174" s="69" t="s">
        <v>214</v>
      </c>
      <c r="C174" s="70">
        <v>1.8230302565314105E-6</v>
      </c>
      <c r="D174" s="70">
        <v>0</v>
      </c>
      <c r="E174" s="70">
        <v>3.447325028105297E-6</v>
      </c>
      <c r="F174" s="70">
        <v>0</v>
      </c>
      <c r="G174" s="70">
        <v>0</v>
      </c>
      <c r="H174" s="70">
        <v>3.8278324437667877E-2</v>
      </c>
      <c r="I174" s="70">
        <v>0</v>
      </c>
      <c r="J174" s="70">
        <v>0</v>
      </c>
      <c r="K174" s="70">
        <v>0</v>
      </c>
      <c r="L174" s="70">
        <v>7.7019092568519909E-5</v>
      </c>
      <c r="M174" s="70">
        <v>0.16808583884001393</v>
      </c>
      <c r="N174" s="70">
        <v>7.6864820423740099E-2</v>
      </c>
      <c r="O174" s="70">
        <v>2.5253585571363146E-3</v>
      </c>
      <c r="P174" s="70">
        <v>9.1821940754073239E-3</v>
      </c>
      <c r="Q174" s="70">
        <v>4.4736443096624612E-3</v>
      </c>
      <c r="R174" s="70">
        <v>1.9639370017920044E-2</v>
      </c>
      <c r="S174" s="70">
        <v>0.31913184010943496</v>
      </c>
    </row>
    <row r="175" spans="1:19">
      <c r="A175" t="s">
        <v>48</v>
      </c>
      <c r="B175" s="69" t="s">
        <v>215</v>
      </c>
      <c r="C175" s="70">
        <v>4.2005619249607662E-7</v>
      </c>
      <c r="D175" s="70">
        <v>0</v>
      </c>
      <c r="E175" s="70">
        <v>7.9432046362626352E-7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3.5857047979703793E-5</v>
      </c>
      <c r="M175" s="70">
        <v>3.7894813513190684E-3</v>
      </c>
      <c r="N175" s="70">
        <v>6.8198311558891334E-2</v>
      </c>
      <c r="O175" s="70">
        <v>1.2059275869503949E-2</v>
      </c>
      <c r="P175" s="70">
        <v>0.10990850500962779</v>
      </c>
      <c r="Q175" s="70">
        <v>0</v>
      </c>
      <c r="R175" s="70">
        <v>2.4121030873487825E-2</v>
      </c>
      <c r="S175" s="70">
        <v>0.21811367608745513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2.8047768097252401E-3</v>
      </c>
      <c r="N176" s="70">
        <v>1.2730784410308615E-2</v>
      </c>
      <c r="O176" s="70">
        <v>2.7814787455092471E-2</v>
      </c>
      <c r="P176" s="70">
        <v>1.8265443955797878E-2</v>
      </c>
      <c r="Q176" s="70">
        <v>2.5861969322280132E-2</v>
      </c>
      <c r="R176" s="70">
        <v>2.3417705834923197E-2</v>
      </c>
      <c r="S176" s="70">
        <v>0.11089546778816839</v>
      </c>
    </row>
    <row r="177" spans="1:19">
      <c r="A177" t="s">
        <v>48</v>
      </c>
      <c r="B177" s="69" t="s">
        <v>217</v>
      </c>
      <c r="C177" s="70">
        <v>0.18811570989655202</v>
      </c>
      <c r="D177" s="70">
        <v>0</v>
      </c>
      <c r="E177" s="70">
        <v>2.2934764025706045E-6</v>
      </c>
      <c r="F177" s="70">
        <v>0</v>
      </c>
      <c r="G177" s="70">
        <v>0</v>
      </c>
      <c r="H177" s="70">
        <v>0</v>
      </c>
      <c r="I177" s="70">
        <v>0</v>
      </c>
      <c r="J177" s="70">
        <v>0.62101252300215748</v>
      </c>
      <c r="K177" s="70">
        <v>1.0842145774493162E-2</v>
      </c>
      <c r="L177" s="70">
        <v>7.022628789066232E-5</v>
      </c>
      <c r="M177" s="70">
        <v>4.9120021640760569E-3</v>
      </c>
      <c r="N177" s="70">
        <v>2.8106843113206992E-4</v>
      </c>
      <c r="O177" s="70">
        <v>4.6911921637786236E-2</v>
      </c>
      <c r="P177" s="70">
        <v>2.0783805568541425E-2</v>
      </c>
      <c r="Q177" s="70">
        <v>2.059476619418632E-3</v>
      </c>
      <c r="R177" s="70">
        <v>6.4412155268485094E-3</v>
      </c>
      <c r="S177" s="70">
        <v>0.90143238838550133</v>
      </c>
    </row>
    <row r="178" spans="1:19">
      <c r="A178" t="s">
        <v>48</v>
      </c>
      <c r="B178" s="69" t="s">
        <v>218</v>
      </c>
      <c r="C178" s="70">
        <v>1.2832117164407464E-6</v>
      </c>
      <c r="D178" s="70">
        <v>0</v>
      </c>
      <c r="E178" s="70">
        <v>2.4265356302066721E-6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3.4470441110462602E-2</v>
      </c>
      <c r="M178" s="70">
        <v>4.0705659990294407E-3</v>
      </c>
      <c r="N178" s="70">
        <v>3.7083902661905199E-4</v>
      </c>
      <c r="O178" s="70">
        <v>4.3262642555326636E-2</v>
      </c>
      <c r="P178" s="70">
        <v>0.14047737916453684</v>
      </c>
      <c r="Q178" s="70">
        <v>9.1532294196383646E-4</v>
      </c>
      <c r="R178" s="70">
        <v>3.7922543250360263E-2</v>
      </c>
      <c r="S178" s="70">
        <v>0.26149344379564354</v>
      </c>
    </row>
    <row r="179" spans="1:19">
      <c r="A179" t="s">
        <v>48</v>
      </c>
      <c r="B179" s="69" t="s">
        <v>219</v>
      </c>
      <c r="C179" s="70">
        <v>2.2404154807365018E-3</v>
      </c>
      <c r="D179" s="70">
        <v>0</v>
      </c>
      <c r="E179" s="70">
        <v>1.8145307759301232E-2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4.8187314553338467E-3</v>
      </c>
      <c r="L179" s="70">
        <v>3.421190627506121E-4</v>
      </c>
      <c r="M179" s="70">
        <v>2.7415690849821317E-2</v>
      </c>
      <c r="N179" s="70">
        <v>3.3834927190611097E-2</v>
      </c>
      <c r="O179" s="70">
        <v>0.11812588716590966</v>
      </c>
      <c r="P179" s="70">
        <v>0.36584113742830482</v>
      </c>
      <c r="Q179" s="70">
        <v>0.11610910691814347</v>
      </c>
      <c r="R179" s="70">
        <v>5.7284606322006937E-2</v>
      </c>
      <c r="S179" s="70">
        <v>0.74415792963282001</v>
      </c>
    </row>
    <row r="180" spans="1:19">
      <c r="A180" t="s">
        <v>48</v>
      </c>
      <c r="B180" s="69" t="s">
        <v>220</v>
      </c>
      <c r="C180" s="70">
        <v>1.3797440914231629E-6</v>
      </c>
      <c r="D180" s="70">
        <v>0</v>
      </c>
      <c r="E180" s="70">
        <v>4.5884176803667742E-4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0.64434294951312765</v>
      </c>
      <c r="M180" s="70">
        <v>4.5943883025643117E-3</v>
      </c>
      <c r="N180" s="70">
        <v>1.4447644961990136E-4</v>
      </c>
      <c r="O180" s="70">
        <v>0.10873943435362321</v>
      </c>
      <c r="P180" s="70">
        <v>1.1618687976238107E-3</v>
      </c>
      <c r="Q180" s="70">
        <v>1.192971815910937E-3</v>
      </c>
      <c r="R180" s="70">
        <v>2.0388136886140273E-3</v>
      </c>
      <c r="S180" s="70">
        <v>0.76267512443314445</v>
      </c>
    </row>
    <row r="181" spans="1:19">
      <c r="A181" t="s">
        <v>48</v>
      </c>
      <c r="B181" s="69" t="s">
        <v>221</v>
      </c>
      <c r="C181" s="70">
        <v>9.900973802642099E-2</v>
      </c>
      <c r="D181" s="70">
        <v>0</v>
      </c>
      <c r="E181" s="70">
        <v>9.5501593536724272E-3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8.0806933741683906E-5</v>
      </c>
      <c r="M181" s="70">
        <v>2.0662188884159605E-3</v>
      </c>
      <c r="N181" s="70">
        <v>0</v>
      </c>
      <c r="O181" s="70">
        <v>2.1927245593289513E-2</v>
      </c>
      <c r="P181" s="70">
        <v>3.9832144711908768E-2</v>
      </c>
      <c r="Q181" s="70">
        <v>6.067186248218448E-3</v>
      </c>
      <c r="R181" s="70">
        <v>4.0017653546158272E-2</v>
      </c>
      <c r="S181" s="70">
        <v>0.21855115330174613</v>
      </c>
    </row>
    <row r="182" spans="1:19">
      <c r="A182" t="s">
        <v>48</v>
      </c>
      <c r="B182" s="69" t="s">
        <v>222</v>
      </c>
      <c r="C182" s="70">
        <v>1.3978031955254266E-2</v>
      </c>
      <c r="D182" s="70">
        <v>0</v>
      </c>
      <c r="E182" s="70">
        <v>2.2820790457203088E-3</v>
      </c>
      <c r="F182" s="70">
        <v>13.659380335929434</v>
      </c>
      <c r="G182" s="70">
        <v>4.3586760807957319</v>
      </c>
      <c r="H182" s="70">
        <v>0</v>
      </c>
      <c r="I182" s="70">
        <v>1.3922783130069689</v>
      </c>
      <c r="J182" s="70">
        <v>0.63983108430522151</v>
      </c>
      <c r="K182" s="70">
        <v>0.15359706513869398</v>
      </c>
      <c r="L182" s="70">
        <v>0.17183807747010071</v>
      </c>
      <c r="M182" s="70">
        <v>3.2499522974377584</v>
      </c>
      <c r="N182" s="70">
        <v>0.30721397994931365</v>
      </c>
      <c r="O182" s="70">
        <v>1.3691540519211998</v>
      </c>
      <c r="P182" s="70">
        <v>0.38482886022551099</v>
      </c>
      <c r="Q182" s="70">
        <v>0.19125038215090484</v>
      </c>
      <c r="R182" s="70">
        <v>1.767220063365329</v>
      </c>
      <c r="S182" s="70">
        <v>27.66148070269719</v>
      </c>
    </row>
    <row r="183" spans="1:19">
      <c r="A183" t="s">
        <v>48</v>
      </c>
      <c r="B183" s="69" t="s">
        <v>223</v>
      </c>
      <c r="C183" s="70">
        <v>0.31449524634856729</v>
      </c>
      <c r="D183" s="70">
        <v>0.38627511188305874</v>
      </c>
      <c r="E183" s="70">
        <v>5.1326974902327294E-2</v>
      </c>
      <c r="F183" s="70">
        <v>0</v>
      </c>
      <c r="G183" s="70">
        <v>0</v>
      </c>
      <c r="H183" s="70">
        <v>2.3481038827940868</v>
      </c>
      <c r="I183" s="70">
        <v>0</v>
      </c>
      <c r="J183" s="70">
        <v>0.95974662645786424</v>
      </c>
      <c r="K183" s="70">
        <v>6.0234143191628675E-3</v>
      </c>
      <c r="L183" s="70">
        <v>3.865618874107863</v>
      </c>
      <c r="M183" s="70">
        <v>0.11440227374244216</v>
      </c>
      <c r="N183" s="70">
        <v>0.57667868570341696</v>
      </c>
      <c r="O183" s="70">
        <v>5.3396296158808809E-2</v>
      </c>
      <c r="P183" s="70">
        <v>1.6105222935952384</v>
      </c>
      <c r="Q183" s="70">
        <v>0.18576905142658617</v>
      </c>
      <c r="R183" s="70">
        <v>0.24511959524650706</v>
      </c>
      <c r="S183" s="70">
        <v>10.717478326686091</v>
      </c>
    </row>
    <row r="184" spans="1:19">
      <c r="A184" t="s">
        <v>48</v>
      </c>
      <c r="B184" s="69" t="s">
        <v>224</v>
      </c>
      <c r="C184" s="70">
        <v>2.8903812676617235E-8</v>
      </c>
      <c r="D184" s="70">
        <v>0</v>
      </c>
      <c r="E184" s="70">
        <v>5.4656709380651591E-8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2.4673016767451372E-6</v>
      </c>
      <c r="M184" s="70">
        <v>6.8009420586179203E-4</v>
      </c>
      <c r="N184" s="70">
        <v>0</v>
      </c>
      <c r="O184" s="70">
        <v>0</v>
      </c>
      <c r="P184" s="70">
        <v>5.6988633900800778E-7</v>
      </c>
      <c r="Q184" s="70">
        <v>7.0808798950494634E-5</v>
      </c>
      <c r="R184" s="70">
        <v>1.4178698393152445E-7</v>
      </c>
      <c r="S184" s="70">
        <v>7.5416554022922355E-4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6" width="12" style="45" bestFit="1" customWidth="1"/>
    <col min="17" max="17" width="9" style="45" bestFit="1" customWidth="1"/>
    <col min="18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3.2837724958559779E-2</v>
      </c>
      <c r="P10" s="70">
        <v>0</v>
      </c>
      <c r="Q10" s="70">
        <v>0</v>
      </c>
      <c r="R10" s="70">
        <v>0</v>
      </c>
      <c r="S10" s="70">
        <v>3.2837724958559779E-2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9.6657795994086816E-6</v>
      </c>
      <c r="Q11" s="70">
        <v>0</v>
      </c>
      <c r="R11" s="70">
        <v>0</v>
      </c>
      <c r="S11" s="70">
        <v>9.6657795994117834E-6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1.7157075623488606E-4</v>
      </c>
      <c r="Q12" s="70">
        <v>0</v>
      </c>
      <c r="R12" s="70">
        <v>0</v>
      </c>
      <c r="S12" s="70">
        <v>1.715707562348831E-4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1.87916950279512E-3</v>
      </c>
      <c r="Q13" s="70">
        <v>0</v>
      </c>
      <c r="R13" s="70">
        <v>0</v>
      </c>
      <c r="S13" s="70">
        <v>1.879169502795118E-3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2.9674016433883246E-2</v>
      </c>
      <c r="Q14" s="70">
        <v>0</v>
      </c>
      <c r="R14" s="70">
        <v>0</v>
      </c>
      <c r="S14" s="70">
        <v>2.967401643388326E-2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4.6616241621192607E-2</v>
      </c>
      <c r="Q15" s="70">
        <v>0</v>
      </c>
      <c r="R15" s="70">
        <v>0</v>
      </c>
      <c r="S15" s="70">
        <v>4.66162416211926E-2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3.78569970648511E-2</v>
      </c>
      <c r="Q16" s="70">
        <v>0</v>
      </c>
      <c r="R16" s="70">
        <v>0</v>
      </c>
      <c r="S16" s="70">
        <v>3.7856997064850989E-2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2.8655170452833181E-2</v>
      </c>
      <c r="Q17" s="70">
        <v>0</v>
      </c>
      <c r="R17" s="70">
        <v>0</v>
      </c>
      <c r="S17" s="70">
        <v>2.8655170452833362E-2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1.8436261486597216E-2</v>
      </c>
      <c r="Q18" s="70">
        <v>0</v>
      </c>
      <c r="R18" s="70">
        <v>0</v>
      </c>
      <c r="S18" s="70">
        <v>1.8436261486597189E-2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0.11467407236469337</v>
      </c>
      <c r="Q19" s="70">
        <v>0</v>
      </c>
      <c r="R19" s="70">
        <v>0</v>
      </c>
      <c r="S19" s="70">
        <v>0.11467407236469351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2.5260629245966282E-2</v>
      </c>
      <c r="Q20" s="70">
        <v>0</v>
      </c>
      <c r="R20" s="70">
        <v>0</v>
      </c>
      <c r="S20" s="70">
        <v>2.5260629245966615E-2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1.1701338974673181E-2</v>
      </c>
      <c r="Q21" s="70">
        <v>0</v>
      </c>
      <c r="R21" s="70">
        <v>0</v>
      </c>
      <c r="S21" s="70">
        <v>1.1701338974673181E-2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2.2181259927423702E-2</v>
      </c>
      <c r="Q22" s="70">
        <v>0</v>
      </c>
      <c r="R22" s="70">
        <v>0</v>
      </c>
      <c r="S22" s="70">
        <v>2.218125992742348E-2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0.14670077121523256</v>
      </c>
      <c r="Q23" s="70">
        <v>0</v>
      </c>
      <c r="R23" s="70">
        <v>0</v>
      </c>
      <c r="S23" s="70">
        <v>0.14670077121523217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0.15669892054298057</v>
      </c>
      <c r="Q24" s="70">
        <v>0</v>
      </c>
      <c r="R24" s="70">
        <v>0</v>
      </c>
      <c r="S24" s="70">
        <v>0.15669892054298218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0.11636439412349597</v>
      </c>
      <c r="Q25" s="70">
        <v>0</v>
      </c>
      <c r="R25" s="70">
        <v>1.6540376489944962E-2</v>
      </c>
      <c r="S25" s="70">
        <v>0.13290477061343897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9.5422480319028447E-2</v>
      </c>
      <c r="Q26" s="70">
        <v>0</v>
      </c>
      <c r="R26" s="70">
        <v>9.953467531970267E-2</v>
      </c>
      <c r="S26" s="70">
        <v>0.19495715563873051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8.4884842148787887E-2</v>
      </c>
      <c r="Q27" s="70">
        <v>0</v>
      </c>
      <c r="R27" s="70">
        <v>0.10200910250750818</v>
      </c>
      <c r="S27" s="70">
        <v>0.18689394465629494</v>
      </c>
    </row>
    <row r="28" spans="1:19">
      <c r="A28" t="s">
        <v>48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7.4912969543182162E-2</v>
      </c>
      <c r="Q28" s="70">
        <v>0</v>
      </c>
      <c r="R28" s="70">
        <v>6.3749506478900514E-2</v>
      </c>
      <c r="S28" s="70">
        <v>0.13866247602208115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8.5872562896611715E-2</v>
      </c>
      <c r="Q29" s="70">
        <v>0</v>
      </c>
      <c r="R29" s="70">
        <v>5.3975153191232528E-2</v>
      </c>
      <c r="S29" s="70">
        <v>0.13984771608784441</v>
      </c>
    </row>
    <row r="30" spans="1:19">
      <c r="A30" t="s">
        <v>48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0.30680108483204749</v>
      </c>
      <c r="Q30" s="70">
        <v>0</v>
      </c>
      <c r="R30" s="70">
        <v>4.4964558359150086E-2</v>
      </c>
      <c r="S30" s="70">
        <v>0.35176564319119974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0.39425737653473347</v>
      </c>
      <c r="Q31" s="70">
        <v>0</v>
      </c>
      <c r="R31" s="70">
        <v>3.5182565996146109E-2</v>
      </c>
      <c r="S31" s="70">
        <v>0.42943994253088658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0.48008268196180892</v>
      </c>
      <c r="Q32" s="70">
        <v>0</v>
      </c>
      <c r="R32" s="70">
        <v>3.5034022537107912E-2</v>
      </c>
      <c r="S32" s="70">
        <v>0.51511670449891955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0.76013696316818802</v>
      </c>
      <c r="Q33" s="70">
        <v>0</v>
      </c>
      <c r="R33" s="70">
        <v>2.1594081555981248E-2</v>
      </c>
      <c r="S33" s="70">
        <v>0.7817310447241681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1.4596424141029387</v>
      </c>
      <c r="Q34" s="70">
        <v>0</v>
      </c>
      <c r="R34" s="70">
        <v>2.6738932157727713E-2</v>
      </c>
      <c r="S34" s="70">
        <v>1.4863813462606688</v>
      </c>
    </row>
    <row r="35" spans="1:19">
      <c r="A35" t="s">
        <v>48</v>
      </c>
      <c r="B35" s="69" t="s">
        <v>74</v>
      </c>
      <c r="C35" s="70">
        <v>0</v>
      </c>
      <c r="D35" s="70">
        <v>0.67325846499117203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1.6474686701799639</v>
      </c>
      <c r="Q35" s="70">
        <v>0</v>
      </c>
      <c r="R35" s="70">
        <v>1.8217480138843056E-2</v>
      </c>
      <c r="S35" s="70">
        <v>2.3389446153099458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1.158067917000265</v>
      </c>
      <c r="Q36" s="70">
        <v>0</v>
      </c>
      <c r="R36" s="70">
        <v>1.5143082559152088E-2</v>
      </c>
      <c r="S36" s="70">
        <v>1.1732109995594282</v>
      </c>
    </row>
    <row r="37" spans="1:19">
      <c r="A37" t="s">
        <v>48</v>
      </c>
      <c r="B37" s="69" t="s">
        <v>76</v>
      </c>
      <c r="C37" s="70">
        <v>0</v>
      </c>
      <c r="D37" s="70">
        <v>0.63117981092918718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1.2427912828266077</v>
      </c>
      <c r="N37" s="70">
        <v>0</v>
      </c>
      <c r="O37" s="70">
        <v>0</v>
      </c>
      <c r="P37" s="70">
        <v>0.916745812632346</v>
      </c>
      <c r="Q37" s="70">
        <v>0</v>
      </c>
      <c r="R37" s="70">
        <v>1.1015493881609273E-2</v>
      </c>
      <c r="S37" s="70">
        <v>2.8017324002697084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1.2427912828266134</v>
      </c>
      <c r="N38" s="70">
        <v>0</v>
      </c>
      <c r="O38" s="70">
        <v>0</v>
      </c>
      <c r="P38" s="70">
        <v>1.0689386776604977</v>
      </c>
      <c r="Q38" s="70">
        <v>0</v>
      </c>
      <c r="R38" s="70">
        <v>8.6514009966630612E-3</v>
      </c>
      <c r="S38" s="70">
        <v>2.3203813614838253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1.1246038689465259</v>
      </c>
      <c r="Q39" s="70">
        <v>0</v>
      </c>
      <c r="R39" s="70">
        <v>8.8548393382359425E-3</v>
      </c>
      <c r="S39" s="70">
        <v>1.1334587082847793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3.2837724958559779E-2</v>
      </c>
      <c r="P40" s="70">
        <v>1.4047057877575835</v>
      </c>
      <c r="Q40" s="70">
        <v>0</v>
      </c>
      <c r="R40" s="70">
        <v>1.0277087741252466E-2</v>
      </c>
      <c r="S40" s="70">
        <v>1.4478206004574421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1.5398842178729744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1.1814655813396531</v>
      </c>
      <c r="Q41" s="70">
        <v>0</v>
      </c>
      <c r="R41" s="70">
        <v>4.7280641732870832E-3</v>
      </c>
      <c r="S41" s="70">
        <v>2.726077863385953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3.1084297876531337E-2</v>
      </c>
      <c r="F42" s="70">
        <v>0</v>
      </c>
      <c r="G42" s="70">
        <v>0</v>
      </c>
      <c r="H42" s="70">
        <v>0</v>
      </c>
      <c r="I42" s="70">
        <v>1.4436414542559499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1.0273940322260131</v>
      </c>
      <c r="Q42" s="70">
        <v>0</v>
      </c>
      <c r="R42" s="70">
        <v>6.2788283316044247E-3</v>
      </c>
      <c r="S42" s="70">
        <v>2.5083986126901223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0.23791277603489486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0.95782871492058652</v>
      </c>
      <c r="L43" s="70">
        <v>0</v>
      </c>
      <c r="M43" s="70">
        <v>0</v>
      </c>
      <c r="N43" s="70">
        <v>0</v>
      </c>
      <c r="O43" s="70">
        <v>0</v>
      </c>
      <c r="P43" s="70">
        <v>0.8539657378658756</v>
      </c>
      <c r="Q43" s="70">
        <v>0</v>
      </c>
      <c r="R43" s="70">
        <v>1.9572937405926472E-2</v>
      </c>
      <c r="S43" s="70">
        <v>2.0692801662273048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0.26463624191290275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3.474671698345011E-2</v>
      </c>
      <c r="M44" s="70">
        <v>0</v>
      </c>
      <c r="N44" s="70">
        <v>0</v>
      </c>
      <c r="O44" s="70">
        <v>0</v>
      </c>
      <c r="P44" s="70">
        <v>0.68595195526387975</v>
      </c>
      <c r="Q44" s="70">
        <v>0</v>
      </c>
      <c r="R44" s="70">
        <v>1.9423652220504017E-2</v>
      </c>
      <c r="S44" s="70">
        <v>1.0047585663807332</v>
      </c>
    </row>
    <row r="45" spans="1:19">
      <c r="A45" t="s">
        <v>48</v>
      </c>
      <c r="B45" s="69" t="s">
        <v>84</v>
      </c>
      <c r="C45" s="70">
        <v>0</v>
      </c>
      <c r="D45" s="70">
        <v>0</v>
      </c>
      <c r="E45" s="70">
        <v>0.17327601066608567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6.416337812702419E-2</v>
      </c>
      <c r="M45" s="70">
        <v>0</v>
      </c>
      <c r="N45" s="70">
        <v>0</v>
      </c>
      <c r="O45" s="70">
        <v>0</v>
      </c>
      <c r="P45" s="70">
        <v>0.64467709621509961</v>
      </c>
      <c r="Q45" s="70">
        <v>0</v>
      </c>
      <c r="R45" s="70">
        <v>1.6464771680985812E-2</v>
      </c>
      <c r="S45" s="70">
        <v>0.89858125668916244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0.1334381220324774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0.71837153619043981</v>
      </c>
      <c r="L46" s="70">
        <v>0.14338504108226849</v>
      </c>
      <c r="M46" s="70">
        <v>0.83906600266075015</v>
      </c>
      <c r="N46" s="70">
        <v>0</v>
      </c>
      <c r="O46" s="70">
        <v>0</v>
      </c>
      <c r="P46" s="70">
        <v>0.62653530546945646</v>
      </c>
      <c r="Q46" s="70">
        <v>0</v>
      </c>
      <c r="R46" s="70">
        <v>1.3146052118460982E-2</v>
      </c>
      <c r="S46" s="70">
        <v>2.4739420595537602</v>
      </c>
    </row>
    <row r="47" spans="1:19">
      <c r="A47" t="s">
        <v>48</v>
      </c>
      <c r="B47" s="69" t="s">
        <v>86</v>
      </c>
      <c r="C47" s="70">
        <v>0</v>
      </c>
      <c r="D47" s="70">
        <v>0</v>
      </c>
      <c r="E47" s="70">
        <v>0.12365326594540949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0.23601474909194747</v>
      </c>
      <c r="M47" s="70">
        <v>0</v>
      </c>
      <c r="N47" s="70">
        <v>0</v>
      </c>
      <c r="O47" s="70">
        <v>0</v>
      </c>
      <c r="P47" s="70">
        <v>0.64766715990485224</v>
      </c>
      <c r="Q47" s="70">
        <v>0</v>
      </c>
      <c r="R47" s="70">
        <v>2.7429501606818563E-2</v>
      </c>
      <c r="S47" s="70">
        <v>1.0347646765490914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9.5126290861405338E-2</v>
      </c>
      <c r="F48" s="70">
        <v>0</v>
      </c>
      <c r="G48" s="70">
        <v>0.27691040130582462</v>
      </c>
      <c r="H48" s="70">
        <v>0</v>
      </c>
      <c r="I48" s="70">
        <v>0</v>
      </c>
      <c r="J48" s="70">
        <v>0</v>
      </c>
      <c r="K48" s="70">
        <v>0</v>
      </c>
      <c r="L48" s="70">
        <v>9.3459567984782776E-2</v>
      </c>
      <c r="M48" s="70">
        <v>0.83906600266074571</v>
      </c>
      <c r="N48" s="70">
        <v>0</v>
      </c>
      <c r="O48" s="70">
        <v>1.2141768876128298</v>
      </c>
      <c r="P48" s="70">
        <v>0.51625399297051189</v>
      </c>
      <c r="Q48" s="70">
        <v>0</v>
      </c>
      <c r="R48" s="70">
        <v>3.675425252995157E-2</v>
      </c>
      <c r="S48" s="70">
        <v>3.0717473959260033</v>
      </c>
    </row>
    <row r="49" spans="1:19">
      <c r="A49" t="s">
        <v>48</v>
      </c>
      <c r="B49" s="69" t="s">
        <v>88</v>
      </c>
      <c r="C49" s="70">
        <v>0</v>
      </c>
      <c r="D49" s="70">
        <v>0</v>
      </c>
      <c r="E49" s="70">
        <v>8.9551093135294746E-2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8.5407879986657664E-2</v>
      </c>
      <c r="M49" s="70">
        <v>1.0699465424650612E-3</v>
      </c>
      <c r="N49" s="70">
        <v>0</v>
      </c>
      <c r="O49" s="70">
        <v>0</v>
      </c>
      <c r="P49" s="70">
        <v>0.42723111008058012</v>
      </c>
      <c r="Q49" s="70">
        <v>0</v>
      </c>
      <c r="R49" s="70">
        <v>4.2423000841747549E-2</v>
      </c>
      <c r="S49" s="70">
        <v>0.64568303058670296</v>
      </c>
    </row>
    <row r="50" spans="1:19">
      <c r="A50" t="s">
        <v>48</v>
      </c>
      <c r="B50" s="69" t="s">
        <v>89</v>
      </c>
      <c r="C50" s="70">
        <v>2.0243456761446263E-3</v>
      </c>
      <c r="D50" s="70">
        <v>0</v>
      </c>
      <c r="E50" s="70">
        <v>6.2613231935500391E-2</v>
      </c>
      <c r="F50" s="70">
        <v>0</v>
      </c>
      <c r="G50" s="70">
        <v>0.41536560195873701</v>
      </c>
      <c r="H50" s="70">
        <v>0</v>
      </c>
      <c r="I50" s="70">
        <v>0</v>
      </c>
      <c r="J50" s="70">
        <v>0</v>
      </c>
      <c r="K50" s="70">
        <v>0</v>
      </c>
      <c r="L50" s="70">
        <v>0.11541720978796488</v>
      </c>
      <c r="M50" s="70">
        <v>1.2967741570052205E-2</v>
      </c>
      <c r="N50" s="70">
        <v>0</v>
      </c>
      <c r="O50" s="70">
        <v>1.8212653314192462</v>
      </c>
      <c r="P50" s="70">
        <v>0.69939624454260496</v>
      </c>
      <c r="Q50" s="70">
        <v>0</v>
      </c>
      <c r="R50" s="70">
        <v>2.6010320109434937E-2</v>
      </c>
      <c r="S50" s="70">
        <v>3.1550600269996067</v>
      </c>
    </row>
    <row r="51" spans="1:19">
      <c r="A51" t="s">
        <v>48</v>
      </c>
      <c r="B51" s="69" t="s">
        <v>90</v>
      </c>
      <c r="C51" s="70">
        <v>0</v>
      </c>
      <c r="D51" s="70">
        <v>0</v>
      </c>
      <c r="E51" s="70">
        <v>6.7990224590686266E-2</v>
      </c>
      <c r="F51" s="70">
        <v>0</v>
      </c>
      <c r="G51" s="70">
        <v>0.31192206124104382</v>
      </c>
      <c r="H51" s="70">
        <v>0</v>
      </c>
      <c r="I51" s="70">
        <v>0</v>
      </c>
      <c r="J51" s="70">
        <v>0</v>
      </c>
      <c r="K51" s="70">
        <v>0</v>
      </c>
      <c r="L51" s="70">
        <v>9.8015275235339705E-2</v>
      </c>
      <c r="M51" s="70">
        <v>1.7582395469651679E-2</v>
      </c>
      <c r="N51" s="70">
        <v>0</v>
      </c>
      <c r="O51" s="70">
        <v>0</v>
      </c>
      <c r="P51" s="70">
        <v>1.1111449209473143</v>
      </c>
      <c r="Q51" s="70">
        <v>0</v>
      </c>
      <c r="R51" s="70">
        <v>4.7413304448153393E-2</v>
      </c>
      <c r="S51" s="70">
        <v>1.6540681819322387</v>
      </c>
    </row>
    <row r="52" spans="1:19">
      <c r="A52" t="s">
        <v>48</v>
      </c>
      <c r="B52" s="69" t="s">
        <v>91</v>
      </c>
      <c r="C52" s="70">
        <v>0.11020267527444906</v>
      </c>
      <c r="D52" s="70">
        <v>0</v>
      </c>
      <c r="E52" s="70">
        <v>4.9303232889884585E-2</v>
      </c>
      <c r="F52" s="70">
        <v>0</v>
      </c>
      <c r="G52" s="70">
        <v>0.46788309186156574</v>
      </c>
      <c r="H52" s="70">
        <v>0</v>
      </c>
      <c r="I52" s="70">
        <v>0</v>
      </c>
      <c r="J52" s="70">
        <v>0</v>
      </c>
      <c r="K52" s="70">
        <v>0</v>
      </c>
      <c r="L52" s="70">
        <v>8.4476087061499228E-2</v>
      </c>
      <c r="M52" s="70">
        <v>1.2935392527975154E-3</v>
      </c>
      <c r="N52" s="70">
        <v>0</v>
      </c>
      <c r="O52" s="70">
        <v>0</v>
      </c>
      <c r="P52" s="70">
        <v>1.3720975757134504</v>
      </c>
      <c r="Q52" s="70">
        <v>0</v>
      </c>
      <c r="R52" s="70">
        <v>0.10634586984505634</v>
      </c>
      <c r="S52" s="70">
        <v>2.1916020718986147</v>
      </c>
    </row>
    <row r="53" spans="1:19">
      <c r="A53" t="s">
        <v>48</v>
      </c>
      <c r="B53" s="69" t="s">
        <v>92</v>
      </c>
      <c r="C53" s="70">
        <v>0.15740307843175921</v>
      </c>
      <c r="D53" s="70">
        <v>0</v>
      </c>
      <c r="E53" s="70">
        <v>4.7433510618196895E-2</v>
      </c>
      <c r="F53" s="70">
        <v>0</v>
      </c>
      <c r="G53" s="70">
        <v>0.31192206124104382</v>
      </c>
      <c r="H53" s="70">
        <v>0</v>
      </c>
      <c r="I53" s="70">
        <v>0</v>
      </c>
      <c r="J53" s="70">
        <v>0</v>
      </c>
      <c r="K53" s="70">
        <v>0</v>
      </c>
      <c r="L53" s="70">
        <v>9.3491508452830607E-2</v>
      </c>
      <c r="M53" s="70">
        <v>6.5469478685562521E-3</v>
      </c>
      <c r="N53" s="70">
        <v>0</v>
      </c>
      <c r="O53" s="70">
        <v>0</v>
      </c>
      <c r="P53" s="70">
        <v>1.1819391859297994</v>
      </c>
      <c r="Q53" s="70">
        <v>0</v>
      </c>
      <c r="R53" s="70">
        <v>0.10879090743272912</v>
      </c>
      <c r="S53" s="70">
        <v>1.9075271999750356</v>
      </c>
    </row>
    <row r="54" spans="1:19">
      <c r="A54" t="s">
        <v>48</v>
      </c>
      <c r="B54" s="69" t="s">
        <v>93</v>
      </c>
      <c r="C54" s="70">
        <v>0.11665539831094629</v>
      </c>
      <c r="D54" s="70">
        <v>0.75838309849580332</v>
      </c>
      <c r="E54" s="70">
        <v>3.8324976533447908E-2</v>
      </c>
      <c r="F54" s="70">
        <v>0.90662632115607178</v>
      </c>
      <c r="G54" s="70">
        <v>1.0917272143436534</v>
      </c>
      <c r="H54" s="70">
        <v>0</v>
      </c>
      <c r="I54" s="70">
        <v>0</v>
      </c>
      <c r="J54" s="70">
        <v>0</v>
      </c>
      <c r="K54" s="70">
        <v>2.3850108836134472</v>
      </c>
      <c r="L54" s="70">
        <v>0.10511046109638689</v>
      </c>
      <c r="M54" s="70">
        <v>1.5399794208664552E-2</v>
      </c>
      <c r="N54" s="70">
        <v>0</v>
      </c>
      <c r="O54" s="70">
        <v>0</v>
      </c>
      <c r="P54" s="70">
        <v>1.355579525865533</v>
      </c>
      <c r="Q54" s="70">
        <v>0</v>
      </c>
      <c r="R54" s="70">
        <v>0.10211911405531349</v>
      </c>
      <c r="S54" s="70">
        <v>6.8749367876792036</v>
      </c>
    </row>
    <row r="55" spans="1:19">
      <c r="A55" t="s">
        <v>48</v>
      </c>
      <c r="B55" s="69" t="s">
        <v>94</v>
      </c>
      <c r="C55" s="70">
        <v>0.11246389037023435</v>
      </c>
      <c r="D55" s="70">
        <v>0</v>
      </c>
      <c r="E55" s="70">
        <v>3.810295278658038E-2</v>
      </c>
      <c r="F55" s="70">
        <v>0</v>
      </c>
      <c r="G55" s="70">
        <v>0.46788309186156551</v>
      </c>
      <c r="H55" s="70">
        <v>0</v>
      </c>
      <c r="I55" s="70">
        <v>1.7345822224316265</v>
      </c>
      <c r="J55" s="70">
        <v>0</v>
      </c>
      <c r="K55" s="70">
        <v>0</v>
      </c>
      <c r="L55" s="70">
        <v>9.1215311472505167E-2</v>
      </c>
      <c r="M55" s="70">
        <v>2.2297003685816996E-2</v>
      </c>
      <c r="N55" s="70">
        <v>0</v>
      </c>
      <c r="O55" s="70">
        <v>0.36898140250029376</v>
      </c>
      <c r="P55" s="70">
        <v>2.3839099711764398</v>
      </c>
      <c r="Q55" s="70">
        <v>0</v>
      </c>
      <c r="R55" s="70">
        <v>0.11143060299373331</v>
      </c>
      <c r="S55" s="70">
        <v>5.3308664492786306</v>
      </c>
    </row>
    <row r="56" spans="1:19">
      <c r="A56" t="s">
        <v>48</v>
      </c>
      <c r="B56" s="69" t="s">
        <v>95</v>
      </c>
      <c r="C56" s="70">
        <v>1.1911058297536345</v>
      </c>
      <c r="D56" s="70">
        <v>1.4693672533355771</v>
      </c>
      <c r="E56" s="70">
        <v>4.417695916086295E-2</v>
      </c>
      <c r="F56" s="70">
        <v>0</v>
      </c>
      <c r="G56" s="70">
        <v>0.46788309186156596</v>
      </c>
      <c r="H56" s="70">
        <v>0</v>
      </c>
      <c r="I56" s="70">
        <v>0</v>
      </c>
      <c r="J56" s="70">
        <v>0</v>
      </c>
      <c r="K56" s="70">
        <v>1.788758162710085</v>
      </c>
      <c r="L56" s="70">
        <v>4.0180672214755075E-2</v>
      </c>
      <c r="M56" s="70">
        <v>6.5325029859906181E-3</v>
      </c>
      <c r="N56" s="70">
        <v>0</v>
      </c>
      <c r="O56" s="70">
        <v>0</v>
      </c>
      <c r="P56" s="70">
        <v>2.1270304763860075</v>
      </c>
      <c r="Q56" s="70">
        <v>0</v>
      </c>
      <c r="R56" s="70">
        <v>0.16060643974813815</v>
      </c>
      <c r="S56" s="70">
        <v>7.2956413881564757</v>
      </c>
    </row>
    <row r="57" spans="1:19">
      <c r="A57" t="s">
        <v>48</v>
      </c>
      <c r="B57" s="69" t="s">
        <v>96</v>
      </c>
      <c r="C57" s="70">
        <v>9.629801926542858E-2</v>
      </c>
      <c r="D57" s="70">
        <v>1.5167661969916062</v>
      </c>
      <c r="E57" s="70">
        <v>4.2523336651577814E-2</v>
      </c>
      <c r="F57" s="70">
        <v>1.3599394817341333</v>
      </c>
      <c r="G57" s="70">
        <v>0</v>
      </c>
      <c r="H57" s="70">
        <v>0</v>
      </c>
      <c r="I57" s="70">
        <v>3.3607530559613172</v>
      </c>
      <c r="J57" s="70">
        <v>0</v>
      </c>
      <c r="K57" s="70">
        <v>0.11357194683873573</v>
      </c>
      <c r="L57" s="70">
        <v>4.3665473708542235E-2</v>
      </c>
      <c r="M57" s="70">
        <v>3.1730124257309811E-2</v>
      </c>
      <c r="N57" s="70">
        <v>2.4988020451909283E-3</v>
      </c>
      <c r="O57" s="70">
        <v>0</v>
      </c>
      <c r="P57" s="70">
        <v>3.0424565860726993</v>
      </c>
      <c r="Q57" s="70">
        <v>0</v>
      </c>
      <c r="R57" s="70">
        <v>0.20659746572964277</v>
      </c>
      <c r="S57" s="70">
        <v>9.8168004892566998</v>
      </c>
    </row>
    <row r="58" spans="1:19">
      <c r="A58" t="s">
        <v>48</v>
      </c>
      <c r="B58" s="69" t="s">
        <v>97</v>
      </c>
      <c r="C58" s="70">
        <v>9.4225801007918664E-2</v>
      </c>
      <c r="D58" s="70">
        <v>0.71098415483977284</v>
      </c>
      <c r="E58" s="70">
        <v>7.3123061056121763E-2</v>
      </c>
      <c r="F58" s="70">
        <v>0</v>
      </c>
      <c r="G58" s="70">
        <v>0</v>
      </c>
      <c r="H58" s="70">
        <v>0</v>
      </c>
      <c r="I58" s="70">
        <v>1.7345822224316265</v>
      </c>
      <c r="J58" s="70">
        <v>0</v>
      </c>
      <c r="K58" s="70">
        <v>0.39750181393558037</v>
      </c>
      <c r="L58" s="70">
        <v>2.7480761259602193E-2</v>
      </c>
      <c r="M58" s="70">
        <v>3.5853200621251524E-2</v>
      </c>
      <c r="N58" s="70">
        <v>0.18501578545858818</v>
      </c>
      <c r="O58" s="70">
        <v>0</v>
      </c>
      <c r="P58" s="70">
        <v>3.2996686999301268</v>
      </c>
      <c r="Q58" s="70">
        <v>0</v>
      </c>
      <c r="R58" s="70">
        <v>0.17900969412074574</v>
      </c>
      <c r="S58" s="70">
        <v>6.7374451946613192</v>
      </c>
    </row>
    <row r="59" spans="1:19">
      <c r="A59" t="s">
        <v>48</v>
      </c>
      <c r="B59" s="69" t="s">
        <v>98</v>
      </c>
      <c r="C59" s="70">
        <v>1.1750832620746832</v>
      </c>
      <c r="D59" s="70">
        <v>0.71098415483977373</v>
      </c>
      <c r="E59" s="70">
        <v>7.9087130057709176E-2</v>
      </c>
      <c r="F59" s="70">
        <v>0</v>
      </c>
      <c r="G59" s="70">
        <v>0</v>
      </c>
      <c r="H59" s="70">
        <v>0</v>
      </c>
      <c r="I59" s="70">
        <v>3.3607530559613181</v>
      </c>
      <c r="J59" s="70">
        <v>0</v>
      </c>
      <c r="K59" s="70">
        <v>0</v>
      </c>
      <c r="L59" s="70">
        <v>5.0606746164948646E-2</v>
      </c>
      <c r="M59" s="70">
        <v>0.72798438196260928</v>
      </c>
      <c r="N59" s="70">
        <v>1.1500410968750097E-2</v>
      </c>
      <c r="O59" s="70">
        <v>0.36898140250029332</v>
      </c>
      <c r="P59" s="70">
        <v>2.8533409574564814</v>
      </c>
      <c r="Q59" s="70">
        <v>0</v>
      </c>
      <c r="R59" s="70">
        <v>0.3833051366128819</v>
      </c>
      <c r="S59" s="70">
        <v>9.7216266385993748</v>
      </c>
    </row>
    <row r="60" spans="1:19">
      <c r="A60" t="s">
        <v>48</v>
      </c>
      <c r="B60" s="69" t="s">
        <v>99</v>
      </c>
      <c r="C60" s="70">
        <v>0.44159377117683274</v>
      </c>
      <c r="D60" s="70">
        <v>0.71098415483977373</v>
      </c>
      <c r="E60" s="70">
        <v>2.1088092721175706</v>
      </c>
      <c r="F60" s="70">
        <v>0</v>
      </c>
      <c r="G60" s="70">
        <v>0</v>
      </c>
      <c r="H60" s="70">
        <v>0</v>
      </c>
      <c r="I60" s="70">
        <v>1.6261708335296898</v>
      </c>
      <c r="J60" s="70">
        <v>1.1048316146492994</v>
      </c>
      <c r="K60" s="70">
        <v>0.23424214035489399</v>
      </c>
      <c r="L60" s="70">
        <v>2.0453389387013132E-2</v>
      </c>
      <c r="M60" s="70">
        <v>0.10123575560873821</v>
      </c>
      <c r="N60" s="70">
        <v>0</v>
      </c>
      <c r="O60" s="70">
        <v>1.3676935055868658</v>
      </c>
      <c r="P60" s="70">
        <v>2.4636876527462377</v>
      </c>
      <c r="Q60" s="70">
        <v>0</v>
      </c>
      <c r="R60" s="70">
        <v>0.19528096137368278</v>
      </c>
      <c r="S60" s="70">
        <v>10.374983051370663</v>
      </c>
    </row>
    <row r="61" spans="1:19">
      <c r="A61" t="s">
        <v>48</v>
      </c>
      <c r="B61" s="69" t="s">
        <v>101</v>
      </c>
      <c r="C61" s="70">
        <v>0.54412475268984517</v>
      </c>
      <c r="D61" s="70">
        <v>0</v>
      </c>
      <c r="E61" s="70">
        <v>8.0693052107362551E-2</v>
      </c>
      <c r="F61" s="70">
        <v>0</v>
      </c>
      <c r="G61" s="70">
        <v>0</v>
      </c>
      <c r="H61" s="70">
        <v>0</v>
      </c>
      <c r="I61" s="70">
        <v>1.6261708335296898</v>
      </c>
      <c r="J61" s="70">
        <v>0</v>
      </c>
      <c r="K61" s="70">
        <v>0.14906318022584308</v>
      </c>
      <c r="L61" s="70">
        <v>3.7407388596509383E-2</v>
      </c>
      <c r="M61" s="70">
        <v>2.6282374299686495E-3</v>
      </c>
      <c r="N61" s="70">
        <v>0.2554556432734425</v>
      </c>
      <c r="O61" s="70">
        <v>1.4334060458444098</v>
      </c>
      <c r="P61" s="70">
        <v>1.9293205645798963</v>
      </c>
      <c r="Q61" s="70">
        <v>0</v>
      </c>
      <c r="R61" s="70">
        <v>0.32853994554324029</v>
      </c>
      <c r="S61" s="70">
        <v>6.3868096438195749</v>
      </c>
    </row>
    <row r="62" spans="1:19">
      <c r="A62" t="s">
        <v>48</v>
      </c>
      <c r="B62" s="69" t="s">
        <v>102</v>
      </c>
      <c r="C62" s="70">
        <v>0.30828742965257661</v>
      </c>
      <c r="D62" s="70">
        <v>0</v>
      </c>
      <c r="E62" s="70">
        <v>0.69265794221050703</v>
      </c>
      <c r="F62" s="70">
        <v>0</v>
      </c>
      <c r="G62" s="70">
        <v>0</v>
      </c>
      <c r="H62" s="70">
        <v>0</v>
      </c>
      <c r="I62" s="70">
        <v>0</v>
      </c>
      <c r="J62" s="70">
        <v>0.82862371098697452</v>
      </c>
      <c r="K62" s="70">
        <v>0</v>
      </c>
      <c r="L62" s="70">
        <v>0.19305617120326057</v>
      </c>
      <c r="M62" s="70">
        <v>4.594332682827762E-2</v>
      </c>
      <c r="N62" s="70">
        <v>4.9337542788958078E-3</v>
      </c>
      <c r="O62" s="70">
        <v>3.4192337639671671</v>
      </c>
      <c r="P62" s="70">
        <v>1.7785338233338734</v>
      </c>
      <c r="Q62" s="70">
        <v>0</v>
      </c>
      <c r="R62" s="70">
        <v>0.7666718315792056</v>
      </c>
      <c r="S62" s="70">
        <v>8.0379417540411282</v>
      </c>
    </row>
    <row r="63" spans="1:19">
      <c r="A63" t="s">
        <v>48</v>
      </c>
      <c r="B63" s="69" t="s">
        <v>103</v>
      </c>
      <c r="C63" s="70">
        <v>0.39933462584037116</v>
      </c>
      <c r="D63" s="70">
        <v>0</v>
      </c>
      <c r="E63" s="70">
        <v>1.2462314986327359</v>
      </c>
      <c r="F63" s="70">
        <v>0</v>
      </c>
      <c r="G63" s="70">
        <v>0</v>
      </c>
      <c r="H63" s="70">
        <v>0</v>
      </c>
      <c r="I63" s="70">
        <v>0</v>
      </c>
      <c r="J63" s="70">
        <v>1.2445229682256471</v>
      </c>
      <c r="K63" s="70">
        <v>0</v>
      </c>
      <c r="L63" s="70">
        <v>0.94931337870893717</v>
      </c>
      <c r="M63" s="70">
        <v>1.4008416537659265</v>
      </c>
      <c r="N63" s="70">
        <v>2.8901819656784289E-2</v>
      </c>
      <c r="O63" s="70">
        <v>1.3676935055868658</v>
      </c>
      <c r="P63" s="70">
        <v>4.129794921326841</v>
      </c>
      <c r="Q63" s="70">
        <v>0</v>
      </c>
      <c r="R63" s="70">
        <v>0.67198734903827129</v>
      </c>
      <c r="S63" s="70">
        <v>11.438621720782592</v>
      </c>
    </row>
    <row r="64" spans="1:19">
      <c r="A64" t="s">
        <v>48</v>
      </c>
      <c r="B64" s="69" t="s">
        <v>104</v>
      </c>
      <c r="C64" s="70">
        <v>0.60173300743551827</v>
      </c>
      <c r="D64" s="70">
        <v>0</v>
      </c>
      <c r="E64" s="70">
        <v>1.2933121390524684</v>
      </c>
      <c r="F64" s="70">
        <v>0</v>
      </c>
      <c r="G64" s="70">
        <v>0</v>
      </c>
      <c r="H64" s="70">
        <v>0</v>
      </c>
      <c r="I64" s="70">
        <v>0</v>
      </c>
      <c r="J64" s="70">
        <v>2.1779151943948829</v>
      </c>
      <c r="K64" s="70">
        <v>0</v>
      </c>
      <c r="L64" s="70">
        <v>1.4855650106289646</v>
      </c>
      <c r="M64" s="70">
        <v>1.5768428405435131E-2</v>
      </c>
      <c r="N64" s="70">
        <v>4.4687190640328778E-2</v>
      </c>
      <c r="O64" s="70">
        <v>4.10383585614737</v>
      </c>
      <c r="P64" s="70">
        <v>9.5688333786858522</v>
      </c>
      <c r="Q64" s="70">
        <v>0</v>
      </c>
      <c r="R64" s="70">
        <v>0.4401328494693022</v>
      </c>
      <c r="S64" s="70">
        <v>19.731783054861168</v>
      </c>
    </row>
    <row r="65" spans="1:19">
      <c r="A65" t="s">
        <v>48</v>
      </c>
      <c r="B65" s="69" t="s">
        <v>105</v>
      </c>
      <c r="C65" s="70">
        <v>0.42748040807859056</v>
      </c>
      <c r="D65" s="70">
        <v>0</v>
      </c>
      <c r="E65" s="70">
        <v>0.83128777149426103</v>
      </c>
      <c r="F65" s="70">
        <v>0</v>
      </c>
      <c r="G65" s="70">
        <v>0</v>
      </c>
      <c r="H65" s="70">
        <v>0</v>
      </c>
      <c r="I65" s="70">
        <v>0</v>
      </c>
      <c r="J65" s="70">
        <v>2.1779151943948829</v>
      </c>
      <c r="K65" s="70">
        <v>0</v>
      </c>
      <c r="L65" s="70">
        <v>2.1331396167910581</v>
      </c>
      <c r="M65" s="70">
        <v>1.400212367313225</v>
      </c>
      <c r="N65" s="70">
        <v>3.8867665403108376E-4</v>
      </c>
      <c r="O65" s="70">
        <v>0</v>
      </c>
      <c r="P65" s="70">
        <v>6.5351742246010289</v>
      </c>
      <c r="Q65" s="70">
        <v>0</v>
      </c>
      <c r="R65" s="70">
        <v>0.33234182726593353</v>
      </c>
      <c r="S65" s="70">
        <v>13.837940086593392</v>
      </c>
    </row>
    <row r="66" spans="1:19">
      <c r="A66" t="s">
        <v>100</v>
      </c>
      <c r="B66" s="69" t="s">
        <v>106</v>
      </c>
      <c r="C66" s="70">
        <v>0.26013229607130128</v>
      </c>
      <c r="D66" s="70">
        <v>0</v>
      </c>
      <c r="E66" s="70">
        <v>0.58673066780341276</v>
      </c>
      <c r="F66" s="70">
        <v>0</v>
      </c>
      <c r="G66" s="70">
        <v>0</v>
      </c>
      <c r="H66" s="70">
        <v>0</v>
      </c>
      <c r="I66" s="70">
        <v>0</v>
      </c>
      <c r="J66" s="70">
        <v>2.1779151943948829</v>
      </c>
      <c r="K66" s="70">
        <v>0</v>
      </c>
      <c r="L66" s="70">
        <v>1.3462297844675906</v>
      </c>
      <c r="M66" s="70">
        <v>1.1880615013073026E-2</v>
      </c>
      <c r="N66" s="70">
        <v>0</v>
      </c>
      <c r="O66" s="70">
        <v>2.0515402583802995</v>
      </c>
      <c r="P66" s="70">
        <v>4.2228858313922473</v>
      </c>
      <c r="Q66" s="70">
        <v>0</v>
      </c>
      <c r="R66" s="70">
        <v>0.2420176777623837</v>
      </c>
      <c r="S66" s="70">
        <v>10.899332325286196</v>
      </c>
    </row>
    <row r="67" spans="1:19">
      <c r="A67" t="s">
        <v>48</v>
      </c>
      <c r="B67" s="69" t="s">
        <v>107</v>
      </c>
      <c r="C67" s="70">
        <v>0.22079598230272879</v>
      </c>
      <c r="D67" s="70">
        <v>0</v>
      </c>
      <c r="E67" s="70">
        <v>0.48552343258287678</v>
      </c>
      <c r="F67" s="70">
        <v>2.0425144706504614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0.9014983962404477</v>
      </c>
      <c r="M67" s="70">
        <v>2.5314960397517545</v>
      </c>
      <c r="N67" s="70">
        <v>2.8256632127688808E-2</v>
      </c>
      <c r="O67" s="70">
        <v>0.61045385321685686</v>
      </c>
      <c r="P67" s="70">
        <v>2.878924096342601</v>
      </c>
      <c r="Q67" s="70">
        <v>0</v>
      </c>
      <c r="R67" s="70">
        <v>0.18098098887566927</v>
      </c>
      <c r="S67" s="70">
        <v>9.8804438920927282</v>
      </c>
    </row>
    <row r="68" spans="1:19">
      <c r="A68" t="s">
        <v>48</v>
      </c>
      <c r="B68" s="69" t="s">
        <v>108</v>
      </c>
      <c r="C68" s="70">
        <v>0.18137680811262769</v>
      </c>
      <c r="D68" s="70">
        <v>0</v>
      </c>
      <c r="E68" s="70">
        <v>0.38808936393873061</v>
      </c>
      <c r="F68" s="70">
        <v>0</v>
      </c>
      <c r="G68" s="70">
        <v>0</v>
      </c>
      <c r="H68" s="70">
        <v>0</v>
      </c>
      <c r="I68" s="70">
        <v>0</v>
      </c>
      <c r="J68" s="70">
        <v>0.93339222616923578</v>
      </c>
      <c r="K68" s="70">
        <v>0</v>
      </c>
      <c r="L68" s="70">
        <v>0.61918376426141819</v>
      </c>
      <c r="M68" s="70">
        <v>3.7450064332732076</v>
      </c>
      <c r="N68" s="70">
        <v>1.8133095363287E-2</v>
      </c>
      <c r="O68" s="70">
        <v>9.4417423346087048E-3</v>
      </c>
      <c r="P68" s="70">
        <v>2.5243720510612633</v>
      </c>
      <c r="Q68" s="70">
        <v>0</v>
      </c>
      <c r="R68" s="70">
        <v>0.36963060031980532</v>
      </c>
      <c r="S68" s="70">
        <v>8.7886260848334814</v>
      </c>
    </row>
    <row r="69" spans="1:19">
      <c r="A69" t="s">
        <v>48</v>
      </c>
      <c r="B69" s="69" t="s">
        <v>109</v>
      </c>
      <c r="C69" s="70">
        <v>0.15880866858843312</v>
      </c>
      <c r="D69" s="70">
        <v>0</v>
      </c>
      <c r="E69" s="70">
        <v>0.31264400118280733</v>
      </c>
      <c r="F69" s="70">
        <v>1.0212572353252307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0.49491381022280656</v>
      </c>
      <c r="M69" s="70">
        <v>2.3980976437350172</v>
      </c>
      <c r="N69" s="70">
        <v>2.0595401986964967E-2</v>
      </c>
      <c r="O69" s="70">
        <v>0</v>
      </c>
      <c r="P69" s="70">
        <v>2.2420957891453241</v>
      </c>
      <c r="Q69" s="70">
        <v>0</v>
      </c>
      <c r="R69" s="70">
        <v>0.13704486325166609</v>
      </c>
      <c r="S69" s="70">
        <v>6.7854574134390759</v>
      </c>
    </row>
    <row r="70" spans="1:19">
      <c r="A70" t="s">
        <v>48</v>
      </c>
      <c r="B70" s="69" t="s">
        <v>110</v>
      </c>
      <c r="C70" s="70">
        <v>0.12622267544576005</v>
      </c>
      <c r="D70" s="70">
        <v>0</v>
      </c>
      <c r="E70" s="70">
        <v>0.24059671592076803</v>
      </c>
      <c r="F70" s="70">
        <v>1.5318858529878741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0.33150850578257796</v>
      </c>
      <c r="M70" s="70">
        <v>3.3025886419971862</v>
      </c>
      <c r="N70" s="70">
        <v>1.5811591494760302E-2</v>
      </c>
      <c r="O70" s="70">
        <v>0</v>
      </c>
      <c r="P70" s="70">
        <v>1.6245936884657652</v>
      </c>
      <c r="Q70" s="70">
        <v>0</v>
      </c>
      <c r="R70" s="70">
        <v>0.10188872290950624</v>
      </c>
      <c r="S70" s="70">
        <v>7.2750963950042546</v>
      </c>
    </row>
    <row r="71" spans="1:19">
      <c r="A71" t="s">
        <v>48</v>
      </c>
      <c r="B71" s="69" t="s">
        <v>111</v>
      </c>
      <c r="C71" s="70">
        <v>0.10493512740272415</v>
      </c>
      <c r="D71" s="70">
        <v>0</v>
      </c>
      <c r="E71" s="70">
        <v>0.28284471062018568</v>
      </c>
      <c r="F71" s="70">
        <v>1.5318858529878741</v>
      </c>
      <c r="G71" s="70">
        <v>0</v>
      </c>
      <c r="H71" s="70">
        <v>0</v>
      </c>
      <c r="I71" s="70">
        <v>0</v>
      </c>
      <c r="J71" s="70">
        <v>3.9418163993484754</v>
      </c>
      <c r="K71" s="70">
        <v>0</v>
      </c>
      <c r="L71" s="70">
        <v>0.21751631905932278</v>
      </c>
      <c r="M71" s="70">
        <v>2.368423300276568</v>
      </c>
      <c r="N71" s="70">
        <v>0</v>
      </c>
      <c r="O71" s="70">
        <v>0</v>
      </c>
      <c r="P71" s="70">
        <v>1.5470559060422033</v>
      </c>
      <c r="Q71" s="70">
        <v>0</v>
      </c>
      <c r="R71" s="70">
        <v>0.98080886738296247</v>
      </c>
      <c r="S71" s="70">
        <v>10.975286483120527</v>
      </c>
    </row>
    <row r="72" spans="1:19">
      <c r="A72" t="s">
        <v>48</v>
      </c>
      <c r="B72" s="69" t="s">
        <v>112</v>
      </c>
      <c r="C72" s="70">
        <v>6.2569750304444227E-2</v>
      </c>
      <c r="D72" s="70">
        <v>0</v>
      </c>
      <c r="E72" s="70">
        <v>0.20630143973281179</v>
      </c>
      <c r="F72" s="70">
        <v>2.553143088313103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0.13067624959625235</v>
      </c>
      <c r="M72" s="70">
        <v>0.94557406867968652</v>
      </c>
      <c r="N72" s="70">
        <v>0</v>
      </c>
      <c r="O72" s="70">
        <v>6.0519635697232843E-2</v>
      </c>
      <c r="P72" s="70">
        <v>1.1231484405212342</v>
      </c>
      <c r="Q72" s="70">
        <v>0</v>
      </c>
      <c r="R72" s="70">
        <v>0.23523612938673288</v>
      </c>
      <c r="S72" s="70">
        <v>5.3171688022313788</v>
      </c>
    </row>
    <row r="73" spans="1:19">
      <c r="A73" t="s">
        <v>48</v>
      </c>
      <c r="B73" s="69" t="s">
        <v>113</v>
      </c>
      <c r="C73" s="70">
        <v>5.4935595176615948E-2</v>
      </c>
      <c r="D73" s="70">
        <v>0</v>
      </c>
      <c r="E73" s="70">
        <v>0.13231844273620119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0.13487887655727704</v>
      </c>
      <c r="M73" s="70">
        <v>0</v>
      </c>
      <c r="N73" s="70">
        <v>0.25433963323758635</v>
      </c>
      <c r="O73" s="70">
        <v>2.0824292848770867</v>
      </c>
      <c r="P73" s="70">
        <v>0.91120192556201118</v>
      </c>
      <c r="Q73" s="70">
        <v>0.34866626228634107</v>
      </c>
      <c r="R73" s="70">
        <v>7.5724000224878907E-2</v>
      </c>
      <c r="S73" s="70">
        <v>3.994494020657271</v>
      </c>
    </row>
    <row r="74" spans="1:19">
      <c r="A74" t="s">
        <v>48</v>
      </c>
      <c r="B74" s="69" t="s">
        <v>114</v>
      </c>
      <c r="C74" s="70">
        <v>3.3127845778606613E-2</v>
      </c>
      <c r="D74" s="70">
        <v>0</v>
      </c>
      <c r="E74" s="70">
        <v>0.11265999469994625</v>
      </c>
      <c r="F74" s="70">
        <v>0</v>
      </c>
      <c r="G74" s="70">
        <v>0</v>
      </c>
      <c r="H74" s="70">
        <v>0</v>
      </c>
      <c r="I74" s="70">
        <v>5.4939963544003021</v>
      </c>
      <c r="J74" s="70">
        <v>0</v>
      </c>
      <c r="K74" s="70">
        <v>0</v>
      </c>
      <c r="L74" s="70">
        <v>0.15866404129295297</v>
      </c>
      <c r="M74" s="70">
        <v>2.0147809614351537</v>
      </c>
      <c r="N74" s="70">
        <v>4.8613867267575106E-3</v>
      </c>
      <c r="O74" s="70">
        <v>0</v>
      </c>
      <c r="P74" s="70">
        <v>0.59671623127223938</v>
      </c>
      <c r="Q74" s="70">
        <v>0.64471992060892647</v>
      </c>
      <c r="R74" s="70">
        <v>6.1483248877414631E-2</v>
      </c>
      <c r="S74" s="70">
        <v>9.1210099850916038</v>
      </c>
    </row>
    <row r="75" spans="1:19">
      <c r="A75" t="s">
        <v>48</v>
      </c>
      <c r="B75" s="69" t="s">
        <v>115</v>
      </c>
      <c r="C75" s="70">
        <v>5.0336541177426142E-2</v>
      </c>
      <c r="D75" s="70">
        <v>0.72246256911324025</v>
      </c>
      <c r="E75" s="70">
        <v>2.0879058168922402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0.12524417163533563</v>
      </c>
      <c r="M75" s="70">
        <v>1.0322939206610329</v>
      </c>
      <c r="N75" s="70">
        <v>0</v>
      </c>
      <c r="O75" s="70">
        <v>0</v>
      </c>
      <c r="P75" s="70">
        <v>0.58025734760310854</v>
      </c>
      <c r="Q75" s="70">
        <v>0.5962878066790277</v>
      </c>
      <c r="R75" s="70">
        <v>3.2769734320375736</v>
      </c>
      <c r="S75" s="70">
        <v>8.4717616057990597</v>
      </c>
    </row>
    <row r="76" spans="1:19">
      <c r="A76" t="s">
        <v>48</v>
      </c>
      <c r="B76" s="69" t="s">
        <v>116</v>
      </c>
      <c r="C76" s="70">
        <v>2.8861627601500572E-2</v>
      </c>
      <c r="D76" s="70">
        <v>0</v>
      </c>
      <c r="E76" s="70">
        <v>5.8416521397656851E-2</v>
      </c>
      <c r="F76" s="70">
        <v>7.6621793655474022</v>
      </c>
      <c r="G76" s="70">
        <v>0</v>
      </c>
      <c r="H76" s="70">
        <v>0</v>
      </c>
      <c r="I76" s="70">
        <v>0</v>
      </c>
      <c r="J76" s="70">
        <v>0</v>
      </c>
      <c r="K76" s="70">
        <v>2.9976664016703491</v>
      </c>
      <c r="L76" s="70">
        <v>0.11829120965871631</v>
      </c>
      <c r="M76" s="70">
        <v>1.6744027888438104</v>
      </c>
      <c r="N76" s="70">
        <v>8.4960323870882037E-2</v>
      </c>
      <c r="O76" s="70">
        <v>0</v>
      </c>
      <c r="P76" s="70">
        <v>0.46272737443470646</v>
      </c>
      <c r="Q76" s="70">
        <v>0</v>
      </c>
      <c r="R76" s="70">
        <v>0.55017960347684003</v>
      </c>
      <c r="S76" s="70">
        <v>13.637685216502177</v>
      </c>
    </row>
    <row r="77" spans="1:19">
      <c r="A77" t="s">
        <v>48</v>
      </c>
      <c r="B77" s="69" t="s">
        <v>117</v>
      </c>
      <c r="C77" s="70">
        <v>3.0551714693707765E-2</v>
      </c>
      <c r="D77" s="70">
        <v>0</v>
      </c>
      <c r="E77" s="70">
        <v>7.0089465056321743E-2</v>
      </c>
      <c r="F77" s="70">
        <v>0</v>
      </c>
      <c r="G77" s="70">
        <v>2.104882321088918</v>
      </c>
      <c r="H77" s="70">
        <v>0</v>
      </c>
      <c r="I77" s="70">
        <v>0</v>
      </c>
      <c r="J77" s="70">
        <v>0</v>
      </c>
      <c r="K77" s="70">
        <v>0</v>
      </c>
      <c r="L77" s="70">
        <v>8.2430151046898104E-2</v>
      </c>
      <c r="M77" s="70">
        <v>3.4762301754263092E-3</v>
      </c>
      <c r="N77" s="70">
        <v>0.37476459285766439</v>
      </c>
      <c r="O77" s="70">
        <v>0.16146031006348949</v>
      </c>
      <c r="P77" s="70">
        <v>0.38092894992693971</v>
      </c>
      <c r="Q77" s="70">
        <v>0.50549607859047008</v>
      </c>
      <c r="R77" s="70">
        <v>3.0975131804753726</v>
      </c>
      <c r="S77" s="70">
        <v>6.8115929939752391</v>
      </c>
    </row>
    <row r="78" spans="1:19">
      <c r="A78" t="s">
        <v>48</v>
      </c>
      <c r="B78" s="69" t="s">
        <v>118</v>
      </c>
      <c r="C78" s="70">
        <v>1.3109064656717351E-2</v>
      </c>
      <c r="D78" s="70">
        <v>2.4020504329473447</v>
      </c>
      <c r="E78" s="70">
        <v>6.2038058583727462E-2</v>
      </c>
      <c r="F78" s="70">
        <v>0</v>
      </c>
      <c r="G78" s="70">
        <v>0</v>
      </c>
      <c r="H78" s="70">
        <v>2.8917306122033675</v>
      </c>
      <c r="I78" s="70">
        <v>0</v>
      </c>
      <c r="J78" s="70">
        <v>0</v>
      </c>
      <c r="K78" s="70">
        <v>0</v>
      </c>
      <c r="L78" s="70">
        <v>0.12580958998846192</v>
      </c>
      <c r="M78" s="70">
        <v>0.93340985389527731</v>
      </c>
      <c r="N78" s="70">
        <v>2.0057834240768542</v>
      </c>
      <c r="O78" s="70">
        <v>0</v>
      </c>
      <c r="P78" s="70">
        <v>0.30225416925095772</v>
      </c>
      <c r="Q78" s="70">
        <v>0.1496550809204038</v>
      </c>
      <c r="R78" s="70">
        <v>1.257358230008256</v>
      </c>
      <c r="S78" s="70">
        <v>10.143198516531186</v>
      </c>
    </row>
    <row r="79" spans="1:19">
      <c r="A79" t="s">
        <v>48</v>
      </c>
      <c r="B79" s="69" t="s">
        <v>119</v>
      </c>
      <c r="C79" s="70">
        <v>8.0122023071513837E-3</v>
      </c>
      <c r="D79" s="70">
        <v>0</v>
      </c>
      <c r="E79" s="70">
        <v>4.0588521449864245E-2</v>
      </c>
      <c r="F79" s="70">
        <v>0.14539309353904528</v>
      </c>
      <c r="G79" s="70">
        <v>0</v>
      </c>
      <c r="H79" s="70">
        <v>0.53065835660877925</v>
      </c>
      <c r="I79" s="70">
        <v>0</v>
      </c>
      <c r="J79" s="70">
        <v>0</v>
      </c>
      <c r="K79" s="70">
        <v>0</v>
      </c>
      <c r="L79" s="70">
        <v>6.6011877836803734E-2</v>
      </c>
      <c r="M79" s="70">
        <v>1.9668452209153031</v>
      </c>
      <c r="N79" s="70">
        <v>1.0715001881440642</v>
      </c>
      <c r="O79" s="70">
        <v>1.1413630631810108</v>
      </c>
      <c r="P79" s="70">
        <v>0.65599191017483349</v>
      </c>
      <c r="Q79" s="70">
        <v>0.11768746794230678</v>
      </c>
      <c r="R79" s="70">
        <v>3.0890869265288501E-2</v>
      </c>
      <c r="S79" s="70">
        <v>5.7749427713647492</v>
      </c>
    </row>
    <row r="80" spans="1:19">
      <c r="A80" t="s">
        <v>48</v>
      </c>
      <c r="B80" s="69" t="s">
        <v>120</v>
      </c>
      <c r="C80" s="70">
        <v>1.4066529989218424E-2</v>
      </c>
      <c r="D80" s="70">
        <v>0</v>
      </c>
      <c r="E80" s="70">
        <v>3.0815459000276491E-2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8.9805893132194115E-2</v>
      </c>
      <c r="M80" s="70">
        <v>5.235164289335593</v>
      </c>
      <c r="N80" s="70">
        <v>0.69387705231806063</v>
      </c>
      <c r="O80" s="70">
        <v>0.3434896300668413</v>
      </c>
      <c r="P80" s="70">
        <v>0.29973828203534936</v>
      </c>
      <c r="Q80" s="70">
        <v>0</v>
      </c>
      <c r="R80" s="70">
        <v>0.29104669832852537</v>
      </c>
      <c r="S80" s="70">
        <v>6.9980038342059743</v>
      </c>
    </row>
    <row r="81" spans="1:19">
      <c r="A81" t="s">
        <v>48</v>
      </c>
      <c r="B81" s="69" t="s">
        <v>121</v>
      </c>
      <c r="C81" s="70">
        <v>1.3582172552023764E-2</v>
      </c>
      <c r="D81" s="70">
        <v>0</v>
      </c>
      <c r="E81" s="70">
        <v>1.7006762350742832E-2</v>
      </c>
      <c r="F81" s="70">
        <v>0</v>
      </c>
      <c r="G81" s="70">
        <v>1.0397402041368409E-2</v>
      </c>
      <c r="H81" s="70">
        <v>0</v>
      </c>
      <c r="I81" s="70">
        <v>0</v>
      </c>
      <c r="J81" s="70">
        <v>0</v>
      </c>
      <c r="K81" s="70">
        <v>0</v>
      </c>
      <c r="L81" s="70">
        <v>6.9725639573141152E-2</v>
      </c>
      <c r="M81" s="70">
        <v>1.8695058525281638E-2</v>
      </c>
      <c r="N81" s="70">
        <v>0.11860481770200604</v>
      </c>
      <c r="O81" s="70">
        <v>1.0072205305014492</v>
      </c>
      <c r="P81" s="70">
        <v>0.18422121203225572</v>
      </c>
      <c r="Q81" s="70">
        <v>0</v>
      </c>
      <c r="R81" s="70">
        <v>1.1282252501047196E-2</v>
      </c>
      <c r="S81" s="70">
        <v>1.4507358477799812</v>
      </c>
    </row>
    <row r="82" spans="1:19">
      <c r="A82" t="s">
        <v>48</v>
      </c>
      <c r="B82" s="69" t="s">
        <v>122</v>
      </c>
      <c r="C82" s="70">
        <v>9.8830654171120358E-3</v>
      </c>
      <c r="D82" s="70">
        <v>0</v>
      </c>
      <c r="E82" s="70">
        <v>1.7628020615234163E-2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7.2266168568281941E-2</v>
      </c>
      <c r="M82" s="70">
        <v>0</v>
      </c>
      <c r="N82" s="70">
        <v>0</v>
      </c>
      <c r="O82" s="70">
        <v>0</v>
      </c>
      <c r="P82" s="70">
        <v>0.1584060638935938</v>
      </c>
      <c r="Q82" s="70">
        <v>0</v>
      </c>
      <c r="R82" s="70">
        <v>1.2113546069260295E-2</v>
      </c>
      <c r="S82" s="70">
        <v>0.27029686456319268</v>
      </c>
    </row>
    <row r="83" spans="1:19">
      <c r="A83" t="s">
        <v>48</v>
      </c>
      <c r="B83" s="69" t="s">
        <v>123</v>
      </c>
      <c r="C83" s="70">
        <v>1.2397529838869659E-2</v>
      </c>
      <c r="D83" s="70">
        <v>0</v>
      </c>
      <c r="E83" s="70">
        <v>2.1224568552732137E-2</v>
      </c>
      <c r="F83" s="70">
        <v>0</v>
      </c>
      <c r="G83" s="70">
        <v>9.2303467101935155E-3</v>
      </c>
      <c r="H83" s="70">
        <v>5.6603558038270663E-2</v>
      </c>
      <c r="I83" s="70">
        <v>0</v>
      </c>
      <c r="J83" s="70">
        <v>0</v>
      </c>
      <c r="K83" s="70">
        <v>0</v>
      </c>
      <c r="L83" s="70">
        <v>4.5041433345545556E-2</v>
      </c>
      <c r="M83" s="70">
        <v>2.1534069887252372E-4</v>
      </c>
      <c r="N83" s="70">
        <v>3.5004333622552508E-3</v>
      </c>
      <c r="O83" s="70">
        <v>0</v>
      </c>
      <c r="P83" s="70">
        <v>0.12563928952067727</v>
      </c>
      <c r="Q83" s="70">
        <v>0</v>
      </c>
      <c r="R83" s="70">
        <v>0.25977585274433679</v>
      </c>
      <c r="S83" s="70">
        <v>0.5336283528115473</v>
      </c>
    </row>
    <row r="84" spans="1:19">
      <c r="A84" t="s">
        <v>48</v>
      </c>
      <c r="B84" s="69" t="s">
        <v>124</v>
      </c>
      <c r="C84" s="70">
        <v>7.7937666849781095E-3</v>
      </c>
      <c r="D84" s="70">
        <v>0</v>
      </c>
      <c r="E84" s="70">
        <v>1.5378795221897334E-2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7.2274414674016185E-2</v>
      </c>
      <c r="M84" s="70">
        <v>3.9193775764879035E-2</v>
      </c>
      <c r="N84" s="70">
        <v>0.27752367818788226</v>
      </c>
      <c r="O84" s="70">
        <v>0</v>
      </c>
      <c r="P84" s="70">
        <v>0.13584371098500014</v>
      </c>
      <c r="Q84" s="70">
        <v>0</v>
      </c>
      <c r="R84" s="70">
        <v>0.14346943043184623</v>
      </c>
      <c r="S84" s="70">
        <v>0.69147757195088388</v>
      </c>
    </row>
    <row r="85" spans="1:19">
      <c r="A85" t="s">
        <v>48</v>
      </c>
      <c r="B85" s="69" t="s">
        <v>125</v>
      </c>
      <c r="C85" s="70">
        <v>7.8972201799434316E-3</v>
      </c>
      <c r="D85" s="70">
        <v>0</v>
      </c>
      <c r="E85" s="70">
        <v>1.4299249798865432E-2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7.6384271616802835E-2</v>
      </c>
      <c r="M85" s="70">
        <v>0.24710514754113433</v>
      </c>
      <c r="N85" s="70">
        <v>3.9011039415878024E-2</v>
      </c>
      <c r="O85" s="70">
        <v>0</v>
      </c>
      <c r="P85" s="70">
        <v>9.9434268914478707E-2</v>
      </c>
      <c r="Q85" s="70">
        <v>0</v>
      </c>
      <c r="R85" s="70">
        <v>1.0100868432793675E-2</v>
      </c>
      <c r="S85" s="70">
        <v>0.49423206590012114</v>
      </c>
    </row>
    <row r="86" spans="1:19">
      <c r="A86" t="s">
        <v>48</v>
      </c>
      <c r="B86" s="69" t="s">
        <v>126</v>
      </c>
      <c r="C86" s="70">
        <v>8.2198095227727919E-3</v>
      </c>
      <c r="D86" s="70">
        <v>0</v>
      </c>
      <c r="E86" s="70">
        <v>2.169423316449226E-2</v>
      </c>
      <c r="F86" s="70">
        <v>0</v>
      </c>
      <c r="G86" s="70">
        <v>1.0397402041368409E-2</v>
      </c>
      <c r="H86" s="70">
        <v>0</v>
      </c>
      <c r="I86" s="70">
        <v>0</v>
      </c>
      <c r="J86" s="70">
        <v>0</v>
      </c>
      <c r="K86" s="70">
        <v>0</v>
      </c>
      <c r="L86" s="70">
        <v>3.7724275877103253E-2</v>
      </c>
      <c r="M86" s="70">
        <v>1.0430867296236102E-3</v>
      </c>
      <c r="N86" s="70">
        <v>0</v>
      </c>
      <c r="O86" s="70">
        <v>0</v>
      </c>
      <c r="P86" s="70">
        <v>0.1530675561363779</v>
      </c>
      <c r="Q86" s="70">
        <v>0</v>
      </c>
      <c r="R86" s="70">
        <v>8.5879031003059936E-3</v>
      </c>
      <c r="S86" s="70">
        <v>0.24073426657207619</v>
      </c>
    </row>
    <row r="87" spans="1:19">
      <c r="A87" t="s">
        <v>48</v>
      </c>
      <c r="B87" s="69" t="s">
        <v>127</v>
      </c>
      <c r="C87" s="70">
        <v>1.0315033256233619E-2</v>
      </c>
      <c r="D87" s="70">
        <v>0</v>
      </c>
      <c r="E87" s="70">
        <v>1.144596612879667E-2</v>
      </c>
      <c r="F87" s="70">
        <v>0</v>
      </c>
      <c r="G87" s="70">
        <v>1.0397402041368409E-2</v>
      </c>
      <c r="H87" s="70">
        <v>0</v>
      </c>
      <c r="I87" s="70">
        <v>0</v>
      </c>
      <c r="J87" s="70">
        <v>0</v>
      </c>
      <c r="K87" s="70">
        <v>0</v>
      </c>
      <c r="L87" s="70">
        <v>4.328436261552504E-2</v>
      </c>
      <c r="M87" s="70">
        <v>4.1368500114344897E-3</v>
      </c>
      <c r="N87" s="70">
        <v>0</v>
      </c>
      <c r="O87" s="70">
        <v>0</v>
      </c>
      <c r="P87" s="70">
        <v>8.5402587466802515E-2</v>
      </c>
      <c r="Q87" s="70">
        <v>0</v>
      </c>
      <c r="R87" s="70">
        <v>0.58588861462012076</v>
      </c>
      <c r="S87" s="70">
        <v>0.75087081614009321</v>
      </c>
    </row>
    <row r="88" spans="1:19">
      <c r="A88" t="s">
        <v>48</v>
      </c>
      <c r="B88" s="69" t="s">
        <v>128</v>
      </c>
      <c r="C88" s="70">
        <v>1.120573417123083E-2</v>
      </c>
      <c r="D88" s="70">
        <v>1.6831461624779109E-2</v>
      </c>
      <c r="E88" s="70">
        <v>9.6763697961890216E-3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2.5199065139126731E-2</v>
      </c>
      <c r="M88" s="70">
        <v>0</v>
      </c>
      <c r="N88" s="70">
        <v>0</v>
      </c>
      <c r="O88" s="70">
        <v>0</v>
      </c>
      <c r="P88" s="70">
        <v>8.0431775191826205E-2</v>
      </c>
      <c r="Q88" s="70">
        <v>0</v>
      </c>
      <c r="R88" s="70">
        <v>3.0516250945982648E-2</v>
      </c>
      <c r="S88" s="70">
        <v>0.17386065686895336</v>
      </c>
    </row>
    <row r="89" spans="1:19">
      <c r="A89" t="s">
        <v>48</v>
      </c>
      <c r="B89" s="69" t="s">
        <v>129</v>
      </c>
      <c r="C89" s="70">
        <v>4.1186938338206858E-3</v>
      </c>
      <c r="D89" s="70">
        <v>0</v>
      </c>
      <c r="E89" s="70">
        <v>1.6529761797631437E-2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2.7418107446390394E-2</v>
      </c>
      <c r="M89" s="70">
        <v>0</v>
      </c>
      <c r="N89" s="70">
        <v>1.7250616453125645E-2</v>
      </c>
      <c r="O89" s="70">
        <v>9.0262280017938679E-3</v>
      </c>
      <c r="P89" s="70">
        <v>7.794279766895329E-2</v>
      </c>
      <c r="Q89" s="70">
        <v>0</v>
      </c>
      <c r="R89" s="70">
        <v>0.18029663413772923</v>
      </c>
      <c r="S89" s="70">
        <v>0.33258283933929533</v>
      </c>
    </row>
    <row r="90" spans="1:19">
      <c r="A90" t="s">
        <v>48</v>
      </c>
      <c r="B90" s="69" t="s">
        <v>130</v>
      </c>
      <c r="C90" s="70">
        <v>2.8591543711193879E-3</v>
      </c>
      <c r="D90" s="70">
        <v>0</v>
      </c>
      <c r="E90" s="70">
        <v>8.1627604178109436E-3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2.4548142729877043E-2</v>
      </c>
      <c r="M90" s="70">
        <v>5.5643811118955E-4</v>
      </c>
      <c r="N90" s="70">
        <v>0</v>
      </c>
      <c r="O90" s="70">
        <v>0</v>
      </c>
      <c r="P90" s="70">
        <v>7.2326905078995196E-2</v>
      </c>
      <c r="Q90" s="70">
        <v>0</v>
      </c>
      <c r="R90" s="70">
        <v>0.43163727656707707</v>
      </c>
      <c r="S90" s="70">
        <v>0.54009067727628235</v>
      </c>
    </row>
    <row r="91" spans="1:19">
      <c r="A91" t="s">
        <v>48</v>
      </c>
      <c r="B91" s="69" t="s">
        <v>131</v>
      </c>
      <c r="C91" s="70">
        <v>3.056405608575119E-3</v>
      </c>
      <c r="D91" s="70">
        <v>0</v>
      </c>
      <c r="E91" s="70">
        <v>1.7951235278566458E-2</v>
      </c>
      <c r="F91" s="70">
        <v>0</v>
      </c>
      <c r="G91" s="70">
        <v>0</v>
      </c>
      <c r="H91" s="70">
        <v>0</v>
      </c>
      <c r="I91" s="70">
        <v>3.8497105446825941E-2</v>
      </c>
      <c r="J91" s="70">
        <v>0</v>
      </c>
      <c r="K91" s="70">
        <v>0</v>
      </c>
      <c r="L91" s="70">
        <v>3.4520501008332261E-2</v>
      </c>
      <c r="M91" s="70">
        <v>7.0512321874574013E-3</v>
      </c>
      <c r="N91" s="70">
        <v>0</v>
      </c>
      <c r="O91" s="70">
        <v>0</v>
      </c>
      <c r="P91" s="70">
        <v>4.5659137773469638E-2</v>
      </c>
      <c r="Q91" s="70">
        <v>0</v>
      </c>
      <c r="R91" s="70">
        <v>7.404282282795549E-3</v>
      </c>
      <c r="S91" s="70">
        <v>0.15413989958585717</v>
      </c>
    </row>
    <row r="92" spans="1:19">
      <c r="A92" t="s">
        <v>48</v>
      </c>
      <c r="B92" s="69" t="s">
        <v>132</v>
      </c>
      <c r="C92" s="70">
        <v>4.7834775302142418E-3</v>
      </c>
      <c r="D92" s="70">
        <v>0</v>
      </c>
      <c r="E92" s="70">
        <v>9.3687352007005842E-3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1.9871829011927744E-2</v>
      </c>
      <c r="M92" s="70">
        <v>7.917219641392137E-3</v>
      </c>
      <c r="N92" s="70">
        <v>0</v>
      </c>
      <c r="O92" s="70">
        <v>0</v>
      </c>
      <c r="P92" s="70">
        <v>4.4167950106896114E-2</v>
      </c>
      <c r="Q92" s="70">
        <v>0</v>
      </c>
      <c r="R92" s="70">
        <v>2.8741032110616516E-2</v>
      </c>
      <c r="S92" s="70">
        <v>0.11485024360183615</v>
      </c>
    </row>
    <row r="93" spans="1:19">
      <c r="A93" t="s">
        <v>48</v>
      </c>
      <c r="B93" s="69" t="s">
        <v>133</v>
      </c>
      <c r="C93" s="70">
        <v>2.0187290546225256E-3</v>
      </c>
      <c r="D93" s="70">
        <v>0</v>
      </c>
      <c r="E93" s="70">
        <v>5.9985525924446392E-3</v>
      </c>
      <c r="F93" s="70">
        <v>0</v>
      </c>
      <c r="G93" s="70">
        <v>0</v>
      </c>
      <c r="H93" s="70">
        <v>0</v>
      </c>
      <c r="I93" s="70">
        <v>0</v>
      </c>
      <c r="J93" s="70">
        <v>6.2226148411284044E-2</v>
      </c>
      <c r="K93" s="70">
        <v>0</v>
      </c>
      <c r="L93" s="70">
        <v>1.8513583022743418E-2</v>
      </c>
      <c r="M93" s="70">
        <v>0</v>
      </c>
      <c r="N93" s="70">
        <v>1.7819469840211433E-2</v>
      </c>
      <c r="O93" s="70">
        <v>0</v>
      </c>
      <c r="P93" s="70">
        <v>3.4866276297492504E-2</v>
      </c>
      <c r="Q93" s="70">
        <v>0</v>
      </c>
      <c r="R93" s="70">
        <v>3.8354167371785763E-3</v>
      </c>
      <c r="S93" s="70">
        <v>0.14527817595586612</v>
      </c>
    </row>
    <row r="94" spans="1:19">
      <c r="A94" t="s">
        <v>48</v>
      </c>
      <c r="B94" s="69" t="s">
        <v>134</v>
      </c>
      <c r="C94" s="70">
        <v>1.6462360099041007E-3</v>
      </c>
      <c r="D94" s="70">
        <v>0</v>
      </c>
      <c r="E94" s="70">
        <v>2.1435079396923129E-3</v>
      </c>
      <c r="F94" s="70">
        <v>0</v>
      </c>
      <c r="G94" s="70">
        <v>0</v>
      </c>
      <c r="H94" s="70">
        <v>0</v>
      </c>
      <c r="I94" s="70">
        <v>0</v>
      </c>
      <c r="J94" s="70">
        <v>5.5241580732465323E-2</v>
      </c>
      <c r="K94" s="70">
        <v>0</v>
      </c>
      <c r="L94" s="70">
        <v>2.0963368996939735E-2</v>
      </c>
      <c r="M94" s="70">
        <v>0.13999258128389869</v>
      </c>
      <c r="N94" s="70">
        <v>1.4326445130620868E-2</v>
      </c>
      <c r="O94" s="70">
        <v>0</v>
      </c>
      <c r="P94" s="70">
        <v>4.9963830518834129E-2</v>
      </c>
      <c r="Q94" s="70">
        <v>0</v>
      </c>
      <c r="R94" s="70">
        <v>9.6836717723860488E-3</v>
      </c>
      <c r="S94" s="70">
        <v>0.29396122238443922</v>
      </c>
    </row>
    <row r="95" spans="1:19">
      <c r="A95" t="s">
        <v>48</v>
      </c>
      <c r="B95" s="69" t="s">
        <v>135</v>
      </c>
      <c r="C95" s="70">
        <v>1.3895213748167379E-3</v>
      </c>
      <c r="D95" s="70">
        <v>0</v>
      </c>
      <c r="E95" s="70">
        <v>4.1554172821687274E-3</v>
      </c>
      <c r="F95" s="70">
        <v>5.533617739172783</v>
      </c>
      <c r="G95" s="70">
        <v>0</v>
      </c>
      <c r="H95" s="70">
        <v>0</v>
      </c>
      <c r="I95" s="70">
        <v>0</v>
      </c>
      <c r="J95" s="70">
        <v>0.12445229682256809</v>
      </c>
      <c r="K95" s="70">
        <v>0</v>
      </c>
      <c r="L95" s="70">
        <v>3.0068931286470146E-2</v>
      </c>
      <c r="M95" s="70">
        <v>0.31613369070332453</v>
      </c>
      <c r="N95" s="70">
        <v>0</v>
      </c>
      <c r="O95" s="70">
        <v>0.1128278500224198</v>
      </c>
      <c r="P95" s="70">
        <v>4.2426650914649144E-2</v>
      </c>
      <c r="Q95" s="70">
        <v>0</v>
      </c>
      <c r="R95" s="70">
        <v>2.0812779618317734E-3</v>
      </c>
      <c r="S95" s="70">
        <v>6.1671533755409769</v>
      </c>
    </row>
    <row r="96" spans="1:19">
      <c r="A96" t="s">
        <v>48</v>
      </c>
      <c r="B96" s="69" t="s">
        <v>136</v>
      </c>
      <c r="C96" s="70">
        <v>9.42265320718505E-4</v>
      </c>
      <c r="D96" s="70">
        <v>0</v>
      </c>
      <c r="E96" s="70">
        <v>4.2680533506374019E-3</v>
      </c>
      <c r="F96" s="70">
        <v>0</v>
      </c>
      <c r="G96" s="70">
        <v>4.2005423719404966E-2</v>
      </c>
      <c r="H96" s="70">
        <v>0</v>
      </c>
      <c r="I96" s="70">
        <v>0</v>
      </c>
      <c r="J96" s="70">
        <v>0</v>
      </c>
      <c r="K96" s="70">
        <v>0</v>
      </c>
      <c r="L96" s="70">
        <v>2.5477556443872729E-2</v>
      </c>
      <c r="M96" s="70">
        <v>5.9012678454664069E-3</v>
      </c>
      <c r="N96" s="70">
        <v>0</v>
      </c>
      <c r="O96" s="70">
        <v>0</v>
      </c>
      <c r="P96" s="70">
        <v>1.8222936621882013E-2</v>
      </c>
      <c r="Q96" s="70">
        <v>0</v>
      </c>
      <c r="R96" s="70">
        <v>1.8900123125931145E-3</v>
      </c>
      <c r="S96" s="70">
        <v>9.8707515614535168E-2</v>
      </c>
    </row>
    <row r="97" spans="1:19">
      <c r="A97" t="s">
        <v>48</v>
      </c>
      <c r="B97" s="69" t="s">
        <v>137</v>
      </c>
      <c r="C97" s="70">
        <v>1.1713578351546516E-3</v>
      </c>
      <c r="D97" s="70">
        <v>0</v>
      </c>
      <c r="E97" s="70">
        <v>1.9998650797283801E-3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1.7809387547739419E-2</v>
      </c>
      <c r="M97" s="70">
        <v>1.2733666511010711E-2</v>
      </c>
      <c r="N97" s="70">
        <v>0</v>
      </c>
      <c r="O97" s="70">
        <v>0</v>
      </c>
      <c r="P97" s="70">
        <v>1.2994402347828782E-2</v>
      </c>
      <c r="Q97" s="70">
        <v>0</v>
      </c>
      <c r="R97" s="70">
        <v>1.4521864388541417E-3</v>
      </c>
      <c r="S97" s="70">
        <v>4.8160865759996341E-2</v>
      </c>
    </row>
    <row r="98" spans="1:19">
      <c r="A98" t="s">
        <v>48</v>
      </c>
      <c r="B98" s="69" t="s">
        <v>138</v>
      </c>
      <c r="C98" s="70">
        <v>7.8617249675083656E-4</v>
      </c>
      <c r="D98" s="70">
        <v>0</v>
      </c>
      <c r="E98" s="70">
        <v>2.0902286603980968E-3</v>
      </c>
      <c r="F98" s="70">
        <v>0</v>
      </c>
      <c r="G98" s="70">
        <v>1.87948202089924</v>
      </c>
      <c r="H98" s="70">
        <v>1.1401983608215946</v>
      </c>
      <c r="I98" s="70">
        <v>0</v>
      </c>
      <c r="J98" s="70">
        <v>0</v>
      </c>
      <c r="K98" s="70">
        <v>0</v>
      </c>
      <c r="L98" s="70">
        <v>2.9469998210878146E-2</v>
      </c>
      <c r="M98" s="70">
        <v>0</v>
      </c>
      <c r="N98" s="70">
        <v>0</v>
      </c>
      <c r="O98" s="70">
        <v>0</v>
      </c>
      <c r="P98" s="70">
        <v>1.6734418992967903E-2</v>
      </c>
      <c r="Q98" s="70">
        <v>0</v>
      </c>
      <c r="R98" s="70">
        <v>3.2043251654876315E-3</v>
      </c>
      <c r="S98" s="70">
        <v>3.0719655252474354</v>
      </c>
    </row>
    <row r="99" spans="1:19">
      <c r="A99" t="s">
        <v>48</v>
      </c>
      <c r="B99" s="69" t="s">
        <v>139</v>
      </c>
      <c r="C99" s="70">
        <v>6.324226661575949E-4</v>
      </c>
      <c r="D99" s="70">
        <v>0</v>
      </c>
      <c r="E99" s="70">
        <v>1.3460938188440963E-3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2.5113173006833023E-2</v>
      </c>
      <c r="M99" s="70">
        <v>0</v>
      </c>
      <c r="N99" s="70">
        <v>0</v>
      </c>
      <c r="O99" s="70">
        <v>5.546184842302182E-4</v>
      </c>
      <c r="P99" s="70">
        <v>1.4060140722605752E-2</v>
      </c>
      <c r="Q99" s="70">
        <v>0</v>
      </c>
      <c r="R99" s="70">
        <v>1.0328024885062348E-3</v>
      </c>
      <c r="S99" s="70">
        <v>4.2739251187185801E-2</v>
      </c>
    </row>
    <row r="100" spans="1:19">
      <c r="A100" t="s">
        <v>48</v>
      </c>
      <c r="B100" s="69" t="s">
        <v>140</v>
      </c>
      <c r="C100" s="70">
        <v>7.2476378332275715E-4</v>
      </c>
      <c r="D100" s="70">
        <v>1.8959577462394961E-2</v>
      </c>
      <c r="E100" s="70">
        <v>1.3326854467248239E-3</v>
      </c>
      <c r="F100" s="70">
        <v>0</v>
      </c>
      <c r="G100" s="70">
        <v>0</v>
      </c>
      <c r="H100" s="70">
        <v>0</v>
      </c>
      <c r="I100" s="70">
        <v>4.3364555560792439E-2</v>
      </c>
      <c r="J100" s="70">
        <v>0</v>
      </c>
      <c r="K100" s="70">
        <v>0</v>
      </c>
      <c r="L100" s="70">
        <v>1.6620470565621659E-2</v>
      </c>
      <c r="M100" s="70">
        <v>3.0148529239966138E-3</v>
      </c>
      <c r="N100" s="70">
        <v>0</v>
      </c>
      <c r="O100" s="70">
        <v>0</v>
      </c>
      <c r="P100" s="70">
        <v>0.11719616473678229</v>
      </c>
      <c r="Q100" s="70">
        <v>0</v>
      </c>
      <c r="R100" s="70">
        <v>1.6539465182816571E-3</v>
      </c>
      <c r="S100" s="70">
        <v>0.20286701699762943</v>
      </c>
    </row>
    <row r="101" spans="1:19">
      <c r="A101" t="s">
        <v>48</v>
      </c>
      <c r="B101" s="69" t="s">
        <v>141</v>
      </c>
      <c r="C101" s="70">
        <v>6.0112993600291986E-4</v>
      </c>
      <c r="D101" s="70">
        <v>0</v>
      </c>
      <c r="E101" s="70">
        <v>2.1503539753791046E-3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8.7138041826939627E-3</v>
      </c>
      <c r="M101" s="70">
        <v>4.2585180615617446E-5</v>
      </c>
      <c r="N101" s="70">
        <v>0.38308351282833986</v>
      </c>
      <c r="O101" s="70">
        <v>0.6104538532168533</v>
      </c>
      <c r="P101" s="70">
        <v>1.4024033431624616E-2</v>
      </c>
      <c r="Q101" s="70">
        <v>0</v>
      </c>
      <c r="R101" s="70">
        <v>1.1722146363482011E-3</v>
      </c>
      <c r="S101" s="70">
        <v>1.0202414873879206</v>
      </c>
    </row>
    <row r="102" spans="1:19">
      <c r="A102" t="s">
        <v>48</v>
      </c>
      <c r="B102" s="69" t="s">
        <v>142</v>
      </c>
      <c r="C102" s="70">
        <v>2.1991822158184959E-4</v>
      </c>
      <c r="D102" s="70">
        <v>0</v>
      </c>
      <c r="E102" s="70">
        <v>9.8367917450126185E-4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1.946148771957823E-2</v>
      </c>
      <c r="M102" s="70">
        <v>4.1968971761718876E-4</v>
      </c>
      <c r="N102" s="70">
        <v>9.3344889660507135E-5</v>
      </c>
      <c r="O102" s="70">
        <v>1.3456760442835503E-2</v>
      </c>
      <c r="P102" s="70">
        <v>9.1937426400221511E-3</v>
      </c>
      <c r="Q102" s="70">
        <v>0</v>
      </c>
      <c r="R102" s="70">
        <v>8.6511556441593029E-4</v>
      </c>
      <c r="S102" s="70">
        <v>4.4693738370312985E-2</v>
      </c>
    </row>
    <row r="103" spans="1:19">
      <c r="A103" t="s">
        <v>48</v>
      </c>
      <c r="B103" s="69" t="s">
        <v>143</v>
      </c>
      <c r="C103" s="70">
        <v>4.4823475117539147E-4</v>
      </c>
      <c r="D103" s="70">
        <v>0</v>
      </c>
      <c r="E103" s="70">
        <v>1.1537343394945054E-3</v>
      </c>
      <c r="F103" s="70">
        <v>0</v>
      </c>
      <c r="G103" s="70">
        <v>0</v>
      </c>
      <c r="H103" s="70">
        <v>0</v>
      </c>
      <c r="I103" s="70">
        <v>4.3364555560792439E-2</v>
      </c>
      <c r="J103" s="70">
        <v>0</v>
      </c>
      <c r="K103" s="70">
        <v>0</v>
      </c>
      <c r="L103" s="70">
        <v>9.9230045720410942E-3</v>
      </c>
      <c r="M103" s="70">
        <v>7.2763729264124777E-7</v>
      </c>
      <c r="N103" s="70">
        <v>0</v>
      </c>
      <c r="O103" s="70">
        <v>0</v>
      </c>
      <c r="P103" s="70">
        <v>7.6241383495698756E-3</v>
      </c>
      <c r="Q103" s="70">
        <v>0</v>
      </c>
      <c r="R103" s="70">
        <v>9.3084300667456432E-4</v>
      </c>
      <c r="S103" s="70">
        <v>6.3445238216957023E-2</v>
      </c>
    </row>
    <row r="104" spans="1:19">
      <c r="A104" t="s">
        <v>48</v>
      </c>
      <c r="B104" s="69" t="s">
        <v>144</v>
      </c>
      <c r="C104" s="70">
        <v>8.4188060808543241E-4</v>
      </c>
      <c r="D104" s="70">
        <v>1.8959577462394961E-2</v>
      </c>
      <c r="E104" s="70">
        <v>7.8617266017033671E-4</v>
      </c>
      <c r="F104" s="70">
        <v>0</v>
      </c>
      <c r="G104" s="70">
        <v>0</v>
      </c>
      <c r="H104" s="70">
        <v>0</v>
      </c>
      <c r="I104" s="70">
        <v>4.3364555560792439E-2</v>
      </c>
      <c r="J104" s="70">
        <v>0</v>
      </c>
      <c r="K104" s="70">
        <v>0</v>
      </c>
      <c r="L104" s="70">
        <v>1.7652473979659078E-2</v>
      </c>
      <c r="M104" s="70">
        <v>1.0614940819451135E-3</v>
      </c>
      <c r="N104" s="70">
        <v>4.1834011753403288E-3</v>
      </c>
      <c r="O104" s="70">
        <v>1.0129673817814933E-2</v>
      </c>
      <c r="P104" s="70">
        <v>6.7651176507013133E-3</v>
      </c>
      <c r="Q104" s="70">
        <v>0</v>
      </c>
      <c r="R104" s="70">
        <v>1.0355844185419016E-3</v>
      </c>
      <c r="S104" s="70">
        <v>0.10477993141529396</v>
      </c>
    </row>
    <row r="105" spans="1:19">
      <c r="A105" t="s">
        <v>48</v>
      </c>
      <c r="B105" s="69" t="s">
        <v>145</v>
      </c>
      <c r="C105" s="70">
        <v>6.2194035951534943E-4</v>
      </c>
      <c r="D105" s="70">
        <v>0</v>
      </c>
      <c r="E105" s="70">
        <v>5.5115353753620866E-4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6.1937275087871058E-3</v>
      </c>
      <c r="M105" s="70">
        <v>0</v>
      </c>
      <c r="N105" s="70">
        <v>2.8256632127689585E-2</v>
      </c>
      <c r="O105" s="70">
        <v>0.16820950553540825</v>
      </c>
      <c r="P105" s="70">
        <v>6.5246723029162013E-3</v>
      </c>
      <c r="Q105" s="70">
        <v>0</v>
      </c>
      <c r="R105" s="70">
        <v>3.6313308267921229E-4</v>
      </c>
      <c r="S105" s="70">
        <v>0.21072076445472021</v>
      </c>
    </row>
    <row r="106" spans="1:19">
      <c r="A106" t="s">
        <v>48</v>
      </c>
      <c r="B106" s="69" t="s">
        <v>146</v>
      </c>
      <c r="C106" s="70">
        <v>4.0510551544947759E-4</v>
      </c>
      <c r="D106" s="70">
        <v>1.8959577462394961E-2</v>
      </c>
      <c r="E106" s="70">
        <v>1.1233273261854748E-3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1.3244536024132003E-2</v>
      </c>
      <c r="M106" s="70">
        <v>0</v>
      </c>
      <c r="N106" s="70">
        <v>6.7030785960491279E-2</v>
      </c>
      <c r="O106" s="70">
        <v>0</v>
      </c>
      <c r="P106" s="70">
        <v>5.9065142405501092E-3</v>
      </c>
      <c r="Q106" s="70">
        <v>0</v>
      </c>
      <c r="R106" s="70">
        <v>0.14322715553234389</v>
      </c>
      <c r="S106" s="70">
        <v>0.24989700206157295</v>
      </c>
    </row>
    <row r="107" spans="1:19">
      <c r="A107" t="s">
        <v>48</v>
      </c>
      <c r="B107" s="69" t="s">
        <v>147</v>
      </c>
      <c r="C107" s="70">
        <v>5.0376300693955045E-4</v>
      </c>
      <c r="D107" s="70">
        <v>0</v>
      </c>
      <c r="E107" s="70">
        <v>7.7648171016697631E-4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8.3391389082585476E-3</v>
      </c>
      <c r="M107" s="70">
        <v>0.13999258128392</v>
      </c>
      <c r="N107" s="70">
        <v>0</v>
      </c>
      <c r="O107" s="70">
        <v>0</v>
      </c>
      <c r="P107" s="70">
        <v>6.3688309367648799E-3</v>
      </c>
      <c r="Q107" s="70">
        <v>0</v>
      </c>
      <c r="R107" s="70">
        <v>1.000135558999915E-3</v>
      </c>
      <c r="S107" s="70">
        <v>0.15698093140474612</v>
      </c>
    </row>
    <row r="108" spans="1:19">
      <c r="A108" t="s">
        <v>48</v>
      </c>
      <c r="B108" s="69" t="s">
        <v>148</v>
      </c>
      <c r="C108" s="70">
        <v>2.814800886152824E-4</v>
      </c>
      <c r="D108" s="70">
        <v>0</v>
      </c>
      <c r="E108" s="70">
        <v>1.1109872157781808E-3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4.7891435746029387E-2</v>
      </c>
      <c r="L108" s="70">
        <v>6.1121599182740738E-3</v>
      </c>
      <c r="M108" s="70">
        <v>0</v>
      </c>
      <c r="N108" s="70">
        <v>4.9580899542887025E-3</v>
      </c>
      <c r="O108" s="70">
        <v>0</v>
      </c>
      <c r="P108" s="70">
        <v>5.9571474562147841E-3</v>
      </c>
      <c r="Q108" s="70">
        <v>0</v>
      </c>
      <c r="R108" s="70">
        <v>0.15341978081621122</v>
      </c>
      <c r="S108" s="70">
        <v>0.21973108119527751</v>
      </c>
    </row>
    <row r="109" spans="1:19">
      <c r="A109" t="s">
        <v>48</v>
      </c>
      <c r="B109" s="69" t="s">
        <v>149</v>
      </c>
      <c r="C109" s="70">
        <v>5.4472767688551471E-4</v>
      </c>
      <c r="D109" s="70">
        <v>0</v>
      </c>
      <c r="E109" s="70">
        <v>8.7825547398701076E-4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4.7124191901701806E-3</v>
      </c>
      <c r="M109" s="70">
        <v>1.0090646049604857E-2</v>
      </c>
      <c r="N109" s="70">
        <v>0</v>
      </c>
      <c r="O109" s="70">
        <v>0</v>
      </c>
      <c r="P109" s="70">
        <v>6.6938674839036594E-3</v>
      </c>
      <c r="Q109" s="70">
        <v>0</v>
      </c>
      <c r="R109" s="70">
        <v>3.0419716154383991E-4</v>
      </c>
      <c r="S109" s="70">
        <v>2.3224113036064864E-2</v>
      </c>
    </row>
    <row r="110" spans="1:19">
      <c r="A110" t="s">
        <v>48</v>
      </c>
      <c r="B110" s="69" t="s">
        <v>150</v>
      </c>
      <c r="C110" s="70">
        <v>2.9253465761769348E-4</v>
      </c>
      <c r="D110" s="70">
        <v>1.9265668509685696E-2</v>
      </c>
      <c r="E110" s="70">
        <v>1.0076197437509649E-3</v>
      </c>
      <c r="F110" s="70">
        <v>0</v>
      </c>
      <c r="G110" s="70">
        <v>0</v>
      </c>
      <c r="H110" s="70">
        <v>0</v>
      </c>
      <c r="I110" s="70">
        <v>2.4141987281859123</v>
      </c>
      <c r="J110" s="70">
        <v>6.2226148411284044E-2</v>
      </c>
      <c r="K110" s="70">
        <v>0</v>
      </c>
      <c r="L110" s="70">
        <v>7.5803443584749886E-3</v>
      </c>
      <c r="M110" s="70">
        <v>8.390660026607577E-2</v>
      </c>
      <c r="N110" s="70">
        <v>0</v>
      </c>
      <c r="O110" s="70">
        <v>0</v>
      </c>
      <c r="P110" s="70">
        <v>5.7058882175624603E-3</v>
      </c>
      <c r="Q110" s="70">
        <v>1.4291054603976505E-3</v>
      </c>
      <c r="R110" s="70">
        <v>1.1911598533931311E-2</v>
      </c>
      <c r="S110" s="70">
        <v>2.6075242363446023</v>
      </c>
    </row>
    <row r="111" spans="1:19">
      <c r="A111" t="s">
        <v>48</v>
      </c>
      <c r="B111" s="69" t="s">
        <v>151</v>
      </c>
      <c r="C111" s="70">
        <v>5.6979139691115677E-4</v>
      </c>
      <c r="D111" s="70">
        <v>0</v>
      </c>
      <c r="E111" s="70">
        <v>3.250468896762726E-4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0.11925054418067482</v>
      </c>
      <c r="L111" s="70">
        <v>2.5840925924836E-3</v>
      </c>
      <c r="M111" s="70">
        <v>9.5759258531344926E-3</v>
      </c>
      <c r="N111" s="70">
        <v>0</v>
      </c>
      <c r="O111" s="70">
        <v>0</v>
      </c>
      <c r="P111" s="70">
        <v>8.346311593925293E-3</v>
      </c>
      <c r="Q111" s="70">
        <v>0</v>
      </c>
      <c r="R111" s="70">
        <v>0.89149158712092458</v>
      </c>
      <c r="S111" s="70">
        <v>1.032143299627819</v>
      </c>
    </row>
    <row r="112" spans="1:19">
      <c r="A112" t="s">
        <v>48</v>
      </c>
      <c r="B112" s="69" t="s">
        <v>152</v>
      </c>
      <c r="C112" s="70">
        <v>2.4846657574073561E-4</v>
      </c>
      <c r="D112" s="70">
        <v>0</v>
      </c>
      <c r="E112" s="70">
        <v>7.5253639848682496E-4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5.0446628575215868E-3</v>
      </c>
      <c r="M112" s="70">
        <v>2.1789173684432228E-2</v>
      </c>
      <c r="N112" s="70">
        <v>1.8133095363287666E-2</v>
      </c>
      <c r="O112" s="70">
        <v>6.9327310528954911E-3</v>
      </c>
      <c r="P112" s="70">
        <v>4.2093312765416613E-3</v>
      </c>
      <c r="Q112" s="70">
        <v>0</v>
      </c>
      <c r="R112" s="70">
        <v>4.2920614357910836E-4</v>
      </c>
      <c r="S112" s="70">
        <v>5.7539203352405366E-2</v>
      </c>
    </row>
    <row r="113" spans="1:19">
      <c r="A113" t="s">
        <v>48</v>
      </c>
      <c r="B113" s="69" t="s">
        <v>153</v>
      </c>
      <c r="C113" s="70">
        <v>4.2445300302951239E-4</v>
      </c>
      <c r="D113" s="70">
        <v>0</v>
      </c>
      <c r="E113" s="70">
        <v>6.0749406491034108E-4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1.0343295285759169E-2</v>
      </c>
      <c r="M113" s="70">
        <v>3.9985943890172848E-3</v>
      </c>
      <c r="N113" s="70">
        <v>3.8577904967461052E-2</v>
      </c>
      <c r="O113" s="70">
        <v>0</v>
      </c>
      <c r="P113" s="70">
        <v>4.5424987099664804E-3</v>
      </c>
      <c r="Q113" s="70">
        <v>0</v>
      </c>
      <c r="R113" s="70">
        <v>3.6124115326430228E-4</v>
      </c>
      <c r="S113" s="70">
        <v>5.8855481573402813E-2</v>
      </c>
    </row>
    <row r="114" spans="1:19">
      <c r="A114" t="s">
        <v>48</v>
      </c>
      <c r="B114" s="69" t="s">
        <v>154</v>
      </c>
      <c r="C114" s="70">
        <v>4.6102708432194106E-4</v>
      </c>
      <c r="D114" s="70">
        <v>0</v>
      </c>
      <c r="E114" s="70">
        <v>5.4770673751036725E-4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3.6660992952413096E-3</v>
      </c>
      <c r="M114" s="70">
        <v>0</v>
      </c>
      <c r="N114" s="70">
        <v>0</v>
      </c>
      <c r="O114" s="70">
        <v>0</v>
      </c>
      <c r="P114" s="70">
        <v>5.1919044089743238E-3</v>
      </c>
      <c r="Q114" s="70">
        <v>0</v>
      </c>
      <c r="R114" s="70">
        <v>1.6754914106872576E-2</v>
      </c>
      <c r="S114" s="70">
        <v>2.6621651632979138E-2</v>
      </c>
    </row>
    <row r="115" spans="1:19">
      <c r="A115" t="s">
        <v>48</v>
      </c>
      <c r="B115" s="69" t="s">
        <v>155</v>
      </c>
      <c r="C115" s="70">
        <v>1.8287751890611048E-4</v>
      </c>
      <c r="D115" s="70">
        <v>0</v>
      </c>
      <c r="E115" s="70">
        <v>3.4520929820658353E-4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1.561614269032674E-2</v>
      </c>
      <c r="L115" s="70">
        <v>6.3933382582135323E-3</v>
      </c>
      <c r="M115" s="70">
        <v>0</v>
      </c>
      <c r="N115" s="70">
        <v>0</v>
      </c>
      <c r="O115" s="70">
        <v>4.0472562920431443E-2</v>
      </c>
      <c r="P115" s="70">
        <v>3.2659835054005271E-3</v>
      </c>
      <c r="Q115" s="70">
        <v>0</v>
      </c>
      <c r="R115" s="70">
        <v>2.9609277980924276E-4</v>
      </c>
      <c r="S115" s="70">
        <v>6.6572206971386549E-2</v>
      </c>
    </row>
    <row r="116" spans="1:19">
      <c r="A116" t="s">
        <v>48</v>
      </c>
      <c r="B116" s="69" t="s">
        <v>156</v>
      </c>
      <c r="C116" s="70">
        <v>2.1819788279131558E-4</v>
      </c>
      <c r="D116" s="70">
        <v>0</v>
      </c>
      <c r="E116" s="70">
        <v>7.3594661166787034E-4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2.7471847877933442E-3</v>
      </c>
      <c r="M116" s="70">
        <v>0</v>
      </c>
      <c r="N116" s="70">
        <v>0</v>
      </c>
      <c r="O116" s="70">
        <v>0</v>
      </c>
      <c r="P116" s="70">
        <v>4.4154004815339931E-3</v>
      </c>
      <c r="Q116" s="70">
        <v>0</v>
      </c>
      <c r="R116" s="70">
        <v>7.6271784644134755E-2</v>
      </c>
      <c r="S116" s="70">
        <v>8.4388514407862658E-2</v>
      </c>
    </row>
    <row r="117" spans="1:19">
      <c r="A117" t="s">
        <v>48</v>
      </c>
      <c r="B117" s="69" t="s">
        <v>157</v>
      </c>
      <c r="C117" s="70">
        <v>1.6229666414702137E-4</v>
      </c>
      <c r="D117" s="70">
        <v>0</v>
      </c>
      <c r="E117" s="70">
        <v>9.3999027132696256E-4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7.6556209738551928E-3</v>
      </c>
      <c r="M117" s="70">
        <v>0</v>
      </c>
      <c r="N117" s="70">
        <v>4.7721730937766438E-4</v>
      </c>
      <c r="O117" s="70">
        <v>0</v>
      </c>
      <c r="P117" s="70">
        <v>2.40547126253432E-3</v>
      </c>
      <c r="Q117" s="70">
        <v>0</v>
      </c>
      <c r="R117" s="70">
        <v>3.6557257403870835E-3</v>
      </c>
      <c r="S117" s="70">
        <v>1.529632222161581E-2</v>
      </c>
    </row>
    <row r="118" spans="1:19">
      <c r="A118" t="s">
        <v>48</v>
      </c>
      <c r="B118" s="69" t="s">
        <v>158</v>
      </c>
      <c r="C118" s="70">
        <v>2.5531797733258088E-4</v>
      </c>
      <c r="D118" s="70">
        <v>1.0836938536698533</v>
      </c>
      <c r="E118" s="70">
        <v>6.6031673115496403E-4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2.8409521608487864E-3</v>
      </c>
      <c r="M118" s="70">
        <v>2.2107778430324743E-3</v>
      </c>
      <c r="N118" s="70">
        <v>6.0335447084289839E-3</v>
      </c>
      <c r="O118" s="70">
        <v>0.49437483571905716</v>
      </c>
      <c r="P118" s="70">
        <v>4.4577511578253848E-2</v>
      </c>
      <c r="Q118" s="70">
        <v>1.786381825497374E-2</v>
      </c>
      <c r="R118" s="70">
        <v>4.1279941775584916E-4</v>
      </c>
      <c r="S118" s="70">
        <v>1.6529237280607845</v>
      </c>
    </row>
    <row r="119" spans="1:19">
      <c r="A119" t="s">
        <v>48</v>
      </c>
      <c r="B119" s="69" t="s">
        <v>159</v>
      </c>
      <c r="C119" s="70">
        <v>1.7824763084206552E-4</v>
      </c>
      <c r="D119" s="70">
        <v>0</v>
      </c>
      <c r="E119" s="70">
        <v>2.3261759833737017E-4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3.6492354060637666E-3</v>
      </c>
      <c r="M119" s="70">
        <v>2.4891687724412748E-2</v>
      </c>
      <c r="N119" s="70">
        <v>1.1155736467571842E-4</v>
      </c>
      <c r="O119" s="70">
        <v>4.5589783519563554E-2</v>
      </c>
      <c r="P119" s="70">
        <v>2.9456150726559827E-2</v>
      </c>
      <c r="Q119" s="70">
        <v>0</v>
      </c>
      <c r="R119" s="70">
        <v>2.9280430576505978E-4</v>
      </c>
      <c r="S119" s="70">
        <v>0.10440208427621656</v>
      </c>
    </row>
    <row r="120" spans="1:19">
      <c r="A120" t="s">
        <v>48</v>
      </c>
      <c r="B120" s="69" t="s">
        <v>160</v>
      </c>
      <c r="C120" s="70">
        <v>1.7564546706694273E-4</v>
      </c>
      <c r="D120" s="70">
        <v>0</v>
      </c>
      <c r="E120" s="70">
        <v>3.8027098974069418E-4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0.1014753678276481</v>
      </c>
      <c r="L120" s="70">
        <v>3.8869529169396344E-3</v>
      </c>
      <c r="M120" s="70">
        <v>5.3046939135725779E-3</v>
      </c>
      <c r="N120" s="70">
        <v>0.30820352620444336</v>
      </c>
      <c r="O120" s="70">
        <v>2.0495915599185288</v>
      </c>
      <c r="P120" s="70">
        <v>3.2345548661083967E-2</v>
      </c>
      <c r="Q120" s="70">
        <v>0</v>
      </c>
      <c r="R120" s="70">
        <v>2.9518016452527718E-3</v>
      </c>
      <c r="S120" s="70">
        <v>2.5043153675443364</v>
      </c>
    </row>
    <row r="121" spans="1:19">
      <c r="A121" t="s">
        <v>48</v>
      </c>
      <c r="B121" s="69" t="s">
        <v>161</v>
      </c>
      <c r="C121" s="70">
        <v>8.2124550328188661E-5</v>
      </c>
      <c r="D121" s="70">
        <v>0</v>
      </c>
      <c r="E121" s="70">
        <v>2.3290418404542379E-4</v>
      </c>
      <c r="F121" s="70">
        <v>0</v>
      </c>
      <c r="G121" s="70">
        <v>0</v>
      </c>
      <c r="H121" s="70">
        <v>0</v>
      </c>
      <c r="I121" s="70">
        <v>4.3364555560792439E-2</v>
      </c>
      <c r="J121" s="70">
        <v>0</v>
      </c>
      <c r="K121" s="70">
        <v>0</v>
      </c>
      <c r="L121" s="70">
        <v>6.2667746263098678E-3</v>
      </c>
      <c r="M121" s="70">
        <v>0</v>
      </c>
      <c r="N121" s="70">
        <v>0</v>
      </c>
      <c r="O121" s="70">
        <v>9.1179567039120002E-2</v>
      </c>
      <c r="P121" s="70">
        <v>2.6096829196120552E-3</v>
      </c>
      <c r="Q121" s="70">
        <v>0</v>
      </c>
      <c r="R121" s="70">
        <v>1.1262819463009777E-2</v>
      </c>
      <c r="S121" s="70">
        <v>0.15499842834339006</v>
      </c>
    </row>
    <row r="122" spans="1:19">
      <c r="A122" t="s">
        <v>48</v>
      </c>
      <c r="B122" s="69" t="s">
        <v>162</v>
      </c>
      <c r="C122" s="70">
        <v>1.3243376543492502E-4</v>
      </c>
      <c r="D122" s="70">
        <v>1.8959577462394961E-2</v>
      </c>
      <c r="E122" s="70">
        <v>2.9402284527790812E-4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1.1692811788073243E-3</v>
      </c>
      <c r="M122" s="70">
        <v>0</v>
      </c>
      <c r="N122" s="70">
        <v>0</v>
      </c>
      <c r="O122" s="70">
        <v>3.4708416001748787E-2</v>
      </c>
      <c r="P122" s="70">
        <v>2.639561222721909E-3</v>
      </c>
      <c r="Q122" s="70">
        <v>0</v>
      </c>
      <c r="R122" s="70">
        <v>2.8374745646857491E-2</v>
      </c>
      <c r="S122" s="70">
        <v>8.6278038123396072E-2</v>
      </c>
    </row>
    <row r="123" spans="1:19">
      <c r="A123" t="s">
        <v>48</v>
      </c>
      <c r="B123" s="69" t="s">
        <v>163</v>
      </c>
      <c r="C123" s="70">
        <v>2.792735828052173E-4</v>
      </c>
      <c r="D123" s="70">
        <v>0</v>
      </c>
      <c r="E123" s="70">
        <v>1.7627324026392444E-4</v>
      </c>
      <c r="F123" s="70">
        <v>0</v>
      </c>
      <c r="G123" s="70">
        <v>0</v>
      </c>
      <c r="H123" s="70">
        <v>0</v>
      </c>
      <c r="I123" s="70">
        <v>0</v>
      </c>
      <c r="J123" s="70">
        <v>7.6535640617430953</v>
      </c>
      <c r="K123" s="70">
        <v>0</v>
      </c>
      <c r="L123" s="70">
        <v>3.8051551757085633E-3</v>
      </c>
      <c r="M123" s="70">
        <v>0</v>
      </c>
      <c r="N123" s="70">
        <v>0</v>
      </c>
      <c r="O123" s="70">
        <v>0</v>
      </c>
      <c r="P123" s="70">
        <v>1.6139288756420456E-3</v>
      </c>
      <c r="Q123" s="70">
        <v>0</v>
      </c>
      <c r="R123" s="70">
        <v>4.9539652994390337E-3</v>
      </c>
      <c r="S123" s="70">
        <v>7.6643926579169488</v>
      </c>
    </row>
    <row r="124" spans="1:19">
      <c r="A124" t="s">
        <v>48</v>
      </c>
      <c r="B124" s="69" t="s">
        <v>164</v>
      </c>
      <c r="C124" s="70">
        <v>1.0645279686549713E-4</v>
      </c>
      <c r="D124" s="70">
        <v>0</v>
      </c>
      <c r="E124" s="70">
        <v>4.2267569462772769E-4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4.3108526207102926E-3</v>
      </c>
      <c r="M124" s="70">
        <v>0</v>
      </c>
      <c r="N124" s="70">
        <v>0</v>
      </c>
      <c r="O124" s="70">
        <v>1.6573588079474177E-2</v>
      </c>
      <c r="P124" s="70">
        <v>3.8345150019736707E-2</v>
      </c>
      <c r="Q124" s="70">
        <v>0</v>
      </c>
      <c r="R124" s="70">
        <v>4.9027926215217121E-4</v>
      </c>
      <c r="S124" s="70">
        <v>6.0248998473639404E-2</v>
      </c>
    </row>
    <row r="125" spans="1:19">
      <c r="A125" t="s">
        <v>48</v>
      </c>
      <c r="B125" s="69" t="s">
        <v>165</v>
      </c>
      <c r="C125" s="70">
        <v>1.5260901155755846E-4</v>
      </c>
      <c r="D125" s="70">
        <v>0</v>
      </c>
      <c r="E125" s="70">
        <v>2.4843631985227432E-4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3.8747620045285203E-3</v>
      </c>
      <c r="M125" s="70">
        <v>0.18903096151897358</v>
      </c>
      <c r="N125" s="70">
        <v>7.6919683054992305E-3</v>
      </c>
      <c r="O125" s="70">
        <v>0</v>
      </c>
      <c r="P125" s="70">
        <v>1.4956644781989326E-3</v>
      </c>
      <c r="Q125" s="70">
        <v>0</v>
      </c>
      <c r="R125" s="70">
        <v>0.33646604946117975</v>
      </c>
      <c r="S125" s="70">
        <v>0.53896045109974011</v>
      </c>
    </row>
    <row r="126" spans="1:19">
      <c r="A126" t="s">
        <v>48</v>
      </c>
      <c r="B126" s="69" t="s">
        <v>166</v>
      </c>
      <c r="C126" s="70">
        <v>1.7009615219798491E-4</v>
      </c>
      <c r="D126" s="70">
        <v>0</v>
      </c>
      <c r="E126" s="70">
        <v>7.3068064516235154E-5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8.1180294262122032E-3</v>
      </c>
      <c r="L126" s="70">
        <v>3.7510663143329737E-3</v>
      </c>
      <c r="M126" s="70">
        <v>9.451548075949745E-2</v>
      </c>
      <c r="N126" s="70">
        <v>0</v>
      </c>
      <c r="O126" s="70">
        <v>1.0958943653399444E-2</v>
      </c>
      <c r="P126" s="70">
        <v>1.4877885761734433E-2</v>
      </c>
      <c r="Q126" s="70">
        <v>0</v>
      </c>
      <c r="R126" s="70">
        <v>7.7174597883811202E-5</v>
      </c>
      <c r="S126" s="70">
        <v>0.13254174472984914</v>
      </c>
    </row>
    <row r="127" spans="1:19">
      <c r="A127" t="s">
        <v>48</v>
      </c>
      <c r="B127" s="69" t="s">
        <v>167</v>
      </c>
      <c r="C127" s="70">
        <v>4.8922679212637377E-5</v>
      </c>
      <c r="D127" s="70">
        <v>0</v>
      </c>
      <c r="E127" s="70">
        <v>1.1207240940791507E-4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6.1243760410611969E-4</v>
      </c>
      <c r="M127" s="70">
        <v>1.6074854126912896E-4</v>
      </c>
      <c r="N127" s="70">
        <v>0.66089677195670493</v>
      </c>
      <c r="O127" s="70">
        <v>0</v>
      </c>
      <c r="P127" s="70">
        <v>1.5388495512809186E-3</v>
      </c>
      <c r="Q127" s="70">
        <v>0.34866626228634079</v>
      </c>
      <c r="R127" s="70">
        <v>2.2750474963473266E-4</v>
      </c>
      <c r="S127" s="70">
        <v>1.0122635697779288</v>
      </c>
    </row>
    <row r="128" spans="1:19">
      <c r="A128" t="s">
        <v>48</v>
      </c>
      <c r="B128" s="69" t="s">
        <v>168</v>
      </c>
      <c r="C128" s="70">
        <v>1.8214621368706219E-4</v>
      </c>
      <c r="D128" s="70">
        <v>0</v>
      </c>
      <c r="E128" s="70">
        <v>1.8206964574751794E-4</v>
      </c>
      <c r="F128" s="70">
        <v>0</v>
      </c>
      <c r="G128" s="70">
        <v>0</v>
      </c>
      <c r="H128" s="70">
        <v>0</v>
      </c>
      <c r="I128" s="70">
        <v>5.4939963544003021</v>
      </c>
      <c r="J128" s="70">
        <v>0</v>
      </c>
      <c r="K128" s="70">
        <v>0</v>
      </c>
      <c r="L128" s="70">
        <v>2.3222078471825114E-3</v>
      </c>
      <c r="M128" s="70">
        <v>0</v>
      </c>
      <c r="N128" s="70">
        <v>3.0540420417448644E-3</v>
      </c>
      <c r="O128" s="70">
        <v>0.13698679566750016</v>
      </c>
      <c r="P128" s="70">
        <v>0.16059078420985884</v>
      </c>
      <c r="Q128" s="70">
        <v>0</v>
      </c>
      <c r="R128" s="70">
        <v>1.3866569135956297E-4</v>
      </c>
      <c r="S128" s="70">
        <v>5.7974530657173773</v>
      </c>
    </row>
    <row r="129" spans="1:19">
      <c r="A129" t="s">
        <v>48</v>
      </c>
      <c r="B129" s="69" t="s">
        <v>169</v>
      </c>
      <c r="C129" s="70">
        <v>9.8338293565092272E-5</v>
      </c>
      <c r="D129" s="70">
        <v>0</v>
      </c>
      <c r="E129" s="70">
        <v>2.4024601523642275E-4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3.9654967471118852E-3</v>
      </c>
      <c r="M129" s="70">
        <v>8.5214861352412186E-2</v>
      </c>
      <c r="N129" s="70">
        <v>3.9417760968365911E-2</v>
      </c>
      <c r="O129" s="70">
        <v>0</v>
      </c>
      <c r="P129" s="70">
        <v>1.0346857471432713E-3</v>
      </c>
      <c r="Q129" s="70">
        <v>0</v>
      </c>
      <c r="R129" s="70">
        <v>2.6718388195234866E-4</v>
      </c>
      <c r="S129" s="70">
        <v>0.13023857300578356</v>
      </c>
    </row>
    <row r="130" spans="1:19">
      <c r="A130" t="s">
        <v>48</v>
      </c>
      <c r="B130" s="69" t="s">
        <v>170</v>
      </c>
      <c r="C130" s="70">
        <v>1.1202389384301625E-4</v>
      </c>
      <c r="D130" s="70">
        <v>0</v>
      </c>
      <c r="E130" s="70">
        <v>2.1243682423488508E-4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2.9091670120298119E-3</v>
      </c>
      <c r="M130" s="70">
        <v>7.4325116656837054E-6</v>
      </c>
      <c r="N130" s="70">
        <v>0</v>
      </c>
      <c r="O130" s="70">
        <v>0</v>
      </c>
      <c r="P130" s="70">
        <v>8.8223850737279008E-4</v>
      </c>
      <c r="Q130" s="70">
        <v>0</v>
      </c>
      <c r="R130" s="70">
        <v>2.1426112219913307E-4</v>
      </c>
      <c r="S130" s="70">
        <v>4.3375598713168984E-3</v>
      </c>
    </row>
    <row r="131" spans="1:19">
      <c r="A131" t="s">
        <v>48</v>
      </c>
      <c r="B131" s="69" t="s">
        <v>171</v>
      </c>
      <c r="C131" s="70">
        <v>1.0424478244530633E-4</v>
      </c>
      <c r="D131" s="70">
        <v>0</v>
      </c>
      <c r="E131" s="70">
        <v>3.93219065664141E-5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5.1253805356878956E-3</v>
      </c>
      <c r="M131" s="70">
        <v>5.4055666901781763E-2</v>
      </c>
      <c r="N131" s="70">
        <v>1.6227511756132351E-2</v>
      </c>
      <c r="O131" s="70">
        <v>0</v>
      </c>
      <c r="P131" s="70">
        <v>4.6537350836217684E-3</v>
      </c>
      <c r="Q131" s="70">
        <v>0</v>
      </c>
      <c r="R131" s="70">
        <v>1.796476716720008E-4</v>
      </c>
      <c r="S131" s="70">
        <v>8.0385508637846215E-2</v>
      </c>
    </row>
    <row r="132" spans="1:19">
      <c r="A132" t="s">
        <v>48</v>
      </c>
      <c r="B132" s="69" t="s">
        <v>172</v>
      </c>
      <c r="C132" s="70">
        <v>9.8617048553961695E-5</v>
      </c>
      <c r="D132" s="70">
        <v>0</v>
      </c>
      <c r="E132" s="70">
        <v>1.208366275768924E-4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8.0888355677544155E-5</v>
      </c>
      <c r="M132" s="70">
        <v>2.8122255243062E-2</v>
      </c>
      <c r="N132" s="70">
        <v>0</v>
      </c>
      <c r="O132" s="70">
        <v>0</v>
      </c>
      <c r="P132" s="70">
        <v>1.3909557827247454E-3</v>
      </c>
      <c r="Q132" s="70">
        <v>5.3894338602880509E-2</v>
      </c>
      <c r="R132" s="70">
        <v>3.0893521206543717</v>
      </c>
      <c r="S132" s="70">
        <v>3.1730600123148633</v>
      </c>
    </row>
    <row r="133" spans="1:19">
      <c r="A133" t="s">
        <v>48</v>
      </c>
      <c r="B133" s="69" t="s">
        <v>173</v>
      </c>
      <c r="C133" s="70">
        <v>1.4162995666566758E-4</v>
      </c>
      <c r="D133" s="70">
        <v>0</v>
      </c>
      <c r="E133" s="70">
        <v>1.7900328884756789E-4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2.9976664016703509</v>
      </c>
      <c r="L133" s="70">
        <v>4.2952151168407227E-4</v>
      </c>
      <c r="M133" s="70">
        <v>4.0556194363716713E-5</v>
      </c>
      <c r="N133" s="70">
        <v>6.9410739558337653E-2</v>
      </c>
      <c r="O133" s="70">
        <v>0</v>
      </c>
      <c r="P133" s="70">
        <v>8.180288815538006E-4</v>
      </c>
      <c r="Q133" s="70">
        <v>0.59082558200604618</v>
      </c>
      <c r="R133" s="70">
        <v>6.8150749846651593E-3</v>
      </c>
      <c r="S133" s="70">
        <v>3.6663265380525445</v>
      </c>
    </row>
    <row r="134" spans="1:19">
      <c r="A134" t="s">
        <v>48</v>
      </c>
      <c r="B134" s="69" t="s">
        <v>174</v>
      </c>
      <c r="C134" s="70">
        <v>1.3099512538161662E-4</v>
      </c>
      <c r="D134" s="70">
        <v>0</v>
      </c>
      <c r="E134" s="70">
        <v>1.461271146698806E-4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5.2076027886904797E-3</v>
      </c>
      <c r="M134" s="70">
        <v>0</v>
      </c>
      <c r="N134" s="70">
        <v>0.2220769720559197</v>
      </c>
      <c r="O134" s="70">
        <v>0.36898140250029599</v>
      </c>
      <c r="P134" s="70">
        <v>6.5370024270947624E-3</v>
      </c>
      <c r="Q134" s="70">
        <v>0</v>
      </c>
      <c r="R134" s="70">
        <v>7.4162332437914813E-3</v>
      </c>
      <c r="S134" s="70">
        <v>0.61049633525590252</v>
      </c>
    </row>
    <row r="135" spans="1:19">
      <c r="A135" t="s">
        <v>48</v>
      </c>
      <c r="B135" s="69" t="s">
        <v>175</v>
      </c>
      <c r="C135" s="70">
        <v>3.457338538837007E-5</v>
      </c>
      <c r="D135" s="70">
        <v>0</v>
      </c>
      <c r="E135" s="70">
        <v>1.7093197952000594E-4</v>
      </c>
      <c r="F135" s="70">
        <v>4.312879843321447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1.1066117136753206E-3</v>
      </c>
      <c r="M135" s="70">
        <v>1.6478035420414585</v>
      </c>
      <c r="N135" s="70">
        <v>0</v>
      </c>
      <c r="O135" s="70">
        <v>0</v>
      </c>
      <c r="P135" s="70">
        <v>9.1092315398100254E-4</v>
      </c>
      <c r="Q135" s="70">
        <v>0.10258090271616016</v>
      </c>
      <c r="R135" s="70">
        <v>0.5172502873616871</v>
      </c>
      <c r="S135" s="70">
        <v>6.5827376156732953</v>
      </c>
    </row>
    <row r="136" spans="1:19">
      <c r="A136" t="s">
        <v>48</v>
      </c>
      <c r="B136" s="69" t="s">
        <v>176</v>
      </c>
      <c r="C136" s="70">
        <v>1.091846327517068</v>
      </c>
      <c r="D136" s="70">
        <v>0</v>
      </c>
      <c r="E136" s="70">
        <v>8.0733974547442244E-5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5.2652501804040241E-3</v>
      </c>
      <c r="M136" s="70">
        <v>0</v>
      </c>
      <c r="N136" s="70">
        <v>0</v>
      </c>
      <c r="O136" s="70">
        <v>0.16146031006348238</v>
      </c>
      <c r="P136" s="70">
        <v>8.2791819740180017E-4</v>
      </c>
      <c r="Q136" s="70">
        <v>0.49370690396286809</v>
      </c>
      <c r="R136" s="70">
        <v>2.7573296944218839E-3</v>
      </c>
      <c r="S136" s="70">
        <v>1.7559447735902722</v>
      </c>
    </row>
    <row r="137" spans="1:19">
      <c r="A137" t="s">
        <v>48</v>
      </c>
      <c r="B137" s="69" t="s">
        <v>177</v>
      </c>
      <c r="C137" s="70">
        <v>9.3794849968631411E-5</v>
      </c>
      <c r="D137" s="70">
        <v>0</v>
      </c>
      <c r="E137" s="70">
        <v>1.4497330520413243E-4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4.2241663344135816E-3</v>
      </c>
      <c r="M137" s="70">
        <v>0</v>
      </c>
      <c r="N137" s="70">
        <v>0.18500485208275741</v>
      </c>
      <c r="O137" s="70">
        <v>0</v>
      </c>
      <c r="P137" s="70">
        <v>1.0563661880667041E-3</v>
      </c>
      <c r="Q137" s="70">
        <v>0.50549607859046874</v>
      </c>
      <c r="R137" s="70">
        <v>8.7271507492800993E-3</v>
      </c>
      <c r="S137" s="70">
        <v>0.70474738210009491</v>
      </c>
    </row>
    <row r="138" spans="1:19">
      <c r="A138" t="s">
        <v>48</v>
      </c>
      <c r="B138" s="69" t="s">
        <v>178</v>
      </c>
      <c r="C138" s="70">
        <v>1.0242309971886243E-4</v>
      </c>
      <c r="D138" s="70">
        <v>0</v>
      </c>
      <c r="E138" s="70">
        <v>1.7799288741926489E-4</v>
      </c>
      <c r="F138" s="70">
        <v>0</v>
      </c>
      <c r="G138" s="70">
        <v>0</v>
      </c>
      <c r="H138" s="70">
        <v>0</v>
      </c>
      <c r="I138" s="70">
        <v>0</v>
      </c>
      <c r="J138" s="70">
        <v>0.42491387380949064</v>
      </c>
      <c r="K138" s="70">
        <v>9.9375453483894205E-3</v>
      </c>
      <c r="L138" s="70">
        <v>2.4733522913145123E-3</v>
      </c>
      <c r="M138" s="70">
        <v>0</v>
      </c>
      <c r="N138" s="70">
        <v>0.78284922489551967</v>
      </c>
      <c r="O138" s="70">
        <v>0</v>
      </c>
      <c r="P138" s="70">
        <v>4.2094134772412417E-3</v>
      </c>
      <c r="Q138" s="70">
        <v>0</v>
      </c>
      <c r="R138" s="70">
        <v>2.8434055533624516</v>
      </c>
      <c r="S138" s="70">
        <v>4.0680693791715612</v>
      </c>
    </row>
    <row r="139" spans="1:19">
      <c r="A139" t="s">
        <v>48</v>
      </c>
      <c r="B139" s="69" t="s">
        <v>179</v>
      </c>
      <c r="C139" s="70">
        <v>5.2435725343968898E-5</v>
      </c>
      <c r="D139" s="70">
        <v>2.4020504329473447</v>
      </c>
      <c r="E139" s="70">
        <v>1.1724260939338649E-4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1.631183518712831E-3</v>
      </c>
      <c r="M139" s="70">
        <v>1.2361118375949331E-2</v>
      </c>
      <c r="N139" s="70">
        <v>0.92497386982420693</v>
      </c>
      <c r="O139" s="70">
        <v>0</v>
      </c>
      <c r="P139" s="70">
        <v>4.6354573982654301E-3</v>
      </c>
      <c r="Q139" s="70">
        <v>0</v>
      </c>
      <c r="R139" s="70">
        <v>1.7438104035796123</v>
      </c>
      <c r="S139" s="70">
        <v>5.0896321439789176</v>
      </c>
    </row>
    <row r="140" spans="1:19">
      <c r="A140" t="s">
        <v>48</v>
      </c>
      <c r="B140" s="69" t="s">
        <v>180</v>
      </c>
      <c r="C140" s="70">
        <v>2.3023029656954463E-5</v>
      </c>
      <c r="D140" s="70">
        <v>0</v>
      </c>
      <c r="E140" s="70">
        <v>1.141862476146116E-4</v>
      </c>
      <c r="F140" s="70">
        <v>0</v>
      </c>
      <c r="G140" s="70">
        <v>1.3172806263500778</v>
      </c>
      <c r="H140" s="70">
        <v>0</v>
      </c>
      <c r="I140" s="70">
        <v>0</v>
      </c>
      <c r="J140" s="70">
        <v>1.8256833849614011</v>
      </c>
      <c r="K140" s="70">
        <v>0</v>
      </c>
      <c r="L140" s="70">
        <v>3.3611767251375824E-3</v>
      </c>
      <c r="M140" s="70">
        <v>7.7039872552688848E-2</v>
      </c>
      <c r="N140" s="70">
        <v>0.33874092131335587</v>
      </c>
      <c r="O140" s="70">
        <v>0</v>
      </c>
      <c r="P140" s="70">
        <v>8.6362463586908689E-4</v>
      </c>
      <c r="Q140" s="70">
        <v>0.73627005832914705</v>
      </c>
      <c r="R140" s="70">
        <v>1.1905065018336813</v>
      </c>
      <c r="S140" s="70">
        <v>5.4898833759784793</v>
      </c>
    </row>
    <row r="141" spans="1:19">
      <c r="A141" t="s">
        <v>48</v>
      </c>
      <c r="B141" s="69" t="s">
        <v>181</v>
      </c>
      <c r="C141" s="70">
        <v>0.50571131695771854</v>
      </c>
      <c r="D141" s="70">
        <v>1.1125286215756116</v>
      </c>
      <c r="E141" s="70">
        <v>0.92640290816922644</v>
      </c>
      <c r="F141" s="70">
        <v>1.9975443484857216</v>
      </c>
      <c r="G141" s="70">
        <v>0.61010892167793074</v>
      </c>
      <c r="H141" s="70">
        <v>1.3393278624941907</v>
      </c>
      <c r="I141" s="70">
        <v>2.5445877851959295</v>
      </c>
      <c r="J141" s="70">
        <v>0</v>
      </c>
      <c r="K141" s="70">
        <v>1.3883928597210051</v>
      </c>
      <c r="L141" s="70">
        <v>2.4092882678345973E-3</v>
      </c>
      <c r="M141" s="70">
        <v>5.4284157301643248</v>
      </c>
      <c r="N141" s="70">
        <v>2.047482228808299</v>
      </c>
      <c r="O141" s="70">
        <v>2.6751618867851334</v>
      </c>
      <c r="P141" s="70">
        <v>0.29165316911246464</v>
      </c>
      <c r="Q141" s="70">
        <v>0.35818606804824604</v>
      </c>
      <c r="R141" s="70">
        <v>4.6307635981449593</v>
      </c>
      <c r="S141" s="70">
        <v>25.858676593608266</v>
      </c>
    </row>
    <row r="142" spans="1:19">
      <c r="A142" t="s">
        <v>48</v>
      </c>
      <c r="B142" s="69" t="s">
        <v>182</v>
      </c>
      <c r="C142" s="70">
        <v>3.1068089517916064E-5</v>
      </c>
      <c r="D142" s="70">
        <v>0</v>
      </c>
      <c r="E142" s="70">
        <v>1.1697649535413746E-4</v>
      </c>
      <c r="F142" s="70">
        <v>0</v>
      </c>
      <c r="G142" s="70">
        <v>0</v>
      </c>
      <c r="H142" s="70">
        <v>2.8917306122033679</v>
      </c>
      <c r="I142" s="70">
        <v>0</v>
      </c>
      <c r="J142" s="70">
        <v>0</v>
      </c>
      <c r="K142" s="70">
        <v>0</v>
      </c>
      <c r="L142" s="70">
        <v>1.543709762085399E-3</v>
      </c>
      <c r="M142" s="70">
        <v>0.15815050413652898</v>
      </c>
      <c r="N142" s="70">
        <v>9.8822629856710975E-2</v>
      </c>
      <c r="O142" s="70">
        <v>0</v>
      </c>
      <c r="P142" s="70">
        <v>7.7631903120618517E-2</v>
      </c>
      <c r="Q142" s="70">
        <v>0.1496550809204038</v>
      </c>
      <c r="R142" s="70">
        <v>1.2293747839445999</v>
      </c>
      <c r="S142" s="70">
        <v>4.6070572685291609</v>
      </c>
    </row>
    <row r="143" spans="1:19">
      <c r="A143" t="s">
        <v>48</v>
      </c>
      <c r="B143" s="69" t="s">
        <v>183</v>
      </c>
      <c r="C143" s="70">
        <v>5.1863338896396272E-5</v>
      </c>
      <c r="D143" s="70">
        <v>0</v>
      </c>
      <c r="E143" s="70">
        <v>3.9575543786085632E-5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1.0774404306577168E-3</v>
      </c>
      <c r="M143" s="70">
        <v>0.28272699149000857</v>
      </c>
      <c r="N143" s="70">
        <v>5.417192028289719E-8</v>
      </c>
      <c r="O143" s="70">
        <v>0</v>
      </c>
      <c r="P143" s="70">
        <v>9.3091713758553851E-2</v>
      </c>
      <c r="Q143" s="70">
        <v>0</v>
      </c>
      <c r="R143" s="70">
        <v>1.0958621931678181E-4</v>
      </c>
      <c r="S143" s="70">
        <v>0.37709722495310416</v>
      </c>
    </row>
    <row r="144" spans="1:19">
      <c r="A144" t="s">
        <v>48</v>
      </c>
      <c r="B144" s="69" t="s">
        <v>184</v>
      </c>
      <c r="C144" s="70">
        <v>4.0796919986263447E-5</v>
      </c>
      <c r="D144" s="70">
        <v>0</v>
      </c>
      <c r="E144" s="70">
        <v>1.1226699737854062E-4</v>
      </c>
      <c r="F144" s="70">
        <v>3.0220877371867516E-2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1.8395471966332622E-3</v>
      </c>
      <c r="M144" s="70">
        <v>0.10598699864264916</v>
      </c>
      <c r="N144" s="70">
        <v>1.6971926205885737</v>
      </c>
      <c r="O144" s="70">
        <v>1.0756505229234712</v>
      </c>
      <c r="P144" s="70">
        <v>0.2064094521428359</v>
      </c>
      <c r="Q144" s="70">
        <v>7.964571143889021E-2</v>
      </c>
      <c r="R144" s="70">
        <v>0.15978392768978011</v>
      </c>
      <c r="S144" s="70">
        <v>3.3568827219120294</v>
      </c>
    </row>
    <row r="145" spans="1:19">
      <c r="A145" t="s">
        <v>48</v>
      </c>
      <c r="B145" s="69" t="s">
        <v>185</v>
      </c>
      <c r="C145" s="70">
        <v>3.2532781757410589E-5</v>
      </c>
      <c r="D145" s="70">
        <v>0</v>
      </c>
      <c r="E145" s="70">
        <v>7.6413742180037048E-5</v>
      </c>
      <c r="F145" s="70">
        <v>3.4041907844176933E-2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2.4919677269465978E-3</v>
      </c>
      <c r="M145" s="70">
        <v>1.5200184841475348</v>
      </c>
      <c r="N145" s="70">
        <v>6.6020843020169195E-2</v>
      </c>
      <c r="O145" s="70">
        <v>4.5589783519563554E-2</v>
      </c>
      <c r="P145" s="70">
        <v>7.6987142031725853E-4</v>
      </c>
      <c r="Q145" s="70">
        <v>7.7059962534016258E-2</v>
      </c>
      <c r="R145" s="70">
        <v>1.4191054697697325E-2</v>
      </c>
      <c r="S145" s="70">
        <v>1.7602928214344615</v>
      </c>
    </row>
    <row r="146" spans="1:19">
      <c r="A146" t="s">
        <v>48</v>
      </c>
      <c r="B146" s="69" t="s">
        <v>186</v>
      </c>
      <c r="C146" s="70">
        <v>2.6585374703458342E-5</v>
      </c>
      <c r="D146" s="70">
        <v>0</v>
      </c>
      <c r="E146" s="70">
        <v>5.8784010851908874E-5</v>
      </c>
      <c r="F146" s="70">
        <v>3.4041907844176933E-2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2.0683986185083825E-3</v>
      </c>
      <c r="M146" s="70">
        <v>2.4552645745215713</v>
      </c>
      <c r="N146" s="70">
        <v>5.4447592079043261E-4</v>
      </c>
      <c r="O146" s="70">
        <v>0.37632735502540271</v>
      </c>
      <c r="P146" s="70">
        <v>4.9067619900043269E-2</v>
      </c>
      <c r="Q146" s="70">
        <v>1.0282334122328152E-2</v>
      </c>
      <c r="R146" s="70">
        <v>1.8107111613545612E-3</v>
      </c>
      <c r="S146" s="70">
        <v>2.929492746499875</v>
      </c>
    </row>
    <row r="147" spans="1:19">
      <c r="A147" t="s">
        <v>48</v>
      </c>
      <c r="B147" s="69" t="s">
        <v>187</v>
      </c>
      <c r="C147" s="70">
        <v>5.1922541095095198E-5</v>
      </c>
      <c r="D147" s="70">
        <v>0</v>
      </c>
      <c r="E147" s="70">
        <v>1.1657359464756212E-4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3.8355590248553284E-3</v>
      </c>
      <c r="M147" s="70">
        <v>1.1783120974009407</v>
      </c>
      <c r="N147" s="70">
        <v>4.2928608046466366E-2</v>
      </c>
      <c r="O147" s="70">
        <v>0</v>
      </c>
      <c r="P147" s="70">
        <v>1.7662662980995947E-2</v>
      </c>
      <c r="Q147" s="70">
        <v>1.0142868630591551E-4</v>
      </c>
      <c r="R147" s="70">
        <v>7.7797720043548679E-4</v>
      </c>
      <c r="S147" s="70">
        <v>1.2437868294757095</v>
      </c>
    </row>
    <row r="148" spans="1:19">
      <c r="A148" t="s">
        <v>48</v>
      </c>
      <c r="B148" s="69" t="s">
        <v>188</v>
      </c>
      <c r="C148" s="70">
        <v>5.2043532734913356E-5</v>
      </c>
      <c r="D148" s="70">
        <v>0</v>
      </c>
      <c r="E148" s="70">
        <v>4.6448118949271588E-5</v>
      </c>
      <c r="F148" s="70">
        <v>3.4041907844176933E-2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2.0847876166030233E-3</v>
      </c>
      <c r="M148" s="70">
        <v>1.6812458816298417</v>
      </c>
      <c r="N148" s="70">
        <v>1.4326445130622645E-2</v>
      </c>
      <c r="O148" s="70">
        <v>0.355990540510561</v>
      </c>
      <c r="P148" s="70">
        <v>6.6099304213196319E-4</v>
      </c>
      <c r="Q148" s="70">
        <v>0</v>
      </c>
      <c r="R148" s="70">
        <v>6.4262509440027316E-5</v>
      </c>
      <c r="S148" s="70">
        <v>2.088513309935081</v>
      </c>
    </row>
    <row r="149" spans="1:19">
      <c r="A149" t="s">
        <v>48</v>
      </c>
      <c r="B149" s="69" t="s">
        <v>189</v>
      </c>
      <c r="C149" s="70">
        <v>6.2022752342016929E-5</v>
      </c>
      <c r="D149" s="70">
        <v>0</v>
      </c>
      <c r="E149" s="70">
        <v>8.9014075216553579E-5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2.5743888613591892E-2</v>
      </c>
      <c r="O149" s="70">
        <v>0</v>
      </c>
      <c r="P149" s="70">
        <v>4.6695328930468349E-4</v>
      </c>
      <c r="Q149" s="70">
        <v>0</v>
      </c>
      <c r="R149" s="70">
        <v>9.033346390197039E-5</v>
      </c>
      <c r="S149" s="70">
        <v>2.6452212194328695E-2</v>
      </c>
    </row>
    <row r="150" spans="1:19">
      <c r="A150" t="s">
        <v>48</v>
      </c>
      <c r="B150" s="69" t="s">
        <v>190</v>
      </c>
      <c r="C150" s="70">
        <v>1.0339751987942236E-5</v>
      </c>
      <c r="D150" s="70">
        <v>0</v>
      </c>
      <c r="E150" s="70">
        <v>1.3444121785433083E-4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1.3582169721200188E-3</v>
      </c>
      <c r="M150" s="70">
        <v>0</v>
      </c>
      <c r="N150" s="70">
        <v>9.2875448446301689E-2</v>
      </c>
      <c r="O150" s="70">
        <v>0.65259570775747733</v>
      </c>
      <c r="P150" s="70">
        <v>3.4258192246738872E-4</v>
      </c>
      <c r="Q150" s="70">
        <v>0</v>
      </c>
      <c r="R150" s="70">
        <v>4.477737566979556E-3</v>
      </c>
      <c r="S150" s="70">
        <v>0.75179447363524332</v>
      </c>
    </row>
    <row r="151" spans="1:19">
      <c r="A151" t="s">
        <v>48</v>
      </c>
      <c r="B151" s="69" t="s">
        <v>191</v>
      </c>
      <c r="C151" s="70">
        <v>3.3803544559063425E-5</v>
      </c>
      <c r="D151" s="70">
        <v>0</v>
      </c>
      <c r="E151" s="70">
        <v>9.3444879700754768E-5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2.0668460987849357E-3</v>
      </c>
      <c r="M151" s="70">
        <v>0</v>
      </c>
      <c r="N151" s="70">
        <v>0</v>
      </c>
      <c r="O151" s="70">
        <v>0</v>
      </c>
      <c r="P151" s="70">
        <v>2.8728441999277265E-3</v>
      </c>
      <c r="Q151" s="70">
        <v>0</v>
      </c>
      <c r="R151" s="70">
        <v>1.281154698631326E-4</v>
      </c>
      <c r="S151" s="70">
        <v>5.195054192824955E-3</v>
      </c>
    </row>
    <row r="152" spans="1:19">
      <c r="A152" t="s">
        <v>48</v>
      </c>
      <c r="B152" s="69" t="s">
        <v>192</v>
      </c>
      <c r="C152" s="70">
        <v>2.1752798158303221E-5</v>
      </c>
      <c r="D152" s="70">
        <v>0</v>
      </c>
      <c r="E152" s="70">
        <v>6.5244417848830949E-5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1.0038800061451525E-3</v>
      </c>
      <c r="M152" s="70">
        <v>9.451548075949745E-2</v>
      </c>
      <c r="N152" s="70">
        <v>0</v>
      </c>
      <c r="O152" s="70">
        <v>0</v>
      </c>
      <c r="P152" s="70">
        <v>5.6692891253362632E-4</v>
      </c>
      <c r="Q152" s="70">
        <v>0</v>
      </c>
      <c r="R152" s="70">
        <v>5.4577368082675548E-5</v>
      </c>
      <c r="S152" s="70">
        <v>9.6227864262232288E-2</v>
      </c>
    </row>
    <row r="153" spans="1:19">
      <c r="A153" t="s">
        <v>48</v>
      </c>
      <c r="B153" s="69" t="s">
        <v>193</v>
      </c>
      <c r="C153" s="70">
        <v>4.6515992327300637E-5</v>
      </c>
      <c r="D153" s="70">
        <v>0</v>
      </c>
      <c r="E153" s="70">
        <v>7.5583311181404156E-5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1.8791019543531462E-3</v>
      </c>
      <c r="M153" s="70">
        <v>0</v>
      </c>
      <c r="N153" s="70">
        <v>0</v>
      </c>
      <c r="O153" s="70">
        <v>0</v>
      </c>
      <c r="P153" s="70">
        <v>3.5642455023321418E-4</v>
      </c>
      <c r="Q153" s="70">
        <v>0</v>
      </c>
      <c r="R153" s="70">
        <v>0.13476426195742874</v>
      </c>
      <c r="S153" s="70">
        <v>0.13712188776554513</v>
      </c>
    </row>
    <row r="154" spans="1:19">
      <c r="A154" t="s">
        <v>48</v>
      </c>
      <c r="B154" s="69" t="s">
        <v>194</v>
      </c>
      <c r="C154" s="70">
        <v>5.7014862303361724E-5</v>
      </c>
      <c r="D154" s="70">
        <v>0</v>
      </c>
      <c r="E154" s="70">
        <v>6.9030578661255504E-5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4.0637690707612251E-4</v>
      </c>
      <c r="M154" s="70">
        <v>0</v>
      </c>
      <c r="N154" s="70">
        <v>5.8516559123816592E-2</v>
      </c>
      <c r="O154" s="70">
        <v>0</v>
      </c>
      <c r="P154" s="70">
        <v>2.2146031249548059E-3</v>
      </c>
      <c r="Q154" s="70">
        <v>0</v>
      </c>
      <c r="R154" s="70">
        <v>2.8891581777656938E-5</v>
      </c>
      <c r="S154" s="70">
        <v>6.1292476178607558E-2</v>
      </c>
    </row>
    <row r="155" spans="1:19">
      <c r="A155" t="s">
        <v>48</v>
      </c>
      <c r="B155" s="69" t="s">
        <v>195</v>
      </c>
      <c r="C155" s="70">
        <v>3.9459734978208871E-5</v>
      </c>
      <c r="D155" s="70">
        <v>0</v>
      </c>
      <c r="E155" s="70">
        <v>2.7007921126198653E-5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6.3912859825165924E-4</v>
      </c>
      <c r="M155" s="70">
        <v>4.758687740133638E-2</v>
      </c>
      <c r="N155" s="70">
        <v>1.322157321137496E-4</v>
      </c>
      <c r="O155" s="70">
        <v>0</v>
      </c>
      <c r="P155" s="70">
        <v>4.8682628288077012E-4</v>
      </c>
      <c r="Q155" s="70">
        <v>0</v>
      </c>
      <c r="R155" s="70">
        <v>1.0041075282202883E-2</v>
      </c>
      <c r="S155" s="70">
        <v>5.8952590952856099E-2</v>
      </c>
    </row>
    <row r="156" spans="1:19">
      <c r="A156" t="s">
        <v>48</v>
      </c>
      <c r="B156" s="69" t="s">
        <v>196</v>
      </c>
      <c r="C156" s="70">
        <v>4.8718882712961431E-5</v>
      </c>
      <c r="D156" s="70">
        <v>0</v>
      </c>
      <c r="E156" s="70">
        <v>1.7383293696937585E-5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3.7235077941133454E-4</v>
      </c>
      <c r="M156" s="70">
        <v>0</v>
      </c>
      <c r="N156" s="70">
        <v>5.3301235594300778E-3</v>
      </c>
      <c r="O156" s="70">
        <v>0</v>
      </c>
      <c r="P156" s="70">
        <v>3.5281668115771936E-4</v>
      </c>
      <c r="Q156" s="70">
        <v>0</v>
      </c>
      <c r="R156" s="70">
        <v>7.935577622930623E-5</v>
      </c>
      <c r="S156" s="70">
        <v>6.200748972673864E-3</v>
      </c>
    </row>
    <row r="157" spans="1:19">
      <c r="A157" t="s">
        <v>48</v>
      </c>
      <c r="B157" s="69" t="s">
        <v>197</v>
      </c>
      <c r="C157" s="70">
        <v>2.4910984929960023E-5</v>
      </c>
      <c r="D157" s="70">
        <v>0</v>
      </c>
      <c r="E157" s="70">
        <v>7.3988526812840405E-5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2.3552692101080908E-3</v>
      </c>
      <c r="M157" s="70">
        <v>1.4724336988365394E-2</v>
      </c>
      <c r="N157" s="70">
        <v>3.8840168289851817E-2</v>
      </c>
      <c r="O157" s="70">
        <v>6.5712540257543139E-2</v>
      </c>
      <c r="P157" s="70">
        <v>3.1178357683359081E-4</v>
      </c>
      <c r="Q157" s="70">
        <v>0</v>
      </c>
      <c r="R157" s="70">
        <v>2.7851472684403689E-3</v>
      </c>
      <c r="S157" s="70">
        <v>0.12482814510303797</v>
      </c>
    </row>
    <row r="158" spans="1:19">
      <c r="A158" t="s">
        <v>48</v>
      </c>
      <c r="B158" s="69" t="s">
        <v>198</v>
      </c>
      <c r="C158" s="70">
        <v>4.0973967950108658E-5</v>
      </c>
      <c r="D158" s="70">
        <v>0</v>
      </c>
      <c r="E158" s="70">
        <v>9.0832247501282382E-6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1.7767878563823558E-3</v>
      </c>
      <c r="M158" s="70">
        <v>1.9789081825649646E-3</v>
      </c>
      <c r="N158" s="70">
        <v>0</v>
      </c>
      <c r="O158" s="70">
        <v>0</v>
      </c>
      <c r="P158" s="70">
        <v>1.7811102424460046E-2</v>
      </c>
      <c r="Q158" s="70">
        <v>0</v>
      </c>
      <c r="R158" s="70">
        <v>1.1663947134366026E-4</v>
      </c>
      <c r="S158" s="70">
        <v>2.1733495127421065E-2</v>
      </c>
    </row>
    <row r="159" spans="1:19">
      <c r="A159" t="s">
        <v>48</v>
      </c>
      <c r="B159" s="69" t="s">
        <v>199</v>
      </c>
      <c r="C159" s="70">
        <v>5.0852663729727965E-5</v>
      </c>
      <c r="D159" s="70">
        <v>0</v>
      </c>
      <c r="E159" s="70">
        <v>4.7528568803301141E-5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1.4090938527893115E-3</v>
      </c>
      <c r="M159" s="70">
        <v>0</v>
      </c>
      <c r="N159" s="70">
        <v>0</v>
      </c>
      <c r="O159" s="70">
        <v>0</v>
      </c>
      <c r="P159" s="70">
        <v>3.4830485624013363E-3</v>
      </c>
      <c r="Q159" s="70">
        <v>2.9969548214916486E-3</v>
      </c>
      <c r="R159" s="70">
        <v>4.3922016160991006E-5</v>
      </c>
      <c r="S159" s="70">
        <v>8.0314004853789811E-3</v>
      </c>
    </row>
    <row r="160" spans="1:19">
      <c r="A160" t="s">
        <v>48</v>
      </c>
      <c r="B160" s="69" t="s">
        <v>200</v>
      </c>
      <c r="C160" s="70">
        <v>3.0309978400921977E-5</v>
      </c>
      <c r="D160" s="70">
        <v>0</v>
      </c>
      <c r="E160" s="70">
        <v>8.0972649900701299E-5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1.637609643259097E-3</v>
      </c>
      <c r="M160" s="70">
        <v>2.1824270290693448E-4</v>
      </c>
      <c r="N160" s="70">
        <v>0</v>
      </c>
      <c r="O160" s="70">
        <v>0</v>
      </c>
      <c r="P160" s="70">
        <v>3.1384529202682643E-4</v>
      </c>
      <c r="Q160" s="70">
        <v>0</v>
      </c>
      <c r="R160" s="70">
        <v>7.4585593921483451E-5</v>
      </c>
      <c r="S160" s="70">
        <v>2.3555658604550445E-3</v>
      </c>
    </row>
    <row r="161" spans="1:19">
      <c r="A161" t="s">
        <v>48</v>
      </c>
      <c r="B161" s="69" t="s">
        <v>201</v>
      </c>
      <c r="C161" s="70">
        <v>1.0926145869681996</v>
      </c>
      <c r="D161" s="70">
        <v>2.4020504329473447</v>
      </c>
      <c r="E161" s="70">
        <v>4.0014196241445852</v>
      </c>
      <c r="F161" s="70">
        <v>9.9618292978218292</v>
      </c>
      <c r="G161" s="70">
        <v>3.0107292263067649</v>
      </c>
      <c r="H161" s="70">
        <v>3.1212044961423011</v>
      </c>
      <c r="I161" s="70">
        <v>14.673669433831058</v>
      </c>
      <c r="J161" s="70">
        <v>7.8836327986969472</v>
      </c>
      <c r="K161" s="70">
        <v>2.9976664016703509</v>
      </c>
      <c r="L161" s="70">
        <v>4.0980008325547601E-2</v>
      </c>
      <c r="M161" s="70">
        <v>12.139703821544806</v>
      </c>
      <c r="N161" s="70">
        <v>5.5597424430180222</v>
      </c>
      <c r="O161" s="70">
        <v>8.8052621224505288</v>
      </c>
      <c r="P161" s="70">
        <v>1.02313005527229</v>
      </c>
      <c r="Q161" s="70">
        <v>4.1255729066280455</v>
      </c>
      <c r="R161" s="70">
        <v>17.605300178130278</v>
      </c>
      <c r="S161" s="70">
        <v>98.444507833898911</v>
      </c>
    </row>
    <row r="162" spans="1:19">
      <c r="A162" t="s">
        <v>48</v>
      </c>
      <c r="B162" s="69" t="s">
        <v>202</v>
      </c>
      <c r="C162" s="70">
        <v>3.0016848229941218E-4</v>
      </c>
      <c r="D162" s="70">
        <v>3.5579905435285255</v>
      </c>
      <c r="E162" s="70">
        <v>4.8048636677577861E-4</v>
      </c>
      <c r="F162" s="70">
        <v>0</v>
      </c>
      <c r="G162" s="70">
        <v>0</v>
      </c>
      <c r="H162" s="70">
        <v>2.8917306122033679</v>
      </c>
      <c r="I162" s="70">
        <v>0</v>
      </c>
      <c r="J162" s="70">
        <v>0</v>
      </c>
      <c r="K162" s="70">
        <v>3.0922853257258609</v>
      </c>
      <c r="L162" s="70">
        <v>1.2263095406296998E-2</v>
      </c>
      <c r="M162" s="70">
        <v>10.359418210214969</v>
      </c>
      <c r="N162" s="70">
        <v>5.3314510048380086</v>
      </c>
      <c r="O162" s="70">
        <v>3.2072940292777758</v>
      </c>
      <c r="P162" s="70">
        <v>0.95410935015650011</v>
      </c>
      <c r="Q162" s="70">
        <v>0.80301808827208276</v>
      </c>
      <c r="R162" s="70">
        <v>1.8761040334446335</v>
      </c>
      <c r="S162" s="70">
        <v>32.086444947917471</v>
      </c>
    </row>
    <row r="163" spans="1:19">
      <c r="A163" t="s">
        <v>48</v>
      </c>
      <c r="B163" s="69" t="s">
        <v>203</v>
      </c>
      <c r="C163" s="70">
        <v>1.1493392098592139</v>
      </c>
      <c r="D163" s="70">
        <v>2.5284741399445743</v>
      </c>
      <c r="E163" s="70">
        <v>2.1054667821398958</v>
      </c>
      <c r="F163" s="70">
        <v>5.4512929116200581</v>
      </c>
      <c r="G163" s="70">
        <v>1.7502402267847135</v>
      </c>
      <c r="H163" s="70">
        <v>0</v>
      </c>
      <c r="I163" s="70">
        <v>9.6458720223609191</v>
      </c>
      <c r="J163" s="70">
        <v>0</v>
      </c>
      <c r="K163" s="70">
        <v>3.1554383175477341</v>
      </c>
      <c r="L163" s="70">
        <v>5.1373934128626786E-3</v>
      </c>
      <c r="M163" s="70">
        <v>11.063113221494547</v>
      </c>
      <c r="N163" s="70">
        <v>5.4097227067591014</v>
      </c>
      <c r="O163" s="70">
        <v>6.0710291458456354</v>
      </c>
      <c r="P163" s="70">
        <v>0.57773116823520354</v>
      </c>
      <c r="Q163" s="70">
        <v>0.8256474056308658</v>
      </c>
      <c r="R163" s="70">
        <v>9.5663317191596704</v>
      </c>
      <c r="S163" s="70">
        <v>59.304836370795442</v>
      </c>
    </row>
    <row r="164" spans="1:19">
      <c r="A164" t="s">
        <v>48</v>
      </c>
      <c r="B164" s="69" t="s">
        <v>204</v>
      </c>
      <c r="C164" s="70">
        <v>1.0177897773822053E-4</v>
      </c>
      <c r="D164" s="70">
        <v>0</v>
      </c>
      <c r="E164" s="70">
        <v>1.5978561401297497E-4</v>
      </c>
      <c r="F164" s="70">
        <v>0.34720738755594027</v>
      </c>
      <c r="G164" s="70">
        <v>0</v>
      </c>
      <c r="H164" s="70">
        <v>3.2045586789713276</v>
      </c>
      <c r="I164" s="70">
        <v>0</v>
      </c>
      <c r="J164" s="70">
        <v>4.1492804203668214</v>
      </c>
      <c r="K164" s="70">
        <v>0</v>
      </c>
      <c r="L164" s="70">
        <v>5.6119272438746037E-3</v>
      </c>
      <c r="M164" s="70">
        <v>0.15134847637362725</v>
      </c>
      <c r="N164" s="70">
        <v>1.0323977139112621</v>
      </c>
      <c r="O164" s="70">
        <v>6.3855461256949297E-2</v>
      </c>
      <c r="P164" s="70">
        <v>6.6966182159262644E-3</v>
      </c>
      <c r="Q164" s="70">
        <v>1.6978747580588305</v>
      </c>
      <c r="R164" s="70">
        <v>0.22920865838598559</v>
      </c>
      <c r="S164" s="70">
        <v>10.888301664932328</v>
      </c>
    </row>
    <row r="165" spans="1:19">
      <c r="A165" t="s">
        <v>48</v>
      </c>
      <c r="B165" s="69" t="s">
        <v>205</v>
      </c>
      <c r="C165" s="70">
        <v>5.9665663737717978E-5</v>
      </c>
      <c r="D165" s="70">
        <v>0</v>
      </c>
      <c r="E165" s="70">
        <v>1.2016213896615113E-4</v>
      </c>
      <c r="F165" s="70">
        <v>0</v>
      </c>
      <c r="G165" s="70">
        <v>0</v>
      </c>
      <c r="H165" s="70">
        <v>6.1193035717050037E-2</v>
      </c>
      <c r="I165" s="70">
        <v>0</v>
      </c>
      <c r="J165" s="70">
        <v>0</v>
      </c>
      <c r="K165" s="70">
        <v>0</v>
      </c>
      <c r="L165" s="70">
        <v>4.4239703157540333E-3</v>
      </c>
      <c r="M165" s="70">
        <v>1.3237867737979059</v>
      </c>
      <c r="N165" s="70">
        <v>0.80918500575111807</v>
      </c>
      <c r="O165" s="70">
        <v>0.17370015213602841</v>
      </c>
      <c r="P165" s="70">
        <v>1.939550091735498E-2</v>
      </c>
      <c r="Q165" s="70">
        <v>5.9849813325012491E-3</v>
      </c>
      <c r="R165" s="70">
        <v>0.14081255527223391</v>
      </c>
      <c r="S165" s="70">
        <v>2.5386618030427144</v>
      </c>
    </row>
    <row r="166" spans="1:19">
      <c r="A166" t="s">
        <v>48</v>
      </c>
      <c r="B166" s="69" t="s">
        <v>206</v>
      </c>
      <c r="C166" s="70">
        <v>2.67128438355968E-5</v>
      </c>
      <c r="D166" s="70">
        <v>0</v>
      </c>
      <c r="E166" s="70">
        <v>4.8539870658004247E-5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1.2655290243905881E-3</v>
      </c>
      <c r="M166" s="70">
        <v>7.3576292007388133E-2</v>
      </c>
      <c r="N166" s="70">
        <v>0.25261318302251112</v>
      </c>
      <c r="O166" s="70">
        <v>9.1147250451186324E-2</v>
      </c>
      <c r="P166" s="70">
        <v>9.7771167529245417E-2</v>
      </c>
      <c r="Q166" s="70">
        <v>2.3506282185397964E-2</v>
      </c>
      <c r="R166" s="70">
        <v>6.6757905252117666E-2</v>
      </c>
      <c r="S166" s="70">
        <v>0.60671286218666864</v>
      </c>
    </row>
    <row r="167" spans="1:19">
      <c r="A167" t="s">
        <v>48</v>
      </c>
      <c r="B167" s="69" t="s">
        <v>207</v>
      </c>
      <c r="C167" s="70">
        <v>2.3917508249482466E-5</v>
      </c>
      <c r="D167" s="70">
        <v>0.19265668509686762</v>
      </c>
      <c r="E167" s="70">
        <v>3.9171108419111533E-5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3.2910930106265113E-2</v>
      </c>
      <c r="L167" s="70">
        <v>1.5310454146444386E-3</v>
      </c>
      <c r="M167" s="70">
        <v>0.11024996788104602</v>
      </c>
      <c r="N167" s="70">
        <v>0.19323483793713336</v>
      </c>
      <c r="O167" s="70">
        <v>0.20549340885238365</v>
      </c>
      <c r="P167" s="70">
        <v>3.1304935843223802E-3</v>
      </c>
      <c r="Q167" s="70">
        <v>5.7936707853958325E-3</v>
      </c>
      <c r="R167" s="70">
        <v>0.12356136109583815</v>
      </c>
      <c r="S167" s="70">
        <v>0.86862548937051542</v>
      </c>
    </row>
    <row r="168" spans="1:19">
      <c r="A168" t="s">
        <v>48</v>
      </c>
      <c r="B168" s="69" t="s">
        <v>208</v>
      </c>
      <c r="C168" s="70">
        <v>7.0244083048009998E-6</v>
      </c>
      <c r="D168" s="70">
        <v>0</v>
      </c>
      <c r="E168" s="70">
        <v>1.2867890632151102E-5</v>
      </c>
      <c r="F168" s="70">
        <v>0</v>
      </c>
      <c r="G168" s="70">
        <v>0.112850392081981</v>
      </c>
      <c r="H168" s="70">
        <v>0</v>
      </c>
      <c r="I168" s="70">
        <v>0</v>
      </c>
      <c r="J168" s="70">
        <v>0</v>
      </c>
      <c r="K168" s="70">
        <v>0</v>
      </c>
      <c r="L168" s="70">
        <v>3.0162670512012824E-4</v>
      </c>
      <c r="M168" s="70">
        <v>4.66957570066171E-2</v>
      </c>
      <c r="N168" s="70">
        <v>0.19380116498013678</v>
      </c>
      <c r="O168" s="70">
        <v>2.6108354397074152E-2</v>
      </c>
      <c r="P168" s="70">
        <v>1.6970964819762457E-2</v>
      </c>
      <c r="Q168" s="70">
        <v>0</v>
      </c>
      <c r="R168" s="70">
        <v>1.9658512040180653E-2</v>
      </c>
      <c r="S168" s="70">
        <v>0.41640666432988382</v>
      </c>
    </row>
    <row r="169" spans="1:19">
      <c r="A169" t="s">
        <v>48</v>
      </c>
      <c r="B169" s="69" t="s">
        <v>209</v>
      </c>
      <c r="C169" s="70">
        <v>1.661925995755098E-5</v>
      </c>
      <c r="D169" s="70">
        <v>0</v>
      </c>
      <c r="E169" s="70">
        <v>3.0444531436302213E-5</v>
      </c>
      <c r="F169" s="70">
        <v>0</v>
      </c>
      <c r="G169" s="70">
        <v>0</v>
      </c>
      <c r="H169" s="70">
        <v>0</v>
      </c>
      <c r="I169" s="70">
        <v>0.64378632751623144</v>
      </c>
      <c r="J169" s="70">
        <v>0</v>
      </c>
      <c r="K169" s="70">
        <v>0</v>
      </c>
      <c r="L169" s="70">
        <v>6.2912814134996609E-4</v>
      </c>
      <c r="M169" s="70">
        <v>3.6361037170564714E-3</v>
      </c>
      <c r="N169" s="70">
        <v>4.7518586240542504E-3</v>
      </c>
      <c r="O169" s="70">
        <v>4.1650763194027718E-3</v>
      </c>
      <c r="P169" s="70">
        <v>1.0160438131094907E-3</v>
      </c>
      <c r="Q169" s="70">
        <v>4.7655637780437132E-3</v>
      </c>
      <c r="R169" s="70">
        <v>2.7044425614661805E-3</v>
      </c>
      <c r="S169" s="70">
        <v>0.66550160826204774</v>
      </c>
    </row>
    <row r="170" spans="1:19">
      <c r="A170" t="s">
        <v>48</v>
      </c>
      <c r="B170" s="69" t="s">
        <v>210</v>
      </c>
      <c r="C170" s="70">
        <v>1.3542734235372222E-5</v>
      </c>
      <c r="D170" s="70">
        <v>0</v>
      </c>
      <c r="E170" s="70">
        <v>2.5594102883275127E-5</v>
      </c>
      <c r="F170" s="70">
        <v>0.39060831100042748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8.6482240730845206E-4</v>
      </c>
      <c r="M170" s="70">
        <v>1.219977814629658E-2</v>
      </c>
      <c r="N170" s="70">
        <v>0.21003420055589572</v>
      </c>
      <c r="O170" s="70">
        <v>1.8373120218626582E-3</v>
      </c>
      <c r="P170" s="70">
        <v>2.739741693602582E-4</v>
      </c>
      <c r="Q170" s="70">
        <v>1.1710336450022396E-2</v>
      </c>
      <c r="R170" s="70">
        <v>0.40855623416551623</v>
      </c>
      <c r="S170" s="70">
        <v>1.0361241057537427</v>
      </c>
    </row>
    <row r="171" spans="1:19">
      <c r="A171" t="s">
        <v>48</v>
      </c>
      <c r="B171" s="69" t="s">
        <v>211</v>
      </c>
      <c r="C171" s="70">
        <v>2.9003573853714215E-6</v>
      </c>
      <c r="D171" s="70">
        <v>0</v>
      </c>
      <c r="E171" s="70">
        <v>4.5277088602801996E-6</v>
      </c>
      <c r="F171" s="70">
        <v>0</v>
      </c>
      <c r="G171" s="70">
        <v>0</v>
      </c>
      <c r="H171" s="70">
        <v>6.8842165181678183E-2</v>
      </c>
      <c r="I171" s="70">
        <v>0</v>
      </c>
      <c r="J171" s="70">
        <v>0</v>
      </c>
      <c r="K171" s="70">
        <v>0</v>
      </c>
      <c r="L171" s="70">
        <v>1.9645616711179361</v>
      </c>
      <c r="M171" s="70">
        <v>0.38519035180722483</v>
      </c>
      <c r="N171" s="70">
        <v>0.12858056587992195</v>
      </c>
      <c r="O171" s="70">
        <v>0.22485780883533835</v>
      </c>
      <c r="P171" s="70">
        <v>0.34354546567742261</v>
      </c>
      <c r="Q171" s="70">
        <v>1.0257830788834355E-2</v>
      </c>
      <c r="R171" s="70">
        <v>4.5794805313093434E-2</v>
      </c>
      <c r="S171" s="70">
        <v>3.1716380926676493</v>
      </c>
    </row>
    <row r="172" spans="1:19">
      <c r="A172" t="s">
        <v>48</v>
      </c>
      <c r="B172" s="69" t="s">
        <v>212</v>
      </c>
      <c r="C172" s="70">
        <v>6.5868302101534937E-6</v>
      </c>
      <c r="D172" s="70">
        <v>0</v>
      </c>
      <c r="E172" s="70">
        <v>9.8404259993856158E-6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1.5740450207957224E-4</v>
      </c>
      <c r="M172" s="70">
        <v>5.9623294493874823E-2</v>
      </c>
      <c r="N172" s="70">
        <v>0.13483258043519442</v>
      </c>
      <c r="O172" s="70">
        <v>0</v>
      </c>
      <c r="P172" s="70">
        <v>0.11573855220733265</v>
      </c>
      <c r="Q172" s="70">
        <v>0</v>
      </c>
      <c r="R172" s="70">
        <v>4.8650093299599462E-2</v>
      </c>
      <c r="S172" s="70">
        <v>0.35901835219442546</v>
      </c>
    </row>
    <row r="173" spans="1:19">
      <c r="A173" t="s">
        <v>48</v>
      </c>
      <c r="B173" s="69" t="s">
        <v>213</v>
      </c>
      <c r="C173" s="70">
        <v>1.0125617500023054E-7</v>
      </c>
      <c r="D173" s="70">
        <v>0</v>
      </c>
      <c r="E173" s="70">
        <v>2.4113623879884472E-6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5.9044529607490404E-3</v>
      </c>
      <c r="N173" s="70">
        <v>2.3169993262150967E-2</v>
      </c>
      <c r="O173" s="70">
        <v>6.8197966838226876E-2</v>
      </c>
      <c r="P173" s="70">
        <v>8.0763906494254911E-2</v>
      </c>
      <c r="Q173" s="70">
        <v>4.0643964615208361E-2</v>
      </c>
      <c r="R173" s="70">
        <v>5.0351877017462243E-2</v>
      </c>
      <c r="S173" s="70">
        <v>0.26903467380657275</v>
      </c>
    </row>
    <row r="174" spans="1:19">
      <c r="A174" t="s">
        <v>48</v>
      </c>
      <c r="B174" s="69" t="s">
        <v>214</v>
      </c>
      <c r="C174" s="70">
        <v>0.30522781946709365</v>
      </c>
      <c r="D174" s="70">
        <v>0</v>
      </c>
      <c r="E174" s="70">
        <v>3.7156401688775986E-6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1.9746558063758357E-2</v>
      </c>
      <c r="L174" s="70">
        <v>1.1406057610940934E-4</v>
      </c>
      <c r="M174" s="70">
        <v>1.216124316617595E-2</v>
      </c>
      <c r="N174" s="70">
        <v>4.9944408327462497E-4</v>
      </c>
      <c r="O174" s="70">
        <v>0.11018806289301608</v>
      </c>
      <c r="P174" s="70">
        <v>4.672273541345362E-2</v>
      </c>
      <c r="Q174" s="70">
        <v>3.4762024712371442E-3</v>
      </c>
      <c r="R174" s="70">
        <v>2.8039527181903168E-2</v>
      </c>
      <c r="S174" s="70">
        <v>0.52617936895626372</v>
      </c>
    </row>
    <row r="175" spans="1:19">
      <c r="A175" t="s">
        <v>48</v>
      </c>
      <c r="B175" s="69" t="s">
        <v>215</v>
      </c>
      <c r="C175" s="70">
        <v>4.6735786263241152E-7</v>
      </c>
      <c r="D175" s="70">
        <v>0</v>
      </c>
      <c r="E175" s="70">
        <v>8.5614469114148051E-7</v>
      </c>
      <c r="F175" s="70">
        <v>0</v>
      </c>
      <c r="G175" s="70">
        <v>0</v>
      </c>
      <c r="H175" s="70">
        <v>0</v>
      </c>
      <c r="I175" s="70">
        <v>0</v>
      </c>
      <c r="J175" s="70">
        <v>0.85920084777657735</v>
      </c>
      <c r="K175" s="70">
        <v>0</v>
      </c>
      <c r="L175" s="70">
        <v>5.5176792534618713E-2</v>
      </c>
      <c r="M175" s="70">
        <v>9.2223918427549734E-3</v>
      </c>
      <c r="N175" s="70">
        <v>6.1759937136685039E-4</v>
      </c>
      <c r="O175" s="70">
        <v>6.4938756114258922E-2</v>
      </c>
      <c r="P175" s="70">
        <v>0.22508663936343964</v>
      </c>
      <c r="Q175" s="70">
        <v>1.5449788761063843E-3</v>
      </c>
      <c r="R175" s="70">
        <v>7.4042045275930946E-2</v>
      </c>
      <c r="S175" s="70">
        <v>1.2898313746575241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8.7762480283366529E-3</v>
      </c>
      <c r="L176" s="70">
        <v>0</v>
      </c>
      <c r="M176" s="70">
        <v>2.5635236687236329E-2</v>
      </c>
      <c r="N176" s="70">
        <v>7.4796454634196152E-4</v>
      </c>
      <c r="O176" s="70">
        <v>5.8445471729505982E-2</v>
      </c>
      <c r="P176" s="70">
        <v>3.9228679636948982E-4</v>
      </c>
      <c r="Q176" s="70">
        <v>0</v>
      </c>
      <c r="R176" s="70">
        <v>3.6284966859724932E-2</v>
      </c>
      <c r="S176" s="70">
        <v>0.13028217464750469</v>
      </c>
    </row>
    <row r="177" spans="1:19">
      <c r="A177" t="s">
        <v>48</v>
      </c>
      <c r="B177" s="69" t="s">
        <v>217</v>
      </c>
      <c r="C177" s="70">
        <v>1.3494229111898903E-6</v>
      </c>
      <c r="D177" s="70">
        <v>0</v>
      </c>
      <c r="E177" s="70">
        <v>2.3430022473291956E-6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6.8736047378337162E-5</v>
      </c>
      <c r="M177" s="70">
        <v>3.4151181161519162E-2</v>
      </c>
      <c r="N177" s="70">
        <v>3.1252769316971296E-2</v>
      </c>
      <c r="O177" s="70">
        <v>0.13249287422603118</v>
      </c>
      <c r="P177" s="70">
        <v>1.9529815253676475E-2</v>
      </c>
      <c r="Q177" s="70">
        <v>0</v>
      </c>
      <c r="R177" s="70">
        <v>2.805352080528678E-3</v>
      </c>
      <c r="S177" s="70">
        <v>0.22030442051129739</v>
      </c>
    </row>
    <row r="178" spans="1:19">
      <c r="A178" t="s">
        <v>48</v>
      </c>
      <c r="B178" s="69" t="s">
        <v>218</v>
      </c>
      <c r="C178" s="70">
        <v>1.4277115614191871E-6</v>
      </c>
      <c r="D178" s="70">
        <v>0</v>
      </c>
      <c r="E178" s="70">
        <v>2.7443817884886812E-6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1.0721370308175437E-4</v>
      </c>
      <c r="M178" s="70">
        <v>1.0197461762402327E-3</v>
      </c>
      <c r="N178" s="70">
        <v>0</v>
      </c>
      <c r="O178" s="70">
        <v>0</v>
      </c>
      <c r="P178" s="70">
        <v>9.8209545740999715E-2</v>
      </c>
      <c r="Q178" s="70">
        <v>1.7251882441149391E-2</v>
      </c>
      <c r="R178" s="70">
        <v>2.9787103049585539E-3</v>
      </c>
      <c r="S178" s="70">
        <v>0.11957127045991456</v>
      </c>
    </row>
    <row r="179" spans="1:19">
      <c r="A179" t="s">
        <v>48</v>
      </c>
      <c r="B179" s="69" t="s">
        <v>219</v>
      </c>
      <c r="C179" s="70">
        <v>3.6331496723587264E-3</v>
      </c>
      <c r="D179" s="70">
        <v>0</v>
      </c>
      <c r="E179" s="70">
        <v>2.851776888835289E-2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1.0342416664755749</v>
      </c>
      <c r="M179" s="70">
        <v>1.1493945978742204E-2</v>
      </c>
      <c r="N179" s="70">
        <v>2.7451596695208025E-2</v>
      </c>
      <c r="O179" s="70">
        <v>0.23551581970537683</v>
      </c>
      <c r="P179" s="70">
        <v>0.41656599425088814</v>
      </c>
      <c r="Q179" s="70">
        <v>0.15001726921741465</v>
      </c>
      <c r="R179" s="70">
        <v>5.9094000244201084E-2</v>
      </c>
      <c r="S179" s="70">
        <v>1.9665312111279718</v>
      </c>
    </row>
    <row r="180" spans="1:19">
      <c r="A180" t="s">
        <v>48</v>
      </c>
      <c r="B180" s="69" t="s">
        <v>220</v>
      </c>
      <c r="C180" s="70">
        <v>0.16064668835063323</v>
      </c>
      <c r="D180" s="70">
        <v>0</v>
      </c>
      <c r="E180" s="70">
        <v>1.5724989509191545E-2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1.1527908575814649E-4</v>
      </c>
      <c r="M180" s="70">
        <v>4.4130644359796634E-3</v>
      </c>
      <c r="N180" s="70">
        <v>2.5498902267884205E-4</v>
      </c>
      <c r="O180" s="70">
        <v>3.8632591947873607E-4</v>
      </c>
      <c r="P180" s="70">
        <v>1.9603315355283257E-3</v>
      </c>
      <c r="Q180" s="70">
        <v>1.9305451884630287E-3</v>
      </c>
      <c r="R180" s="70">
        <v>6.099855978902724E-4</v>
      </c>
      <c r="S180" s="70">
        <v>0.1860421986456231</v>
      </c>
    </row>
    <row r="181" spans="1:19">
      <c r="A181" t="s">
        <v>48</v>
      </c>
      <c r="B181" s="69" t="s">
        <v>221</v>
      </c>
      <c r="C181" s="70">
        <v>2.3453777782123097E-6</v>
      </c>
      <c r="D181" s="70">
        <v>0</v>
      </c>
      <c r="E181" s="70">
        <v>4.2964565025727097E-6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0.27578757413084176</v>
      </c>
      <c r="M181" s="70">
        <v>0.12267148777058878</v>
      </c>
      <c r="N181" s="70">
        <v>0</v>
      </c>
      <c r="O181" s="70">
        <v>4.0439569354134619E-2</v>
      </c>
      <c r="P181" s="70">
        <v>5.8028577505268686E-2</v>
      </c>
      <c r="Q181" s="70">
        <v>7.9976772258962825E-3</v>
      </c>
      <c r="R181" s="70">
        <v>7.7994728471736607E-2</v>
      </c>
      <c r="S181" s="70">
        <v>0.58292625629280792</v>
      </c>
    </row>
    <row r="182" spans="1:19">
      <c r="A182" t="s">
        <v>48</v>
      </c>
      <c r="B182" s="69" t="s">
        <v>222</v>
      </c>
      <c r="C182" s="70">
        <v>2.2679854461156168E-2</v>
      </c>
      <c r="D182" s="70">
        <v>0.69838048347612158</v>
      </c>
      <c r="E182" s="70">
        <v>3.5866098510517475E-3</v>
      </c>
      <c r="F182" s="70">
        <v>23.222832575375783</v>
      </c>
      <c r="G182" s="70">
        <v>8.0475833020173262</v>
      </c>
      <c r="H182" s="70">
        <v>4.2229788721888113</v>
      </c>
      <c r="I182" s="70">
        <v>2.5204234722260708</v>
      </c>
      <c r="J182" s="70">
        <v>0.8852372371030981</v>
      </c>
      <c r="K182" s="70">
        <v>0.27974290590324102</v>
      </c>
      <c r="L182" s="70">
        <v>3.2850514312343648E-5</v>
      </c>
      <c r="M182" s="70">
        <v>7.5490906620310199</v>
      </c>
      <c r="N182" s="70">
        <v>1.6457001309478869</v>
      </c>
      <c r="O182" s="70">
        <v>2.5552558335771494</v>
      </c>
      <c r="P182" s="70">
        <v>0.57437132602213126</v>
      </c>
      <c r="Q182" s="70">
        <v>0.3120414025549394</v>
      </c>
      <c r="R182" s="70">
        <v>3.4591662683716464</v>
      </c>
      <c r="S182" s="70">
        <v>55.999103786621731</v>
      </c>
    </row>
    <row r="183" spans="1:19">
      <c r="A183" t="s">
        <v>48</v>
      </c>
      <c r="B183" s="69" t="s">
        <v>223</v>
      </c>
      <c r="C183" s="70">
        <v>0.51028507342826046</v>
      </c>
      <c r="D183" s="70">
        <v>0</v>
      </c>
      <c r="E183" s="70">
        <v>8.0677376649553878E-2</v>
      </c>
      <c r="F183" s="70">
        <v>0</v>
      </c>
      <c r="G183" s="70">
        <v>0</v>
      </c>
      <c r="H183" s="70">
        <v>0</v>
      </c>
      <c r="I183" s="70">
        <v>0</v>
      </c>
      <c r="J183" s="70">
        <v>1.3278558556546045</v>
      </c>
      <c r="K183" s="70">
        <v>1.0970310035421704E-2</v>
      </c>
      <c r="L183" s="70">
        <v>6.2034760659412065</v>
      </c>
      <c r="M183" s="70">
        <v>0.20923260372356367</v>
      </c>
      <c r="N183" s="70">
        <v>0</v>
      </c>
      <c r="O183" s="70">
        <v>9.9664084516874141E-2</v>
      </c>
      <c r="P183" s="70">
        <v>2.4907456187022348</v>
      </c>
      <c r="Q183" s="70">
        <v>0.26782019251679223</v>
      </c>
      <c r="R183" s="70">
        <v>0.21619481380716365</v>
      </c>
      <c r="S183" s="70">
        <v>11.416921994975837</v>
      </c>
    </row>
    <row r="184" spans="1:19">
      <c r="A184" t="s">
        <v>48</v>
      </c>
      <c r="B184" s="69" t="s">
        <v>224</v>
      </c>
      <c r="C184" s="70">
        <v>3.2158609997168242E-8</v>
      </c>
      <c r="D184" s="70">
        <v>0</v>
      </c>
      <c r="E184" s="70">
        <v>5.8910796241207208E-8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2.4149441735232813E-6</v>
      </c>
      <c r="M184" s="70">
        <v>0</v>
      </c>
      <c r="N184" s="70">
        <v>0</v>
      </c>
      <c r="O184" s="70">
        <v>0</v>
      </c>
      <c r="P184" s="70">
        <v>5.4333732180111838E-7</v>
      </c>
      <c r="Q184" s="70">
        <v>1.3706579230543525E-4</v>
      </c>
      <c r="R184" s="70">
        <v>1.4872479425775964E-7</v>
      </c>
      <c r="S184" s="70">
        <v>1.4026386793375423E-4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>
      <selection activeCell="L13" sqref="L13"/>
    </sheetView>
  </sheetViews>
  <sheetFormatPr defaultColWidth="8.85546875" defaultRowHeight="15"/>
  <cols>
    <col min="1" max="1" width="16.28515625" customWidth="1"/>
    <col min="2" max="2" width="17.8554687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6" width="12" style="45" bestFit="1" customWidth="1"/>
    <col min="17" max="17" width="9" style="45" bestFit="1" customWidth="1"/>
    <col min="18" max="18" width="12" style="45" bestFit="1" customWidth="1"/>
    <col min="19" max="19" width="9" style="45" bestFit="1" customWidth="1"/>
    <col min="20" max="16384" width="8.85546875" style="45"/>
  </cols>
  <sheetData>
    <row r="1" spans="1:20"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3.5233260699750225E-2</v>
      </c>
      <c r="P10" s="70">
        <v>2.5729563702287763E-2</v>
      </c>
      <c r="Q10" s="70">
        <v>0</v>
      </c>
      <c r="R10" s="70">
        <v>0</v>
      </c>
      <c r="S10" s="70">
        <v>6.0962824402037985E-2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4.3195930721336595E-2</v>
      </c>
      <c r="Q11" s="70">
        <v>0</v>
      </c>
      <c r="R11" s="70">
        <v>0</v>
      </c>
      <c r="S11" s="70">
        <v>4.3195930721336651E-2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3.2979054728057094E-2</v>
      </c>
      <c r="Q12" s="70">
        <v>0</v>
      </c>
      <c r="R12" s="70">
        <v>0</v>
      </c>
      <c r="S12" s="70">
        <v>3.2979054728057178E-2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5.7018318087634023E-2</v>
      </c>
      <c r="Q13" s="70">
        <v>0</v>
      </c>
      <c r="R13" s="70">
        <v>0</v>
      </c>
      <c r="S13" s="70">
        <v>5.7018318087634023E-2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0.11020541028194952</v>
      </c>
      <c r="Q14" s="70">
        <v>0</v>
      </c>
      <c r="R14" s="70">
        <v>0</v>
      </c>
      <c r="S14" s="70">
        <v>0.11020541028194947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0.1157438810534302</v>
      </c>
      <c r="Q15" s="70">
        <v>0</v>
      </c>
      <c r="R15" s="70">
        <v>0</v>
      </c>
      <c r="S15" s="70">
        <v>0.11574388105343059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8.4869066583826036E-2</v>
      </c>
      <c r="Q16" s="70">
        <v>0</v>
      </c>
      <c r="R16" s="70">
        <v>3.1760175165176587E-3</v>
      </c>
      <c r="S16" s="70">
        <v>8.8045084100343396E-2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6.7370617400528299E-2</v>
      </c>
      <c r="Q17" s="70">
        <v>0</v>
      </c>
      <c r="R17" s="70">
        <v>8.1873098040021616E-2</v>
      </c>
      <c r="S17" s="70">
        <v>0.14924371544054882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5.4096565929071749E-2</v>
      </c>
      <c r="Q18" s="70">
        <v>0</v>
      </c>
      <c r="R18" s="70">
        <v>0.10717729743818576</v>
      </c>
      <c r="S18" s="70">
        <v>0.16127386336725735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0.16408116238191184</v>
      </c>
      <c r="Q19" s="70">
        <v>0</v>
      </c>
      <c r="R19" s="70">
        <v>6.8250662562279463E-2</v>
      </c>
      <c r="S19" s="70">
        <v>0.23233182494419247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4.6171181185755028E-2</v>
      </c>
      <c r="Q20" s="70">
        <v>0</v>
      </c>
      <c r="R20" s="70">
        <v>5.3066629543841171E-2</v>
      </c>
      <c r="S20" s="70">
        <v>9.9237810729596365E-2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4.5495926252241192E-2</v>
      </c>
      <c r="Q21" s="70">
        <v>0</v>
      </c>
      <c r="R21" s="70">
        <v>4.7257590447012943E-2</v>
      </c>
      <c r="S21" s="70">
        <v>9.2753516699253025E-2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0.16313258982734746</v>
      </c>
      <c r="Q22" s="70">
        <v>0</v>
      </c>
      <c r="R22" s="70">
        <v>4.4605539460174315E-2</v>
      </c>
      <c r="S22" s="70">
        <v>0.20773812928752577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0.35169597530026886</v>
      </c>
      <c r="Q23" s="70">
        <v>0</v>
      </c>
      <c r="R23" s="70">
        <v>3.10819050137639E-2</v>
      </c>
      <c r="S23" s="70">
        <v>0.38277788031403337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0.34078037965411423</v>
      </c>
      <c r="Q24" s="70">
        <v>0</v>
      </c>
      <c r="R24" s="70">
        <v>2.3701489313769308E-2</v>
      </c>
      <c r="S24" s="70">
        <v>0.36448186896787083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0.43460411705219459</v>
      </c>
      <c r="Q25" s="70">
        <v>0</v>
      </c>
      <c r="R25" s="70">
        <v>2.9293157566152861E-2</v>
      </c>
      <c r="S25" s="70">
        <v>0.46389727461834562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0.70340071415737393</v>
      </c>
      <c r="Q26" s="70">
        <v>0</v>
      </c>
      <c r="R26" s="70">
        <v>2.1410720946250961E-2</v>
      </c>
      <c r="S26" s="70">
        <v>0.72481143510362367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0.77567956721473319</v>
      </c>
      <c r="Q27" s="70">
        <v>0</v>
      </c>
      <c r="R27" s="70">
        <v>1.3444219730289753E-2</v>
      </c>
      <c r="S27" s="70">
        <v>0.78912378694501939</v>
      </c>
    </row>
    <row r="28" spans="1:19">
      <c r="A28" t="s">
        <v>48</v>
      </c>
      <c r="B28" s="69" t="s">
        <v>67</v>
      </c>
      <c r="C28" s="70">
        <v>0</v>
      </c>
      <c r="D28" s="70">
        <v>0.90797847033553214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0.67518545920670281</v>
      </c>
      <c r="Q28" s="70">
        <v>0</v>
      </c>
      <c r="R28" s="70">
        <v>1.3373216281049705E-2</v>
      </c>
      <c r="S28" s="70">
        <v>1.5965371458233069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0.62373384857974923</v>
      </c>
      <c r="Q29" s="70">
        <v>0</v>
      </c>
      <c r="R29" s="70">
        <v>7.4072389412278561E-3</v>
      </c>
      <c r="S29" s="70">
        <v>0.63114108752097753</v>
      </c>
    </row>
    <row r="30" spans="1:19">
      <c r="A30" t="s">
        <v>48</v>
      </c>
      <c r="B30" s="69" t="s">
        <v>69</v>
      </c>
      <c r="C30" s="70">
        <v>0</v>
      </c>
      <c r="D30" s="70">
        <v>0.6809838527516493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0.96303386901028709</v>
      </c>
      <c r="Q30" s="70">
        <v>0</v>
      </c>
      <c r="R30" s="70">
        <v>9.5044088894308265E-3</v>
      </c>
      <c r="S30" s="70">
        <v>1.6535221306513579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2.0174089093273708</v>
      </c>
      <c r="N31" s="70">
        <v>0</v>
      </c>
      <c r="O31" s="70">
        <v>0</v>
      </c>
      <c r="P31" s="70">
        <v>1.2513400024369545</v>
      </c>
      <c r="Q31" s="70">
        <v>0</v>
      </c>
      <c r="R31" s="70">
        <v>9.9817833942704715E-3</v>
      </c>
      <c r="S31" s="70">
        <v>3.278730695158627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1.5130566819955273</v>
      </c>
      <c r="N32" s="70">
        <v>0</v>
      </c>
      <c r="O32" s="70">
        <v>0</v>
      </c>
      <c r="P32" s="70">
        <v>1.1535860431696365</v>
      </c>
      <c r="Q32" s="70">
        <v>0</v>
      </c>
      <c r="R32" s="70">
        <v>6.4240564549228329E-3</v>
      </c>
      <c r="S32" s="70">
        <v>2.6730667816200366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1.0965674595699415</v>
      </c>
      <c r="Q33" s="70">
        <v>0</v>
      </c>
      <c r="R33" s="70">
        <v>4.7194173595084266E-3</v>
      </c>
      <c r="S33" s="70">
        <v>1.1012868769294286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1.1339823880911002</v>
      </c>
      <c r="Q34" s="70">
        <v>0</v>
      </c>
      <c r="R34" s="70">
        <v>3.7358816308048493E-3</v>
      </c>
      <c r="S34" s="70">
        <v>1.137718269721935</v>
      </c>
    </row>
    <row r="35" spans="1:19">
      <c r="A35" t="s">
        <v>48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2.0872785641013718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1.200555094001599</v>
      </c>
      <c r="Q35" s="70">
        <v>0</v>
      </c>
      <c r="R35" s="70">
        <v>4.4206436176699171E-3</v>
      </c>
      <c r="S35" s="70">
        <v>3.2922543017206181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1.0059079318117057</v>
      </c>
      <c r="Q36" s="70">
        <v>0</v>
      </c>
      <c r="R36" s="70">
        <v>3.4583264104022238E-3</v>
      </c>
      <c r="S36" s="70">
        <v>1.0093662582221015</v>
      </c>
    </row>
    <row r="37" spans="1:19">
      <c r="A37" t="s">
        <v>48</v>
      </c>
      <c r="B37" s="69" t="s">
        <v>76</v>
      </c>
      <c r="C37" s="70">
        <v>0</v>
      </c>
      <c r="D37" s="70">
        <v>0</v>
      </c>
      <c r="E37" s="70">
        <v>3.2944460372892212E-2</v>
      </c>
      <c r="F37" s="70">
        <v>0</v>
      </c>
      <c r="G37" s="70">
        <v>0</v>
      </c>
      <c r="H37" s="70">
        <v>0</v>
      </c>
      <c r="I37" s="70">
        <v>1.565458923076029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0.75538196989985273</v>
      </c>
      <c r="Q37" s="70">
        <v>0</v>
      </c>
      <c r="R37" s="70">
        <v>2.5528629624117505E-3</v>
      </c>
      <c r="S37" s="70">
        <v>2.3563382163111726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0.24381336711920948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1.2936965800503852</v>
      </c>
      <c r="L38" s="70">
        <v>0</v>
      </c>
      <c r="M38" s="70">
        <v>0</v>
      </c>
      <c r="N38" s="70">
        <v>0</v>
      </c>
      <c r="O38" s="70">
        <v>0</v>
      </c>
      <c r="P38" s="70">
        <v>0.66998259605864696</v>
      </c>
      <c r="Q38" s="70">
        <v>0</v>
      </c>
      <c r="R38" s="70">
        <v>2.4086082742819093E-3</v>
      </c>
      <c r="S38" s="70">
        <v>2.2099011515025531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0.28686235406828092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6.7237377446198066E-2</v>
      </c>
      <c r="M39" s="70">
        <v>0</v>
      </c>
      <c r="N39" s="70">
        <v>0</v>
      </c>
      <c r="O39" s="70">
        <v>0</v>
      </c>
      <c r="P39" s="70">
        <v>0.61846757060534507</v>
      </c>
      <c r="Q39" s="70">
        <v>0</v>
      </c>
      <c r="R39" s="70">
        <v>3.5851553187561391E-3</v>
      </c>
      <c r="S39" s="70">
        <v>0.97615245743855894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0.18370033579430467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0.15786440481160641</v>
      </c>
      <c r="M40" s="70">
        <v>0</v>
      </c>
      <c r="N40" s="70">
        <v>0</v>
      </c>
      <c r="O40" s="70">
        <v>3.5233260699750225E-2</v>
      </c>
      <c r="P40" s="70">
        <v>0.51850208393937258</v>
      </c>
      <c r="Q40" s="70">
        <v>0</v>
      </c>
      <c r="R40" s="70">
        <v>4.3462572755645912E-3</v>
      </c>
      <c r="S40" s="70">
        <v>0.89964634252040909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0.14190704769100859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0.77621794803023914</v>
      </c>
      <c r="L41" s="70">
        <v>0.20731170355234146</v>
      </c>
      <c r="M41" s="70">
        <v>1.2070004184845913</v>
      </c>
      <c r="N41" s="70">
        <v>0</v>
      </c>
      <c r="O41" s="70">
        <v>0</v>
      </c>
      <c r="P41" s="70">
        <v>0.49418022407342654</v>
      </c>
      <c r="Q41" s="70">
        <v>0</v>
      </c>
      <c r="R41" s="70">
        <v>1.7487608876874727E-2</v>
      </c>
      <c r="S41" s="70">
        <v>2.8441049507085978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0.13171064831836332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0.10785972689848378</v>
      </c>
      <c r="M42" s="70">
        <v>0</v>
      </c>
      <c r="N42" s="70">
        <v>0</v>
      </c>
      <c r="O42" s="70">
        <v>0</v>
      </c>
      <c r="P42" s="70">
        <v>0.44980358463684134</v>
      </c>
      <c r="Q42" s="70">
        <v>0</v>
      </c>
      <c r="R42" s="70">
        <v>2.0546061970941554E-2</v>
      </c>
      <c r="S42" s="70">
        <v>0.70992002182459402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0.10102352988925101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9.6027824124821914E-2</v>
      </c>
      <c r="M43" s="70">
        <v>0</v>
      </c>
      <c r="N43" s="70">
        <v>0</v>
      </c>
      <c r="O43" s="70">
        <v>1.3872280877789653</v>
      </c>
      <c r="P43" s="70">
        <v>0.34834107339296949</v>
      </c>
      <c r="Q43" s="70">
        <v>0</v>
      </c>
      <c r="R43" s="70">
        <v>3.9982331099086554E-2</v>
      </c>
      <c r="S43" s="70">
        <v>1.9726028462850955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9.4221332650622491E-2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0.10548720282125434</v>
      </c>
      <c r="M44" s="70">
        <v>0.90525031386344335</v>
      </c>
      <c r="N44" s="70">
        <v>0</v>
      </c>
      <c r="O44" s="70">
        <v>0</v>
      </c>
      <c r="P44" s="70">
        <v>0.33232107722464121</v>
      </c>
      <c r="Q44" s="70">
        <v>0</v>
      </c>
      <c r="R44" s="70">
        <v>3.7402645937463674E-2</v>
      </c>
      <c r="S44" s="70">
        <v>1.4746825724974002</v>
      </c>
    </row>
    <row r="45" spans="1:19">
      <c r="A45" t="s">
        <v>48</v>
      </c>
      <c r="B45" s="69" t="s">
        <v>84</v>
      </c>
      <c r="C45" s="70">
        <v>0</v>
      </c>
      <c r="D45" s="70">
        <v>0</v>
      </c>
      <c r="E45" s="70">
        <v>6.2682166435769071E-2</v>
      </c>
      <c r="F45" s="70">
        <v>0</v>
      </c>
      <c r="G45" s="70">
        <v>0.40670340377983349</v>
      </c>
      <c r="H45" s="70">
        <v>0</v>
      </c>
      <c r="I45" s="70">
        <v>0</v>
      </c>
      <c r="J45" s="70">
        <v>0</v>
      </c>
      <c r="K45" s="70">
        <v>0</v>
      </c>
      <c r="L45" s="70">
        <v>9.6224434929281455E-2</v>
      </c>
      <c r="M45" s="70">
        <v>2.1598283780486227E-3</v>
      </c>
      <c r="N45" s="70">
        <v>0</v>
      </c>
      <c r="O45" s="70">
        <v>0</v>
      </c>
      <c r="P45" s="70">
        <v>0.34547563704481021</v>
      </c>
      <c r="Q45" s="70">
        <v>0</v>
      </c>
      <c r="R45" s="70">
        <v>2.593049347943932E-2</v>
      </c>
      <c r="S45" s="70">
        <v>0.93917596404721593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7.1651279293096337E-2</v>
      </c>
      <c r="F46" s="70">
        <v>0</v>
      </c>
      <c r="G46" s="70">
        <v>0.38128444104359727</v>
      </c>
      <c r="H46" s="70">
        <v>0</v>
      </c>
      <c r="I46" s="70">
        <v>0</v>
      </c>
      <c r="J46" s="70">
        <v>0</v>
      </c>
      <c r="K46" s="70">
        <v>0</v>
      </c>
      <c r="L46" s="70">
        <v>9.2818132795291386E-2</v>
      </c>
      <c r="M46" s="70">
        <v>6.1992204797102879E-2</v>
      </c>
      <c r="N46" s="70">
        <v>0</v>
      </c>
      <c r="O46" s="70">
        <v>2.0808421316684411</v>
      </c>
      <c r="P46" s="70">
        <v>0.29869285045613125</v>
      </c>
      <c r="Q46" s="70">
        <v>0</v>
      </c>
      <c r="R46" s="70">
        <v>3.0467293537839613E-2</v>
      </c>
      <c r="S46" s="70">
        <v>3.0177483335914559</v>
      </c>
    </row>
    <row r="47" spans="1:19">
      <c r="A47" t="s">
        <v>48</v>
      </c>
      <c r="B47" s="69" t="s">
        <v>86</v>
      </c>
      <c r="C47" s="70">
        <v>0</v>
      </c>
      <c r="D47" s="70">
        <v>0</v>
      </c>
      <c r="E47" s="70">
        <v>5.1730841660253546E-2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7.737229767293452E-2</v>
      </c>
      <c r="M47" s="70">
        <v>3.9873020854646057E-3</v>
      </c>
      <c r="N47" s="70">
        <v>0</v>
      </c>
      <c r="O47" s="70">
        <v>0</v>
      </c>
      <c r="P47" s="70">
        <v>0.43607473296975741</v>
      </c>
      <c r="Q47" s="70">
        <v>0</v>
      </c>
      <c r="R47" s="70">
        <v>3.3185803880979803E-2</v>
      </c>
      <c r="S47" s="70">
        <v>0.60235097826922157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4.1493200048147827E-2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0.11895672415389624</v>
      </c>
      <c r="M48" s="70">
        <v>1.6956360105240265E-3</v>
      </c>
      <c r="N48" s="70">
        <v>0</v>
      </c>
      <c r="O48" s="70">
        <v>0</v>
      </c>
      <c r="P48" s="70">
        <v>0.6059928290547667</v>
      </c>
      <c r="Q48" s="70">
        <v>0</v>
      </c>
      <c r="R48" s="70">
        <v>4.6529672038441938E-2</v>
      </c>
      <c r="S48" s="70">
        <v>0.81466806130579528</v>
      </c>
    </row>
    <row r="49" spans="1:19">
      <c r="A49" t="s">
        <v>48</v>
      </c>
      <c r="B49" s="69" t="s">
        <v>88</v>
      </c>
      <c r="C49" s="70">
        <v>0.10719542545135435</v>
      </c>
      <c r="D49" s="70">
        <v>0</v>
      </c>
      <c r="E49" s="70">
        <v>2.9906738891069873E-2</v>
      </c>
      <c r="F49" s="70">
        <v>0</v>
      </c>
      <c r="G49" s="70">
        <v>0.45812567322326081</v>
      </c>
      <c r="H49" s="70">
        <v>0</v>
      </c>
      <c r="I49" s="70">
        <v>0</v>
      </c>
      <c r="J49" s="70">
        <v>0</v>
      </c>
      <c r="K49" s="70">
        <v>0</v>
      </c>
      <c r="L49" s="70">
        <v>7.6100990566960514E-2</v>
      </c>
      <c r="M49" s="70">
        <v>3.9332206647125112E-2</v>
      </c>
      <c r="N49" s="70">
        <v>0</v>
      </c>
      <c r="O49" s="70">
        <v>0</v>
      </c>
      <c r="P49" s="70">
        <v>0.93268881906244161</v>
      </c>
      <c r="Q49" s="70">
        <v>0</v>
      </c>
      <c r="R49" s="70">
        <v>5.1872726173954886E-2</v>
      </c>
      <c r="S49" s="70">
        <v>1.6952225800161429</v>
      </c>
    </row>
    <row r="50" spans="1:19">
      <c r="A50" t="s">
        <v>48</v>
      </c>
      <c r="B50" s="69" t="s">
        <v>89</v>
      </c>
      <c r="C50" s="70">
        <v>0.16115593993797311</v>
      </c>
      <c r="D50" s="70">
        <v>0</v>
      </c>
      <c r="E50" s="70">
        <v>2.7830446352996807E-2</v>
      </c>
      <c r="F50" s="70">
        <v>0</v>
      </c>
      <c r="G50" s="70">
        <v>0.42949281864681077</v>
      </c>
      <c r="H50" s="70">
        <v>0</v>
      </c>
      <c r="I50" s="70">
        <v>0</v>
      </c>
      <c r="J50" s="70">
        <v>0</v>
      </c>
      <c r="K50" s="70">
        <v>0</v>
      </c>
      <c r="L50" s="70">
        <v>6.0089601254751601E-2</v>
      </c>
      <c r="M50" s="70">
        <v>4.4740216085621398E-2</v>
      </c>
      <c r="N50" s="70">
        <v>0</v>
      </c>
      <c r="O50" s="70">
        <v>0</v>
      </c>
      <c r="P50" s="70">
        <v>1.247613622707572</v>
      </c>
      <c r="Q50" s="70">
        <v>0</v>
      </c>
      <c r="R50" s="70">
        <v>9.0934605181694605E-2</v>
      </c>
      <c r="S50" s="70">
        <v>2.0618572501675629</v>
      </c>
    </row>
    <row r="51" spans="1:19">
      <c r="A51" t="s">
        <v>48</v>
      </c>
      <c r="B51" s="69" t="s">
        <v>90</v>
      </c>
      <c r="C51" s="70">
        <v>0.12249891480499797</v>
      </c>
      <c r="D51" s="70">
        <v>0</v>
      </c>
      <c r="E51" s="70">
        <v>2.4224217895658873E-2</v>
      </c>
      <c r="F51" s="70">
        <v>1.2148993094651135</v>
      </c>
      <c r="G51" s="70">
        <v>0.45812567322326081</v>
      </c>
      <c r="H51" s="70">
        <v>0</v>
      </c>
      <c r="I51" s="70">
        <v>0</v>
      </c>
      <c r="J51" s="70">
        <v>0</v>
      </c>
      <c r="K51" s="70">
        <v>0</v>
      </c>
      <c r="L51" s="70">
        <v>5.035658534333165E-2</v>
      </c>
      <c r="M51" s="70">
        <v>2.1115038048080237E-2</v>
      </c>
      <c r="N51" s="70">
        <v>0</v>
      </c>
      <c r="O51" s="70">
        <v>0</v>
      </c>
      <c r="P51" s="70">
        <v>0.97815925755871902</v>
      </c>
      <c r="Q51" s="70">
        <v>0</v>
      </c>
      <c r="R51" s="70">
        <v>0.1160534301946432</v>
      </c>
      <c r="S51" s="70">
        <v>2.9854324265339116</v>
      </c>
    </row>
    <row r="52" spans="1:19">
      <c r="A52" t="s">
        <v>48</v>
      </c>
      <c r="B52" s="69" t="s">
        <v>91</v>
      </c>
      <c r="C52" s="70">
        <v>9.8449880679515656E-2</v>
      </c>
      <c r="D52" s="70">
        <v>1.0227803458951974</v>
      </c>
      <c r="E52" s="70">
        <v>3.3898647096693102E-2</v>
      </c>
      <c r="F52" s="70">
        <v>0</v>
      </c>
      <c r="G52" s="70">
        <v>0.45812567322326014</v>
      </c>
      <c r="H52" s="70">
        <v>0</v>
      </c>
      <c r="I52" s="70">
        <v>0</v>
      </c>
      <c r="J52" s="70">
        <v>0</v>
      </c>
      <c r="K52" s="70">
        <v>0</v>
      </c>
      <c r="L52" s="70">
        <v>2.29392246901583E-2</v>
      </c>
      <c r="M52" s="70">
        <v>0.13403041645034186</v>
      </c>
      <c r="N52" s="70">
        <v>2.3131578477037472E-2</v>
      </c>
      <c r="O52" s="70">
        <v>0</v>
      </c>
      <c r="P52" s="70">
        <v>1.0026083054730037</v>
      </c>
      <c r="Q52" s="70">
        <v>0</v>
      </c>
      <c r="R52" s="70">
        <v>0.10326077948028223</v>
      </c>
      <c r="S52" s="70">
        <v>2.899224851465533</v>
      </c>
    </row>
    <row r="53" spans="1:19">
      <c r="A53" t="s">
        <v>48</v>
      </c>
      <c r="B53" s="69" t="s">
        <v>92</v>
      </c>
      <c r="C53" s="70">
        <v>9.392803192090482E-2</v>
      </c>
      <c r="D53" s="70">
        <v>0</v>
      </c>
      <c r="E53" s="70">
        <v>2.6545423001687496E-2</v>
      </c>
      <c r="F53" s="70">
        <v>0</v>
      </c>
      <c r="G53" s="70">
        <v>1.3171113105168817</v>
      </c>
      <c r="H53" s="70">
        <v>0</v>
      </c>
      <c r="I53" s="70">
        <v>0</v>
      </c>
      <c r="J53" s="70">
        <v>0</v>
      </c>
      <c r="K53" s="70">
        <v>3.2213279633922385</v>
      </c>
      <c r="L53" s="70">
        <v>7.9010131329793953E-2</v>
      </c>
      <c r="M53" s="70">
        <v>1.3527705797921152</v>
      </c>
      <c r="N53" s="70">
        <v>0.30977292343614898</v>
      </c>
      <c r="O53" s="70">
        <v>0</v>
      </c>
      <c r="P53" s="70">
        <v>2.1093993057487062</v>
      </c>
      <c r="Q53" s="70">
        <v>0</v>
      </c>
      <c r="R53" s="70">
        <v>9.5187068919168061E-2</v>
      </c>
      <c r="S53" s="70">
        <v>8.605052738057779</v>
      </c>
    </row>
    <row r="54" spans="1:19">
      <c r="A54" t="s">
        <v>48</v>
      </c>
      <c r="B54" s="69" t="s">
        <v>93</v>
      </c>
      <c r="C54" s="70">
        <v>0.10699388687518807</v>
      </c>
      <c r="D54" s="70">
        <v>1.7898656053165953</v>
      </c>
      <c r="E54" s="70">
        <v>2.5720804031630129E-2</v>
      </c>
      <c r="F54" s="70">
        <v>1.1389681026235441</v>
      </c>
      <c r="G54" s="70">
        <v>0.42949281864681055</v>
      </c>
      <c r="H54" s="70">
        <v>0</v>
      </c>
      <c r="I54" s="70">
        <v>2.3511873480682119</v>
      </c>
      <c r="J54" s="70">
        <v>0</v>
      </c>
      <c r="K54" s="70">
        <v>0</v>
      </c>
      <c r="L54" s="70">
        <v>2.6042209945206896E-2</v>
      </c>
      <c r="M54" s="70">
        <v>0.20439282653648494</v>
      </c>
      <c r="N54" s="70">
        <v>0.41609022701884535</v>
      </c>
      <c r="O54" s="70">
        <v>0</v>
      </c>
      <c r="P54" s="70">
        <v>1.9647940463362836</v>
      </c>
      <c r="Q54" s="70">
        <v>0</v>
      </c>
      <c r="R54" s="70">
        <v>0.11262851799995843</v>
      </c>
      <c r="S54" s="70">
        <v>8.5661763933988198</v>
      </c>
    </row>
    <row r="55" spans="1:19">
      <c r="A55" t="s">
        <v>48</v>
      </c>
      <c r="B55" s="69" t="s">
        <v>94</v>
      </c>
      <c r="C55" s="70">
        <v>8.6555004562651305E-2</v>
      </c>
      <c r="D55" s="70">
        <v>0</v>
      </c>
      <c r="E55" s="70">
        <v>3.2518379668048158E-2</v>
      </c>
      <c r="F55" s="70">
        <v>0</v>
      </c>
      <c r="G55" s="70">
        <v>0</v>
      </c>
      <c r="H55" s="70">
        <v>0</v>
      </c>
      <c r="I55" s="70">
        <v>1.7633905110511598</v>
      </c>
      <c r="J55" s="70">
        <v>0</v>
      </c>
      <c r="K55" s="70">
        <v>1.9327967780353532</v>
      </c>
      <c r="L55" s="70">
        <v>4.6166317339655594E-2</v>
      </c>
      <c r="M55" s="70">
        <v>0</v>
      </c>
      <c r="N55" s="70">
        <v>0</v>
      </c>
      <c r="O55" s="70">
        <v>0.42511651895584324</v>
      </c>
      <c r="P55" s="70">
        <v>1.9102474097022082</v>
      </c>
      <c r="Q55" s="70">
        <v>0</v>
      </c>
      <c r="R55" s="70">
        <v>0.19249983508484347</v>
      </c>
      <c r="S55" s="70">
        <v>6.3892907543999087</v>
      </c>
    </row>
    <row r="56" spans="1:19">
      <c r="A56" t="s">
        <v>48</v>
      </c>
      <c r="B56" s="69" t="s">
        <v>95</v>
      </c>
      <c r="C56" s="70">
        <v>1.2604294209167319</v>
      </c>
      <c r="D56" s="70">
        <v>2.0455606917903957</v>
      </c>
      <c r="E56" s="70">
        <v>3.8987669823301374E-2</v>
      </c>
      <c r="F56" s="70">
        <v>0</v>
      </c>
      <c r="G56" s="70">
        <v>0</v>
      </c>
      <c r="H56" s="70">
        <v>0</v>
      </c>
      <c r="I56" s="70">
        <v>2.3511873480682119</v>
      </c>
      <c r="J56" s="70">
        <v>0</v>
      </c>
      <c r="K56" s="70">
        <v>0.69028456358404622</v>
      </c>
      <c r="L56" s="70">
        <v>6.971322924535106E-2</v>
      </c>
      <c r="M56" s="70">
        <v>1.3052921967315889E-2</v>
      </c>
      <c r="N56" s="70">
        <v>7.4928105301184322E-2</v>
      </c>
      <c r="O56" s="70">
        <v>0</v>
      </c>
      <c r="P56" s="70">
        <v>3.2042841068265702</v>
      </c>
      <c r="Q56" s="70">
        <v>0</v>
      </c>
      <c r="R56" s="70">
        <v>0.21941052591029275</v>
      </c>
      <c r="S56" s="70">
        <v>9.967838583432723</v>
      </c>
    </row>
    <row r="57" spans="1:19">
      <c r="A57" t="s">
        <v>48</v>
      </c>
      <c r="B57" s="69" t="s">
        <v>96</v>
      </c>
      <c r="C57" s="70">
        <v>8.8782913279822573E-2</v>
      </c>
      <c r="D57" s="70">
        <v>1.5341705188427959</v>
      </c>
      <c r="E57" s="70">
        <v>7.1994418862618481E-2</v>
      </c>
      <c r="F57" s="70">
        <v>0</v>
      </c>
      <c r="G57" s="70">
        <v>0</v>
      </c>
      <c r="H57" s="70">
        <v>0</v>
      </c>
      <c r="I57" s="70">
        <v>4.7023746961364239</v>
      </c>
      <c r="J57" s="70">
        <v>0</v>
      </c>
      <c r="K57" s="70">
        <v>0</v>
      </c>
      <c r="L57" s="70">
        <v>3.6311647120155444E-2</v>
      </c>
      <c r="M57" s="70">
        <v>7.3880432166127719E-2</v>
      </c>
      <c r="N57" s="70">
        <v>8.2606112916305818E-3</v>
      </c>
      <c r="O57" s="70">
        <v>0</v>
      </c>
      <c r="P57" s="70">
        <v>2.6844259587050878</v>
      </c>
      <c r="Q57" s="70">
        <v>0</v>
      </c>
      <c r="R57" s="70">
        <v>0.1895629535707577</v>
      </c>
      <c r="S57" s="70">
        <v>9.389764149975278</v>
      </c>
    </row>
    <row r="58" spans="1:19">
      <c r="A58" t="s">
        <v>48</v>
      </c>
      <c r="B58" s="69" t="s">
        <v>97</v>
      </c>
      <c r="C58" s="70">
        <v>0.11575379241172623</v>
      </c>
      <c r="D58" s="70">
        <v>0.76708525942139794</v>
      </c>
      <c r="E58" s="70">
        <v>7.1699963919217513E-2</v>
      </c>
      <c r="F58" s="70">
        <v>0</v>
      </c>
      <c r="G58" s="70">
        <v>0</v>
      </c>
      <c r="H58" s="70">
        <v>0</v>
      </c>
      <c r="I58" s="70">
        <v>1.7633905110511598</v>
      </c>
      <c r="J58" s="70">
        <v>0</v>
      </c>
      <c r="K58" s="70">
        <v>0.16106639816961366</v>
      </c>
      <c r="L58" s="70">
        <v>2.1642411969630793E-2</v>
      </c>
      <c r="M58" s="70">
        <v>2.900854739341252E-2</v>
      </c>
      <c r="N58" s="70">
        <v>0</v>
      </c>
      <c r="O58" s="70">
        <v>1.5639491378316044</v>
      </c>
      <c r="P58" s="70">
        <v>2.4826138968080684</v>
      </c>
      <c r="Q58" s="70">
        <v>0</v>
      </c>
      <c r="R58" s="70">
        <v>0.66045196413599916</v>
      </c>
      <c r="S58" s="70">
        <v>7.6366618831120974</v>
      </c>
    </row>
    <row r="59" spans="1:19">
      <c r="A59" t="s">
        <v>48</v>
      </c>
      <c r="B59" s="69" t="s">
        <v>98</v>
      </c>
      <c r="C59" s="70">
        <v>1.7799302606594694</v>
      </c>
      <c r="D59" s="70">
        <v>0</v>
      </c>
      <c r="E59" s="70">
        <v>0.11192135377975698</v>
      </c>
      <c r="F59" s="70">
        <v>0</v>
      </c>
      <c r="G59" s="70">
        <v>0</v>
      </c>
      <c r="H59" s="70">
        <v>0</v>
      </c>
      <c r="I59" s="70">
        <v>3.5267810221023161</v>
      </c>
      <c r="J59" s="70">
        <v>1.2959515518132139</v>
      </c>
      <c r="K59" s="70">
        <v>0.25310433998082082</v>
      </c>
      <c r="L59" s="70">
        <v>4.4761706718169814E-2</v>
      </c>
      <c r="M59" s="70">
        <v>5.0687707394212467E-2</v>
      </c>
      <c r="N59" s="70">
        <v>0</v>
      </c>
      <c r="O59" s="70">
        <v>0.42511651895584368</v>
      </c>
      <c r="P59" s="70">
        <v>1.8790595832955077</v>
      </c>
      <c r="Q59" s="70">
        <v>0</v>
      </c>
      <c r="R59" s="70">
        <v>0.3753297450366766</v>
      </c>
      <c r="S59" s="70">
        <v>9.742643789735979</v>
      </c>
    </row>
    <row r="60" spans="1:19">
      <c r="A60" t="s">
        <v>48</v>
      </c>
      <c r="B60" s="69" t="s">
        <v>99</v>
      </c>
      <c r="C60" s="70">
        <v>0.50750240394511525</v>
      </c>
      <c r="D60" s="70">
        <v>0</v>
      </c>
      <c r="E60" s="70">
        <v>2.22178281402969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1.9581574654578882E-2</v>
      </c>
      <c r="M60" s="70">
        <v>9.4841533919325371E-2</v>
      </c>
      <c r="N60" s="70">
        <v>0</v>
      </c>
      <c r="O60" s="70">
        <v>1.5626247425556157</v>
      </c>
      <c r="P60" s="70">
        <v>1.7100949711077504</v>
      </c>
      <c r="Q60" s="70">
        <v>0</v>
      </c>
      <c r="R60" s="70">
        <v>0.36897077493110153</v>
      </c>
      <c r="S60" s="70">
        <v>6.4853988151428723</v>
      </c>
    </row>
    <row r="61" spans="1:19">
      <c r="A61" t="s">
        <v>48</v>
      </c>
      <c r="B61" s="69" t="s">
        <v>101</v>
      </c>
      <c r="C61" s="70">
        <v>0.29140216558755672</v>
      </c>
      <c r="D61" s="70">
        <v>0</v>
      </c>
      <c r="E61" s="70">
        <v>0.76924773208132802</v>
      </c>
      <c r="F61" s="70">
        <v>0</v>
      </c>
      <c r="G61" s="70">
        <v>0</v>
      </c>
      <c r="H61" s="70">
        <v>0</v>
      </c>
      <c r="I61" s="70">
        <v>0</v>
      </c>
      <c r="J61" s="70">
        <v>0.77757093108794129</v>
      </c>
      <c r="K61" s="70">
        <v>0</v>
      </c>
      <c r="L61" s="70">
        <v>0.34746390148758755</v>
      </c>
      <c r="M61" s="70">
        <v>0.10087044546637092</v>
      </c>
      <c r="N61" s="70">
        <v>3.6647536438283113E-2</v>
      </c>
      <c r="O61" s="70">
        <v>4.0114453671664903</v>
      </c>
      <c r="P61" s="70">
        <v>1.5010765231007355</v>
      </c>
      <c r="Q61" s="70">
        <v>0</v>
      </c>
      <c r="R61" s="70">
        <v>0.33550180879636304</v>
      </c>
      <c r="S61" s="70">
        <v>8.1712264112126292</v>
      </c>
    </row>
    <row r="62" spans="1:19">
      <c r="A62" t="s">
        <v>48</v>
      </c>
      <c r="B62" s="69" t="s">
        <v>102</v>
      </c>
      <c r="C62" s="70">
        <v>0.19602866066018798</v>
      </c>
      <c r="D62" s="70">
        <v>0</v>
      </c>
      <c r="E62" s="70">
        <v>1.011410836977813</v>
      </c>
      <c r="F62" s="70">
        <v>0</v>
      </c>
      <c r="G62" s="70">
        <v>0</v>
      </c>
      <c r="H62" s="70">
        <v>0</v>
      </c>
      <c r="I62" s="70">
        <v>0</v>
      </c>
      <c r="J62" s="70">
        <v>1.459807495145919</v>
      </c>
      <c r="K62" s="70">
        <v>0</v>
      </c>
      <c r="L62" s="70">
        <v>0.93567317847450804</v>
      </c>
      <c r="M62" s="70">
        <v>8.8185525760001049E-2</v>
      </c>
      <c r="N62" s="70">
        <v>1.6402761844804714E-2</v>
      </c>
      <c r="O62" s="70">
        <v>1.5626247425556166</v>
      </c>
      <c r="P62" s="70">
        <v>1.4515424557829775</v>
      </c>
      <c r="Q62" s="70">
        <v>0</v>
      </c>
      <c r="R62" s="70">
        <v>0.37464844593443036</v>
      </c>
      <c r="S62" s="70">
        <v>7.0963241031356716</v>
      </c>
    </row>
    <row r="63" spans="1:19">
      <c r="A63" t="s">
        <v>48</v>
      </c>
      <c r="B63" s="69" t="s">
        <v>103</v>
      </c>
      <c r="C63" s="70">
        <v>0.40078489163705022</v>
      </c>
      <c r="D63" s="70">
        <v>0</v>
      </c>
      <c r="E63" s="70">
        <v>0.86210499754334613</v>
      </c>
      <c r="F63" s="70">
        <v>0</v>
      </c>
      <c r="G63" s="70">
        <v>0</v>
      </c>
      <c r="H63" s="70">
        <v>0</v>
      </c>
      <c r="I63" s="70">
        <v>0</v>
      </c>
      <c r="J63" s="70">
        <v>1.459807495145919</v>
      </c>
      <c r="K63" s="70">
        <v>0</v>
      </c>
      <c r="L63" s="70">
        <v>0.9963287606665876</v>
      </c>
      <c r="M63" s="70">
        <v>2.3378063089402019</v>
      </c>
      <c r="N63" s="70">
        <v>1.7449274878011622E-2</v>
      </c>
      <c r="O63" s="70">
        <v>4.6878742276668319</v>
      </c>
      <c r="P63" s="70">
        <v>4.848782822587566</v>
      </c>
      <c r="Q63" s="70">
        <v>0</v>
      </c>
      <c r="R63" s="70">
        <v>0.97836600347116587</v>
      </c>
      <c r="S63" s="70">
        <v>16.589304782536118</v>
      </c>
    </row>
    <row r="64" spans="1:19">
      <c r="A64" t="s">
        <v>48</v>
      </c>
      <c r="B64" s="69" t="s">
        <v>104</v>
      </c>
      <c r="C64" s="70">
        <v>0.68453091492728557</v>
      </c>
      <c r="D64" s="70">
        <v>0</v>
      </c>
      <c r="E64" s="70">
        <v>1.1333541587991114</v>
      </c>
      <c r="F64" s="70">
        <v>0</v>
      </c>
      <c r="G64" s="70">
        <v>0</v>
      </c>
      <c r="H64" s="70">
        <v>0</v>
      </c>
      <c r="I64" s="70">
        <v>0</v>
      </c>
      <c r="J64" s="70">
        <v>3.2115764893210503</v>
      </c>
      <c r="K64" s="70">
        <v>0</v>
      </c>
      <c r="L64" s="70">
        <v>1.4227304251542399</v>
      </c>
      <c r="M64" s="70">
        <v>0</v>
      </c>
      <c r="N64" s="70">
        <v>0</v>
      </c>
      <c r="O64" s="70">
        <v>0</v>
      </c>
      <c r="P64" s="70">
        <v>8.6495391724104422</v>
      </c>
      <c r="Q64" s="70">
        <v>0</v>
      </c>
      <c r="R64" s="70">
        <v>0.42707391182158094</v>
      </c>
      <c r="S64" s="70">
        <v>15.528805072435262</v>
      </c>
    </row>
    <row r="65" spans="1:19">
      <c r="A65" t="s">
        <v>48</v>
      </c>
      <c r="B65" s="69" t="s">
        <v>105</v>
      </c>
      <c r="C65" s="70">
        <v>0.34428302375829745</v>
      </c>
      <c r="D65" s="70">
        <v>0</v>
      </c>
      <c r="E65" s="70">
        <v>0.81299640287423003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1.7537828822271662</v>
      </c>
      <c r="M65" s="70">
        <v>1.7052052384209624</v>
      </c>
      <c r="N65" s="70">
        <v>0</v>
      </c>
      <c r="O65" s="70">
        <v>2.3439371138334124</v>
      </c>
      <c r="P65" s="70">
        <v>5.4246858143469581</v>
      </c>
      <c r="Q65" s="70">
        <v>0</v>
      </c>
      <c r="R65" s="70">
        <v>0.31175802476073411</v>
      </c>
      <c r="S65" s="70">
        <v>12.69664850022113</v>
      </c>
    </row>
    <row r="66" spans="1:19">
      <c r="A66" t="s">
        <v>100</v>
      </c>
      <c r="B66" s="69" t="s">
        <v>106</v>
      </c>
      <c r="C66" s="70">
        <v>0.28553103714081729</v>
      </c>
      <c r="D66" s="70">
        <v>1.145342780817046</v>
      </c>
      <c r="E66" s="70">
        <v>0.63485052154806532</v>
      </c>
      <c r="F66" s="70">
        <v>1.3685072681331167</v>
      </c>
      <c r="G66" s="70">
        <v>0</v>
      </c>
      <c r="H66" s="70">
        <v>0</v>
      </c>
      <c r="I66" s="70">
        <v>0</v>
      </c>
      <c r="J66" s="70">
        <v>2.3356919922334836</v>
      </c>
      <c r="K66" s="70">
        <v>0</v>
      </c>
      <c r="L66" s="70">
        <v>1.1402384923680184</v>
      </c>
      <c r="M66" s="70">
        <v>3.745166817525611</v>
      </c>
      <c r="N66" s="70">
        <v>1.9950650974587258E-3</v>
      </c>
      <c r="O66" s="70">
        <v>0</v>
      </c>
      <c r="P66" s="70">
        <v>3.4893635550311473</v>
      </c>
      <c r="Q66" s="70">
        <v>0</v>
      </c>
      <c r="R66" s="70">
        <v>0.50666330085173872</v>
      </c>
      <c r="S66" s="70">
        <v>14.653350830746604</v>
      </c>
    </row>
    <row r="67" spans="1:19">
      <c r="A67" t="s">
        <v>48</v>
      </c>
      <c r="B67" s="69" t="s">
        <v>107</v>
      </c>
      <c r="C67" s="70">
        <v>0.2344161101546014</v>
      </c>
      <c r="D67" s="70">
        <v>0</v>
      </c>
      <c r="E67" s="70">
        <v>0.44740748907805816</v>
      </c>
      <c r="F67" s="70">
        <v>1.3685072681331167</v>
      </c>
      <c r="G67" s="70">
        <v>0</v>
      </c>
      <c r="H67" s="70">
        <v>0</v>
      </c>
      <c r="I67" s="70">
        <v>0</v>
      </c>
      <c r="J67" s="70">
        <v>0.87588449708756677</v>
      </c>
      <c r="K67" s="70">
        <v>0</v>
      </c>
      <c r="L67" s="70">
        <v>0.75394566547789132</v>
      </c>
      <c r="M67" s="70">
        <v>5.9045768648236177</v>
      </c>
      <c r="N67" s="70">
        <v>2.6918263549021826E-2</v>
      </c>
      <c r="O67" s="70">
        <v>0.67978663686845664</v>
      </c>
      <c r="P67" s="70">
        <v>2.6957570079694619</v>
      </c>
      <c r="Q67" s="70">
        <v>0</v>
      </c>
      <c r="R67" s="70">
        <v>0.15844455659742174</v>
      </c>
      <c r="S67" s="70">
        <v>13.145644359738469</v>
      </c>
    </row>
    <row r="68" spans="1:19">
      <c r="A68" t="s">
        <v>48</v>
      </c>
      <c r="B68" s="69" t="s">
        <v>108</v>
      </c>
      <c r="C68" s="70">
        <v>0.14630280781011695</v>
      </c>
      <c r="D68" s="70">
        <v>0</v>
      </c>
      <c r="E68" s="70">
        <v>0.34668495519980169</v>
      </c>
      <c r="F68" s="70">
        <v>1.3685072681331167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0.58486538155940337</v>
      </c>
      <c r="M68" s="70">
        <v>3.0767722579863062</v>
      </c>
      <c r="N68" s="70">
        <v>1.832417741111303E-2</v>
      </c>
      <c r="O68" s="70">
        <v>0</v>
      </c>
      <c r="P68" s="70">
        <v>2.2705225462238445</v>
      </c>
      <c r="Q68" s="70">
        <v>0</v>
      </c>
      <c r="R68" s="70">
        <v>0.18581005892694069</v>
      </c>
      <c r="S68" s="70">
        <v>7.9977894532510163</v>
      </c>
    </row>
    <row r="69" spans="1:19">
      <c r="A69" t="s">
        <v>48</v>
      </c>
      <c r="B69" s="69" t="s">
        <v>109</v>
      </c>
      <c r="C69" s="70">
        <v>0.1442982661202592</v>
      </c>
      <c r="D69" s="70">
        <v>0</v>
      </c>
      <c r="E69" s="70">
        <v>0.30322202458205361</v>
      </c>
      <c r="F69" s="70">
        <v>1.2829755638747962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0.34751148957306022</v>
      </c>
      <c r="M69" s="70">
        <v>3.0766876622267887</v>
      </c>
      <c r="N69" s="70">
        <v>1.4974328439200879E-2</v>
      </c>
      <c r="O69" s="70">
        <v>0</v>
      </c>
      <c r="P69" s="70">
        <v>1.7824914365431255</v>
      </c>
      <c r="Q69" s="70">
        <v>0</v>
      </c>
      <c r="R69" s="70">
        <v>0.12981669288958386</v>
      </c>
      <c r="S69" s="70">
        <v>7.0819774642493485</v>
      </c>
    </row>
    <row r="70" spans="1:19">
      <c r="A70" t="s">
        <v>48</v>
      </c>
      <c r="B70" s="69" t="s">
        <v>110</v>
      </c>
      <c r="C70" s="70">
        <v>0.14320953199161046</v>
      </c>
      <c r="D70" s="70">
        <v>0</v>
      </c>
      <c r="E70" s="70">
        <v>0.28763819319791217</v>
      </c>
      <c r="F70" s="70">
        <v>1.2829755638747962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0.29785631817850877</v>
      </c>
      <c r="M70" s="70">
        <v>4.3120381292682595</v>
      </c>
      <c r="N70" s="70">
        <v>5.2479180585217611E-3</v>
      </c>
      <c r="O70" s="70">
        <v>0</v>
      </c>
      <c r="P70" s="70">
        <v>1.4811763073440858</v>
      </c>
      <c r="Q70" s="70">
        <v>0</v>
      </c>
      <c r="R70" s="70">
        <v>8.5679442663735728E-2</v>
      </c>
      <c r="S70" s="70">
        <v>7.8958214045776174</v>
      </c>
    </row>
    <row r="71" spans="1:19">
      <c r="A71" t="s">
        <v>48</v>
      </c>
      <c r="B71" s="69" t="s">
        <v>111</v>
      </c>
      <c r="C71" s="70">
        <v>8.9108781968168849E-2</v>
      </c>
      <c r="D71" s="70">
        <v>0</v>
      </c>
      <c r="E71" s="70">
        <v>0.22663982096151258</v>
      </c>
      <c r="F71" s="70">
        <v>5.3353649197024406</v>
      </c>
      <c r="G71" s="70">
        <v>1.2748023631231744</v>
      </c>
      <c r="H71" s="70">
        <v>0</v>
      </c>
      <c r="I71" s="70">
        <v>0</v>
      </c>
      <c r="J71" s="70">
        <v>3.6989550349317089</v>
      </c>
      <c r="K71" s="70">
        <v>0</v>
      </c>
      <c r="L71" s="70">
        <v>0.16845184682800429</v>
      </c>
      <c r="M71" s="70">
        <v>2.7558000983127542</v>
      </c>
      <c r="N71" s="70">
        <v>6.8028902222403431E-3</v>
      </c>
      <c r="O71" s="70">
        <v>0</v>
      </c>
      <c r="P71" s="70">
        <v>1.409055170229351</v>
      </c>
      <c r="Q71" s="70">
        <v>0</v>
      </c>
      <c r="R71" s="70">
        <v>0.96314520237778467</v>
      </c>
      <c r="S71" s="70">
        <v>15.928126128657112</v>
      </c>
    </row>
    <row r="72" spans="1:19">
      <c r="A72" t="s">
        <v>48</v>
      </c>
      <c r="B72" s="69" t="s">
        <v>112</v>
      </c>
      <c r="C72" s="70">
        <v>5.968697435621273E-2</v>
      </c>
      <c r="D72" s="70">
        <v>0</v>
      </c>
      <c r="E72" s="70">
        <v>0.19079664702160493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0.1687166355098757</v>
      </c>
      <c r="M72" s="70">
        <v>1.3596096667987396</v>
      </c>
      <c r="N72" s="70">
        <v>0</v>
      </c>
      <c r="O72" s="70">
        <v>7.6922770060914303E-2</v>
      </c>
      <c r="P72" s="70">
        <v>1.1074017719573845</v>
      </c>
      <c r="Q72" s="70">
        <v>0</v>
      </c>
      <c r="R72" s="70">
        <v>6.8968019093109234E-2</v>
      </c>
      <c r="S72" s="70">
        <v>3.0321024847982869</v>
      </c>
    </row>
    <row r="73" spans="1:19">
      <c r="A73" t="s">
        <v>48</v>
      </c>
      <c r="B73" s="69" t="s">
        <v>113</v>
      </c>
      <c r="C73" s="70">
        <v>4.7799114734750958E-2</v>
      </c>
      <c r="D73" s="70">
        <v>0</v>
      </c>
      <c r="E73" s="70">
        <v>0.12687491600108203</v>
      </c>
      <c r="F73" s="70">
        <v>0.21471056701556179</v>
      </c>
      <c r="G73" s="70">
        <v>0</v>
      </c>
      <c r="H73" s="70">
        <v>0.8413744577576141</v>
      </c>
      <c r="I73" s="70">
        <v>0</v>
      </c>
      <c r="J73" s="70">
        <v>0</v>
      </c>
      <c r="K73" s="70">
        <v>0</v>
      </c>
      <c r="L73" s="70">
        <v>0.13146975407940253</v>
      </c>
      <c r="M73" s="70">
        <v>4.5862810307539803E-3</v>
      </c>
      <c r="N73" s="70">
        <v>0.26094151054875081</v>
      </c>
      <c r="O73" s="70">
        <v>2.3648897937922797</v>
      </c>
      <c r="P73" s="70">
        <v>0.64710776049827246</v>
      </c>
      <c r="Q73" s="70">
        <v>0.34871621502005151</v>
      </c>
      <c r="R73" s="70">
        <v>5.3909443785720157E-2</v>
      </c>
      <c r="S73" s="70">
        <v>5.0423798142640521</v>
      </c>
    </row>
    <row r="74" spans="1:19">
      <c r="A74" t="s">
        <v>48</v>
      </c>
      <c r="B74" s="69" t="s">
        <v>114</v>
      </c>
      <c r="C74" s="70">
        <v>4.2963213050393634E-2</v>
      </c>
      <c r="D74" s="70">
        <v>0</v>
      </c>
      <c r="E74" s="70">
        <v>8.9855486105152593E-2</v>
      </c>
      <c r="F74" s="70">
        <v>0</v>
      </c>
      <c r="G74" s="70">
        <v>0</v>
      </c>
      <c r="H74" s="70">
        <v>0</v>
      </c>
      <c r="I74" s="70">
        <v>5.9575911948137374</v>
      </c>
      <c r="J74" s="70">
        <v>0</v>
      </c>
      <c r="K74" s="70">
        <v>0</v>
      </c>
      <c r="L74" s="70">
        <v>0.1646698374113722</v>
      </c>
      <c r="M74" s="70">
        <v>0.44831972954997923</v>
      </c>
      <c r="N74" s="70">
        <v>4.1834695104682851E-2</v>
      </c>
      <c r="O74" s="70">
        <v>0</v>
      </c>
      <c r="P74" s="70">
        <v>0.52998750549319595</v>
      </c>
      <c r="Q74" s="70">
        <v>0.60696682640835165</v>
      </c>
      <c r="R74" s="70">
        <v>3.759219975711936E-2</v>
      </c>
      <c r="S74" s="70">
        <v>7.9197806876941286</v>
      </c>
    </row>
    <row r="75" spans="1:19">
      <c r="A75" t="s">
        <v>48</v>
      </c>
      <c r="B75" s="69" t="s">
        <v>115</v>
      </c>
      <c r="C75" s="70">
        <v>4.0374168120048459E-2</v>
      </c>
      <c r="D75" s="70">
        <v>0</v>
      </c>
      <c r="E75" s="70">
        <v>2.1925774008952335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0.25071309576758338</v>
      </c>
      <c r="M75" s="70">
        <v>1.1613271150991551</v>
      </c>
      <c r="N75" s="70">
        <v>0.53246969404448041</v>
      </c>
      <c r="O75" s="70">
        <v>0</v>
      </c>
      <c r="P75" s="70">
        <v>0.50742326386458103</v>
      </c>
      <c r="Q75" s="70">
        <v>0.63496052940334335</v>
      </c>
      <c r="R75" s="70">
        <v>3.7800092591568077</v>
      </c>
      <c r="S75" s="70">
        <v>9.0998545263516348</v>
      </c>
    </row>
    <row r="76" spans="1:19">
      <c r="A76" t="s">
        <v>48</v>
      </c>
      <c r="B76" s="69" t="s">
        <v>116</v>
      </c>
      <c r="C76" s="70">
        <v>2.8099539268416684E-2</v>
      </c>
      <c r="D76" s="70">
        <v>0</v>
      </c>
      <c r="E76" s="70">
        <v>7.3326340889954267E-2</v>
      </c>
      <c r="F76" s="70">
        <v>5.6174913019374095</v>
      </c>
      <c r="G76" s="70">
        <v>0</v>
      </c>
      <c r="H76" s="70">
        <v>0</v>
      </c>
      <c r="I76" s="70">
        <v>0</v>
      </c>
      <c r="J76" s="70">
        <v>0</v>
      </c>
      <c r="K76" s="70">
        <v>3.2390515853719659</v>
      </c>
      <c r="L76" s="70">
        <v>0.11882108900353749</v>
      </c>
      <c r="M76" s="70">
        <v>1.7631238803258285</v>
      </c>
      <c r="N76" s="70">
        <v>9.5235509646962591E-2</v>
      </c>
      <c r="O76" s="70">
        <v>0</v>
      </c>
      <c r="P76" s="70">
        <v>0.44245089353408673</v>
      </c>
      <c r="Q76" s="70">
        <v>0</v>
      </c>
      <c r="R76" s="70">
        <v>0.96375812553229245</v>
      </c>
      <c r="S76" s="70">
        <v>12.34135826551011</v>
      </c>
    </row>
    <row r="77" spans="1:19">
      <c r="A77" t="s">
        <v>48</v>
      </c>
      <c r="B77" s="69" t="s">
        <v>117</v>
      </c>
      <c r="C77" s="70">
        <v>2.3547999764200966E-2</v>
      </c>
      <c r="D77" s="70">
        <v>0</v>
      </c>
      <c r="E77" s="70">
        <v>6.0094491842715314E-2</v>
      </c>
      <c r="F77" s="70">
        <v>0</v>
      </c>
      <c r="G77" s="70">
        <v>1.4510357283711111</v>
      </c>
      <c r="H77" s="70">
        <v>8.9746608827477869E-2</v>
      </c>
      <c r="I77" s="70">
        <v>0</v>
      </c>
      <c r="J77" s="70">
        <v>0</v>
      </c>
      <c r="K77" s="70">
        <v>0</v>
      </c>
      <c r="L77" s="70">
        <v>0.16699345165198309</v>
      </c>
      <c r="M77" s="70">
        <v>8.999479198379845E-3</v>
      </c>
      <c r="N77" s="70">
        <v>0.40243149513111431</v>
      </c>
      <c r="O77" s="70">
        <v>0.16494831785901098</v>
      </c>
      <c r="P77" s="70">
        <v>0.31225344460735016</v>
      </c>
      <c r="Q77" s="70">
        <v>0.48082801568262412</v>
      </c>
      <c r="R77" s="70">
        <v>3.3805764637487616</v>
      </c>
      <c r="S77" s="70">
        <v>6.5414554966846481</v>
      </c>
    </row>
    <row r="78" spans="1:19">
      <c r="A78" t="s">
        <v>48</v>
      </c>
      <c r="B78" s="69" t="s">
        <v>118</v>
      </c>
      <c r="C78" s="70">
        <v>1.4032848403700449E-2</v>
      </c>
      <c r="D78" s="70">
        <v>2.5915872624697354</v>
      </c>
      <c r="E78" s="70">
        <v>6.1250301283712005E-2</v>
      </c>
      <c r="F78" s="70">
        <v>0</v>
      </c>
      <c r="G78" s="70">
        <v>0</v>
      </c>
      <c r="H78" s="70">
        <v>3.328630228762286</v>
      </c>
      <c r="I78" s="70">
        <v>0</v>
      </c>
      <c r="J78" s="70">
        <v>0</v>
      </c>
      <c r="K78" s="70">
        <v>0</v>
      </c>
      <c r="L78" s="70">
        <v>0.23027852912294122</v>
      </c>
      <c r="M78" s="70">
        <v>1.0051636597536486</v>
      </c>
      <c r="N78" s="70">
        <v>2.1866109762636414</v>
      </c>
      <c r="O78" s="70">
        <v>0</v>
      </c>
      <c r="P78" s="70">
        <v>0.28737196308389912</v>
      </c>
      <c r="Q78" s="70">
        <v>0.1580712003109852</v>
      </c>
      <c r="R78" s="70">
        <v>1.4781319006733078</v>
      </c>
      <c r="S78" s="70">
        <v>11.341128870127363</v>
      </c>
    </row>
    <row r="79" spans="1:19">
      <c r="A79" t="s">
        <v>48</v>
      </c>
      <c r="B79" s="69" t="s">
        <v>119</v>
      </c>
      <c r="C79" s="70">
        <v>1.3845295516484946E-2</v>
      </c>
      <c r="D79" s="70">
        <v>0</v>
      </c>
      <c r="E79" s="70">
        <v>3.0983796392176188E-2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0.16270639049103686</v>
      </c>
      <c r="M79" s="70">
        <v>2.2619367128873265</v>
      </c>
      <c r="N79" s="70">
        <v>1.1587445797950373</v>
      </c>
      <c r="O79" s="70">
        <v>1.2288019784634372</v>
      </c>
      <c r="P79" s="70">
        <v>0.59227232462168899</v>
      </c>
      <c r="Q79" s="70">
        <v>0.11451552741117288</v>
      </c>
      <c r="R79" s="70">
        <v>0.99130691182623565</v>
      </c>
      <c r="S79" s="70">
        <v>6.5551135174044362</v>
      </c>
    </row>
    <row r="80" spans="1:19">
      <c r="A80" t="s">
        <v>48</v>
      </c>
      <c r="B80" s="69" t="s">
        <v>120</v>
      </c>
      <c r="C80" s="70">
        <v>1.1698383301370185E-2</v>
      </c>
      <c r="D80" s="70">
        <v>0</v>
      </c>
      <c r="E80" s="70">
        <v>1.6565222665771984E-2</v>
      </c>
      <c r="F80" s="70">
        <v>0</v>
      </c>
      <c r="G80" s="70">
        <v>2.162072692507877E-2</v>
      </c>
      <c r="H80" s="70">
        <v>0</v>
      </c>
      <c r="I80" s="70">
        <v>0</v>
      </c>
      <c r="J80" s="70">
        <v>0</v>
      </c>
      <c r="K80" s="70">
        <v>0</v>
      </c>
      <c r="L80" s="70">
        <v>0.23357758595402345</v>
      </c>
      <c r="M80" s="70">
        <v>6.425283640311207</v>
      </c>
      <c r="N80" s="70">
        <v>0.74980067288168506</v>
      </c>
      <c r="O80" s="70">
        <v>0.42156931704886702</v>
      </c>
      <c r="P80" s="70">
        <v>0.21149086154218821</v>
      </c>
      <c r="Q80" s="70">
        <v>0</v>
      </c>
      <c r="R80" s="70">
        <v>0.26956803240718941</v>
      </c>
      <c r="S80" s="70">
        <v>8.3611744430373278</v>
      </c>
    </row>
    <row r="81" spans="1:19">
      <c r="A81" t="s">
        <v>48</v>
      </c>
      <c r="B81" s="69" t="s">
        <v>121</v>
      </c>
      <c r="C81" s="70">
        <v>1.0734978761617775E-2</v>
      </c>
      <c r="D81" s="70">
        <v>0</v>
      </c>
      <c r="E81" s="70">
        <v>1.8744130875498755E-2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0.15567097631755367</v>
      </c>
      <c r="M81" s="70">
        <v>1.2643261219920987E-2</v>
      </c>
      <c r="N81" s="70">
        <v>0.1343484927914691</v>
      </c>
      <c r="O81" s="70">
        <v>1.2522267021419005</v>
      </c>
      <c r="P81" s="70">
        <v>0.14443450062893248</v>
      </c>
      <c r="Q81" s="70">
        <v>0</v>
      </c>
      <c r="R81" s="70">
        <v>0.738248538604374</v>
      </c>
      <c r="S81" s="70">
        <v>2.4670515813410816</v>
      </c>
    </row>
    <row r="82" spans="1:19">
      <c r="A82" t="s">
        <v>48</v>
      </c>
      <c r="B82" s="69" t="s">
        <v>122</v>
      </c>
      <c r="C82" s="70">
        <v>1.248902287501874E-2</v>
      </c>
      <c r="D82" s="70">
        <v>0</v>
      </c>
      <c r="E82" s="70">
        <v>2.3242824280998775E-2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0.22749069185853266</v>
      </c>
      <c r="M82" s="70">
        <v>8.7922317719055343E-2</v>
      </c>
      <c r="N82" s="70">
        <v>0</v>
      </c>
      <c r="O82" s="70">
        <v>0</v>
      </c>
      <c r="P82" s="70">
        <v>0.14719434840787926</v>
      </c>
      <c r="Q82" s="70">
        <v>0</v>
      </c>
      <c r="R82" s="70">
        <v>0.26902746984407599</v>
      </c>
      <c r="S82" s="70">
        <v>0.76736667498551014</v>
      </c>
    </row>
    <row r="83" spans="1:19">
      <c r="A83" t="s">
        <v>48</v>
      </c>
      <c r="B83" s="69" t="s">
        <v>123</v>
      </c>
      <c r="C83" s="70">
        <v>1.0364076593620375E-2</v>
      </c>
      <c r="D83" s="70">
        <v>0</v>
      </c>
      <c r="E83" s="70">
        <v>1.5794774654359856E-2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0.23231517520896716</v>
      </c>
      <c r="M83" s="70">
        <v>0</v>
      </c>
      <c r="N83" s="70">
        <v>0</v>
      </c>
      <c r="O83" s="70">
        <v>0</v>
      </c>
      <c r="P83" s="70">
        <v>0.10724373684668365</v>
      </c>
      <c r="Q83" s="70">
        <v>0</v>
      </c>
      <c r="R83" s="70">
        <v>1.3231153281470398E-2</v>
      </c>
      <c r="S83" s="70">
        <v>0.37894891658521601</v>
      </c>
    </row>
    <row r="84" spans="1:19">
      <c r="A84" t="s">
        <v>48</v>
      </c>
      <c r="B84" s="69" t="s">
        <v>124</v>
      </c>
      <c r="C84" s="70">
        <v>7.0450634326189032E-3</v>
      </c>
      <c r="D84" s="70">
        <v>0</v>
      </c>
      <c r="E84" s="70">
        <v>1.5005417684507805E-2</v>
      </c>
      <c r="F84" s="70">
        <v>0</v>
      </c>
      <c r="G84" s="70">
        <v>1.1453141830582325E-2</v>
      </c>
      <c r="H84" s="70">
        <v>0</v>
      </c>
      <c r="I84" s="70">
        <v>0</v>
      </c>
      <c r="J84" s="70">
        <v>0</v>
      </c>
      <c r="K84" s="70">
        <v>0</v>
      </c>
      <c r="L84" s="70">
        <v>0.18768704488232935</v>
      </c>
      <c r="M84" s="70">
        <v>2.5262549997933093E-2</v>
      </c>
      <c r="N84" s="70">
        <v>2.670146992003275E-2</v>
      </c>
      <c r="O84" s="70">
        <v>0</v>
      </c>
      <c r="P84" s="70">
        <v>0.10272495013153105</v>
      </c>
      <c r="Q84" s="70">
        <v>0</v>
      </c>
      <c r="R84" s="70">
        <v>0.19188798698048615</v>
      </c>
      <c r="S84" s="70">
        <v>0.5677676248598118</v>
      </c>
    </row>
    <row r="85" spans="1:19">
      <c r="A85" t="s">
        <v>48</v>
      </c>
      <c r="B85" s="69" t="s">
        <v>125</v>
      </c>
      <c r="C85" s="70">
        <v>1.1365826140765201E-2</v>
      </c>
      <c r="D85" s="70">
        <v>0</v>
      </c>
      <c r="E85" s="70">
        <v>2.0258152067750501E-2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0.13870512914256317</v>
      </c>
      <c r="M85" s="70">
        <v>1.0300608638793562E-2</v>
      </c>
      <c r="N85" s="70">
        <v>0</v>
      </c>
      <c r="O85" s="70">
        <v>0.18910765571296295</v>
      </c>
      <c r="P85" s="70">
        <v>0.11073007569328297</v>
      </c>
      <c r="Q85" s="70">
        <v>0</v>
      </c>
      <c r="R85" s="70">
        <v>1.0702897430235225E-2</v>
      </c>
      <c r="S85" s="70">
        <v>0.49117034482662802</v>
      </c>
    </row>
    <row r="86" spans="1:19">
      <c r="A86" t="s">
        <v>48</v>
      </c>
      <c r="B86" s="69" t="s">
        <v>126</v>
      </c>
      <c r="C86" s="70">
        <v>6.760775093068716E-3</v>
      </c>
      <c r="D86" s="70">
        <v>0</v>
      </c>
      <c r="E86" s="70">
        <v>1.3760669166472894E-2</v>
      </c>
      <c r="F86" s="70">
        <v>0</v>
      </c>
      <c r="G86" s="70">
        <v>1.1453141830582325E-2</v>
      </c>
      <c r="H86" s="70">
        <v>0</v>
      </c>
      <c r="I86" s="70">
        <v>0</v>
      </c>
      <c r="J86" s="70">
        <v>0</v>
      </c>
      <c r="K86" s="70">
        <v>0</v>
      </c>
      <c r="L86" s="70">
        <v>0.16042881471047821</v>
      </c>
      <c r="M86" s="70">
        <v>0</v>
      </c>
      <c r="N86" s="70">
        <v>0</v>
      </c>
      <c r="O86" s="70">
        <v>0</v>
      </c>
      <c r="P86" s="70">
        <v>9.0138759479245323E-2</v>
      </c>
      <c r="Q86" s="70">
        <v>0</v>
      </c>
      <c r="R86" s="70">
        <v>1.7459566574583363E-2</v>
      </c>
      <c r="S86" s="70">
        <v>0.30000172685447524</v>
      </c>
    </row>
    <row r="87" spans="1:19">
      <c r="A87" t="s">
        <v>48</v>
      </c>
      <c r="B87" s="69" t="s">
        <v>127</v>
      </c>
      <c r="C87" s="70">
        <v>1.5505125147119436E-2</v>
      </c>
      <c r="D87" s="70">
        <v>0</v>
      </c>
      <c r="E87" s="70">
        <v>1.2635077697314756E-2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6.9024155365614348E-2</v>
      </c>
      <c r="M87" s="70">
        <v>0</v>
      </c>
      <c r="N87" s="70">
        <v>0</v>
      </c>
      <c r="O87" s="70">
        <v>0</v>
      </c>
      <c r="P87" s="70">
        <v>9.0626940271050671E-2</v>
      </c>
      <c r="Q87" s="70">
        <v>0</v>
      </c>
      <c r="R87" s="70">
        <v>7.4346209288123077E-3</v>
      </c>
      <c r="S87" s="70">
        <v>0.19522591941000655</v>
      </c>
    </row>
    <row r="88" spans="1:19">
      <c r="A88" t="s">
        <v>48</v>
      </c>
      <c r="B88" s="69" t="s">
        <v>128</v>
      </c>
      <c r="C88" s="70">
        <v>4.2597451529644559E-3</v>
      </c>
      <c r="D88" s="70">
        <v>0</v>
      </c>
      <c r="E88" s="70">
        <v>1.0465628457122733E-2</v>
      </c>
      <c r="F88" s="70">
        <v>8.1718200879058855</v>
      </c>
      <c r="G88" s="70">
        <v>6.7989459366569527E-2</v>
      </c>
      <c r="H88" s="70">
        <v>0</v>
      </c>
      <c r="I88" s="70">
        <v>0</v>
      </c>
      <c r="J88" s="70">
        <v>0</v>
      </c>
      <c r="K88" s="70">
        <v>0</v>
      </c>
      <c r="L88" s="70">
        <v>4.509981894611137E-2</v>
      </c>
      <c r="M88" s="70">
        <v>8.6078827152391568E-5</v>
      </c>
      <c r="N88" s="70">
        <v>0.62413534052826769</v>
      </c>
      <c r="O88" s="70">
        <v>9.6430478387787844E-4</v>
      </c>
      <c r="P88" s="70">
        <v>7.5592576605615136E-2</v>
      </c>
      <c r="Q88" s="70">
        <v>0</v>
      </c>
      <c r="R88" s="70">
        <v>1.7672664373272085E-2</v>
      </c>
      <c r="S88" s="70">
        <v>9.0180857049466567</v>
      </c>
    </row>
    <row r="89" spans="1:19">
      <c r="A89" t="s">
        <v>48</v>
      </c>
      <c r="B89" s="69" t="s">
        <v>129</v>
      </c>
      <c r="C89" s="70">
        <v>4.1011257228582565E-3</v>
      </c>
      <c r="D89" s="70">
        <v>0</v>
      </c>
      <c r="E89" s="70">
        <v>1.7434162804988773E-2</v>
      </c>
      <c r="F89" s="70">
        <v>0</v>
      </c>
      <c r="G89" s="70">
        <v>3.0252772497997729</v>
      </c>
      <c r="H89" s="70">
        <v>1.8078180916683451</v>
      </c>
      <c r="I89" s="70">
        <v>0</v>
      </c>
      <c r="J89" s="70">
        <v>0</v>
      </c>
      <c r="K89" s="70">
        <v>0</v>
      </c>
      <c r="L89" s="70">
        <v>0.23808607956434535</v>
      </c>
      <c r="M89" s="70">
        <v>5.0980692330853117E-3</v>
      </c>
      <c r="N89" s="70">
        <v>0</v>
      </c>
      <c r="O89" s="70">
        <v>0</v>
      </c>
      <c r="P89" s="70">
        <v>5.8747030510133413E-2</v>
      </c>
      <c r="Q89" s="70">
        <v>0</v>
      </c>
      <c r="R89" s="70">
        <v>1.1800943228987393E-2</v>
      </c>
      <c r="S89" s="70">
        <v>5.1683627525325733</v>
      </c>
    </row>
    <row r="90" spans="1:19">
      <c r="A90" t="s">
        <v>48</v>
      </c>
      <c r="B90" s="69" t="s">
        <v>130</v>
      </c>
      <c r="C90" s="70">
        <v>2.5279396887958328E-3</v>
      </c>
      <c r="D90" s="70">
        <v>0</v>
      </c>
      <c r="E90" s="70">
        <v>1.9213944742709543E-2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5.4153714636028027E-2</v>
      </c>
      <c r="M90" s="70">
        <v>1.4766117146791657E-6</v>
      </c>
      <c r="N90" s="70">
        <v>0</v>
      </c>
      <c r="O90" s="70">
        <v>0</v>
      </c>
      <c r="P90" s="70">
        <v>0.22132573162551239</v>
      </c>
      <c r="Q90" s="70">
        <v>0</v>
      </c>
      <c r="R90" s="70">
        <v>4.8098926262838404E-3</v>
      </c>
      <c r="S90" s="70">
        <v>0.30203269993086224</v>
      </c>
    </row>
    <row r="91" spans="1:19">
      <c r="A91" t="s">
        <v>48</v>
      </c>
      <c r="B91" s="69" t="s">
        <v>131</v>
      </c>
      <c r="C91" s="70">
        <v>4.613406122658148E-3</v>
      </c>
      <c r="D91" s="70">
        <v>0</v>
      </c>
      <c r="E91" s="70">
        <v>6.8554015432802373E-3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4.9138549784034424E-2</v>
      </c>
      <c r="M91" s="70">
        <v>2.4585974253383824E-3</v>
      </c>
      <c r="N91" s="70">
        <v>1.5579352961392345E-4</v>
      </c>
      <c r="O91" s="70">
        <v>3.8930279335339435E-2</v>
      </c>
      <c r="P91" s="70">
        <v>4.1895850694089631E-2</v>
      </c>
      <c r="Q91" s="70">
        <v>0</v>
      </c>
      <c r="R91" s="70">
        <v>2.7468981262686043E-3</v>
      </c>
      <c r="S91" s="70">
        <v>0.14679477656073914</v>
      </c>
    </row>
    <row r="92" spans="1:19">
      <c r="A92" t="s">
        <v>48</v>
      </c>
      <c r="B92" s="69" t="s">
        <v>132</v>
      </c>
      <c r="C92" s="70">
        <v>2.6503582188253105E-3</v>
      </c>
      <c r="D92" s="70">
        <v>0</v>
      </c>
      <c r="E92" s="70">
        <v>5.1740972802800655E-3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8.2240392724914457E-2</v>
      </c>
      <c r="M92" s="70">
        <v>0</v>
      </c>
      <c r="N92" s="70">
        <v>0.11222241173205116</v>
      </c>
      <c r="O92" s="70">
        <v>0</v>
      </c>
      <c r="P92" s="70">
        <v>3.2655752152322748E-2</v>
      </c>
      <c r="Q92" s="70">
        <v>0</v>
      </c>
      <c r="R92" s="70">
        <v>3.0800626618869842E-3</v>
      </c>
      <c r="S92" s="70">
        <v>0.23802307477029672</v>
      </c>
    </row>
    <row r="93" spans="1:19">
      <c r="A93" t="s">
        <v>48</v>
      </c>
      <c r="B93" s="69" t="s">
        <v>133</v>
      </c>
      <c r="C93" s="70">
        <v>1.5971969238339767E-3</v>
      </c>
      <c r="D93" s="70">
        <v>0</v>
      </c>
      <c r="E93" s="70">
        <v>5.7865042462630356E-3</v>
      </c>
      <c r="F93" s="70">
        <v>0</v>
      </c>
      <c r="G93" s="70">
        <v>0</v>
      </c>
      <c r="H93" s="70">
        <v>0</v>
      </c>
      <c r="I93" s="70">
        <v>0</v>
      </c>
      <c r="J93" s="70">
        <v>5.5115180939186104E-2</v>
      </c>
      <c r="K93" s="70">
        <v>0</v>
      </c>
      <c r="L93" s="70">
        <v>8.0375477271710238E-2</v>
      </c>
      <c r="M93" s="70">
        <v>0.11389607697638837</v>
      </c>
      <c r="N93" s="70">
        <v>6.6703252140012381E-3</v>
      </c>
      <c r="O93" s="70">
        <v>0.29598124337091036</v>
      </c>
      <c r="P93" s="70">
        <v>4.831172166021247E-2</v>
      </c>
      <c r="Q93" s="70">
        <v>0</v>
      </c>
      <c r="R93" s="70">
        <v>3.9562235277870172E-3</v>
      </c>
      <c r="S93" s="70">
        <v>0.61168995013031235</v>
      </c>
    </row>
    <row r="94" spans="1:19">
      <c r="A94" t="s">
        <v>48</v>
      </c>
      <c r="B94" s="69" t="s">
        <v>134</v>
      </c>
      <c r="C94" s="70">
        <v>1.1978699515253766E-3</v>
      </c>
      <c r="D94" s="70">
        <v>0</v>
      </c>
      <c r="E94" s="70">
        <v>4.1652392325968179E-3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5.1329704933399611E-2</v>
      </c>
      <c r="M94" s="70">
        <v>0.11362417995060525</v>
      </c>
      <c r="N94" s="70">
        <v>1.6781325035214678E-2</v>
      </c>
      <c r="O94" s="70">
        <v>0</v>
      </c>
      <c r="P94" s="70">
        <v>2.7544616055934057E-2</v>
      </c>
      <c r="Q94" s="70">
        <v>0</v>
      </c>
      <c r="R94" s="70">
        <v>2.1658485176168085E-3</v>
      </c>
      <c r="S94" s="70">
        <v>0.21680878367686773</v>
      </c>
    </row>
    <row r="95" spans="1:19">
      <c r="A95" t="s">
        <v>48</v>
      </c>
      <c r="B95" s="69" t="s">
        <v>135</v>
      </c>
      <c r="C95" s="70">
        <v>1.3983954494118933E-3</v>
      </c>
      <c r="D95" s="70">
        <v>0</v>
      </c>
      <c r="E95" s="70">
        <v>4.2542140973953479E-3</v>
      </c>
      <c r="F95" s="70">
        <v>0</v>
      </c>
      <c r="G95" s="70">
        <v>0</v>
      </c>
      <c r="H95" s="70">
        <v>0</v>
      </c>
      <c r="I95" s="70">
        <v>0</v>
      </c>
      <c r="J95" s="70">
        <v>5.8392299805838377E-2</v>
      </c>
      <c r="K95" s="70">
        <v>0</v>
      </c>
      <c r="L95" s="70">
        <v>8.1175153130551791E-2</v>
      </c>
      <c r="M95" s="70">
        <v>0.11362417995061236</v>
      </c>
      <c r="N95" s="70">
        <v>7.6592346077841711E-3</v>
      </c>
      <c r="O95" s="70">
        <v>0</v>
      </c>
      <c r="P95" s="70">
        <v>2.0242770760489748E-2</v>
      </c>
      <c r="Q95" s="70">
        <v>0</v>
      </c>
      <c r="R95" s="70">
        <v>2.1257995395309592E-3</v>
      </c>
      <c r="S95" s="70">
        <v>0.28887204734184024</v>
      </c>
    </row>
    <row r="96" spans="1:19">
      <c r="A96" t="s">
        <v>48</v>
      </c>
      <c r="B96" s="69" t="s">
        <v>136</v>
      </c>
      <c r="C96" s="70">
        <v>1.3549006565538591E-3</v>
      </c>
      <c r="D96" s="70">
        <v>0</v>
      </c>
      <c r="E96" s="70">
        <v>2.4615676983472667E-3</v>
      </c>
      <c r="F96" s="70">
        <v>0</v>
      </c>
      <c r="G96" s="70">
        <v>1.1453141830582325E-2</v>
      </c>
      <c r="H96" s="70">
        <v>0</v>
      </c>
      <c r="I96" s="70">
        <v>0</v>
      </c>
      <c r="J96" s="70">
        <v>0</v>
      </c>
      <c r="K96" s="70">
        <v>0</v>
      </c>
      <c r="L96" s="70">
        <v>3.9454263690920754E-2</v>
      </c>
      <c r="M96" s="70">
        <v>0</v>
      </c>
      <c r="N96" s="70">
        <v>0</v>
      </c>
      <c r="O96" s="70">
        <v>0</v>
      </c>
      <c r="P96" s="70">
        <v>1.2896469933039612E-2</v>
      </c>
      <c r="Q96" s="70">
        <v>0</v>
      </c>
      <c r="R96" s="70">
        <v>0.51063115434130424</v>
      </c>
      <c r="S96" s="70">
        <v>0.57825149815073473</v>
      </c>
    </row>
    <row r="97" spans="1:19">
      <c r="A97" t="s">
        <v>48</v>
      </c>
      <c r="B97" s="69" t="s">
        <v>137</v>
      </c>
      <c r="C97" s="70">
        <v>7.2805608811687961E-4</v>
      </c>
      <c r="D97" s="70">
        <v>3.0542474155121013E-2</v>
      </c>
      <c r="E97" s="70">
        <v>2.6590389912470869E-3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3.0416016067784213E-2</v>
      </c>
      <c r="M97" s="70">
        <v>7.041285217162141E-2</v>
      </c>
      <c r="N97" s="70">
        <v>0</v>
      </c>
      <c r="O97" s="70">
        <v>0</v>
      </c>
      <c r="P97" s="70">
        <v>1.5008312571609395E-2</v>
      </c>
      <c r="Q97" s="70">
        <v>0</v>
      </c>
      <c r="R97" s="70">
        <v>1.623896245085632E-3</v>
      </c>
      <c r="S97" s="70">
        <v>0.15139064629050836</v>
      </c>
    </row>
    <row r="98" spans="1:19">
      <c r="A98" t="s">
        <v>48</v>
      </c>
      <c r="B98" s="69" t="s">
        <v>138</v>
      </c>
      <c r="C98" s="70">
        <v>4.2279998748107062E-4</v>
      </c>
      <c r="D98" s="70">
        <v>0</v>
      </c>
      <c r="E98" s="70">
        <v>1.5587962453906812E-3</v>
      </c>
      <c r="F98" s="70">
        <v>0</v>
      </c>
      <c r="G98" s="70">
        <v>0</v>
      </c>
      <c r="H98" s="70">
        <v>0</v>
      </c>
      <c r="I98" s="70">
        <v>3.8467305383960877</v>
      </c>
      <c r="J98" s="70">
        <v>0</v>
      </c>
      <c r="K98" s="70">
        <v>0</v>
      </c>
      <c r="L98" s="70">
        <v>4.0417545702416291E-2</v>
      </c>
      <c r="M98" s="70">
        <v>7.8752627530320751E-8</v>
      </c>
      <c r="N98" s="70">
        <v>0</v>
      </c>
      <c r="O98" s="70">
        <v>0</v>
      </c>
      <c r="P98" s="70">
        <v>1.4739610780807766E-2</v>
      </c>
      <c r="Q98" s="70">
        <v>0</v>
      </c>
      <c r="R98" s="70">
        <v>1.0542272890603499E-3</v>
      </c>
      <c r="S98" s="70">
        <v>3.9049235971538678</v>
      </c>
    </row>
    <row r="99" spans="1:19">
      <c r="A99" t="s">
        <v>48</v>
      </c>
      <c r="B99" s="69" t="s">
        <v>139</v>
      </c>
      <c r="C99" s="70">
        <v>7.7788819955681987E-4</v>
      </c>
      <c r="D99" s="70">
        <v>0</v>
      </c>
      <c r="E99" s="70">
        <v>1.6343649916610303E-3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3.6991717850735739E-2</v>
      </c>
      <c r="M99" s="70">
        <v>0</v>
      </c>
      <c r="N99" s="70">
        <v>3.9796180882811782E-2</v>
      </c>
      <c r="O99" s="70">
        <v>1.2053809798448611E-2</v>
      </c>
      <c r="P99" s="70">
        <v>9.2425302136405207E-3</v>
      </c>
      <c r="Q99" s="70">
        <v>0</v>
      </c>
      <c r="R99" s="70">
        <v>1.7624882791267282E-3</v>
      </c>
      <c r="S99" s="70">
        <v>0.10225898021610647</v>
      </c>
    </row>
    <row r="100" spans="1:19">
      <c r="A100" t="s">
        <v>48</v>
      </c>
      <c r="B100" s="69" t="s">
        <v>140</v>
      </c>
      <c r="C100" s="70">
        <v>5.6417949118969801E-4</v>
      </c>
      <c r="D100" s="70">
        <v>0</v>
      </c>
      <c r="E100" s="70">
        <v>1.5918107605124021E-3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1.8069488985265281E-2</v>
      </c>
      <c r="M100" s="70">
        <v>1.9016346895028846E-4</v>
      </c>
      <c r="N100" s="70">
        <v>0</v>
      </c>
      <c r="O100" s="70">
        <v>0</v>
      </c>
      <c r="P100" s="70">
        <v>8.8814384179158878E-3</v>
      </c>
      <c r="Q100" s="70">
        <v>0</v>
      </c>
      <c r="R100" s="70">
        <v>2.0202780268860465E-2</v>
      </c>
      <c r="S100" s="70">
        <v>4.9499861392632738E-2</v>
      </c>
    </row>
    <row r="101" spans="1:19">
      <c r="A101" t="s">
        <v>48</v>
      </c>
      <c r="B101" s="69" t="s">
        <v>141</v>
      </c>
      <c r="C101" s="70">
        <v>4.4005665097390789E-4</v>
      </c>
      <c r="D101" s="70">
        <v>0</v>
      </c>
      <c r="E101" s="70">
        <v>7.9943771975088396E-4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4.5429702886583101E-2</v>
      </c>
      <c r="M101" s="70">
        <v>0</v>
      </c>
      <c r="N101" s="70">
        <v>0</v>
      </c>
      <c r="O101" s="70">
        <v>0.67978663686846019</v>
      </c>
      <c r="P101" s="70">
        <v>8.6261637951992043E-3</v>
      </c>
      <c r="Q101" s="70">
        <v>0</v>
      </c>
      <c r="R101" s="70">
        <v>9.5682919323536453E-4</v>
      </c>
      <c r="S101" s="70">
        <v>0.73603882711449842</v>
      </c>
    </row>
    <row r="102" spans="1:19">
      <c r="A102" t="s">
        <v>48</v>
      </c>
      <c r="B102" s="69" t="s">
        <v>142</v>
      </c>
      <c r="C102" s="70">
        <v>4.6926830600391156E-4</v>
      </c>
      <c r="D102" s="70">
        <v>0</v>
      </c>
      <c r="E102" s="70">
        <v>1.3037661711070569E-3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2.2362141170564342E-2</v>
      </c>
      <c r="M102" s="70">
        <v>0</v>
      </c>
      <c r="N102" s="70">
        <v>0</v>
      </c>
      <c r="O102" s="70">
        <v>0</v>
      </c>
      <c r="P102" s="70">
        <v>7.4287389787173197E-3</v>
      </c>
      <c r="Q102" s="70">
        <v>0</v>
      </c>
      <c r="R102" s="70">
        <v>9.2416591880351007E-4</v>
      </c>
      <c r="S102" s="70">
        <v>3.2488080545135745E-2</v>
      </c>
    </row>
    <row r="103" spans="1:19">
      <c r="A103" t="s">
        <v>48</v>
      </c>
      <c r="B103" s="69" t="s">
        <v>143</v>
      </c>
      <c r="C103" s="70">
        <v>6.9653836853067475E-4</v>
      </c>
      <c r="D103" s="70">
        <v>1.7180141712255708</v>
      </c>
      <c r="E103" s="70">
        <v>9.7129456095679245E-4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2.5873931601008593E-2</v>
      </c>
      <c r="L103" s="70">
        <v>2.2041568003828615E-2</v>
      </c>
      <c r="M103" s="70">
        <v>0</v>
      </c>
      <c r="N103" s="70">
        <v>0</v>
      </c>
      <c r="O103" s="70">
        <v>0</v>
      </c>
      <c r="P103" s="70">
        <v>6.6458933742552517E-3</v>
      </c>
      <c r="Q103" s="70">
        <v>2.1002109142673753E-3</v>
      </c>
      <c r="R103" s="70">
        <v>2.5865484744393541E-2</v>
      </c>
      <c r="S103" s="70">
        <v>1.8022090927926229</v>
      </c>
    </row>
    <row r="104" spans="1:19">
      <c r="A104" t="s">
        <v>48</v>
      </c>
      <c r="B104" s="69" t="s">
        <v>144</v>
      </c>
      <c r="C104" s="70">
        <v>8.2686697392819752E-4</v>
      </c>
      <c r="D104" s="70">
        <v>0</v>
      </c>
      <c r="E104" s="70">
        <v>5.2784537113481633E-4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2.2788537054109881E-2</v>
      </c>
      <c r="M104" s="70">
        <v>0</v>
      </c>
      <c r="N104" s="70">
        <v>2.3645205719935447E-3</v>
      </c>
      <c r="O104" s="70">
        <v>0</v>
      </c>
      <c r="P104" s="70">
        <v>5.9768537403357413E-3</v>
      </c>
      <c r="Q104" s="70">
        <v>0</v>
      </c>
      <c r="R104" s="70">
        <v>6.6720057053260007E-4</v>
      </c>
      <c r="S104" s="70">
        <v>3.3151824282185771E-2</v>
      </c>
    </row>
    <row r="105" spans="1:19">
      <c r="A105" t="s">
        <v>48</v>
      </c>
      <c r="B105" s="69" t="s">
        <v>145</v>
      </c>
      <c r="C105" s="70">
        <v>6.015593739965297E-4</v>
      </c>
      <c r="D105" s="70">
        <v>0</v>
      </c>
      <c r="E105" s="70">
        <v>5.9292995051407615E-4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3.3058537822851619E-2</v>
      </c>
      <c r="M105" s="70">
        <v>6.0350020924232695E-2</v>
      </c>
      <c r="N105" s="70">
        <v>0.51388106720035776</v>
      </c>
      <c r="O105" s="70">
        <v>0</v>
      </c>
      <c r="P105" s="70">
        <v>0.10489885851606573</v>
      </c>
      <c r="Q105" s="70">
        <v>0</v>
      </c>
      <c r="R105" s="70">
        <v>0.12606533218622218</v>
      </c>
      <c r="S105" s="70">
        <v>0.83944830597437203</v>
      </c>
    </row>
    <row r="106" spans="1:19">
      <c r="A106" t="s">
        <v>48</v>
      </c>
      <c r="B106" s="69" t="s">
        <v>146</v>
      </c>
      <c r="C106" s="70">
        <v>4.6824102938547441E-4</v>
      </c>
      <c r="D106" s="70">
        <v>0</v>
      </c>
      <c r="E106" s="70">
        <v>1.1839093872136885E-3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0.16111338229137218</v>
      </c>
      <c r="L106" s="70">
        <v>4.1198807060927933E-2</v>
      </c>
      <c r="M106" s="70">
        <v>0.16313872165641641</v>
      </c>
      <c r="N106" s="70">
        <v>1.7787533903934616E-4</v>
      </c>
      <c r="O106" s="70">
        <v>0.67591984032462449</v>
      </c>
      <c r="P106" s="70">
        <v>4.2234414417407606E-2</v>
      </c>
      <c r="Q106" s="70">
        <v>0</v>
      </c>
      <c r="R106" s="70">
        <v>6.8257322994824676E-4</v>
      </c>
      <c r="S106" s="70">
        <v>1.086117764736116</v>
      </c>
    </row>
    <row r="107" spans="1:19">
      <c r="A107" t="s">
        <v>48</v>
      </c>
      <c r="B107" s="69" t="s">
        <v>147</v>
      </c>
      <c r="C107" s="70">
        <v>4.8326599032577633E-4</v>
      </c>
      <c r="D107" s="70">
        <v>0</v>
      </c>
      <c r="E107" s="70">
        <v>1.4297487235879203E-3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2.1676041585577011E-2</v>
      </c>
      <c r="M107" s="70">
        <v>8.4121398169685335E-3</v>
      </c>
      <c r="N107" s="70">
        <v>0</v>
      </c>
      <c r="O107" s="70">
        <v>0</v>
      </c>
      <c r="P107" s="70">
        <v>5.4940519257513643E-3</v>
      </c>
      <c r="Q107" s="70">
        <v>0</v>
      </c>
      <c r="R107" s="70">
        <v>5.5465650613228945E-4</v>
      </c>
      <c r="S107" s="70">
        <v>3.8049904548245195E-2</v>
      </c>
    </row>
    <row r="108" spans="1:19">
      <c r="A108" t="s">
        <v>48</v>
      </c>
      <c r="B108" s="69" t="s">
        <v>148</v>
      </c>
      <c r="C108" s="70">
        <v>5.1747588554285073E-4</v>
      </c>
      <c r="D108" s="70">
        <v>0</v>
      </c>
      <c r="E108" s="70">
        <v>6.5133231744951559E-4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2.0818344437557812E-2</v>
      </c>
      <c r="M108" s="70">
        <v>0</v>
      </c>
      <c r="N108" s="70">
        <v>3.1754578690978974E-6</v>
      </c>
      <c r="O108" s="70">
        <v>0</v>
      </c>
      <c r="P108" s="70">
        <v>5.42491737657258E-3</v>
      </c>
      <c r="Q108" s="70">
        <v>0</v>
      </c>
      <c r="R108" s="70">
        <v>4.7454886264013396E-3</v>
      </c>
      <c r="S108" s="70">
        <v>3.2160734101296384E-2</v>
      </c>
    </row>
    <row r="109" spans="1:19">
      <c r="A109" t="s">
        <v>48</v>
      </c>
      <c r="B109" s="69" t="s">
        <v>149</v>
      </c>
      <c r="C109" s="70">
        <v>1.2544748112297555E-4</v>
      </c>
      <c r="D109" s="70">
        <v>0</v>
      </c>
      <c r="E109" s="70">
        <v>1.019009307444918E-3</v>
      </c>
      <c r="F109" s="70">
        <v>0</v>
      </c>
      <c r="G109" s="70">
        <v>0</v>
      </c>
      <c r="H109" s="70">
        <v>0</v>
      </c>
      <c r="I109" s="70">
        <v>0</v>
      </c>
      <c r="J109" s="70">
        <v>2.9196149902919188E-2</v>
      </c>
      <c r="K109" s="70">
        <v>0</v>
      </c>
      <c r="L109" s="70">
        <v>1.8729222501262299E-2</v>
      </c>
      <c r="M109" s="70">
        <v>1.2714009934249759E-2</v>
      </c>
      <c r="N109" s="70">
        <v>0</v>
      </c>
      <c r="O109" s="70">
        <v>8.2914836129447167E-2</v>
      </c>
      <c r="P109" s="70">
        <v>6.6470261755426918E-3</v>
      </c>
      <c r="Q109" s="70">
        <v>0</v>
      </c>
      <c r="R109" s="70">
        <v>6.4805494169206668E-4</v>
      </c>
      <c r="S109" s="70">
        <v>0.15199375637376988</v>
      </c>
    </row>
    <row r="110" spans="1:19">
      <c r="A110" t="s">
        <v>48</v>
      </c>
      <c r="B110" s="69" t="s">
        <v>150</v>
      </c>
      <c r="C110" s="70">
        <v>2.5355601091892055E-4</v>
      </c>
      <c r="D110" s="70">
        <v>0</v>
      </c>
      <c r="E110" s="70">
        <v>6.5047412986629638E-4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6.4426559267843686E-2</v>
      </c>
      <c r="L110" s="70">
        <v>1.0266823665821434E-2</v>
      </c>
      <c r="M110" s="70">
        <v>0</v>
      </c>
      <c r="N110" s="70">
        <v>0</v>
      </c>
      <c r="O110" s="70">
        <v>4.624093625929504E-2</v>
      </c>
      <c r="P110" s="70">
        <v>5.4475071233781591E-2</v>
      </c>
      <c r="Q110" s="70">
        <v>2.6252636428343301E-2</v>
      </c>
      <c r="R110" s="70">
        <v>5.5376394128266782E-2</v>
      </c>
      <c r="S110" s="70">
        <v>0.2579424511239381</v>
      </c>
    </row>
    <row r="111" spans="1:19">
      <c r="A111" t="s">
        <v>48</v>
      </c>
      <c r="B111" s="69" t="s">
        <v>151</v>
      </c>
      <c r="C111" s="70">
        <v>6.7260656129430885E-4</v>
      </c>
      <c r="D111" s="70">
        <v>0</v>
      </c>
      <c r="E111" s="70">
        <v>7.2275564039792073E-4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5.0105080589979423E-3</v>
      </c>
      <c r="M111" s="70">
        <v>0</v>
      </c>
      <c r="N111" s="70">
        <v>0</v>
      </c>
      <c r="O111" s="70">
        <v>0</v>
      </c>
      <c r="P111" s="70">
        <v>2.4769800016727572E-2</v>
      </c>
      <c r="Q111" s="70">
        <v>0</v>
      </c>
      <c r="R111" s="70">
        <v>0.89256795562147317</v>
      </c>
      <c r="S111" s="70">
        <v>0.92374362589885095</v>
      </c>
    </row>
    <row r="112" spans="1:19">
      <c r="A112" t="s">
        <v>48</v>
      </c>
      <c r="B112" s="69" t="s">
        <v>152</v>
      </c>
      <c r="C112" s="70">
        <v>4.6690255104486766E-4</v>
      </c>
      <c r="D112" s="70">
        <v>0</v>
      </c>
      <c r="E112" s="70">
        <v>7.6115334971404991E-4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1.2889070583309348E-2</v>
      </c>
      <c r="L112" s="70">
        <v>5.1898064420541345E-3</v>
      </c>
      <c r="M112" s="70">
        <v>3.0637453640736112E-4</v>
      </c>
      <c r="N112" s="70">
        <v>1.8324177411113141E-2</v>
      </c>
      <c r="O112" s="70">
        <v>1.8303312009134487E-2</v>
      </c>
      <c r="P112" s="70">
        <v>2.7909787736035696E-3</v>
      </c>
      <c r="Q112" s="70">
        <v>0</v>
      </c>
      <c r="R112" s="70">
        <v>0.5685832597441518</v>
      </c>
      <c r="S112" s="70">
        <v>0.62761503540065178</v>
      </c>
    </row>
    <row r="113" spans="1:19">
      <c r="A113" t="s">
        <v>48</v>
      </c>
      <c r="B113" s="69" t="s">
        <v>153</v>
      </c>
      <c r="C113" s="70">
        <v>4.7116163400140465E-4</v>
      </c>
      <c r="D113" s="70">
        <v>0</v>
      </c>
      <c r="E113" s="70">
        <v>4.2274054547952744E-4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5.3688799389863817E-3</v>
      </c>
      <c r="L113" s="70">
        <v>7.5472995979062318E-3</v>
      </c>
      <c r="M113" s="70">
        <v>3.7709380080741539E-6</v>
      </c>
      <c r="N113" s="70">
        <v>1.497432843919988E-2</v>
      </c>
      <c r="O113" s="70">
        <v>0.22879140011417931</v>
      </c>
      <c r="P113" s="70">
        <v>4.205420680619909E-3</v>
      </c>
      <c r="Q113" s="70">
        <v>0</v>
      </c>
      <c r="R113" s="70">
        <v>2.9965064475589998E-4</v>
      </c>
      <c r="S113" s="70">
        <v>0.26208465253307622</v>
      </c>
    </row>
    <row r="114" spans="1:19">
      <c r="A114" t="s">
        <v>48</v>
      </c>
      <c r="B114" s="69" t="s">
        <v>154</v>
      </c>
      <c r="C114" s="70">
        <v>2.080448014725178E-4</v>
      </c>
      <c r="D114" s="70">
        <v>0</v>
      </c>
      <c r="E114" s="70">
        <v>6.0741554725929348E-4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3.0679313937067576E-3</v>
      </c>
      <c r="L114" s="70">
        <v>1.6910472037606539E-2</v>
      </c>
      <c r="M114" s="70">
        <v>2.7003226577448913E-4</v>
      </c>
      <c r="N114" s="70">
        <v>0</v>
      </c>
      <c r="O114" s="70">
        <v>0</v>
      </c>
      <c r="P114" s="70">
        <v>3.2630620106317565E-3</v>
      </c>
      <c r="Q114" s="70">
        <v>0</v>
      </c>
      <c r="R114" s="70">
        <v>3.1477512190747348E-4</v>
      </c>
      <c r="S114" s="70">
        <v>2.4641733178384584E-2</v>
      </c>
    </row>
    <row r="115" spans="1:19">
      <c r="A115" t="s">
        <v>48</v>
      </c>
      <c r="B115" s="69" t="s">
        <v>155</v>
      </c>
      <c r="C115" s="70">
        <v>2.1046945130986927E-4</v>
      </c>
      <c r="D115" s="70">
        <v>0</v>
      </c>
      <c r="E115" s="70">
        <v>5.4832483627187401E-4</v>
      </c>
      <c r="F115" s="70">
        <v>0</v>
      </c>
      <c r="G115" s="70">
        <v>0</v>
      </c>
      <c r="H115" s="70">
        <v>0</v>
      </c>
      <c r="I115" s="70">
        <v>0</v>
      </c>
      <c r="J115" s="70">
        <v>4.7767696269673117</v>
      </c>
      <c r="K115" s="70">
        <v>0</v>
      </c>
      <c r="L115" s="70">
        <v>9.2339424688887561E-3</v>
      </c>
      <c r="M115" s="70">
        <v>9.6790587793755378E-2</v>
      </c>
      <c r="N115" s="70">
        <v>0.7847186357283169</v>
      </c>
      <c r="O115" s="70">
        <v>0</v>
      </c>
      <c r="P115" s="70">
        <v>3.0018384088066341E-3</v>
      </c>
      <c r="Q115" s="70">
        <v>0</v>
      </c>
      <c r="R115" s="70">
        <v>3.476357164409194E-4</v>
      </c>
      <c r="S115" s="70">
        <v>5.67162106137107</v>
      </c>
    </row>
    <row r="116" spans="1:19">
      <c r="A116" t="s">
        <v>48</v>
      </c>
      <c r="B116" s="69" t="s">
        <v>156</v>
      </c>
      <c r="C116" s="70">
        <v>3.5982322184491267E-4</v>
      </c>
      <c r="D116" s="70">
        <v>0</v>
      </c>
      <c r="E116" s="70">
        <v>7.7041646362907557E-4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8.352441172338132E-3</v>
      </c>
      <c r="M116" s="70">
        <v>0</v>
      </c>
      <c r="N116" s="70">
        <v>1.0767144604928447E-2</v>
      </c>
      <c r="O116" s="70">
        <v>0</v>
      </c>
      <c r="P116" s="70">
        <v>8.0633262381439863E-3</v>
      </c>
      <c r="Q116" s="70">
        <v>0</v>
      </c>
      <c r="R116" s="70">
        <v>2.2034930514180928E-4</v>
      </c>
      <c r="S116" s="70">
        <v>2.8533501006108963E-2</v>
      </c>
    </row>
    <row r="117" spans="1:19">
      <c r="A117" t="s">
        <v>48</v>
      </c>
      <c r="B117" s="69" t="s">
        <v>157</v>
      </c>
      <c r="C117" s="70">
        <v>1.6310873266967008E-4</v>
      </c>
      <c r="D117" s="70">
        <v>0</v>
      </c>
      <c r="E117" s="70">
        <v>7.2408532869872033E-4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2.8467480368057352E-3</v>
      </c>
      <c r="M117" s="70">
        <v>5.8152276452148044E-3</v>
      </c>
      <c r="N117" s="70">
        <v>0</v>
      </c>
      <c r="O117" s="70">
        <v>5.2087491418522092E-2</v>
      </c>
      <c r="P117" s="70">
        <v>1.7946581580332577E-3</v>
      </c>
      <c r="Q117" s="70">
        <v>0</v>
      </c>
      <c r="R117" s="70">
        <v>3.9550815019140373E-4</v>
      </c>
      <c r="S117" s="70">
        <v>6.3826827470109038E-2</v>
      </c>
    </row>
    <row r="118" spans="1:19">
      <c r="A118" t="s">
        <v>48</v>
      </c>
      <c r="B118" s="69" t="s">
        <v>158</v>
      </c>
      <c r="C118" s="70">
        <v>2.0484750754334868E-5</v>
      </c>
      <c r="D118" s="70">
        <v>0</v>
      </c>
      <c r="E118" s="70">
        <v>3.1477509538468951E-4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9.7320645419785023E-3</v>
      </c>
      <c r="M118" s="70">
        <v>0</v>
      </c>
      <c r="N118" s="70">
        <v>5.2479180585223162E-3</v>
      </c>
      <c r="O118" s="70">
        <v>7.6922770060914303E-2</v>
      </c>
      <c r="P118" s="70">
        <v>1.0605499610065294E-2</v>
      </c>
      <c r="Q118" s="70">
        <v>0</v>
      </c>
      <c r="R118" s="70">
        <v>1.0976005726018201E-2</v>
      </c>
      <c r="S118" s="70">
        <v>0.11381951784346711</v>
      </c>
    </row>
    <row r="119" spans="1:19">
      <c r="A119" t="s">
        <v>48</v>
      </c>
      <c r="B119" s="69" t="s">
        <v>159</v>
      </c>
      <c r="C119" s="70">
        <v>2.5865523856616335E-4</v>
      </c>
      <c r="D119" s="70">
        <v>0</v>
      </c>
      <c r="E119" s="70">
        <v>4.2344744433719939E-4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6.5574213216645916E-3</v>
      </c>
      <c r="M119" s="70">
        <v>0</v>
      </c>
      <c r="N119" s="70">
        <v>0</v>
      </c>
      <c r="O119" s="70">
        <v>0</v>
      </c>
      <c r="P119" s="70">
        <v>2.0056049975778478E-3</v>
      </c>
      <c r="Q119" s="70">
        <v>0</v>
      </c>
      <c r="R119" s="70">
        <v>3.4021633576841737E-4</v>
      </c>
      <c r="S119" s="70">
        <v>9.5853453378254017E-3</v>
      </c>
    </row>
    <row r="120" spans="1:19">
      <c r="A120" t="s">
        <v>48</v>
      </c>
      <c r="B120" s="69" t="s">
        <v>160</v>
      </c>
      <c r="C120" s="70">
        <v>2.5609245014912574E-4</v>
      </c>
      <c r="D120" s="70">
        <v>0</v>
      </c>
      <c r="E120" s="70">
        <v>3.742140362508195E-4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9.8413056464643489E-3</v>
      </c>
      <c r="M120" s="70">
        <v>0</v>
      </c>
      <c r="N120" s="70">
        <v>0</v>
      </c>
      <c r="O120" s="70">
        <v>2.4338315159295654</v>
      </c>
      <c r="P120" s="70">
        <v>1.9778667049479282E-3</v>
      </c>
      <c r="Q120" s="70">
        <v>0</v>
      </c>
      <c r="R120" s="70">
        <v>2.4232939960810995E-4</v>
      </c>
      <c r="S120" s="70">
        <v>2.4465233241668898</v>
      </c>
    </row>
    <row r="121" spans="1:19">
      <c r="A121" t="s">
        <v>48</v>
      </c>
      <c r="B121" s="69" t="s">
        <v>161</v>
      </c>
      <c r="C121" s="70">
        <v>1.4237695201479994E-4</v>
      </c>
      <c r="D121" s="70">
        <v>0</v>
      </c>
      <c r="E121" s="70">
        <v>2.0329085299231053E-4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3.6047148328588463E-3</v>
      </c>
      <c r="M121" s="70">
        <v>0</v>
      </c>
      <c r="N121" s="70">
        <v>0</v>
      </c>
      <c r="O121" s="70">
        <v>0</v>
      </c>
      <c r="P121" s="70">
        <v>2.2535425433574119E-3</v>
      </c>
      <c r="Q121" s="70">
        <v>0</v>
      </c>
      <c r="R121" s="70">
        <v>6.5319195923716933E-2</v>
      </c>
      <c r="S121" s="70">
        <v>7.1523121104974052E-2</v>
      </c>
    </row>
    <row r="122" spans="1:19">
      <c r="A122" t="s">
        <v>48</v>
      </c>
      <c r="B122" s="69" t="s">
        <v>162</v>
      </c>
      <c r="C122" s="70">
        <v>1.3959894929094219E-4</v>
      </c>
      <c r="D122" s="70">
        <v>0</v>
      </c>
      <c r="E122" s="70">
        <v>6.0569502032592482E-5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3.8837939172342573E-3</v>
      </c>
      <c r="M122" s="70">
        <v>6.6484416748835429E-5</v>
      </c>
      <c r="N122" s="70">
        <v>0</v>
      </c>
      <c r="O122" s="70">
        <v>0</v>
      </c>
      <c r="P122" s="70">
        <v>1.1018812875647654E-2</v>
      </c>
      <c r="Q122" s="70">
        <v>0</v>
      </c>
      <c r="R122" s="70">
        <v>1.6440563581667789E-3</v>
      </c>
      <c r="S122" s="70">
        <v>1.681331601906777E-2</v>
      </c>
    </row>
    <row r="123" spans="1:19">
      <c r="A123" t="s">
        <v>48</v>
      </c>
      <c r="B123" s="69" t="s">
        <v>163</v>
      </c>
      <c r="C123" s="70">
        <v>2.2691811371711168E-4</v>
      </c>
      <c r="D123" s="70">
        <v>0</v>
      </c>
      <c r="E123" s="70">
        <v>3.4631744621194116E-4</v>
      </c>
      <c r="F123" s="70">
        <v>0</v>
      </c>
      <c r="G123" s="70">
        <v>0</v>
      </c>
      <c r="H123" s="70">
        <v>0</v>
      </c>
      <c r="I123" s="70">
        <v>0</v>
      </c>
      <c r="J123" s="70">
        <v>3.6989550349317106</v>
      </c>
      <c r="K123" s="70">
        <v>0</v>
      </c>
      <c r="L123" s="70">
        <v>2.9464100656397818E-3</v>
      </c>
      <c r="M123" s="70">
        <v>0</v>
      </c>
      <c r="N123" s="70">
        <v>0</v>
      </c>
      <c r="O123" s="70">
        <v>0</v>
      </c>
      <c r="P123" s="70">
        <v>1.1425419965576111E-3</v>
      </c>
      <c r="Q123" s="70">
        <v>0</v>
      </c>
      <c r="R123" s="70">
        <v>1.2958044281674574E-4</v>
      </c>
      <c r="S123" s="70">
        <v>3.7037468029967613</v>
      </c>
    </row>
    <row r="124" spans="1:19">
      <c r="A124" t="s">
        <v>48</v>
      </c>
      <c r="B124" s="69" t="s">
        <v>164</v>
      </c>
      <c r="C124" s="70">
        <v>6.0874835944524364E-5</v>
      </c>
      <c r="D124" s="70">
        <v>0</v>
      </c>
      <c r="E124" s="70">
        <v>3.0283761861404912E-4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4.9724554989722947E-3</v>
      </c>
      <c r="M124" s="70">
        <v>0.2872680709982518</v>
      </c>
      <c r="N124" s="70">
        <v>8.575608826690484E-2</v>
      </c>
      <c r="O124" s="70">
        <v>0</v>
      </c>
      <c r="P124" s="70">
        <v>1.4550120318261861E-3</v>
      </c>
      <c r="Q124" s="70">
        <v>0</v>
      </c>
      <c r="R124" s="70">
        <v>4.6704514048661991</v>
      </c>
      <c r="S124" s="70">
        <v>5.0502667441168114</v>
      </c>
    </row>
    <row r="125" spans="1:19">
      <c r="A125" t="s">
        <v>48</v>
      </c>
      <c r="B125" s="69" t="s">
        <v>165</v>
      </c>
      <c r="C125" s="70">
        <v>1.8096120857613585E-4</v>
      </c>
      <c r="D125" s="70">
        <v>0</v>
      </c>
      <c r="E125" s="70">
        <v>6.6046903926419986E-5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5.9768281392553746E-3</v>
      </c>
      <c r="M125" s="70">
        <v>0.13596096667987467</v>
      </c>
      <c r="N125" s="70">
        <v>4.7273941634049521E-3</v>
      </c>
      <c r="O125" s="70">
        <v>0</v>
      </c>
      <c r="P125" s="70">
        <v>1.2323139078347367E-3</v>
      </c>
      <c r="Q125" s="70">
        <v>0</v>
      </c>
      <c r="R125" s="70">
        <v>1.4305984069551414E-4</v>
      </c>
      <c r="S125" s="70">
        <v>0.14828757084347899</v>
      </c>
    </row>
    <row r="126" spans="1:19">
      <c r="A126" t="s">
        <v>48</v>
      </c>
      <c r="B126" s="69" t="s">
        <v>166</v>
      </c>
      <c r="C126" s="70">
        <v>1.1452087078467343E-4</v>
      </c>
      <c r="D126" s="70">
        <v>0</v>
      </c>
      <c r="E126" s="70">
        <v>1.4363527928829001E-4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5.6146609518652468E-3</v>
      </c>
      <c r="M126" s="70">
        <v>0.10544311358209768</v>
      </c>
      <c r="N126" s="70">
        <v>2.0269719812297637E-2</v>
      </c>
      <c r="O126" s="70">
        <v>0</v>
      </c>
      <c r="P126" s="70">
        <v>3.8001821859268148E-3</v>
      </c>
      <c r="Q126" s="70">
        <v>0</v>
      </c>
      <c r="R126" s="70">
        <v>2.0551698959536679E-4</v>
      </c>
      <c r="S126" s="70">
        <v>0.13559134967181308</v>
      </c>
    </row>
    <row r="127" spans="1:19">
      <c r="A127" t="s">
        <v>48</v>
      </c>
      <c r="B127" s="69" t="s">
        <v>167</v>
      </c>
      <c r="C127" s="70">
        <v>9.4111150468201288E-5</v>
      </c>
      <c r="D127" s="70">
        <v>0</v>
      </c>
      <c r="E127" s="70">
        <v>6.4156381029079057E-5</v>
      </c>
      <c r="F127" s="70">
        <v>0</v>
      </c>
      <c r="G127" s="70">
        <v>0</v>
      </c>
      <c r="H127" s="70">
        <v>0</v>
      </c>
      <c r="I127" s="70">
        <v>0</v>
      </c>
      <c r="J127" s="70">
        <v>0.54683558019155498</v>
      </c>
      <c r="K127" s="70">
        <v>0</v>
      </c>
      <c r="L127" s="70">
        <v>3.7342750613440501E-3</v>
      </c>
      <c r="M127" s="70">
        <v>0</v>
      </c>
      <c r="N127" s="70">
        <v>0.21988191138480317</v>
      </c>
      <c r="O127" s="70">
        <v>0</v>
      </c>
      <c r="P127" s="70">
        <v>1.037103541449369E-3</v>
      </c>
      <c r="Q127" s="70">
        <v>0.34871621502005157</v>
      </c>
      <c r="R127" s="70">
        <v>1.5521074159607906E-4</v>
      </c>
      <c r="S127" s="70">
        <v>1.120518563472217</v>
      </c>
    </row>
    <row r="128" spans="1:19">
      <c r="A128" t="s">
        <v>48</v>
      </c>
      <c r="B128" s="69" t="s">
        <v>168</v>
      </c>
      <c r="C128" s="70">
        <v>1.3365127978559599E-4</v>
      </c>
      <c r="D128" s="70">
        <v>0</v>
      </c>
      <c r="E128" s="70">
        <v>1.8041760281128916E-4</v>
      </c>
      <c r="F128" s="70">
        <v>0</v>
      </c>
      <c r="G128" s="70">
        <v>0</v>
      </c>
      <c r="H128" s="70">
        <v>0</v>
      </c>
      <c r="I128" s="70">
        <v>5.9575911948137374</v>
      </c>
      <c r="J128" s="70">
        <v>0</v>
      </c>
      <c r="K128" s="70">
        <v>0</v>
      </c>
      <c r="L128" s="70">
        <v>6.7616755766142234E-3</v>
      </c>
      <c r="M128" s="70">
        <v>0</v>
      </c>
      <c r="N128" s="70">
        <v>2.9957866190333249E-3</v>
      </c>
      <c r="O128" s="70">
        <v>0</v>
      </c>
      <c r="P128" s="70">
        <v>0.16162647865201052</v>
      </c>
      <c r="Q128" s="70">
        <v>0</v>
      </c>
      <c r="R128" s="70">
        <v>2.2193448030094487E-4</v>
      </c>
      <c r="S128" s="70">
        <v>6.1295111390242596</v>
      </c>
    </row>
    <row r="129" spans="1:19">
      <c r="A129" t="s">
        <v>48</v>
      </c>
      <c r="B129" s="69" t="s">
        <v>169</v>
      </c>
      <c r="C129" s="70">
        <v>1.5743615071794892E-4</v>
      </c>
      <c r="D129" s="70">
        <v>0</v>
      </c>
      <c r="E129" s="70">
        <v>2.0487012895031853E-4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4.3059630015278572E-3</v>
      </c>
      <c r="M129" s="70">
        <v>0.1065147778952138</v>
      </c>
      <c r="N129" s="70">
        <v>4.232632899228328E-2</v>
      </c>
      <c r="O129" s="70">
        <v>0</v>
      </c>
      <c r="P129" s="70">
        <v>9.9593789460072912E-4</v>
      </c>
      <c r="Q129" s="70">
        <v>5.4926411033435318E-2</v>
      </c>
      <c r="R129" s="70">
        <v>2.3152250487612491E-4</v>
      </c>
      <c r="S129" s="70">
        <v>0.20966324760166799</v>
      </c>
    </row>
    <row r="130" spans="1:19">
      <c r="A130" t="s">
        <v>48</v>
      </c>
      <c r="B130" s="69" t="s">
        <v>170</v>
      </c>
      <c r="C130" s="70">
        <v>1.2197734054897325E-4</v>
      </c>
      <c r="D130" s="70">
        <v>0</v>
      </c>
      <c r="E130" s="70">
        <v>1.4929263622676103E-4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4.6723140909623595E-3</v>
      </c>
      <c r="M130" s="70">
        <v>0</v>
      </c>
      <c r="N130" s="70">
        <v>6.2399042305775865E-2</v>
      </c>
      <c r="O130" s="70">
        <v>0</v>
      </c>
      <c r="P130" s="70">
        <v>1.5275066485784805E-2</v>
      </c>
      <c r="Q130" s="70">
        <v>0</v>
      </c>
      <c r="R130" s="70">
        <v>0.24070857219546227</v>
      </c>
      <c r="S130" s="70">
        <v>0.32332626505478856</v>
      </c>
    </row>
    <row r="131" spans="1:19">
      <c r="A131" t="s">
        <v>48</v>
      </c>
      <c r="B131" s="69" t="s">
        <v>171</v>
      </c>
      <c r="C131" s="70">
        <v>9.091759184443049E-5</v>
      </c>
      <c r="D131" s="70">
        <v>0</v>
      </c>
      <c r="E131" s="70">
        <v>1.6840826537922737E-4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5.4541574596917997E-3</v>
      </c>
      <c r="M131" s="70">
        <v>0</v>
      </c>
      <c r="N131" s="70">
        <v>2.9185882767421845E-3</v>
      </c>
      <c r="O131" s="70">
        <v>0</v>
      </c>
      <c r="P131" s="70">
        <v>9.4844511461644743E-4</v>
      </c>
      <c r="Q131" s="70">
        <v>0</v>
      </c>
      <c r="R131" s="70">
        <v>1.0749116356478794E-4</v>
      </c>
      <c r="S131" s="70">
        <v>9.6880078719436824E-3</v>
      </c>
    </row>
    <row r="132" spans="1:19">
      <c r="A132" t="s">
        <v>48</v>
      </c>
      <c r="B132" s="69" t="s">
        <v>172</v>
      </c>
      <c r="C132" s="70">
        <v>8.2385447471189366E-5</v>
      </c>
      <c r="D132" s="70">
        <v>0</v>
      </c>
      <c r="E132" s="70">
        <v>8.5482509321721523E-5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3.5048261829562222E-3</v>
      </c>
      <c r="M132" s="70">
        <v>3.3956211750407306E-2</v>
      </c>
      <c r="N132" s="70">
        <v>8.8884430346247711E-4</v>
      </c>
      <c r="O132" s="70">
        <v>2.4705149357764355E-3</v>
      </c>
      <c r="P132" s="70">
        <v>2.2569132731902641E-2</v>
      </c>
      <c r="Q132" s="70">
        <v>5.874849022062989E-2</v>
      </c>
      <c r="R132" s="70">
        <v>3.551942950982518</v>
      </c>
      <c r="S132" s="70">
        <v>3.6742488390644326</v>
      </c>
    </row>
    <row r="133" spans="1:19">
      <c r="A133" t="s">
        <v>48</v>
      </c>
      <c r="B133" s="69" t="s">
        <v>173</v>
      </c>
      <c r="C133" s="70">
        <v>8.9407211253167418E-5</v>
      </c>
      <c r="D133" s="70">
        <v>0</v>
      </c>
      <c r="E133" s="70">
        <v>1.8521410083494061E-4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3.2390515853719659</v>
      </c>
      <c r="L133" s="70">
        <v>3.0581912764553465E-3</v>
      </c>
      <c r="M133" s="70">
        <v>0</v>
      </c>
      <c r="N133" s="70">
        <v>7.7049485487926006E-2</v>
      </c>
      <c r="O133" s="70">
        <v>0</v>
      </c>
      <c r="P133" s="70">
        <v>1.0486051104692251E-3</v>
      </c>
      <c r="Q133" s="70">
        <v>0.54821833618772198</v>
      </c>
      <c r="R133" s="70">
        <v>1.5051029926773651E-3</v>
      </c>
      <c r="S133" s="70">
        <v>3.8702059277391641</v>
      </c>
    </row>
    <row r="134" spans="1:19">
      <c r="A134" t="s">
        <v>48</v>
      </c>
      <c r="B134" s="69" t="s">
        <v>174</v>
      </c>
      <c r="C134" s="70">
        <v>1.4696929337620901E-4</v>
      </c>
      <c r="D134" s="70">
        <v>0</v>
      </c>
      <c r="E134" s="70">
        <v>1.1053955798701054E-4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5.1652198230183188E-3</v>
      </c>
      <c r="M134" s="70">
        <v>0</v>
      </c>
      <c r="N134" s="70">
        <v>0.32642583947070491</v>
      </c>
      <c r="O134" s="70">
        <v>0.42511651895583924</v>
      </c>
      <c r="P134" s="70">
        <v>9.6364988139896468E-4</v>
      </c>
      <c r="Q134" s="70">
        <v>0</v>
      </c>
      <c r="R134" s="70">
        <v>8.0316594215190662E-3</v>
      </c>
      <c r="S134" s="70">
        <v>0.7659603964038979</v>
      </c>
    </row>
    <row r="135" spans="1:19">
      <c r="A135" t="s">
        <v>48</v>
      </c>
      <c r="B135" s="69" t="s">
        <v>175</v>
      </c>
      <c r="C135" s="70">
        <v>1.0994934155927893E-4</v>
      </c>
      <c r="D135" s="70">
        <v>0</v>
      </c>
      <c r="E135" s="70">
        <v>1.4795755441099345E-4</v>
      </c>
      <c r="F135" s="70">
        <v>4.3345157380626063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7.675826240875594E-3</v>
      </c>
      <c r="M135" s="70">
        <v>1.6601523925465855</v>
      </c>
      <c r="N135" s="70">
        <v>2.8712385613083313E-4</v>
      </c>
      <c r="O135" s="70">
        <v>0</v>
      </c>
      <c r="P135" s="70">
        <v>7.2480307990474557E-4</v>
      </c>
      <c r="Q135" s="70">
        <v>0.11276947756957156</v>
      </c>
      <c r="R135" s="70">
        <v>0.49362379147513025</v>
      </c>
      <c r="S135" s="70">
        <v>6.6100070597267404</v>
      </c>
    </row>
    <row r="136" spans="1:19">
      <c r="A136" t="s">
        <v>48</v>
      </c>
      <c r="B136" s="69" t="s">
        <v>176</v>
      </c>
      <c r="C136" s="70">
        <v>1.188335784299718</v>
      </c>
      <c r="D136" s="70">
        <v>0</v>
      </c>
      <c r="E136" s="70">
        <v>1.5520486634201802E-4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5.3688799389846054E-3</v>
      </c>
      <c r="L136" s="70">
        <v>4.7415489431070768E-3</v>
      </c>
      <c r="M136" s="70">
        <v>0</v>
      </c>
      <c r="N136" s="70">
        <v>8.7870885555716427E-3</v>
      </c>
      <c r="O136" s="70">
        <v>0.16494831785901454</v>
      </c>
      <c r="P136" s="70">
        <v>8.6233332764606985E-4</v>
      </c>
      <c r="Q136" s="70">
        <v>0.53596882775423271</v>
      </c>
      <c r="R136" s="70">
        <v>9.7936301017398364E-3</v>
      </c>
      <c r="S136" s="70">
        <v>1.9189616156462534</v>
      </c>
    </row>
    <row r="137" spans="1:19">
      <c r="A137" t="s">
        <v>48</v>
      </c>
      <c r="B137" s="69" t="s">
        <v>177</v>
      </c>
      <c r="C137" s="70">
        <v>6.7017288390758267E-5</v>
      </c>
      <c r="D137" s="70">
        <v>0</v>
      </c>
      <c r="E137" s="70">
        <v>1.6246340399028725E-4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3.7669186463578086E-3</v>
      </c>
      <c r="M137" s="70">
        <v>0.10041361336109134</v>
      </c>
      <c r="N137" s="70">
        <v>0.19511073708908988</v>
      </c>
      <c r="O137" s="70">
        <v>0</v>
      </c>
      <c r="P137" s="70">
        <v>2.8830355800266716E-3</v>
      </c>
      <c r="Q137" s="70">
        <v>0.4808280156826239</v>
      </c>
      <c r="R137" s="70">
        <v>9.8018616355446397E-3</v>
      </c>
      <c r="S137" s="70">
        <v>0.79303366268709397</v>
      </c>
    </row>
    <row r="138" spans="1:19">
      <c r="A138" t="s">
        <v>48</v>
      </c>
      <c r="B138" s="69" t="s">
        <v>178</v>
      </c>
      <c r="C138" s="70">
        <v>8.0160900086667652E-5</v>
      </c>
      <c r="D138" s="70">
        <v>0</v>
      </c>
      <c r="E138" s="70">
        <v>8.7025120812711521E-5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3.5756685592662762E-3</v>
      </c>
      <c r="M138" s="70">
        <v>0</v>
      </c>
      <c r="N138" s="70">
        <v>0.93582053469555149</v>
      </c>
      <c r="O138" s="70">
        <v>0</v>
      </c>
      <c r="P138" s="70">
        <v>4.8905694634981955E-3</v>
      </c>
      <c r="Q138" s="70">
        <v>0</v>
      </c>
      <c r="R138" s="70">
        <v>3.4364745699370758E-2</v>
      </c>
      <c r="S138" s="70">
        <v>0.97881870443870866</v>
      </c>
    </row>
    <row r="139" spans="1:19">
      <c r="A139" t="s">
        <v>48</v>
      </c>
      <c r="B139" s="69" t="s">
        <v>179</v>
      </c>
      <c r="C139" s="70">
        <v>3.3091490823977665E-5</v>
      </c>
      <c r="D139" s="70">
        <v>2.5915872624697354</v>
      </c>
      <c r="E139" s="70">
        <v>1.1859253542034764E-4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5.4659929572906663E-3</v>
      </c>
      <c r="M139" s="70">
        <v>4.5191656900932742E-2</v>
      </c>
      <c r="N139" s="70">
        <v>0.97280267012040866</v>
      </c>
      <c r="O139" s="70">
        <v>0</v>
      </c>
      <c r="P139" s="70">
        <v>1.1309379527659758E-3</v>
      </c>
      <c r="Q139" s="70">
        <v>0</v>
      </c>
      <c r="R139" s="70">
        <v>1.8970375710380267</v>
      </c>
      <c r="S139" s="70">
        <v>5.5133677754653263</v>
      </c>
    </row>
    <row r="140" spans="1:19">
      <c r="A140" t="s">
        <v>48</v>
      </c>
      <c r="B140" s="69" t="s">
        <v>180</v>
      </c>
      <c r="C140" s="70">
        <v>7.0292252916104303E-5</v>
      </c>
      <c r="D140" s="70">
        <v>0</v>
      </c>
      <c r="E140" s="70">
        <v>1.2796466232067871E-4</v>
      </c>
      <c r="F140" s="70">
        <v>3.0372482736630957E-2</v>
      </c>
      <c r="G140" s="70">
        <v>1.4510357283711119</v>
      </c>
      <c r="H140" s="70">
        <v>0</v>
      </c>
      <c r="I140" s="70">
        <v>0</v>
      </c>
      <c r="J140" s="70">
        <v>1.7132002267052115</v>
      </c>
      <c r="K140" s="70">
        <v>0</v>
      </c>
      <c r="L140" s="70">
        <v>2.9330394212845334E-3</v>
      </c>
      <c r="M140" s="70">
        <v>8.1383504995130806E-2</v>
      </c>
      <c r="N140" s="70">
        <v>0.35892465778456462</v>
      </c>
      <c r="O140" s="70">
        <v>0</v>
      </c>
      <c r="P140" s="70">
        <v>5.3377405144772183E-4</v>
      </c>
      <c r="Q140" s="70">
        <v>0.73671912754312441</v>
      </c>
      <c r="R140" s="70">
        <v>1.3306059484029191</v>
      </c>
      <c r="S140" s="70">
        <v>5.7059067469267006</v>
      </c>
    </row>
    <row r="141" spans="1:19">
      <c r="A141" t="s">
        <v>48</v>
      </c>
      <c r="B141" s="69" t="s">
        <v>181</v>
      </c>
      <c r="C141" s="70">
        <v>0.55041044533104255</v>
      </c>
      <c r="D141" s="70">
        <v>1.2003141005122977</v>
      </c>
      <c r="E141" s="70">
        <v>0.98184229465480044</v>
      </c>
      <c r="F141" s="70">
        <v>2.0075651839447914</v>
      </c>
      <c r="G141" s="70">
        <v>0.67205865314030433</v>
      </c>
      <c r="H141" s="70">
        <v>1.5416813691109539</v>
      </c>
      <c r="I141" s="70">
        <v>2.7593053954926816</v>
      </c>
      <c r="J141" s="70">
        <v>0</v>
      </c>
      <c r="K141" s="70">
        <v>1.5001923132249111</v>
      </c>
      <c r="L141" s="70">
        <v>6.3800966967324513E-3</v>
      </c>
      <c r="M141" s="70">
        <v>6.2360779998809619</v>
      </c>
      <c r="N141" s="70">
        <v>2.1680078321233225</v>
      </c>
      <c r="O141" s="70">
        <v>3.0564407431608593</v>
      </c>
      <c r="P141" s="70">
        <v>0.2875136493556596</v>
      </c>
      <c r="Q141" s="70">
        <v>0.34894998641905683</v>
      </c>
      <c r="R141" s="70">
        <v>5.145977763078541</v>
      </c>
      <c r="S141" s="70">
        <v>28.462717826127232</v>
      </c>
    </row>
    <row r="142" spans="1:19">
      <c r="A142" t="s">
        <v>48</v>
      </c>
      <c r="B142" s="69" t="s">
        <v>182</v>
      </c>
      <c r="C142" s="70">
        <v>5.1706435947096452E-5</v>
      </c>
      <c r="D142" s="70">
        <v>0</v>
      </c>
      <c r="E142" s="70">
        <v>1.4468740606332631E-4</v>
      </c>
      <c r="F142" s="70">
        <v>0</v>
      </c>
      <c r="G142" s="70">
        <v>0</v>
      </c>
      <c r="H142" s="70">
        <v>3.328630228762286</v>
      </c>
      <c r="I142" s="70">
        <v>0</v>
      </c>
      <c r="J142" s="70">
        <v>0</v>
      </c>
      <c r="K142" s="70">
        <v>0</v>
      </c>
      <c r="L142" s="70">
        <v>1.4209353206595665E-3</v>
      </c>
      <c r="M142" s="70">
        <v>3.2939766750885724E-3</v>
      </c>
      <c r="N142" s="70">
        <v>0.11408893573756629</v>
      </c>
      <c r="O142" s="70">
        <v>0</v>
      </c>
      <c r="P142" s="70">
        <v>7.7274089572540561E-2</v>
      </c>
      <c r="Q142" s="70">
        <v>0.15807120031098432</v>
      </c>
      <c r="R142" s="70">
        <v>1.4533592869344432</v>
      </c>
      <c r="S142" s="70">
        <v>5.1363350471557396</v>
      </c>
    </row>
    <row r="143" spans="1:19">
      <c r="A143" t="s">
        <v>48</v>
      </c>
      <c r="B143" s="69" t="s">
        <v>183</v>
      </c>
      <c r="C143" s="70">
        <v>5.6125274205953701E-6</v>
      </c>
      <c r="D143" s="70">
        <v>0</v>
      </c>
      <c r="E143" s="70">
        <v>8.9669272314907289E-5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2.6047223642180484E-3</v>
      </c>
      <c r="M143" s="70">
        <v>0.28294200711903983</v>
      </c>
      <c r="N143" s="70">
        <v>1.3826973982489221E-3</v>
      </c>
      <c r="O143" s="70">
        <v>0</v>
      </c>
      <c r="P143" s="70">
        <v>8.8430259848138348E-2</v>
      </c>
      <c r="Q143" s="70">
        <v>0</v>
      </c>
      <c r="R143" s="70">
        <v>6.7788458281370367E-5</v>
      </c>
      <c r="S143" s="70">
        <v>0.37552275698760695</v>
      </c>
    </row>
    <row r="144" spans="1:19">
      <c r="A144" t="s">
        <v>48</v>
      </c>
      <c r="B144" s="69" t="s">
        <v>184</v>
      </c>
      <c r="C144" s="70">
        <v>6.5162886876635184E-5</v>
      </c>
      <c r="D144" s="70">
        <v>0</v>
      </c>
      <c r="E144" s="70">
        <v>1.0146413847245128E-4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1.6477569857702434E-3</v>
      </c>
      <c r="M144" s="70">
        <v>0.13635307838902833</v>
      </c>
      <c r="N144" s="70">
        <v>1.8335552240931747</v>
      </c>
      <c r="O144" s="70">
        <v>1.1925609000543673</v>
      </c>
      <c r="P144" s="70">
        <v>0.18622221652201176</v>
      </c>
      <c r="Q144" s="70">
        <v>4.5966397166753659E-2</v>
      </c>
      <c r="R144" s="70">
        <v>8.8027289805836517E-5</v>
      </c>
      <c r="S144" s="70">
        <v>3.3965602275262654</v>
      </c>
    </row>
    <row r="145" spans="1:19">
      <c r="A145" t="s">
        <v>48</v>
      </c>
      <c r="B145" s="69" t="s">
        <v>185</v>
      </c>
      <c r="C145" s="70">
        <v>6.6163240909133947E-5</v>
      </c>
      <c r="D145" s="70">
        <v>0</v>
      </c>
      <c r="E145" s="70">
        <v>1.0967662195326966E-4</v>
      </c>
      <c r="F145" s="70">
        <v>6.8425363406653616E-2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2.5914102054116483E-3</v>
      </c>
      <c r="M145" s="70">
        <v>1.825064181611495</v>
      </c>
      <c r="N145" s="70">
        <v>7.4990028583545865E-2</v>
      </c>
      <c r="O145" s="70">
        <v>0</v>
      </c>
      <c r="P145" s="70">
        <v>4.5391854541776411E-4</v>
      </c>
      <c r="Q145" s="70">
        <v>7.3441187708619182E-2</v>
      </c>
      <c r="R145" s="70">
        <v>1.7495037826165571E-2</v>
      </c>
      <c r="S145" s="70">
        <v>2.0626369677502794</v>
      </c>
    </row>
    <row r="146" spans="1:19">
      <c r="A146" t="s">
        <v>48</v>
      </c>
      <c r="B146" s="69" t="s">
        <v>186</v>
      </c>
      <c r="C146" s="70">
        <v>4.7541416318352958E-5</v>
      </c>
      <c r="D146" s="70">
        <v>0</v>
      </c>
      <c r="E146" s="70">
        <v>1.1301694941323603E-4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1.5694702288282514E-3</v>
      </c>
      <c r="M146" s="70">
        <v>2.8987789597801736</v>
      </c>
      <c r="N146" s="70">
        <v>7.782676260958965E-5</v>
      </c>
      <c r="O146" s="70">
        <v>0.44167396529157799</v>
      </c>
      <c r="P146" s="70">
        <v>5.0007863104568173E-2</v>
      </c>
      <c r="Q146" s="70">
        <v>2.1210718965578579E-3</v>
      </c>
      <c r="R146" s="70">
        <v>3.5702420958472203E-4</v>
      </c>
      <c r="S146" s="70">
        <v>3.3947467396396291</v>
      </c>
    </row>
    <row r="147" spans="1:19">
      <c r="A147" t="s">
        <v>48</v>
      </c>
      <c r="B147" s="69" t="s">
        <v>187</v>
      </c>
      <c r="C147" s="70">
        <v>2.4346330029345609E-5</v>
      </c>
      <c r="D147" s="70">
        <v>0</v>
      </c>
      <c r="E147" s="70">
        <v>5.3874783752405619E-5</v>
      </c>
      <c r="F147" s="70">
        <v>3.4212681703330361E-2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4.4495649719884511E-3</v>
      </c>
      <c r="M147" s="70">
        <v>1.4952577182581166</v>
      </c>
      <c r="N147" s="70">
        <v>0</v>
      </c>
      <c r="O147" s="70">
        <v>4.2097225574551089E-3</v>
      </c>
      <c r="P147" s="70">
        <v>5.3119325680484053E-4</v>
      </c>
      <c r="Q147" s="70">
        <v>0</v>
      </c>
      <c r="R147" s="70">
        <v>1.2221756613115531E-3</v>
      </c>
      <c r="S147" s="70">
        <v>1.5399612775227638</v>
      </c>
    </row>
    <row r="148" spans="1:19">
      <c r="A148" t="s">
        <v>48</v>
      </c>
      <c r="B148" s="69" t="s">
        <v>188</v>
      </c>
      <c r="C148" s="70">
        <v>4.3045725604429208E-5</v>
      </c>
      <c r="D148" s="70">
        <v>0</v>
      </c>
      <c r="E148" s="70">
        <v>3.0965945260419403E-5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2.2539254994571536</v>
      </c>
      <c r="N148" s="70">
        <v>1.6781325035214678E-2</v>
      </c>
      <c r="O148" s="70">
        <v>0.43424425912255771</v>
      </c>
      <c r="P148" s="70">
        <v>4.5367420949560255E-4</v>
      </c>
      <c r="Q148" s="70">
        <v>7.969537482512834E-4</v>
      </c>
      <c r="R148" s="70">
        <v>5.396495183163097E-5</v>
      </c>
      <c r="S148" s="70">
        <v>2.7063296881954102</v>
      </c>
    </row>
    <row r="149" spans="1:19">
      <c r="A149" t="s">
        <v>48</v>
      </c>
      <c r="B149" s="69" t="s">
        <v>189</v>
      </c>
      <c r="C149" s="70">
        <v>4.8779139685706241E-5</v>
      </c>
      <c r="D149" s="70">
        <v>0</v>
      </c>
      <c r="E149" s="70">
        <v>1.2042341042217686E-4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1.3283375766324212E-3</v>
      </c>
      <c r="M149" s="70">
        <v>3.2417305006887887E-2</v>
      </c>
      <c r="N149" s="70">
        <v>2.8544539726361506E-2</v>
      </c>
      <c r="O149" s="70">
        <v>0.17633011140802779</v>
      </c>
      <c r="P149" s="70">
        <v>5.0579205559131424E-4</v>
      </c>
      <c r="Q149" s="70">
        <v>0</v>
      </c>
      <c r="R149" s="70">
        <v>8.8319981273343728E-5</v>
      </c>
      <c r="S149" s="70">
        <v>0.23938360830493366</v>
      </c>
    </row>
    <row r="150" spans="1:19">
      <c r="A150" t="s">
        <v>48</v>
      </c>
      <c r="B150" s="69" t="s">
        <v>190</v>
      </c>
      <c r="C150" s="70">
        <v>2.3358645396598376E-5</v>
      </c>
      <c r="D150" s="70">
        <v>0</v>
      </c>
      <c r="E150" s="70">
        <v>2.747803109137692E-5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2.6240703202056181E-3</v>
      </c>
      <c r="M150" s="70">
        <v>7.2448438046990304E-5</v>
      </c>
      <c r="N150" s="70">
        <v>0.10674533302466926</v>
      </c>
      <c r="O150" s="70">
        <v>0.81798244301934631</v>
      </c>
      <c r="P150" s="70">
        <v>1.4016556355471721E-3</v>
      </c>
      <c r="Q150" s="70">
        <v>0</v>
      </c>
      <c r="R150" s="70">
        <v>8.3547365321123834E-5</v>
      </c>
      <c r="S150" s="70">
        <v>0.9289603344795978</v>
      </c>
    </row>
    <row r="151" spans="1:19">
      <c r="A151" t="s">
        <v>48</v>
      </c>
      <c r="B151" s="69" t="s">
        <v>191</v>
      </c>
      <c r="C151" s="70">
        <v>6.3514749530924064E-5</v>
      </c>
      <c r="D151" s="70">
        <v>0</v>
      </c>
      <c r="E151" s="70">
        <v>8.5995060235433129E-5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3.8056118155580521E-3</v>
      </c>
      <c r="M151" s="70">
        <v>2.8759761224890497</v>
      </c>
      <c r="N151" s="70">
        <v>0</v>
      </c>
      <c r="O151" s="70">
        <v>0</v>
      </c>
      <c r="P151" s="70">
        <v>3.3091110661302992E-3</v>
      </c>
      <c r="Q151" s="70">
        <v>0</v>
      </c>
      <c r="R151" s="70">
        <v>2.1115465538912304E-4</v>
      </c>
      <c r="S151" s="70">
        <v>2.8834515098358793</v>
      </c>
    </row>
    <row r="152" spans="1:19">
      <c r="A152" t="s">
        <v>48</v>
      </c>
      <c r="B152" s="69" t="s">
        <v>192</v>
      </c>
      <c r="C152" s="70">
        <v>1.2137862817951373E-5</v>
      </c>
      <c r="D152" s="70">
        <v>0</v>
      </c>
      <c r="E152" s="70">
        <v>8.7499823449022074E-5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1.7467386828151632E-3</v>
      </c>
      <c r="M152" s="70">
        <v>0</v>
      </c>
      <c r="N152" s="70">
        <v>0</v>
      </c>
      <c r="O152" s="70">
        <v>0</v>
      </c>
      <c r="P152" s="70">
        <v>7.9916829221815533E-4</v>
      </c>
      <c r="Q152" s="70">
        <v>0</v>
      </c>
      <c r="R152" s="70">
        <v>6.4776743743450993E-3</v>
      </c>
      <c r="S152" s="70">
        <v>9.1232190356436149E-3</v>
      </c>
    </row>
    <row r="153" spans="1:19">
      <c r="A153" t="s">
        <v>48</v>
      </c>
      <c r="B153" s="69" t="s">
        <v>193</v>
      </c>
      <c r="C153" s="70">
        <v>6.6040084963248091E-5</v>
      </c>
      <c r="D153" s="70">
        <v>0</v>
      </c>
      <c r="E153" s="70">
        <v>1.5498537248248567E-5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1.3849316181637761E-3</v>
      </c>
      <c r="M153" s="70">
        <v>3.1034443424005076E-6</v>
      </c>
      <c r="N153" s="70">
        <v>8.1045233639898129E-4</v>
      </c>
      <c r="O153" s="70">
        <v>3.0881436697200115E-2</v>
      </c>
      <c r="P153" s="70">
        <v>5.4561856163104494E-4</v>
      </c>
      <c r="Q153" s="70">
        <v>0</v>
      </c>
      <c r="R153" s="70">
        <v>0.14349711047383096</v>
      </c>
      <c r="S153" s="70">
        <v>0.17720419175367397</v>
      </c>
    </row>
    <row r="154" spans="1:19">
      <c r="A154" t="s">
        <v>48</v>
      </c>
      <c r="B154" s="69" t="s">
        <v>194</v>
      </c>
      <c r="C154" s="70">
        <v>5.3011801188773688E-5</v>
      </c>
      <c r="D154" s="70">
        <v>0</v>
      </c>
      <c r="E154" s="70">
        <v>2.7536976308084604E-6</v>
      </c>
      <c r="F154" s="70">
        <v>0</v>
      </c>
      <c r="G154" s="70">
        <v>0.60886083014838022</v>
      </c>
      <c r="H154" s="70">
        <v>0</v>
      </c>
      <c r="I154" s="70">
        <v>0</v>
      </c>
      <c r="J154" s="70">
        <v>0</v>
      </c>
      <c r="K154" s="70">
        <v>0</v>
      </c>
      <c r="L154" s="70">
        <v>1.0997117548914304E-3</v>
      </c>
      <c r="M154" s="70">
        <v>0</v>
      </c>
      <c r="N154" s="70">
        <v>3.687193062162919E-5</v>
      </c>
      <c r="O154" s="70">
        <v>0</v>
      </c>
      <c r="P154" s="70">
        <v>4.8032767537620202E-4</v>
      </c>
      <c r="Q154" s="70">
        <v>0</v>
      </c>
      <c r="R154" s="70">
        <v>6.1384833962563334E-5</v>
      </c>
      <c r="S154" s="70">
        <v>0.6105948918420836</v>
      </c>
    </row>
    <row r="155" spans="1:19">
      <c r="A155" t="s">
        <v>48</v>
      </c>
      <c r="B155" s="69" t="s">
        <v>195</v>
      </c>
      <c r="C155" s="70">
        <v>5.1305268646828495E-5</v>
      </c>
      <c r="D155" s="70">
        <v>0</v>
      </c>
      <c r="E155" s="70">
        <v>6.4974232339309879E-5</v>
      </c>
      <c r="F155" s="70">
        <v>1.9227811971542863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2.6488733507967765E-3</v>
      </c>
      <c r="M155" s="70">
        <v>1.0543439640287033E-4</v>
      </c>
      <c r="N155" s="70">
        <v>0</v>
      </c>
      <c r="O155" s="70">
        <v>0</v>
      </c>
      <c r="P155" s="70">
        <v>1.1184592610334221E-2</v>
      </c>
      <c r="Q155" s="70">
        <v>0</v>
      </c>
      <c r="R155" s="70">
        <v>1.1899793656979796E-2</v>
      </c>
      <c r="S155" s="70">
        <v>1.9487361706696902</v>
      </c>
    </row>
    <row r="156" spans="1:19">
      <c r="A156" t="s">
        <v>48</v>
      </c>
      <c r="B156" s="69" t="s">
        <v>196</v>
      </c>
      <c r="C156" s="70">
        <v>5.6498567454710269E-5</v>
      </c>
      <c r="D156" s="70">
        <v>0</v>
      </c>
      <c r="E156" s="70">
        <v>5.876101960389235E-5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2.4494386869200468E-3</v>
      </c>
      <c r="M156" s="70">
        <v>0</v>
      </c>
      <c r="N156" s="70">
        <v>1.0612314902083142E-3</v>
      </c>
      <c r="O156" s="70">
        <v>0</v>
      </c>
      <c r="P156" s="70">
        <v>3.5415217138279331E-4</v>
      </c>
      <c r="Q156" s="70">
        <v>0</v>
      </c>
      <c r="R156" s="70">
        <v>8.7958614179655115E-3</v>
      </c>
      <c r="S156" s="70">
        <v>1.2775943353460661E-2</v>
      </c>
    </row>
    <row r="157" spans="1:19">
      <c r="A157" t="s">
        <v>48</v>
      </c>
      <c r="B157" s="69" t="s">
        <v>197</v>
      </c>
      <c r="C157" s="70">
        <v>4.3341668792606924E-5</v>
      </c>
      <c r="D157" s="70">
        <v>0</v>
      </c>
      <c r="E157" s="70">
        <v>9.7244801297691197E-5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1.6575885967817783E-4</v>
      </c>
      <c r="M157" s="70">
        <v>0.35097488537263644</v>
      </c>
      <c r="N157" s="70">
        <v>0</v>
      </c>
      <c r="O157" s="70">
        <v>8.8328569827602621E-2</v>
      </c>
      <c r="P157" s="70">
        <v>3.0176713886476136E-4</v>
      </c>
      <c r="Q157" s="70">
        <v>0</v>
      </c>
      <c r="R157" s="70">
        <v>0.22534736126778654</v>
      </c>
      <c r="S157" s="70">
        <v>0.66525892893668015</v>
      </c>
    </row>
    <row r="158" spans="1:19">
      <c r="A158" t="s">
        <v>48</v>
      </c>
      <c r="B158" s="69" t="s">
        <v>198</v>
      </c>
      <c r="C158" s="70">
        <v>1.3947900455946183E-5</v>
      </c>
      <c r="D158" s="70">
        <v>0</v>
      </c>
      <c r="E158" s="70">
        <v>8.6765088081364183E-5</v>
      </c>
      <c r="F158" s="70">
        <v>0</v>
      </c>
      <c r="G158" s="70">
        <v>0</v>
      </c>
      <c r="H158" s="70">
        <v>0</v>
      </c>
      <c r="I158" s="70">
        <v>0.10257948102389491</v>
      </c>
      <c r="J158" s="70">
        <v>0</v>
      </c>
      <c r="K158" s="70">
        <v>0</v>
      </c>
      <c r="L158" s="70">
        <v>3.379678643462114E-3</v>
      </c>
      <c r="M158" s="70">
        <v>0</v>
      </c>
      <c r="N158" s="70">
        <v>2.5103465588927065E-5</v>
      </c>
      <c r="O158" s="70">
        <v>0</v>
      </c>
      <c r="P158" s="70">
        <v>1.8528001732704524E-2</v>
      </c>
      <c r="Q158" s="70">
        <v>2.8899755149813799E-2</v>
      </c>
      <c r="R158" s="70">
        <v>5.1593890511014706E-5</v>
      </c>
      <c r="S158" s="70">
        <v>0.15356432689452504</v>
      </c>
    </row>
    <row r="159" spans="1:19">
      <c r="A159" t="s">
        <v>48</v>
      </c>
      <c r="B159" s="69" t="s">
        <v>199</v>
      </c>
      <c r="C159" s="70">
        <v>2.322501278939626E-5</v>
      </c>
      <c r="D159" s="70">
        <v>0</v>
      </c>
      <c r="E159" s="70">
        <v>4.4560082940847678E-5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1.5603316543817414E-3</v>
      </c>
      <c r="M159" s="70">
        <v>0</v>
      </c>
      <c r="N159" s="70">
        <v>0</v>
      </c>
      <c r="O159" s="70">
        <v>0</v>
      </c>
      <c r="P159" s="70">
        <v>0.22301308838824241</v>
      </c>
      <c r="Q159" s="70">
        <v>2.0535542198665269E-3</v>
      </c>
      <c r="R159" s="70">
        <v>2.5776085530537785E-3</v>
      </c>
      <c r="S159" s="70">
        <v>0.2292723679113351</v>
      </c>
    </row>
    <row r="160" spans="1:19">
      <c r="A160" t="s">
        <v>48</v>
      </c>
      <c r="B160" s="69" t="s">
        <v>200</v>
      </c>
      <c r="C160" s="70">
        <v>1.4426537754630431E-5</v>
      </c>
      <c r="D160" s="70">
        <v>0</v>
      </c>
      <c r="E160" s="70">
        <v>6.1427766363308933E-5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2.7868977656453353E-4</v>
      </c>
      <c r="M160" s="70">
        <v>0.33726978545431052</v>
      </c>
      <c r="N160" s="70">
        <v>2.1612062301556989E-5</v>
      </c>
      <c r="O160" s="70">
        <v>5.2621531968220836E-2</v>
      </c>
      <c r="P160" s="70">
        <v>3.9564658837321076E-4</v>
      </c>
      <c r="Q160" s="70">
        <v>0</v>
      </c>
      <c r="R160" s="70">
        <v>3.3580765628542508E-3</v>
      </c>
      <c r="S160" s="70">
        <v>0.39402119671666469</v>
      </c>
    </row>
    <row r="161" spans="1:19">
      <c r="A161" t="s">
        <v>48</v>
      </c>
      <c r="B161" s="69" t="s">
        <v>201</v>
      </c>
      <c r="C161" s="70">
        <v>1.1892377454206926</v>
      </c>
      <c r="D161" s="70">
        <v>4.4241357117769944</v>
      </c>
      <c r="E161" s="70">
        <v>4.2407069829309165</v>
      </c>
      <c r="F161" s="70">
        <v>8.7032441578285642</v>
      </c>
      <c r="G161" s="70">
        <v>2.9020714567422221</v>
      </c>
      <c r="H161" s="70">
        <v>3.6924678321169146</v>
      </c>
      <c r="I161" s="70">
        <v>17.685278197221535</v>
      </c>
      <c r="J161" s="70">
        <v>7.3979100698634213</v>
      </c>
      <c r="K161" s="70">
        <v>3.3892789283193245</v>
      </c>
      <c r="L161" s="70">
        <v>4.8374691908518841E-2</v>
      </c>
      <c r="M161" s="70">
        <v>12.396497267266042</v>
      </c>
      <c r="N161" s="70">
        <v>7.997365245489938</v>
      </c>
      <c r="O161" s="70">
        <v>10.684398484637001</v>
      </c>
      <c r="P161" s="70">
        <v>1.0063659814171046</v>
      </c>
      <c r="Q161" s="70">
        <v>4.1627435134489374</v>
      </c>
      <c r="R161" s="70">
        <v>19.885979964679912</v>
      </c>
      <c r="S161" s="70">
        <v>109.80605623106777</v>
      </c>
    </row>
    <row r="162" spans="1:19">
      <c r="A162" t="s">
        <v>48</v>
      </c>
      <c r="B162" s="69" t="s">
        <v>202</v>
      </c>
      <c r="C162" s="70">
        <v>3.0624484444530253E-4</v>
      </c>
      <c r="D162" s="70">
        <v>2.5915872624697371</v>
      </c>
      <c r="E162" s="70">
        <v>4.6089498134804785E-4</v>
      </c>
      <c r="F162" s="70">
        <v>1.3459468380080182</v>
      </c>
      <c r="G162" s="70">
        <v>0.42620258110387432</v>
      </c>
      <c r="H162" s="70">
        <v>3.328630228762286</v>
      </c>
      <c r="I162" s="70">
        <v>0</v>
      </c>
      <c r="J162" s="70">
        <v>0</v>
      </c>
      <c r="K162" s="70">
        <v>3.2390515853719677</v>
      </c>
      <c r="L162" s="70">
        <v>1.4143351206630683E-2</v>
      </c>
      <c r="M162" s="70">
        <v>12.083428567699286</v>
      </c>
      <c r="N162" s="70">
        <v>6.0756203399932005</v>
      </c>
      <c r="O162" s="70">
        <v>3.2648003611460226</v>
      </c>
      <c r="P162" s="70">
        <v>1.0689308465585867</v>
      </c>
      <c r="Q162" s="70">
        <v>0.79038643554856236</v>
      </c>
      <c r="R162" s="70">
        <v>1.8398154744561239</v>
      </c>
      <c r="S162" s="70">
        <v>36.069311012150138</v>
      </c>
    </row>
    <row r="163" spans="1:19">
      <c r="A163" t="s">
        <v>48</v>
      </c>
      <c r="B163" s="69" t="s">
        <v>203</v>
      </c>
      <c r="C163" s="70">
        <v>1.2509759438119659</v>
      </c>
      <c r="D163" s="70">
        <v>2.7279865920734068</v>
      </c>
      <c r="E163" s="70">
        <v>2.2314696173254873</v>
      </c>
      <c r="F163" s="70">
        <v>5.0753897979035614</v>
      </c>
      <c r="G163" s="70">
        <v>1.6897689179038942</v>
      </c>
      <c r="H163" s="70">
        <v>0.2546863223482454</v>
      </c>
      <c r="I163" s="70">
        <v>12.425917487553463</v>
      </c>
      <c r="J163" s="70">
        <v>0</v>
      </c>
      <c r="K163" s="70">
        <v>3.4095279846020716</v>
      </c>
      <c r="L163" s="70">
        <v>1.0226992472922802E-2</v>
      </c>
      <c r="M163" s="70">
        <v>13.384063512285095</v>
      </c>
      <c r="N163" s="70">
        <v>6.004381731141855</v>
      </c>
      <c r="O163" s="70">
        <v>7.0122875676697234</v>
      </c>
      <c r="P163" s="70">
        <v>0.52349054655572047</v>
      </c>
      <c r="Q163" s="70">
        <v>0.82354242717573811</v>
      </c>
      <c r="R163" s="70">
        <v>10.866448128395461</v>
      </c>
      <c r="S163" s="70">
        <v>67.690163569217816</v>
      </c>
    </row>
    <row r="164" spans="1:19">
      <c r="A164" t="s">
        <v>48</v>
      </c>
      <c r="B164" s="69" t="s">
        <v>204</v>
      </c>
      <c r="C164" s="70">
        <v>1.1599892953562119E-4</v>
      </c>
      <c r="D164" s="70">
        <v>0</v>
      </c>
      <c r="E164" s="70">
        <v>1.6445684708443764E-4</v>
      </c>
      <c r="F164" s="70">
        <v>0</v>
      </c>
      <c r="G164" s="70">
        <v>0</v>
      </c>
      <c r="H164" s="70">
        <v>3.6008446543285615</v>
      </c>
      <c r="I164" s="70">
        <v>0</v>
      </c>
      <c r="J164" s="70">
        <v>3.8936368788754834</v>
      </c>
      <c r="K164" s="70">
        <v>0</v>
      </c>
      <c r="L164" s="70">
        <v>5.8044734745550386E-3</v>
      </c>
      <c r="M164" s="70">
        <v>2.4829952446867196</v>
      </c>
      <c r="N164" s="70">
        <v>1.7435468975141859</v>
      </c>
      <c r="O164" s="70">
        <v>0.28826606301245761</v>
      </c>
      <c r="P164" s="70">
        <v>2.6177854227526609E-2</v>
      </c>
      <c r="Q164" s="70">
        <v>1.6905258099077329</v>
      </c>
      <c r="R164" s="70">
        <v>0.31471986140688557</v>
      </c>
      <c r="S164" s="70">
        <v>14.046798193210748</v>
      </c>
    </row>
    <row r="165" spans="1:19">
      <c r="A165" t="s">
        <v>48</v>
      </c>
      <c r="B165" s="69" t="s">
        <v>205</v>
      </c>
      <c r="C165" s="70">
        <v>6.0896875114124782E-5</v>
      </c>
      <c r="D165" s="70">
        <v>0</v>
      </c>
      <c r="E165" s="70">
        <v>1.3178523121482044E-4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5.1575465558819644E-3</v>
      </c>
      <c r="M165" s="70">
        <v>0.13393290623812959</v>
      </c>
      <c r="N165" s="70">
        <v>0.58249041853803618</v>
      </c>
      <c r="O165" s="70">
        <v>0.15657781594754283</v>
      </c>
      <c r="P165" s="70">
        <v>0.13788281615268261</v>
      </c>
      <c r="Q165" s="70">
        <v>3.7650775456526731E-2</v>
      </c>
      <c r="R165" s="70">
        <v>0.13288186450195383</v>
      </c>
      <c r="S165" s="70">
        <v>1.1867668254971022</v>
      </c>
    </row>
    <row r="166" spans="1:19">
      <c r="A166" t="s">
        <v>48</v>
      </c>
      <c r="B166" s="69" t="s">
        <v>206</v>
      </c>
      <c r="C166" s="70">
        <v>3.2812764661827032E-5</v>
      </c>
      <c r="D166" s="70">
        <v>0.30542474155121369</v>
      </c>
      <c r="E166" s="70">
        <v>4.375604893880336E-5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5.2252988851254401E-2</v>
      </c>
      <c r="L166" s="70">
        <v>1.1024543033517631E-3</v>
      </c>
      <c r="M166" s="70">
        <v>0.20908827222341131</v>
      </c>
      <c r="N166" s="70">
        <v>0.13749443050875243</v>
      </c>
      <c r="O166" s="70">
        <v>0.36807175230683953</v>
      </c>
      <c r="P166" s="70">
        <v>4.1072261920049868E-3</v>
      </c>
      <c r="Q166" s="70">
        <v>8.5143685713546802E-3</v>
      </c>
      <c r="R166" s="70">
        <v>0.19710672362442949</v>
      </c>
      <c r="S166" s="70">
        <v>1.2832395269460903</v>
      </c>
    </row>
    <row r="167" spans="1:19">
      <c r="A167" t="s">
        <v>48</v>
      </c>
      <c r="B167" s="69" t="s">
        <v>207</v>
      </c>
      <c r="C167" s="70">
        <v>2.1123101259235E-5</v>
      </c>
      <c r="D167" s="70">
        <v>0</v>
      </c>
      <c r="E167" s="70">
        <v>3.9583774359641666E-5</v>
      </c>
      <c r="F167" s="70">
        <v>0</v>
      </c>
      <c r="G167" s="70">
        <v>0.18265824904451122</v>
      </c>
      <c r="H167" s="70">
        <v>0</v>
      </c>
      <c r="I167" s="70">
        <v>0</v>
      </c>
      <c r="J167" s="70">
        <v>0</v>
      </c>
      <c r="K167" s="70">
        <v>0</v>
      </c>
      <c r="L167" s="70">
        <v>1.5051522562483655E-3</v>
      </c>
      <c r="M167" s="70">
        <v>7.414981504841478E-2</v>
      </c>
      <c r="N167" s="70">
        <v>0.30918353075313831</v>
      </c>
      <c r="O167" s="70">
        <v>5.2324716763436641E-3</v>
      </c>
      <c r="P167" s="70">
        <v>2.5166428117429973E-2</v>
      </c>
      <c r="Q167" s="70">
        <v>8.4850458602048207E-4</v>
      </c>
      <c r="R167" s="70">
        <v>2.4999932280977077E-2</v>
      </c>
      <c r="S167" s="70">
        <v>0.62380479063892835</v>
      </c>
    </row>
    <row r="168" spans="1:19">
      <c r="A168" t="s">
        <v>48</v>
      </c>
      <c r="B168" s="69" t="s">
        <v>208</v>
      </c>
      <c r="C168" s="70">
        <v>7.6456723050455366E-6</v>
      </c>
      <c r="D168" s="70">
        <v>0</v>
      </c>
      <c r="E168" s="70">
        <v>1.3637937541943757E-5</v>
      </c>
      <c r="F168" s="70">
        <v>0.57683435914627523</v>
      </c>
      <c r="G168" s="70">
        <v>0</v>
      </c>
      <c r="H168" s="70">
        <v>0</v>
      </c>
      <c r="I168" s="70">
        <v>1.0257948102389491</v>
      </c>
      <c r="J168" s="70">
        <v>0</v>
      </c>
      <c r="K168" s="70">
        <v>0</v>
      </c>
      <c r="L168" s="70">
        <v>7.317432774662791E-4</v>
      </c>
      <c r="M168" s="70">
        <v>7.8182044135104434E-3</v>
      </c>
      <c r="N168" s="70">
        <v>0.19773756632006467</v>
      </c>
      <c r="O168" s="70">
        <v>5.6556763107167285E-3</v>
      </c>
      <c r="P168" s="70">
        <v>2.0209011502458907E-4</v>
      </c>
      <c r="Q168" s="70">
        <v>1.0599748251594932E-2</v>
      </c>
      <c r="R168" s="70">
        <v>0.16661547837516366</v>
      </c>
      <c r="S168" s="70">
        <v>1.992010960058451</v>
      </c>
    </row>
    <row r="169" spans="1:19">
      <c r="A169" t="s">
        <v>48</v>
      </c>
      <c r="B169" s="69" t="s">
        <v>209</v>
      </c>
      <c r="C169" s="70">
        <v>1.808912722367495E-5</v>
      </c>
      <c r="D169" s="70">
        <v>0</v>
      </c>
      <c r="E169" s="70">
        <v>3.2266408702241733E-5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2.9487105659252908</v>
      </c>
      <c r="M169" s="70">
        <v>0.11741431209384245</v>
      </c>
      <c r="N169" s="70">
        <v>0.13186679738589646</v>
      </c>
      <c r="O169" s="70">
        <v>0.36839275307320207</v>
      </c>
      <c r="P169" s="70">
        <v>0.47444622752479404</v>
      </c>
      <c r="Q169" s="70">
        <v>2.3169683301098587E-2</v>
      </c>
      <c r="R169" s="70">
        <v>0.49804784569435867</v>
      </c>
      <c r="S169" s="70">
        <v>4.5620985405344072</v>
      </c>
    </row>
    <row r="170" spans="1:19">
      <c r="A170" t="s">
        <v>48</v>
      </c>
      <c r="B170" s="69" t="s">
        <v>210</v>
      </c>
      <c r="C170" s="70">
        <v>1.4740502475518724E-5</v>
      </c>
      <c r="D170" s="70">
        <v>0</v>
      </c>
      <c r="E170" s="70">
        <v>2.7125718318643521E-5</v>
      </c>
      <c r="F170" s="70">
        <v>0</v>
      </c>
      <c r="G170" s="70">
        <v>0</v>
      </c>
      <c r="H170" s="70">
        <v>0.10915128100639038</v>
      </c>
      <c r="I170" s="70">
        <v>0</v>
      </c>
      <c r="J170" s="70">
        <v>0</v>
      </c>
      <c r="K170" s="70">
        <v>0</v>
      </c>
      <c r="L170" s="70">
        <v>8.9944564318855669E-4</v>
      </c>
      <c r="M170" s="70">
        <v>0.73594779235490648</v>
      </c>
      <c r="N170" s="70">
        <v>0.41763349558693363</v>
      </c>
      <c r="O170" s="70">
        <v>1.2197804569481718E-2</v>
      </c>
      <c r="P170" s="70">
        <v>5.8098385894709281E-2</v>
      </c>
      <c r="Q170" s="70">
        <v>6.1114302190308223E-3</v>
      </c>
      <c r="R170" s="70">
        <v>7.3308800719900091E-2</v>
      </c>
      <c r="S170" s="70">
        <v>1.4133903022154755</v>
      </c>
    </row>
    <row r="171" spans="1:19">
      <c r="A171" t="s">
        <v>48</v>
      </c>
      <c r="B171" s="69" t="s">
        <v>211</v>
      </c>
      <c r="C171" s="70">
        <v>3.1568754490507445E-6</v>
      </c>
      <c r="D171" s="70">
        <v>0</v>
      </c>
      <c r="E171" s="70">
        <v>4.7986583346926182E-6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1.3596699464102358E-4</v>
      </c>
      <c r="M171" s="70">
        <v>1.6264822176452753E-2</v>
      </c>
      <c r="N171" s="70">
        <v>3.5795390154646611E-2</v>
      </c>
      <c r="O171" s="70">
        <v>0.1209750252771471</v>
      </c>
      <c r="P171" s="70">
        <v>0.19445982740961654</v>
      </c>
      <c r="Q171" s="70">
        <v>5.6807340037812182E-2</v>
      </c>
      <c r="R171" s="70">
        <v>7.6682168239656789E-2</v>
      </c>
      <c r="S171" s="70">
        <v>0.50112849582365016</v>
      </c>
    </row>
    <row r="172" spans="1:19">
      <c r="A172" t="s">
        <v>48</v>
      </c>
      <c r="B172" s="69" t="s">
        <v>212</v>
      </c>
      <c r="C172" s="70">
        <v>0.45562462383598401</v>
      </c>
      <c r="D172" s="70">
        <v>0</v>
      </c>
      <c r="E172" s="70">
        <v>1.0429301816827774E-5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3.1351793310754772E-2</v>
      </c>
      <c r="L172" s="70">
        <v>3.9656873091686862E-4</v>
      </c>
      <c r="M172" s="70">
        <v>3.4109904602303232E-2</v>
      </c>
      <c r="N172" s="70">
        <v>7.782676260958965E-4</v>
      </c>
      <c r="O172" s="70">
        <v>0.15957645401204701</v>
      </c>
      <c r="P172" s="70">
        <v>7.800927522555412E-2</v>
      </c>
      <c r="Q172" s="70">
        <v>5.1086211428117423E-3</v>
      </c>
      <c r="R172" s="70">
        <v>0.16710361886482872</v>
      </c>
      <c r="S172" s="70">
        <v>0.93206955665323221</v>
      </c>
    </row>
    <row r="173" spans="1:19">
      <c r="A173" t="s">
        <v>48</v>
      </c>
      <c r="B173" s="69" t="s">
        <v>213</v>
      </c>
      <c r="C173" s="70">
        <v>1.102116371498596E-7</v>
      </c>
      <c r="D173" s="70">
        <v>0</v>
      </c>
      <c r="E173" s="70">
        <v>2.5556643770130449E-6</v>
      </c>
      <c r="F173" s="70">
        <v>0</v>
      </c>
      <c r="G173" s="70">
        <v>0</v>
      </c>
      <c r="H173" s="70">
        <v>0</v>
      </c>
      <c r="I173" s="70">
        <v>0</v>
      </c>
      <c r="J173" s="70">
        <v>1.1057337099461506</v>
      </c>
      <c r="K173" s="70">
        <v>1.3934130360333086E-2</v>
      </c>
      <c r="L173" s="70">
        <v>8.2834534301941432E-2</v>
      </c>
      <c r="M173" s="70">
        <v>3.6903174844226783E-2</v>
      </c>
      <c r="N173" s="70">
        <v>9.0136909071958371E-4</v>
      </c>
      <c r="O173" s="70">
        <v>0.1116015364446028</v>
      </c>
      <c r="P173" s="70">
        <v>0.30152230256591395</v>
      </c>
      <c r="Q173" s="70">
        <v>2.2704982856946998E-3</v>
      </c>
      <c r="R173" s="70">
        <v>2.7199422352595093E-3</v>
      </c>
      <c r="S173" s="70">
        <v>1.6584238639508158</v>
      </c>
    </row>
    <row r="174" spans="1:19">
      <c r="A174" t="s">
        <v>48</v>
      </c>
      <c r="B174" s="69" t="s">
        <v>214</v>
      </c>
      <c r="C174" s="70">
        <v>2.2077097128203604E-6</v>
      </c>
      <c r="D174" s="70">
        <v>0</v>
      </c>
      <c r="E174" s="70">
        <v>3.937993412250762E-6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1.4974013378932227E-4</v>
      </c>
      <c r="M174" s="70">
        <v>7.160365171169758E-2</v>
      </c>
      <c r="N174" s="70">
        <v>5.1123846223113389E-2</v>
      </c>
      <c r="O174" s="70">
        <v>0.30245313047397815</v>
      </c>
      <c r="P174" s="70">
        <v>2.7378893867307852E-2</v>
      </c>
      <c r="Q174" s="70">
        <v>0</v>
      </c>
      <c r="R174" s="70">
        <v>6.5804172250381043E-2</v>
      </c>
      <c r="S174" s="70">
        <v>0.5185195803633178</v>
      </c>
    </row>
    <row r="175" spans="1:19">
      <c r="A175" t="s">
        <v>48</v>
      </c>
      <c r="B175" s="69" t="s">
        <v>215</v>
      </c>
      <c r="C175" s="70">
        <v>5.0869267553821373E-7</v>
      </c>
      <c r="D175" s="70">
        <v>0</v>
      </c>
      <c r="E175" s="70">
        <v>9.0737853852829176E-7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3.4502593006635607E-5</v>
      </c>
      <c r="M175" s="70">
        <v>0</v>
      </c>
      <c r="N175" s="70">
        <v>4.671552789190514E-4</v>
      </c>
      <c r="O175" s="70">
        <v>2.4943782835435968E-3</v>
      </c>
      <c r="P175" s="70">
        <v>7.7350448716146047E-2</v>
      </c>
      <c r="Q175" s="70">
        <v>1.3647170647974605E-3</v>
      </c>
      <c r="R175" s="70">
        <v>5.0439446016383727E-3</v>
      </c>
      <c r="S175" s="70">
        <v>8.6756562609252796E-2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1.7692124522454833E-3</v>
      </c>
      <c r="N176" s="70">
        <v>0</v>
      </c>
      <c r="O176" s="70">
        <v>0</v>
      </c>
      <c r="P176" s="70">
        <v>5.486758827963456E-2</v>
      </c>
      <c r="Q176" s="70">
        <v>0.18429860599082382</v>
      </c>
      <c r="R176" s="70">
        <v>2.6108768469583765E-3</v>
      </c>
      <c r="S176" s="70">
        <v>0.24354628356968533</v>
      </c>
    </row>
    <row r="177" spans="1:19">
      <c r="A177" t="s">
        <v>48</v>
      </c>
      <c r="B177" s="69" t="s">
        <v>217</v>
      </c>
      <c r="C177" s="70">
        <v>1.4687707405869332E-6</v>
      </c>
      <c r="D177" s="70">
        <v>0</v>
      </c>
      <c r="E177" s="70">
        <v>5.3918258799967589E-6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2.050213507338583E-4</v>
      </c>
      <c r="M177" s="70">
        <v>2.6823392381629674E-3</v>
      </c>
      <c r="N177" s="70">
        <v>1.2291947356857236E-4</v>
      </c>
      <c r="O177" s="70">
        <v>1.6249226334892342E-2</v>
      </c>
      <c r="P177" s="70">
        <v>0.51587901215678755</v>
      </c>
      <c r="Q177" s="70">
        <v>2.1507536258905446E-2</v>
      </c>
      <c r="R177" s="70">
        <v>3.4653168228260256E-6</v>
      </c>
      <c r="S177" s="70">
        <v>0.55665638072639467</v>
      </c>
    </row>
    <row r="178" spans="1:19">
      <c r="A178" t="s">
        <v>48</v>
      </c>
      <c r="B178" s="69" t="s">
        <v>218</v>
      </c>
      <c r="C178" s="70">
        <v>1.5539835196420881E-6</v>
      </c>
      <c r="D178" s="70">
        <v>0</v>
      </c>
      <c r="E178" s="70">
        <v>4.1438655587224815E-2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8.6137156839427576E-3</v>
      </c>
      <c r="O178" s="70">
        <v>0</v>
      </c>
      <c r="P178" s="70">
        <v>4.3258124047312663E-2</v>
      </c>
      <c r="Q178" s="70">
        <v>9.7960892831459034E-3</v>
      </c>
      <c r="R178" s="70">
        <v>5.1668617057032407E-4</v>
      </c>
      <c r="S178" s="70">
        <v>0.10362482475568413</v>
      </c>
    </row>
    <row r="179" spans="1:19">
      <c r="A179" t="s">
        <v>48</v>
      </c>
      <c r="B179" s="69" t="s">
        <v>219</v>
      </c>
      <c r="C179" s="70">
        <v>5.4214820962492638E-3</v>
      </c>
      <c r="D179" s="70">
        <v>0</v>
      </c>
      <c r="E179" s="70">
        <v>1.0509968636327471E-3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1.5516546304066843</v>
      </c>
      <c r="M179" s="70">
        <v>1.7554950764022692E-2</v>
      </c>
      <c r="N179" s="70">
        <v>3.1903913881194512E-2</v>
      </c>
      <c r="O179" s="70">
        <v>0.36461847108343193</v>
      </c>
      <c r="P179" s="70">
        <v>4.1922572674337744E-3</v>
      </c>
      <c r="Q179" s="70">
        <v>4.3538174591777334E-3</v>
      </c>
      <c r="R179" s="70">
        <v>8.4367061127267107E-2</v>
      </c>
      <c r="S179" s="70">
        <v>2.0651175809491633</v>
      </c>
    </row>
    <row r="180" spans="1:19">
      <c r="A180" t="s">
        <v>48</v>
      </c>
      <c r="B180" s="69" t="s">
        <v>220</v>
      </c>
      <c r="C180" s="70">
        <v>0.23980033111831744</v>
      </c>
      <c r="D180" s="70">
        <v>0</v>
      </c>
      <c r="E180" s="70">
        <v>2.1812799165104479E-2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1.1332947694953077E-4</v>
      </c>
      <c r="M180" s="70">
        <v>7.5983003995645504E-3</v>
      </c>
      <c r="N180" s="70">
        <v>0</v>
      </c>
      <c r="O180" s="70">
        <v>4.7522528419811749E-2</v>
      </c>
      <c r="P180" s="70">
        <v>6.8788723171735455E-2</v>
      </c>
      <c r="Q180" s="70">
        <v>3.9050637594613136E-3</v>
      </c>
      <c r="R180" s="70">
        <v>4.017949654992492E-2</v>
      </c>
      <c r="S180" s="70">
        <v>0.42972057206077352</v>
      </c>
    </row>
    <row r="181" spans="1:19">
      <c r="A181" t="s">
        <v>48</v>
      </c>
      <c r="B181" s="69" t="s">
        <v>221</v>
      </c>
      <c r="C181" s="70">
        <v>3.3856481314932907E-2</v>
      </c>
      <c r="D181" s="70">
        <v>0</v>
      </c>
      <c r="E181" s="70">
        <v>5.2162505105570744E-3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0.4138599295295613</v>
      </c>
      <c r="M181" s="70">
        <v>0.39580897071174093</v>
      </c>
      <c r="N181" s="70">
        <v>0</v>
      </c>
      <c r="O181" s="70">
        <v>3.9898900563883899E-2</v>
      </c>
      <c r="P181" s="70">
        <v>0.75970818918146676</v>
      </c>
      <c r="Q181" s="70">
        <v>0.13476933511367051</v>
      </c>
      <c r="R181" s="70">
        <v>9.0746236471375141E-2</v>
      </c>
      <c r="S181" s="70">
        <v>1.8738642933972187</v>
      </c>
    </row>
    <row r="182" spans="1:19">
      <c r="A182" t="s">
        <v>48</v>
      </c>
      <c r="B182" s="69" t="s">
        <v>222</v>
      </c>
      <c r="C182" s="70">
        <v>5.8635560229447492E-7</v>
      </c>
      <c r="D182" s="70">
        <v>1.1071646881231487</v>
      </c>
      <c r="E182" s="70">
        <v>1.0459094710313366E-6</v>
      </c>
      <c r="F182" s="70">
        <v>34.294528224116156</v>
      </c>
      <c r="G182" s="70">
        <v>13.025718811136031</v>
      </c>
      <c r="H182" s="70">
        <v>6.6956574120797221</v>
      </c>
      <c r="I182" s="70">
        <v>4.0159866820855399</v>
      </c>
      <c r="J182" s="70">
        <v>1.1392407920657277</v>
      </c>
      <c r="K182" s="70">
        <v>0.44415040523566773</v>
      </c>
      <c r="L182" s="70">
        <v>3.9770159055763088E-5</v>
      </c>
      <c r="M182" s="70">
        <v>13.968129828763864</v>
      </c>
      <c r="N182" s="70">
        <v>2.6865772807756159</v>
      </c>
      <c r="O182" s="70">
        <v>4.1533303504390133</v>
      </c>
      <c r="P182" s="70">
        <v>3.5402042781726095E-2</v>
      </c>
      <c r="Q182" s="70">
        <v>0.36021607733180439</v>
      </c>
      <c r="R182" s="70">
        <v>5.6042092613333381</v>
      </c>
      <c r="S182" s="70">
        <v>87.530353258691434</v>
      </c>
    </row>
    <row r="183" spans="1:19">
      <c r="A183" t="s">
        <v>48</v>
      </c>
      <c r="B183" s="69" t="s">
        <v>223</v>
      </c>
      <c r="C183" s="70">
        <v>0.7617139018415191</v>
      </c>
      <c r="D183" s="70">
        <v>0</v>
      </c>
      <c r="E183" s="70">
        <v>0.11726409184990061</v>
      </c>
      <c r="F183" s="70">
        <v>0</v>
      </c>
      <c r="G183" s="70">
        <v>0</v>
      </c>
      <c r="H183" s="70">
        <v>0</v>
      </c>
      <c r="I183" s="70">
        <v>0</v>
      </c>
      <c r="J183" s="70">
        <v>1.7088611880985312</v>
      </c>
      <c r="K183" s="70">
        <v>1.7417662950421686E-2</v>
      </c>
      <c r="L183" s="70">
        <v>9.3079872328336748</v>
      </c>
      <c r="M183" s="70">
        <v>0.39078444620082564</v>
      </c>
      <c r="N183" s="70">
        <v>0</v>
      </c>
      <c r="O183" s="70">
        <v>0.16287570001721008</v>
      </c>
      <c r="P183" s="70">
        <v>3.3851638269251794</v>
      </c>
      <c r="Q183" s="70">
        <v>0.3293411353815987</v>
      </c>
      <c r="R183" s="70">
        <v>0.33876356729051338</v>
      </c>
      <c r="S183" s="70">
        <v>16.520172753389261</v>
      </c>
    </row>
    <row r="184" spans="1:19">
      <c r="A184" t="s">
        <v>48</v>
      </c>
      <c r="B184" s="69" t="s">
        <v>224</v>
      </c>
      <c r="C184" s="70">
        <v>3.5002834408714989E-8</v>
      </c>
      <c r="D184" s="70">
        <v>0</v>
      </c>
      <c r="E184" s="70">
        <v>6.2436164682821982E-8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2.3741024541834577E-6</v>
      </c>
      <c r="M184" s="70">
        <v>0</v>
      </c>
      <c r="N184" s="70">
        <v>0</v>
      </c>
      <c r="O184" s="70">
        <v>0</v>
      </c>
      <c r="P184" s="70">
        <v>5.1432748193747102E-7</v>
      </c>
      <c r="Q184" s="70">
        <v>2.2930506989737864E-4</v>
      </c>
      <c r="R184" s="70">
        <v>1.5433072064752196E-7</v>
      </c>
      <c r="S184" s="70">
        <v>2.3244526960297662E-4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79998168889431442"/>
  </sheetPr>
  <dimension ref="B2:G33"/>
  <sheetViews>
    <sheetView workbookViewId="0">
      <selection activeCell="L20" sqref="L20"/>
    </sheetView>
  </sheetViews>
  <sheetFormatPr defaultColWidth="10.140625" defaultRowHeight="15"/>
  <cols>
    <col min="1" max="1" width="10.140625" style="45"/>
    <col min="2" max="2" width="26.42578125" style="45" bestFit="1" customWidth="1"/>
    <col min="3" max="5" width="12.42578125" style="45" customWidth="1"/>
    <col min="6" max="7" width="10.42578125" style="45" bestFit="1" customWidth="1"/>
    <col min="8" max="16384" width="10.140625" style="45"/>
  </cols>
  <sheetData>
    <row r="2" spans="2:7">
      <c r="B2" s="163" t="s">
        <v>331</v>
      </c>
      <c r="C2" s="164" t="s">
        <v>332</v>
      </c>
      <c r="D2" s="164"/>
      <c r="E2" s="165"/>
      <c r="F2" s="165"/>
      <c r="G2" s="166"/>
    </row>
    <row r="3" spans="2:7">
      <c r="B3" s="167" t="s">
        <v>333</v>
      </c>
      <c r="C3" s="168" t="s">
        <v>343</v>
      </c>
      <c r="D3" s="169"/>
      <c r="E3" s="170"/>
      <c r="F3" s="170"/>
      <c r="G3" s="171"/>
    </row>
    <row r="4" spans="2:7">
      <c r="B4" s="167" t="s">
        <v>1</v>
      </c>
      <c r="C4" s="169" t="s">
        <v>226</v>
      </c>
      <c r="D4" s="169"/>
      <c r="E4" s="170"/>
      <c r="F4" s="170"/>
      <c r="G4" s="171"/>
    </row>
    <row r="5" spans="2:7">
      <c r="B5" s="167" t="s">
        <v>3</v>
      </c>
      <c r="C5" s="172" t="s">
        <v>233</v>
      </c>
      <c r="D5" s="172"/>
      <c r="E5" s="170"/>
      <c r="F5" s="170"/>
      <c r="G5" s="171"/>
    </row>
    <row r="6" spans="2:7" ht="18">
      <c r="B6" s="173" t="s">
        <v>334</v>
      </c>
      <c r="C6" s="174" t="s">
        <v>335</v>
      </c>
      <c r="D6" s="174"/>
      <c r="E6" s="174"/>
      <c r="F6" s="174"/>
      <c r="G6" s="175"/>
    </row>
    <row r="8" spans="2:7">
      <c r="B8" s="176" t="s">
        <v>336</v>
      </c>
    </row>
    <row r="9" spans="2:7">
      <c r="B9" s="177" t="s">
        <v>337</v>
      </c>
      <c r="C9" s="178">
        <v>2010</v>
      </c>
      <c r="D9" s="178">
        <v>2015</v>
      </c>
      <c r="E9" s="178">
        <v>2020</v>
      </c>
      <c r="F9" s="178">
        <v>2025</v>
      </c>
      <c r="G9" s="179">
        <v>2030</v>
      </c>
    </row>
    <row r="10" spans="2:7">
      <c r="B10" s="180" t="s">
        <v>12</v>
      </c>
      <c r="C10" s="181"/>
      <c r="D10" s="181"/>
      <c r="E10" s="182"/>
      <c r="F10" s="182"/>
      <c r="G10" s="183"/>
    </row>
    <row r="11" spans="2:7">
      <c r="B11" s="40" t="s">
        <v>14</v>
      </c>
      <c r="C11" s="184">
        <v>0.95428701842435815</v>
      </c>
      <c r="D11" s="184">
        <v>1.0142681553173847</v>
      </c>
      <c r="E11" s="184">
        <v>1.0771039072600386</v>
      </c>
      <c r="F11" s="184">
        <v>1.1484149642370884</v>
      </c>
      <c r="G11" s="184">
        <v>1.2279256655100137</v>
      </c>
    </row>
    <row r="12" spans="2:7">
      <c r="B12" s="40" t="s">
        <v>15</v>
      </c>
      <c r="C12" s="184">
        <v>2.1656028288299378</v>
      </c>
      <c r="D12" s="184">
        <v>2.4041695884702232</v>
      </c>
      <c r="E12" s="184">
        <v>2.7265889842417863</v>
      </c>
      <c r="F12" s="184">
        <v>3.0913174330591087</v>
      </c>
      <c r="G12" s="184">
        <v>3.4010853711855891</v>
      </c>
    </row>
    <row r="13" spans="2:7">
      <c r="B13" s="40" t="s">
        <v>16</v>
      </c>
      <c r="C13" s="184">
        <v>1.9854600168402701</v>
      </c>
      <c r="D13" s="184">
        <v>2.1047431431632968</v>
      </c>
      <c r="E13" s="184">
        <v>2.2430117879770002</v>
      </c>
      <c r="F13" s="184">
        <v>2.2990961664856857</v>
      </c>
      <c r="G13" s="184">
        <v>2.4761768479766002</v>
      </c>
    </row>
    <row r="14" spans="2:7">
      <c r="B14" s="40" t="s">
        <v>17</v>
      </c>
      <c r="C14" s="184">
        <v>32.505338092127616</v>
      </c>
      <c r="D14" s="184">
        <v>41.048475383740652</v>
      </c>
      <c r="E14" s="184">
        <v>47.207265322319309</v>
      </c>
      <c r="F14" s="184">
        <v>53.051998226196346</v>
      </c>
      <c r="G14" s="184">
        <v>59.179375149871767</v>
      </c>
    </row>
    <row r="15" spans="2:7">
      <c r="B15" s="40" t="s">
        <v>18</v>
      </c>
      <c r="C15" s="184">
        <v>3.1394108689602485</v>
      </c>
      <c r="D15" s="184">
        <v>3.7679754752764425</v>
      </c>
      <c r="E15" s="184">
        <v>4.4012024255162299</v>
      </c>
      <c r="F15" s="184">
        <v>5.0153255898976115</v>
      </c>
      <c r="G15" s="184">
        <v>5.7555791310731852</v>
      </c>
    </row>
    <row r="16" spans="2:7">
      <c r="B16" s="40" t="s">
        <v>19</v>
      </c>
      <c r="C16" s="184">
        <v>0.5589928551286989</v>
      </c>
      <c r="D16" s="184">
        <v>0.66321224847156468</v>
      </c>
      <c r="E16" s="184">
        <v>0.77873187335434313</v>
      </c>
      <c r="F16" s="184">
        <v>0.91033939933004737</v>
      </c>
      <c r="G16" s="184">
        <v>1.0654631287978773</v>
      </c>
    </row>
    <row r="17" spans="2:7">
      <c r="B17" s="40" t="s">
        <v>20</v>
      </c>
      <c r="C17" s="184">
        <v>0.74854983494716321</v>
      </c>
      <c r="D17" s="184">
        <v>0.88661364113518004</v>
      </c>
      <c r="E17" s="184">
        <v>1.0180205589843891</v>
      </c>
      <c r="F17" s="184">
        <v>1.1549943712254358</v>
      </c>
      <c r="G17" s="184">
        <v>1.3070699364718279</v>
      </c>
    </row>
    <row r="18" spans="2:7">
      <c r="B18" s="40" t="s">
        <v>21</v>
      </c>
      <c r="C18" s="184">
        <v>3.6613356036500777</v>
      </c>
      <c r="D18" s="184">
        <v>4.07255313850672</v>
      </c>
      <c r="E18" s="184">
        <v>4.4602869431390593</v>
      </c>
      <c r="F18" s="184">
        <v>4.9127689972657045</v>
      </c>
      <c r="G18" s="184">
        <v>5.4427445791934099</v>
      </c>
    </row>
    <row r="19" spans="2:7">
      <c r="B19" s="40" t="s">
        <v>22</v>
      </c>
      <c r="C19" s="184">
        <v>0.97002975721150131</v>
      </c>
      <c r="D19" s="184">
        <v>0.98195841027446895</v>
      </c>
      <c r="E19" s="184">
        <v>1.0014505934782774</v>
      </c>
      <c r="F19" s="184">
        <v>1.0235042096422349</v>
      </c>
      <c r="G19" s="184">
        <v>1.0484558520940737</v>
      </c>
    </row>
    <row r="20" spans="2:7">
      <c r="B20" s="40" t="s">
        <v>23</v>
      </c>
      <c r="C20" s="184">
        <v>21.67272066764717</v>
      </c>
      <c r="D20" s="184">
        <v>20.784665074110528</v>
      </c>
      <c r="E20" s="184">
        <v>19.51234561067168</v>
      </c>
      <c r="F20" s="184">
        <v>19.171934647902248</v>
      </c>
      <c r="G20" s="184">
        <v>18.68932952616095</v>
      </c>
    </row>
    <row r="21" spans="2:7">
      <c r="B21" s="180" t="s">
        <v>13</v>
      </c>
      <c r="C21" s="181"/>
      <c r="D21" s="181"/>
      <c r="E21" s="182"/>
      <c r="F21" s="182"/>
      <c r="G21" s="183"/>
    </row>
    <row r="22" spans="2:7">
      <c r="B22" s="187" t="s">
        <v>24</v>
      </c>
      <c r="C22" s="184">
        <v>2.9127232680659838</v>
      </c>
      <c r="D22" s="184">
        <v>3.2551708282750194</v>
      </c>
      <c r="E22" s="184">
        <v>3.5882954907616371</v>
      </c>
      <c r="F22" s="184">
        <v>3.9370580226700871</v>
      </c>
      <c r="G22" s="184">
        <v>4.2908560728115441</v>
      </c>
    </row>
    <row r="23" spans="2:7">
      <c r="B23" s="187" t="s">
        <v>238</v>
      </c>
      <c r="C23" s="184">
        <v>1.6655218493029531</v>
      </c>
      <c r="D23" s="184">
        <v>1.7813829054020793</v>
      </c>
      <c r="E23" s="184">
        <v>1.9152415210785652</v>
      </c>
      <c r="F23" s="184">
        <v>2.0535679470693897</v>
      </c>
      <c r="G23" s="184">
        <v>2.1952953374432056</v>
      </c>
    </row>
    <row r="24" spans="2:7">
      <c r="B24" s="187" t="s">
        <v>239</v>
      </c>
      <c r="C24" s="184">
        <v>3.8166359343078824</v>
      </c>
      <c r="D24" s="184">
        <v>4.7020317364184132</v>
      </c>
      <c r="E24" s="184">
        <v>5.1926400929665748</v>
      </c>
      <c r="F24" s="184">
        <v>5.6351943711817238</v>
      </c>
      <c r="G24" s="184">
        <v>6.1481554985558695</v>
      </c>
    </row>
    <row r="25" spans="2:7">
      <c r="B25" s="187" t="s">
        <v>27</v>
      </c>
      <c r="C25" s="184">
        <v>6.845887815518112</v>
      </c>
      <c r="D25" s="184">
        <v>6.3956355916724412</v>
      </c>
      <c r="E25" s="184">
        <v>6.1860377694173501</v>
      </c>
      <c r="F25" s="184">
        <v>5.6689005161865804</v>
      </c>
      <c r="G25" s="184">
        <v>5.4177227158101484</v>
      </c>
    </row>
    <row r="26" spans="2:7">
      <c r="B26" s="187" t="s">
        <v>28</v>
      </c>
      <c r="C26" s="184">
        <v>1.8245962457538685</v>
      </c>
      <c r="D26" s="184">
        <v>1.902505613824492</v>
      </c>
      <c r="E26" s="184">
        <v>1.990451176079159</v>
      </c>
      <c r="F26" s="184">
        <v>2.0729577294574342</v>
      </c>
      <c r="G26" s="184">
        <v>2.1619575879075392</v>
      </c>
    </row>
    <row r="27" spans="2:7">
      <c r="B27" s="187" t="s">
        <v>240</v>
      </c>
      <c r="C27" s="184">
        <v>17.855295869650771</v>
      </c>
      <c r="D27" s="184">
        <v>19.088815435160917</v>
      </c>
      <c r="E27" s="184">
        <v>20.243147428337487</v>
      </c>
      <c r="F27" s="184">
        <v>20.746457056273432</v>
      </c>
      <c r="G27" s="184">
        <v>22.018111509939345</v>
      </c>
    </row>
    <row r="28" spans="2:7">
      <c r="B28" s="187" t="s">
        <v>338</v>
      </c>
      <c r="C28" s="184">
        <v>0</v>
      </c>
      <c r="D28" s="184">
        <v>0</v>
      </c>
      <c r="E28" s="184">
        <v>0</v>
      </c>
      <c r="F28" s="184">
        <v>0</v>
      </c>
      <c r="G28" s="184">
        <v>0</v>
      </c>
    </row>
    <row r="29" spans="2:7">
      <c r="B29" s="177" t="s">
        <v>241</v>
      </c>
      <c r="C29" s="194">
        <v>103.28238852636663</v>
      </c>
      <c r="D29" s="194">
        <v>114.85417636921981</v>
      </c>
      <c r="E29" s="194">
        <v>123.5418214855829</v>
      </c>
      <c r="F29" s="194">
        <v>131.89382964808016</v>
      </c>
      <c r="G29" s="195">
        <v>141.82530391080297</v>
      </c>
    </row>
    <row r="31" spans="2:7">
      <c r="B31" s="190" t="s">
        <v>339</v>
      </c>
      <c r="C31" s="45" t="s">
        <v>340</v>
      </c>
      <c r="E31" s="191"/>
      <c r="F31" s="191"/>
    </row>
    <row r="32" spans="2:7">
      <c r="C32" s="45" t="s">
        <v>341</v>
      </c>
    </row>
    <row r="33" spans="3:7">
      <c r="C33" s="162" t="s">
        <v>342</v>
      </c>
      <c r="D33" s="162"/>
      <c r="G33" s="162"/>
    </row>
  </sheetData>
  <hyperlinks>
    <hyperlink ref="C33" r:id="rId1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14062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2" width="9" style="45" bestFit="1" customWidth="1"/>
    <col min="13" max="13" width="12" style="45" bestFit="1" customWidth="1"/>
    <col min="14" max="15" width="9" style="45" bestFit="1" customWidth="1"/>
    <col min="16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1.7198657940429653E-2</v>
      </c>
      <c r="N54" s="70">
        <v>0</v>
      </c>
      <c r="O54" s="70">
        <v>0</v>
      </c>
      <c r="P54" s="70">
        <v>0</v>
      </c>
      <c r="Q54" s="70">
        <v>6.2834054311382056E-3</v>
      </c>
      <c r="R54" s="70">
        <v>0</v>
      </c>
      <c r="S54" s="70">
        <v>2.3482063371567861E-2</v>
      </c>
    </row>
    <row r="55" spans="1:19">
      <c r="A55" t="s">
        <v>228</v>
      </c>
      <c r="B55" s="69" t="s">
        <v>94</v>
      </c>
      <c r="C55" s="70">
        <v>7.7645253486404104E-4</v>
      </c>
      <c r="D55" s="70">
        <v>0</v>
      </c>
      <c r="E55" s="70">
        <v>2.1204134888250905E-3</v>
      </c>
      <c r="F55" s="70">
        <v>0.86336402238237264</v>
      </c>
      <c r="G55" s="70">
        <v>1.5663163977185399E-2</v>
      </c>
      <c r="H55" s="70">
        <v>0</v>
      </c>
      <c r="I55" s="70">
        <v>0</v>
      </c>
      <c r="J55" s="70">
        <v>7.4790028487030022E-2</v>
      </c>
      <c r="K55" s="70">
        <v>0</v>
      </c>
      <c r="L55" s="70">
        <v>0.61595962739442633</v>
      </c>
      <c r="M55" s="70">
        <v>1.2619976848030835E-2</v>
      </c>
      <c r="N55" s="70">
        <v>0</v>
      </c>
      <c r="O55" s="70">
        <v>4.5491923862392564E-2</v>
      </c>
      <c r="P55" s="70">
        <v>5.5607665024405908E-2</v>
      </c>
      <c r="Q55" s="70">
        <v>3.7411913028918466E-3</v>
      </c>
      <c r="R55" s="70">
        <v>0.39924266388857371</v>
      </c>
      <c r="S55" s="70">
        <v>2.0893771291909982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0.18207708478795864</v>
      </c>
      <c r="Q56" s="70">
        <v>0</v>
      </c>
      <c r="R56" s="70">
        <v>0.56315642625597206</v>
      </c>
      <c r="S56" s="70">
        <v>0.74523351104393099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3.13299585953652E-3</v>
      </c>
      <c r="O57" s="70">
        <v>7.3760183849717997E-2</v>
      </c>
      <c r="P57" s="70">
        <v>0</v>
      </c>
      <c r="Q57" s="70">
        <v>0</v>
      </c>
      <c r="R57" s="70">
        <v>0</v>
      </c>
      <c r="S57" s="70">
        <v>0.13526293345451679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3.0692084734321458E-3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5.08578303868992E-2</v>
      </c>
      <c r="P58" s="70">
        <v>1.4371690470833254E-3</v>
      </c>
      <c r="Q58" s="70">
        <v>3.1431782174105166E-4</v>
      </c>
      <c r="R58" s="70">
        <v>4.4864045179948908E-2</v>
      </c>
      <c r="S58" s="70">
        <v>0.10054257090910435</v>
      </c>
    </row>
    <row r="59" spans="1:19">
      <c r="A59" t="s">
        <v>228</v>
      </c>
      <c r="B59" s="69" t="s">
        <v>98</v>
      </c>
      <c r="C59" s="70">
        <v>0</v>
      </c>
      <c r="D59" s="70">
        <v>2.9472310816641534E-2</v>
      </c>
      <c r="E59" s="70">
        <v>0</v>
      </c>
      <c r="F59" s="70">
        <v>0.53708194622221916</v>
      </c>
      <c r="G59" s="70">
        <v>1.7660128120939127E-2</v>
      </c>
      <c r="H59" s="70">
        <v>0</v>
      </c>
      <c r="I59" s="70">
        <v>0</v>
      </c>
      <c r="J59" s="70">
        <v>0.41238561362358855</v>
      </c>
      <c r="K59" s="70">
        <v>0</v>
      </c>
      <c r="L59" s="70">
        <v>0</v>
      </c>
      <c r="M59" s="70">
        <v>0</v>
      </c>
      <c r="N59" s="70">
        <v>9.5988894631168949E-3</v>
      </c>
      <c r="O59" s="70">
        <v>7.1502047401427626E-2</v>
      </c>
      <c r="P59" s="70">
        <v>1.0326636586224264E-2</v>
      </c>
      <c r="Q59" s="70">
        <v>0.21113449328019782</v>
      </c>
      <c r="R59" s="70">
        <v>0.49686260794951864</v>
      </c>
      <c r="S59" s="70">
        <v>1.7960246734638745</v>
      </c>
    </row>
    <row r="60" spans="1:19">
      <c r="A60" t="s">
        <v>230</v>
      </c>
      <c r="B60" s="69" t="s">
        <v>99</v>
      </c>
      <c r="C60" s="70">
        <v>1.8421232724522424E-3</v>
      </c>
      <c r="D60" s="70">
        <v>4.9967379704034795E-2</v>
      </c>
      <c r="E60" s="70">
        <v>0.13782085589820253</v>
      </c>
      <c r="F60" s="70">
        <v>1.7380557001547883</v>
      </c>
      <c r="G60" s="70">
        <v>0</v>
      </c>
      <c r="H60" s="70">
        <v>0</v>
      </c>
      <c r="I60" s="70">
        <v>0.26947794058097757</v>
      </c>
      <c r="J60" s="70">
        <v>0.78728403642853606</v>
      </c>
      <c r="K60" s="70">
        <v>0.26113140000000001</v>
      </c>
      <c r="L60" s="70">
        <v>5.2491471474899418</v>
      </c>
      <c r="M60" s="70">
        <v>0.60040123259408074</v>
      </c>
      <c r="N60" s="70">
        <v>0.30924206187403319</v>
      </c>
      <c r="O60" s="70">
        <v>0.63661598343064318</v>
      </c>
      <c r="P60" s="70">
        <v>0.11805579973086833</v>
      </c>
      <c r="Q60" s="70">
        <v>0.41550662450993148</v>
      </c>
      <c r="R60" s="70">
        <v>0.56380720620507208</v>
      </c>
      <c r="S60" s="70">
        <v>11.138355491873561</v>
      </c>
    </row>
    <row r="61" spans="1:19">
      <c r="A61" t="s">
        <v>228</v>
      </c>
      <c r="B61" s="69" t="s">
        <v>101</v>
      </c>
      <c r="C61" s="70">
        <v>4.9025420665314151E-4</v>
      </c>
      <c r="D61" s="70">
        <v>0.63274241075227078</v>
      </c>
      <c r="E61" s="70">
        <v>2.0592993047166025E-2</v>
      </c>
      <c r="F61" s="70">
        <v>4.8823241064903389</v>
      </c>
      <c r="G61" s="70">
        <v>0.86639028657331463</v>
      </c>
      <c r="H61" s="70">
        <v>0.1665883870300823</v>
      </c>
      <c r="I61" s="70">
        <v>0</v>
      </c>
      <c r="J61" s="70">
        <v>6.0309177997519114E-2</v>
      </c>
      <c r="K61" s="70">
        <v>2.4598776055020699E-2</v>
      </c>
      <c r="L61" s="70">
        <v>0.23839904561063108</v>
      </c>
      <c r="M61" s="70">
        <v>0.5128876314755999</v>
      </c>
      <c r="N61" s="70">
        <v>0.20068805709673665</v>
      </c>
      <c r="O61" s="70">
        <v>0.31713365710175001</v>
      </c>
      <c r="P61" s="70">
        <v>0.15848115864122292</v>
      </c>
      <c r="Q61" s="70">
        <v>0.32884432991387325</v>
      </c>
      <c r="R61" s="70">
        <v>0.61346821403711438</v>
      </c>
      <c r="S61" s="70">
        <v>9.0239384860292837</v>
      </c>
    </row>
    <row r="62" spans="1:19">
      <c r="A62" t="s">
        <v>228</v>
      </c>
      <c r="B62" s="69" t="s">
        <v>102</v>
      </c>
      <c r="C62" s="70">
        <v>6.0366267656541683E-2</v>
      </c>
      <c r="D62" s="70">
        <v>0</v>
      </c>
      <c r="E62" s="70">
        <v>0.13137041429796339</v>
      </c>
      <c r="F62" s="70">
        <v>3.3618247826537218</v>
      </c>
      <c r="G62" s="70">
        <v>0</v>
      </c>
      <c r="H62" s="70">
        <v>0</v>
      </c>
      <c r="I62" s="70">
        <v>0</v>
      </c>
      <c r="J62" s="70">
        <v>0.75750428979879714</v>
      </c>
      <c r="K62" s="70">
        <v>4.7220255750374251E-3</v>
      </c>
      <c r="L62" s="70">
        <v>0.28846212456062759</v>
      </c>
      <c r="M62" s="70">
        <v>1.9643700742214332E-2</v>
      </c>
      <c r="N62" s="70">
        <v>1.0220536996524698E-2</v>
      </c>
      <c r="O62" s="70">
        <v>0.12488432171502861</v>
      </c>
      <c r="P62" s="70">
        <v>7.0867420335448905E-2</v>
      </c>
      <c r="Q62" s="70">
        <v>3.021259905817697E-4</v>
      </c>
      <c r="R62" s="70">
        <v>1.1112706108171722E-3</v>
      </c>
      <c r="S62" s="70">
        <v>4.8312792809333018</v>
      </c>
    </row>
    <row r="63" spans="1:19">
      <c r="A63" t="s">
        <v>228</v>
      </c>
      <c r="B63" s="69" t="s">
        <v>103</v>
      </c>
      <c r="C63" s="70">
        <v>5.8868882223081967E-2</v>
      </c>
      <c r="D63" s="70">
        <v>0</v>
      </c>
      <c r="E63" s="70">
        <v>3.2842603574490814E-2</v>
      </c>
      <c r="F63" s="70">
        <v>3.461002742211658</v>
      </c>
      <c r="G63" s="70">
        <v>0</v>
      </c>
      <c r="H63" s="70">
        <v>0</v>
      </c>
      <c r="I63" s="70">
        <v>0</v>
      </c>
      <c r="J63" s="70">
        <v>2.5050009110399785E-2</v>
      </c>
      <c r="K63" s="70">
        <v>0</v>
      </c>
      <c r="L63" s="70">
        <v>7.2115531140156897E-2</v>
      </c>
      <c r="M63" s="70">
        <v>0.44732301004094577</v>
      </c>
      <c r="N63" s="70">
        <v>9.1243584831701696E-4</v>
      </c>
      <c r="O63" s="70">
        <v>5.4156050291006785E-2</v>
      </c>
      <c r="P63" s="70">
        <v>1.959768217883151E-2</v>
      </c>
      <c r="Q63" s="70">
        <v>0.11756681365972155</v>
      </c>
      <c r="R63" s="70">
        <v>0.48047423719026838</v>
      </c>
      <c r="S63" s="70">
        <v>4.7699099974688863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3.9718843384915437E-2</v>
      </c>
      <c r="F64" s="70">
        <v>0</v>
      </c>
      <c r="G64" s="70">
        <v>0</v>
      </c>
      <c r="H64" s="70">
        <v>8.9385877373357459E-4</v>
      </c>
      <c r="I64" s="70">
        <v>0.20210845543573325</v>
      </c>
      <c r="J64" s="70">
        <v>0</v>
      </c>
      <c r="K64" s="70">
        <v>0</v>
      </c>
      <c r="L64" s="70">
        <v>0</v>
      </c>
      <c r="M64" s="70">
        <v>0</v>
      </c>
      <c r="N64" s="70">
        <v>0.153618241101661</v>
      </c>
      <c r="O64" s="70">
        <v>0.2353881426700779</v>
      </c>
      <c r="P64" s="70">
        <v>3.0120230860062436E-2</v>
      </c>
      <c r="Q64" s="70">
        <v>4.9162613001607625E-4</v>
      </c>
      <c r="R64" s="70">
        <v>0.27537237261394321</v>
      </c>
      <c r="S64" s="70">
        <v>0.93771177097013947</v>
      </c>
    </row>
    <row r="65" spans="1:19">
      <c r="A65" t="s">
        <v>228</v>
      </c>
      <c r="B65" s="69" t="s">
        <v>105</v>
      </c>
      <c r="C65" s="70">
        <v>1.8251280880821869E-2</v>
      </c>
      <c r="D65" s="70">
        <v>0.44117334025767885</v>
      </c>
      <c r="E65" s="70">
        <v>0</v>
      </c>
      <c r="F65" s="70">
        <v>0.86195151699620709</v>
      </c>
      <c r="G65" s="70">
        <v>0.60017561414463927</v>
      </c>
      <c r="H65" s="70">
        <v>0.11770370863925858</v>
      </c>
      <c r="I65" s="70">
        <v>0</v>
      </c>
      <c r="J65" s="70">
        <v>2.3468080683566761E-2</v>
      </c>
      <c r="K65" s="70">
        <v>0.19584855000000001</v>
      </c>
      <c r="L65" s="70">
        <v>8.7214324542792099E-2</v>
      </c>
      <c r="M65" s="70">
        <v>3.9800474300846211E-3</v>
      </c>
      <c r="N65" s="70">
        <v>0.2110626435448435</v>
      </c>
      <c r="O65" s="70">
        <v>0.19099860536992685</v>
      </c>
      <c r="P65" s="70">
        <v>4.1919587332345576E-2</v>
      </c>
      <c r="Q65" s="70">
        <v>0.14959161929262788</v>
      </c>
      <c r="R65" s="70">
        <v>0.10570858658494497</v>
      </c>
      <c r="S65" s="70">
        <v>3.0490475056997468</v>
      </c>
    </row>
    <row r="66" spans="1:19">
      <c r="A66" t="s">
        <v>228</v>
      </c>
      <c r="B66" s="69" t="s">
        <v>106</v>
      </c>
      <c r="C66" s="70">
        <v>0</v>
      </c>
      <c r="D66" s="70">
        <v>3.1354632474613897E-3</v>
      </c>
      <c r="E66" s="70">
        <v>0</v>
      </c>
      <c r="F66" s="70">
        <v>0</v>
      </c>
      <c r="G66" s="70">
        <v>1.3115520839410699E-2</v>
      </c>
      <c r="H66" s="70">
        <v>3.9857073484399208E-2</v>
      </c>
      <c r="I66" s="70">
        <v>0</v>
      </c>
      <c r="J66" s="70">
        <v>0</v>
      </c>
      <c r="K66" s="70">
        <v>1.6631440594236935E-3</v>
      </c>
      <c r="L66" s="70">
        <v>0</v>
      </c>
      <c r="M66" s="70">
        <v>0</v>
      </c>
      <c r="N66" s="70">
        <v>0</v>
      </c>
      <c r="O66" s="70">
        <v>3.2572393347300332E-2</v>
      </c>
      <c r="P66" s="70">
        <v>7.4798313428210417E-3</v>
      </c>
      <c r="Q66" s="70">
        <v>1.0540669935366509E-2</v>
      </c>
      <c r="R66" s="70">
        <v>0</v>
      </c>
      <c r="S66" s="70">
        <v>0.1083640962561816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2.2334511597098095E-2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1.4353882374968929E-2</v>
      </c>
      <c r="O67" s="70">
        <v>1.5915045025036711E-3</v>
      </c>
      <c r="P67" s="70">
        <v>0.15555813194296864</v>
      </c>
      <c r="Q67" s="70">
        <v>0</v>
      </c>
      <c r="R67" s="70">
        <v>4.6878875053478986E-2</v>
      </c>
      <c r="S67" s="70">
        <v>0.24071690547101809</v>
      </c>
    </row>
    <row r="68" spans="1:19">
      <c r="A68" t="s">
        <v>228</v>
      </c>
      <c r="B68" s="69" t="s">
        <v>108</v>
      </c>
      <c r="C68" s="70">
        <v>0</v>
      </c>
      <c r="D68" s="70">
        <v>7.9955968378977449E-3</v>
      </c>
      <c r="E68" s="70">
        <v>0</v>
      </c>
      <c r="F68" s="70">
        <v>0</v>
      </c>
      <c r="G68" s="70">
        <v>0.22933633552531507</v>
      </c>
      <c r="H68" s="70">
        <v>0</v>
      </c>
      <c r="I68" s="70">
        <v>0</v>
      </c>
      <c r="J68" s="70">
        <v>0</v>
      </c>
      <c r="K68" s="70">
        <v>4.2411051678770684E-3</v>
      </c>
      <c r="L68" s="70">
        <v>0</v>
      </c>
      <c r="M68" s="70">
        <v>0</v>
      </c>
      <c r="N68" s="70">
        <v>2.4279114568716564E-2</v>
      </c>
      <c r="O68" s="70">
        <v>2.2612966964501435E-3</v>
      </c>
      <c r="P68" s="70">
        <v>1.4702316311271391E-3</v>
      </c>
      <c r="Q68" s="70">
        <v>5.6060172762160132E-3</v>
      </c>
      <c r="R68" s="70">
        <v>0.27404008935838542</v>
      </c>
      <c r="S68" s="70">
        <v>0.54922978706198933</v>
      </c>
    </row>
    <row r="69" spans="1:19">
      <c r="A69" t="s">
        <v>228</v>
      </c>
      <c r="B69" s="69" t="s">
        <v>109</v>
      </c>
      <c r="C69" s="70">
        <v>0</v>
      </c>
      <c r="D69" s="70">
        <v>0.13980999318237353</v>
      </c>
      <c r="E69" s="70">
        <v>1.156748945191588E-2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3.030137573243108E-3</v>
      </c>
      <c r="O69" s="70">
        <v>8.7684363731031834E-2</v>
      </c>
      <c r="P69" s="70">
        <v>8.1942884084506007E-3</v>
      </c>
      <c r="Q69" s="70">
        <v>4.74488970052378E-3</v>
      </c>
      <c r="R69" s="70">
        <v>6.7235399357734593E-4</v>
      </c>
      <c r="S69" s="70">
        <v>0.25570351604111607</v>
      </c>
    </row>
    <row r="70" spans="1:19">
      <c r="A70" t="s">
        <v>228</v>
      </c>
      <c r="B70" s="69" t="s">
        <v>110</v>
      </c>
      <c r="C70" s="70">
        <v>5.3153989663515533E-3</v>
      </c>
      <c r="D70" s="70">
        <v>0</v>
      </c>
      <c r="E70" s="70">
        <v>3.0235525673987795E-3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7.4159427573454006E-2</v>
      </c>
      <c r="L70" s="70">
        <v>0.90371260456818536</v>
      </c>
      <c r="M70" s="70">
        <v>0</v>
      </c>
      <c r="N70" s="70">
        <v>5.2984601655847841E-2</v>
      </c>
      <c r="O70" s="70">
        <v>5.8784654301081263E-2</v>
      </c>
      <c r="P70" s="70">
        <v>8.139158919142675E-2</v>
      </c>
      <c r="Q70" s="70">
        <v>0</v>
      </c>
      <c r="R70" s="70">
        <v>0.25743672075528456</v>
      </c>
      <c r="S70" s="70">
        <v>1.4368085495790197</v>
      </c>
    </row>
    <row r="71" spans="1:19">
      <c r="A71" t="s">
        <v>228</v>
      </c>
      <c r="B71" s="69" t="s">
        <v>111</v>
      </c>
      <c r="C71" s="70">
        <v>1.1071637997135397E-3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1.3593150684880762E-2</v>
      </c>
      <c r="P71" s="70">
        <v>4.2012947599494588E-3</v>
      </c>
      <c r="Q71" s="70">
        <v>0</v>
      </c>
      <c r="R71" s="70">
        <v>0</v>
      </c>
      <c r="S71" s="70">
        <v>1.890160924455131E-2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1.2663261500120537E-2</v>
      </c>
      <c r="P72" s="70">
        <v>0.13466264838663378</v>
      </c>
      <c r="Q72" s="70">
        <v>0</v>
      </c>
      <c r="R72" s="70">
        <v>0</v>
      </c>
      <c r="S72" s="70">
        <v>0.14732590988675298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2.9497708882105456E-2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6.4770837629420264E-2</v>
      </c>
      <c r="M73" s="70">
        <v>0</v>
      </c>
      <c r="N73" s="70">
        <v>0</v>
      </c>
      <c r="O73" s="70">
        <v>0</v>
      </c>
      <c r="P73" s="70">
        <v>2.2586979709875443E-2</v>
      </c>
      <c r="Q73" s="70">
        <v>0</v>
      </c>
      <c r="R73" s="70">
        <v>0.80306748799090322</v>
      </c>
      <c r="S73" s="70">
        <v>0.91992301421230138</v>
      </c>
    </row>
    <row r="74" spans="1:19">
      <c r="A74" t="s">
        <v>228</v>
      </c>
      <c r="B74" s="69" t="s">
        <v>114</v>
      </c>
      <c r="C74" s="70">
        <v>1.3554548024741486E-2</v>
      </c>
      <c r="D74" s="70">
        <v>0</v>
      </c>
      <c r="E74" s="70">
        <v>0.5157931998466172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5.4508030130733243E-3</v>
      </c>
      <c r="N74" s="70">
        <v>0</v>
      </c>
      <c r="O74" s="70">
        <v>0.22142818602444203</v>
      </c>
      <c r="P74" s="70">
        <v>0.21601878079947667</v>
      </c>
      <c r="Q74" s="70">
        <v>0</v>
      </c>
      <c r="R74" s="70">
        <v>0</v>
      </c>
      <c r="S74" s="70">
        <v>0.97224551770834466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1.1804703357181676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1.1325746596506416</v>
      </c>
      <c r="M75" s="70">
        <v>0</v>
      </c>
      <c r="N75" s="70">
        <v>0</v>
      </c>
      <c r="O75" s="70">
        <v>1.718585489301816E-3</v>
      </c>
      <c r="P75" s="70">
        <v>1.8536579114978746E-2</v>
      </c>
      <c r="Q75" s="70">
        <v>0</v>
      </c>
      <c r="R75" s="70">
        <v>0</v>
      </c>
      <c r="S75" s="70">
        <v>2.3333001599730991</v>
      </c>
    </row>
    <row r="76" spans="1:19">
      <c r="A76" t="s">
        <v>228</v>
      </c>
      <c r="B76" s="69" t="s">
        <v>116</v>
      </c>
      <c r="C76" s="70">
        <v>0.2370131092587085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3.2140291578967251E-2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5.4805507065922576E-3</v>
      </c>
      <c r="Q76" s="70">
        <v>0</v>
      </c>
      <c r="R76" s="70">
        <v>0</v>
      </c>
      <c r="S76" s="70">
        <v>0.27463395154425996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3.0050968103317643E-2</v>
      </c>
      <c r="P77" s="70">
        <v>7.9565775614565126E-4</v>
      </c>
      <c r="Q77" s="70">
        <v>0</v>
      </c>
      <c r="R77" s="70">
        <v>0</v>
      </c>
      <c r="S77" s="70">
        <v>3.084662585946063E-2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1.9313681116583936E-4</v>
      </c>
      <c r="N78" s="70">
        <v>0</v>
      </c>
      <c r="O78" s="70">
        <v>0</v>
      </c>
      <c r="P78" s="70">
        <v>9.5832215212813487E-2</v>
      </c>
      <c r="Q78" s="70">
        <v>0</v>
      </c>
      <c r="R78" s="70">
        <v>1.2275811563977612E-4</v>
      </c>
      <c r="S78" s="70">
        <v>9.6148110139630205E-2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4.1827282286615031E-2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4.1827282286618583E-2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1.1388181540623599E-3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4.2071999425705719E-3</v>
      </c>
      <c r="Q80" s="70">
        <v>0</v>
      </c>
      <c r="R80" s="70">
        <v>2.1465328553542662E-3</v>
      </c>
      <c r="S80" s="70">
        <v>7.4925509519800926E-3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6.3929806198244954E-2</v>
      </c>
      <c r="S81" s="70">
        <v>6.3929806198245842E-2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1.2679253274744395E-3</v>
      </c>
      <c r="O82" s="70">
        <v>0</v>
      </c>
      <c r="P82" s="70">
        <v>7.6189736884679782E-2</v>
      </c>
      <c r="Q82" s="70">
        <v>0</v>
      </c>
      <c r="R82" s="70">
        <v>0</v>
      </c>
      <c r="S82" s="70">
        <v>7.7457662212154332E-2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3.0587832242591873E-2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6.4968256727193641E-4</v>
      </c>
      <c r="Q83" s="70">
        <v>0</v>
      </c>
      <c r="R83" s="70">
        <v>0</v>
      </c>
      <c r="S83" s="70">
        <v>3.123751480985959E-2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3.6377223596693042E-3</v>
      </c>
      <c r="N84" s="70">
        <v>9.6362324888066286E-4</v>
      </c>
      <c r="O84" s="70">
        <v>0</v>
      </c>
      <c r="P84" s="70">
        <v>1.3792867227480077E-3</v>
      </c>
      <c r="Q84" s="70">
        <v>0</v>
      </c>
      <c r="R84" s="70">
        <v>0</v>
      </c>
      <c r="S84" s="70">
        <v>5.9806323313011944E-3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0.75872706592558359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4.1921544410178591E-2</v>
      </c>
      <c r="N85" s="70">
        <v>0</v>
      </c>
      <c r="O85" s="70">
        <v>0</v>
      </c>
      <c r="P85" s="70">
        <v>0</v>
      </c>
      <c r="Q85" s="70">
        <v>1.7723203287111522E-2</v>
      </c>
      <c r="R85" s="70">
        <v>0</v>
      </c>
      <c r="S85" s="70">
        <v>0.81837181362287481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3.3119233519399938E-2</v>
      </c>
      <c r="N86" s="70">
        <v>0</v>
      </c>
      <c r="O86" s="70">
        <v>0</v>
      </c>
      <c r="P86" s="70">
        <v>3.6134092860017564E-2</v>
      </c>
      <c r="Q86" s="70">
        <v>1.1354419674911354E-2</v>
      </c>
      <c r="R86" s="70">
        <v>0.3753067195849642</v>
      </c>
      <c r="S86" s="70">
        <v>0.45591446563929594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7.7968165224486796E-3</v>
      </c>
      <c r="N87" s="70">
        <v>0</v>
      </c>
      <c r="O87" s="70">
        <v>0</v>
      </c>
      <c r="P87" s="70">
        <v>6.5579294619766415E-4</v>
      </c>
      <c r="Q87" s="70">
        <v>0</v>
      </c>
      <c r="R87" s="70">
        <v>0</v>
      </c>
      <c r="S87" s="70">
        <v>8.4526094686410147E-3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0.64092643374289793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2.7646689933487067E-3</v>
      </c>
      <c r="N88" s="70">
        <v>0</v>
      </c>
      <c r="O88" s="70">
        <v>0</v>
      </c>
      <c r="P88" s="70">
        <v>0</v>
      </c>
      <c r="Q88" s="70">
        <v>0</v>
      </c>
      <c r="R88" s="70">
        <v>2.2652073241262727E-3</v>
      </c>
      <c r="S88" s="70">
        <v>0.65059520063638132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3.1860373751735782E-2</v>
      </c>
      <c r="N89" s="70">
        <v>0</v>
      </c>
      <c r="O89" s="70">
        <v>5.4587019678129511E-2</v>
      </c>
      <c r="P89" s="70">
        <v>9.2946127834725445E-5</v>
      </c>
      <c r="Q89" s="70">
        <v>6.9224917278358777E-3</v>
      </c>
      <c r="R89" s="70">
        <v>1.3903726886505652E-2</v>
      </c>
      <c r="S89" s="70">
        <v>0.10736655817203911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1.0838102873362843E-3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5.7796155082492362E-3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7.8580155558114484E-3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2.1124539639886031E-2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0.34042508312906872</v>
      </c>
      <c r="S91" s="70">
        <v>0.37017898172189234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3.5255568377601243E-3</v>
      </c>
      <c r="K92" s="70">
        <v>0</v>
      </c>
      <c r="L92" s="70">
        <v>0</v>
      </c>
      <c r="M92" s="70">
        <v>4.1920428836696999E-3</v>
      </c>
      <c r="N92" s="70">
        <v>0</v>
      </c>
      <c r="O92" s="70">
        <v>4.2874222381117377E-3</v>
      </c>
      <c r="P92" s="70">
        <v>9.9412407168661288E-2</v>
      </c>
      <c r="Q92" s="70">
        <v>0</v>
      </c>
      <c r="R92" s="70">
        <v>0</v>
      </c>
      <c r="S92" s="70">
        <v>0.11141742912820263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4.1408525235120397E-3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2.3236531958792384E-5</v>
      </c>
      <c r="Q93" s="70">
        <v>2.5887117231704337E-4</v>
      </c>
      <c r="R93" s="70">
        <v>0</v>
      </c>
      <c r="S93" s="70">
        <v>4.4229602277852109E-3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0.48710408964461038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2.2912191653167273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2.0889249801110843E-2</v>
      </c>
      <c r="S94" s="70">
        <v>2.8143232484464633</v>
      </c>
    </row>
    <row r="95" spans="1:19">
      <c r="A95" t="s">
        <v>228</v>
      </c>
      <c r="B95" s="69" t="s">
        <v>135</v>
      </c>
      <c r="C95" s="70">
        <v>1.5162964465768036E-3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1.6900580676717514E-2</v>
      </c>
      <c r="O95" s="70">
        <v>0</v>
      </c>
      <c r="P95" s="70">
        <v>4.6137871553442178E-3</v>
      </c>
      <c r="Q95" s="70">
        <v>0</v>
      </c>
      <c r="R95" s="70">
        <v>2.9757228985607398E-3</v>
      </c>
      <c r="S95" s="70">
        <v>2.6006387177204715E-2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2.1601583115660183E-3</v>
      </c>
      <c r="O96" s="70">
        <v>0</v>
      </c>
      <c r="P96" s="70">
        <v>0</v>
      </c>
      <c r="Q96" s="70">
        <v>0</v>
      </c>
      <c r="R96" s="70">
        <v>9.5120789296823105E-3</v>
      </c>
      <c r="S96" s="70">
        <v>1.1672237241249661E-2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5.6191228490369838E-2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1.9341669266705885E-3</v>
      </c>
      <c r="P97" s="70">
        <v>6.557929461978862E-4</v>
      </c>
      <c r="Q97" s="70">
        <v>0</v>
      </c>
      <c r="R97" s="70">
        <v>2.4714223666135737E-2</v>
      </c>
      <c r="S97" s="70">
        <v>8.3495412029364502E-2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0.16990493554994268</v>
      </c>
      <c r="Q98" s="70">
        <v>2.2544043860424301E-2</v>
      </c>
      <c r="R98" s="70">
        <v>0</v>
      </c>
      <c r="S98" s="70">
        <v>0.19244897941037209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4.2264023748652235E-2</v>
      </c>
      <c r="N99" s="70">
        <v>0</v>
      </c>
      <c r="O99" s="70">
        <v>1.0244469979127757E-2</v>
      </c>
      <c r="P99" s="70">
        <v>2.748032249698884E-3</v>
      </c>
      <c r="Q99" s="70">
        <v>2.5488728033091768E-3</v>
      </c>
      <c r="R99" s="70">
        <v>0</v>
      </c>
      <c r="S99" s="70">
        <v>5.7805398780793382E-2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5.2943478592549997E-2</v>
      </c>
      <c r="N100" s="70">
        <v>3.4667149074791848E-3</v>
      </c>
      <c r="O100" s="70">
        <v>0</v>
      </c>
      <c r="P100" s="70">
        <v>6.8281045250007111E-4</v>
      </c>
      <c r="Q100" s="70">
        <v>0</v>
      </c>
      <c r="R100" s="70">
        <v>0.1173283681926911</v>
      </c>
      <c r="S100" s="70">
        <v>0.17442137214521836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2.1374874364673446E-2</v>
      </c>
      <c r="I101" s="70">
        <v>0</v>
      </c>
      <c r="J101" s="70">
        <v>0</v>
      </c>
      <c r="K101" s="70">
        <v>0</v>
      </c>
      <c r="L101" s="70">
        <v>0</v>
      </c>
      <c r="M101" s="70">
        <v>6.0662548182022213E-3</v>
      </c>
      <c r="N101" s="70">
        <v>1.7935290686287519E-2</v>
      </c>
      <c r="O101" s="70">
        <v>7.0635875537359283E-3</v>
      </c>
      <c r="P101" s="70">
        <v>2.2074705360752844E-4</v>
      </c>
      <c r="Q101" s="70">
        <v>3.4655891738495814E-2</v>
      </c>
      <c r="R101" s="70">
        <v>1.1003929154307954</v>
      </c>
      <c r="S101" s="70">
        <v>1.1877095616457893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1.4672169402951685E-4</v>
      </c>
      <c r="F102" s="70">
        <v>0</v>
      </c>
      <c r="G102" s="70">
        <v>0</v>
      </c>
      <c r="H102" s="70">
        <v>0</v>
      </c>
      <c r="I102" s="70">
        <v>3.7427491747358044E-2</v>
      </c>
      <c r="J102" s="70">
        <v>0</v>
      </c>
      <c r="K102" s="70">
        <v>0</v>
      </c>
      <c r="L102" s="70">
        <v>0</v>
      </c>
      <c r="M102" s="70">
        <v>0</v>
      </c>
      <c r="N102" s="70">
        <v>1.2529262943759001E-3</v>
      </c>
      <c r="O102" s="70">
        <v>7.7857971841366336E-3</v>
      </c>
      <c r="P102" s="70">
        <v>5.4057596865892954E-3</v>
      </c>
      <c r="Q102" s="70">
        <v>1.1851035303602764E-3</v>
      </c>
      <c r="R102" s="70">
        <v>1.2628612457862509E-2</v>
      </c>
      <c r="S102" s="70">
        <v>6.5832412594716061E-2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5.2151478845813504E-2</v>
      </c>
      <c r="N103" s="70">
        <v>1.6417203167902183E-3</v>
      </c>
      <c r="O103" s="70">
        <v>0</v>
      </c>
      <c r="P103" s="70">
        <v>1.3211383014390066E-2</v>
      </c>
      <c r="Q103" s="70">
        <v>0</v>
      </c>
      <c r="R103" s="70">
        <v>7.2630644078941486E-4</v>
      </c>
      <c r="S103" s="70">
        <v>6.7730888617781204E-2</v>
      </c>
    </row>
    <row r="104" spans="1:19">
      <c r="A104" t="s">
        <v>228</v>
      </c>
      <c r="B104" s="69" t="s">
        <v>144</v>
      </c>
      <c r="C104" s="70">
        <v>8.1069102423974582E-3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4.2621234236344563E-2</v>
      </c>
      <c r="M104" s="70">
        <v>5.7249526222462599E-3</v>
      </c>
      <c r="N104" s="70">
        <v>0</v>
      </c>
      <c r="O104" s="70">
        <v>9.9308399168656081E-3</v>
      </c>
      <c r="P104" s="70">
        <v>0.15067865717794149</v>
      </c>
      <c r="Q104" s="70">
        <v>0</v>
      </c>
      <c r="R104" s="70">
        <v>2.0289755278529658</v>
      </c>
      <c r="S104" s="70">
        <v>2.2460381220487662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1.3736095487892115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1.6265572371043646E-4</v>
      </c>
      <c r="Q105" s="70">
        <v>0</v>
      </c>
      <c r="R105" s="70">
        <v>5.186423411524288E-2</v>
      </c>
      <c r="S105" s="70">
        <v>1.4256364386281604</v>
      </c>
    </row>
    <row r="106" spans="1:19">
      <c r="A106" t="s">
        <v>228</v>
      </c>
      <c r="B106" s="69" t="s">
        <v>146</v>
      </c>
      <c r="C106" s="70">
        <v>5.3726516950181047E-5</v>
      </c>
      <c r="D106" s="70">
        <v>0</v>
      </c>
      <c r="E106" s="70">
        <v>0</v>
      </c>
      <c r="F106" s="70">
        <v>0.15078862119198533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3.5870261528482494E-2</v>
      </c>
      <c r="P106" s="70">
        <v>5.1893594390017839E-4</v>
      </c>
      <c r="Q106" s="70">
        <v>5.6308400000038006E-5</v>
      </c>
      <c r="R106" s="70">
        <v>0</v>
      </c>
      <c r="S106" s="70">
        <v>0.18728785358131717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0.11019118132167494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1.7421119726617196E-3</v>
      </c>
      <c r="O107" s="70">
        <v>0</v>
      </c>
      <c r="P107" s="70">
        <v>0</v>
      </c>
      <c r="Q107" s="70">
        <v>0</v>
      </c>
      <c r="R107" s="70">
        <v>3.117234125409496E-2</v>
      </c>
      <c r="S107" s="70">
        <v>0.14310563454843361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8.169876671438514E-2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0.30950902946674841</v>
      </c>
      <c r="K108" s="70">
        <v>0</v>
      </c>
      <c r="L108" s="70">
        <v>0</v>
      </c>
      <c r="M108" s="70">
        <v>0</v>
      </c>
      <c r="N108" s="70">
        <v>4.9253528526260748E-3</v>
      </c>
      <c r="O108" s="70">
        <v>1.6425182093779966E-3</v>
      </c>
      <c r="P108" s="70">
        <v>2.3236531958570339E-5</v>
      </c>
      <c r="Q108" s="70">
        <v>1.8133741649788426E-2</v>
      </c>
      <c r="R108" s="70">
        <v>1.0692896555060116E-3</v>
      </c>
      <c r="S108" s="70">
        <v>0.42316318686461329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1.6244904517151881E-2</v>
      </c>
      <c r="I109" s="70">
        <v>2.8444893727991971E-2</v>
      </c>
      <c r="J109" s="70">
        <v>3.3976496334711559E-2</v>
      </c>
      <c r="K109" s="70">
        <v>3.6268250000000002E-2</v>
      </c>
      <c r="L109" s="70">
        <v>0</v>
      </c>
      <c r="M109" s="70">
        <v>0</v>
      </c>
      <c r="N109" s="70">
        <v>6.4925929165227103E-4</v>
      </c>
      <c r="O109" s="70">
        <v>3.3064317904774931E-2</v>
      </c>
      <c r="P109" s="70">
        <v>7.0552089108790739E-3</v>
      </c>
      <c r="Q109" s="70">
        <v>0</v>
      </c>
      <c r="R109" s="70">
        <v>4.5558428657521688E-4</v>
      </c>
      <c r="S109" s="70">
        <v>0.15615891497373724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9.6770517823707713E-4</v>
      </c>
      <c r="N110" s="70">
        <v>9.5222398372563077E-4</v>
      </c>
      <c r="O110" s="70">
        <v>1.3649888946176247E-2</v>
      </c>
      <c r="P110" s="70">
        <v>3.0881443574187983E-2</v>
      </c>
      <c r="Q110" s="70">
        <v>4.9751247382401331E-3</v>
      </c>
      <c r="R110" s="70">
        <v>0</v>
      </c>
      <c r="S110" s="70">
        <v>5.1426386420573067E-2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2.1107077506966387E-2</v>
      </c>
      <c r="O111" s="70">
        <v>0</v>
      </c>
      <c r="P111" s="70">
        <v>0</v>
      </c>
      <c r="Q111" s="70">
        <v>0</v>
      </c>
      <c r="R111" s="70">
        <v>9.6408608424525255E-5</v>
      </c>
      <c r="S111" s="70">
        <v>2.1203486115382475E-2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8.7769957533869736E-3</v>
      </c>
      <c r="O112" s="70">
        <v>0</v>
      </c>
      <c r="P112" s="70">
        <v>0</v>
      </c>
      <c r="Q112" s="70">
        <v>0</v>
      </c>
      <c r="R112" s="70">
        <v>8.881880268113207E-3</v>
      </c>
      <c r="S112" s="70">
        <v>1.7658876021506842E-2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6.8200668444817758E-4</v>
      </c>
      <c r="N113" s="70">
        <v>0</v>
      </c>
      <c r="O113" s="70">
        <v>1.4291173843945515E-3</v>
      </c>
      <c r="P113" s="70">
        <v>0</v>
      </c>
      <c r="Q113" s="70">
        <v>0</v>
      </c>
      <c r="R113" s="70">
        <v>3.8967524635811657E-2</v>
      </c>
      <c r="S113" s="70">
        <v>4.1078648704647946E-2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2.1752353206214714E-2</v>
      </c>
      <c r="P114" s="70">
        <v>0</v>
      </c>
      <c r="Q114" s="70">
        <v>0</v>
      </c>
      <c r="R114" s="70">
        <v>0</v>
      </c>
      <c r="S114" s="70">
        <v>2.1752353206210273E-2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2.2733783485318071E-4</v>
      </c>
      <c r="Q115" s="70">
        <v>0</v>
      </c>
      <c r="R115" s="70">
        <v>0</v>
      </c>
      <c r="S115" s="70">
        <v>2.2733783485051617E-4</v>
      </c>
    </row>
    <row r="116" spans="1:19">
      <c r="A116" t="s">
        <v>228</v>
      </c>
      <c r="B116" s="69" t="s">
        <v>156</v>
      </c>
      <c r="C116" s="70">
        <v>0</v>
      </c>
      <c r="D116" s="70">
        <v>6.209106270293252E-2</v>
      </c>
      <c r="E116" s="70">
        <v>0</v>
      </c>
      <c r="F116" s="70">
        <v>0.35291426923852853</v>
      </c>
      <c r="G116" s="70">
        <v>8.374529780447304E-2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1.5426999774525996E-5</v>
      </c>
      <c r="Q116" s="70">
        <v>0</v>
      </c>
      <c r="R116" s="70">
        <v>0</v>
      </c>
      <c r="S116" s="70">
        <v>0.4987660567457084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6.1786120105766784E-4</v>
      </c>
      <c r="O117" s="70">
        <v>1.2483138391274906E-3</v>
      </c>
      <c r="P117" s="70">
        <v>5.3389556159544327E-3</v>
      </c>
      <c r="Q117" s="70">
        <v>0</v>
      </c>
      <c r="R117" s="70">
        <v>0</v>
      </c>
      <c r="S117" s="70">
        <v>3.4769000656133642E-2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2.1468423579891649E-2</v>
      </c>
      <c r="P118" s="70">
        <v>0</v>
      </c>
      <c r="Q118" s="70">
        <v>0</v>
      </c>
      <c r="R118" s="70">
        <v>0</v>
      </c>
      <c r="S118" s="70">
        <v>2.1468423579896978E-2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4.2794610362362207E-3</v>
      </c>
      <c r="K119" s="70">
        <v>0</v>
      </c>
      <c r="L119" s="70">
        <v>0</v>
      </c>
      <c r="M119" s="70">
        <v>4.1161251405141819E-4</v>
      </c>
      <c r="N119" s="70">
        <v>0</v>
      </c>
      <c r="O119" s="70">
        <v>8.2983204908497754E-3</v>
      </c>
      <c r="P119" s="70">
        <v>0</v>
      </c>
      <c r="Q119" s="70">
        <v>2.4019513330637565E-3</v>
      </c>
      <c r="R119" s="70">
        <v>0</v>
      </c>
      <c r="S119" s="70">
        <v>1.5391345374204946E-2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1.0371264982024453E-2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1.1750408450026839E-2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1.4165502392478047E-2</v>
      </c>
      <c r="O121" s="70">
        <v>0</v>
      </c>
      <c r="P121" s="70">
        <v>0</v>
      </c>
      <c r="Q121" s="70">
        <v>0</v>
      </c>
      <c r="R121" s="70">
        <v>0</v>
      </c>
      <c r="S121" s="70">
        <v>1.4165502392472717E-2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1.6623676030700807E-2</v>
      </c>
      <c r="O122" s="70">
        <v>0</v>
      </c>
      <c r="P122" s="70">
        <v>0</v>
      </c>
      <c r="Q122" s="70">
        <v>0</v>
      </c>
      <c r="R122" s="70">
        <v>0</v>
      </c>
      <c r="S122" s="70">
        <v>1.662367603070436E-2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8.9951083324546488E-4</v>
      </c>
      <c r="Q124" s="70">
        <v>0</v>
      </c>
      <c r="R124" s="70">
        <v>0</v>
      </c>
      <c r="S124" s="70">
        <v>8.9951083324990577E-4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2.4380773583856374E-3</v>
      </c>
      <c r="O125" s="70">
        <v>0</v>
      </c>
      <c r="P125" s="70">
        <v>0</v>
      </c>
      <c r="Q125" s="70">
        <v>0</v>
      </c>
      <c r="R125" s="70">
        <v>0.14892142481206605</v>
      </c>
      <c r="S125" s="70">
        <v>0.15135950217045036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1.8308026003177602E-4</v>
      </c>
      <c r="R126" s="70">
        <v>0</v>
      </c>
      <c r="S126" s="70">
        <v>1.8308026002955557E-4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8.7287307619458687E-2</v>
      </c>
      <c r="G127" s="70">
        <v>0</v>
      </c>
      <c r="H127" s="70">
        <v>1.7877175474672602E-3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1.0580243282056756E-2</v>
      </c>
      <c r="S127" s="70">
        <v>9.9655268448969991E-2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1.6285220160030922E-2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1.6677703621579276E-3</v>
      </c>
      <c r="R128" s="70">
        <v>0</v>
      </c>
      <c r="S128" s="70">
        <v>1.7952990522189793E-2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1.0976333708034858E-4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0.17475177627049732</v>
      </c>
      <c r="S130" s="70">
        <v>0.17486153960757633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8.3710583571905417E-4</v>
      </c>
      <c r="Q131" s="70">
        <v>0</v>
      </c>
      <c r="R131" s="70">
        <v>0</v>
      </c>
      <c r="S131" s="70">
        <v>8.3710583572127462E-4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5.2250161318707633E-3</v>
      </c>
      <c r="Q132" s="70">
        <v>0</v>
      </c>
      <c r="R132" s="70">
        <v>0</v>
      </c>
      <c r="S132" s="70">
        <v>5.2250161318738719E-3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4.4961323275400922E-3</v>
      </c>
      <c r="O133" s="70">
        <v>0</v>
      </c>
      <c r="P133" s="70">
        <v>8.1088521613699172E-3</v>
      </c>
      <c r="Q133" s="70">
        <v>0</v>
      </c>
      <c r="R133" s="70">
        <v>1.3824359689103005E-3</v>
      </c>
      <c r="S133" s="70">
        <v>1.3987420457823418E-2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4.75973053840546E-2</v>
      </c>
      <c r="Q134" s="70">
        <v>0</v>
      </c>
      <c r="R134" s="70">
        <v>0</v>
      </c>
      <c r="S134" s="70">
        <v>4.7597305384051936E-2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4.402014748819294E-3</v>
      </c>
      <c r="Q135" s="70">
        <v>0</v>
      </c>
      <c r="R135" s="70">
        <v>0</v>
      </c>
      <c r="S135" s="70">
        <v>4.4020147488197381E-3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1.0286470015188343E-2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6.57790905297162E-4</v>
      </c>
      <c r="S136" s="70">
        <v>1.0944260920489057E-2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1.9711901345798033E-4</v>
      </c>
      <c r="N137" s="70">
        <v>1.8529387923731377E-3</v>
      </c>
      <c r="O137" s="70">
        <v>0</v>
      </c>
      <c r="P137" s="70">
        <v>0</v>
      </c>
      <c r="Q137" s="70">
        <v>0</v>
      </c>
      <c r="R137" s="70">
        <v>0</v>
      </c>
      <c r="S137" s="70">
        <v>2.0500578058317842E-3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9.3704639809702783E-2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9.3704639809701007E-2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2.5805471419682036E-4</v>
      </c>
      <c r="Q139" s="70">
        <v>0</v>
      </c>
      <c r="R139" s="70">
        <v>0</v>
      </c>
      <c r="S139" s="70">
        <v>2.5805471419459991E-4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4.2689700478092618E-2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1.2499220108864506E-2</v>
      </c>
      <c r="S140" s="70">
        <v>5.5188920586957124E-2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7.3653614012382462E-2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3.107716058109844E-2</v>
      </c>
      <c r="S141" s="70">
        <v>0.10473077459347735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2.6257699323517514E-4</v>
      </c>
      <c r="Q142" s="70">
        <v>0</v>
      </c>
      <c r="R142" s="70">
        <v>0</v>
      </c>
      <c r="S142" s="70">
        <v>2.6257699323650741E-4</v>
      </c>
    </row>
    <row r="143" spans="1:19">
      <c r="A143" t="s">
        <v>228</v>
      </c>
      <c r="B143" s="69" t="s">
        <v>183</v>
      </c>
      <c r="C143" s="70">
        <v>0</v>
      </c>
      <c r="D143" s="70">
        <v>6.2709264949227794E-3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1.7735293129637064E-3</v>
      </c>
      <c r="P143" s="70">
        <v>3.2821231796331674E-4</v>
      </c>
      <c r="Q143" s="70">
        <v>0</v>
      </c>
      <c r="R143" s="70">
        <v>0</v>
      </c>
      <c r="S143" s="70">
        <v>8.3726681258582403E-3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1.1622989407436002E-3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2.1282351755580464E-4</v>
      </c>
      <c r="R144" s="70">
        <v>0</v>
      </c>
      <c r="S144" s="70">
        <v>1.3751224582918553E-3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2.3919461717296642E-3</v>
      </c>
      <c r="Q145" s="70">
        <v>0</v>
      </c>
      <c r="R145" s="70">
        <v>0</v>
      </c>
      <c r="S145" s="70">
        <v>2.3919461717341051E-3</v>
      </c>
    </row>
    <row r="146" spans="1:19">
      <c r="A146" t="s">
        <v>228</v>
      </c>
      <c r="B146" s="69" t="s">
        <v>186</v>
      </c>
      <c r="C146" s="70">
        <v>0</v>
      </c>
      <c r="D146" s="70">
        <v>5.7125030026064838E-2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3.4170605689305411E-3</v>
      </c>
      <c r="O146" s="70">
        <v>1.6155972380982764E-2</v>
      </c>
      <c r="P146" s="70">
        <v>1.4074849879719409E-4</v>
      </c>
      <c r="Q146" s="70">
        <v>0</v>
      </c>
      <c r="R146" s="70">
        <v>0</v>
      </c>
      <c r="S146" s="70">
        <v>7.6838811474772228E-2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3.8271619800220869E-3</v>
      </c>
      <c r="H147" s="70">
        <v>0</v>
      </c>
      <c r="I147" s="70">
        <v>0</v>
      </c>
      <c r="J147" s="70">
        <v>0</v>
      </c>
      <c r="K147" s="70">
        <v>3.326288118847498E-3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1.9387166857178784E-3</v>
      </c>
      <c r="R147" s="70">
        <v>5.880178772166289E-4</v>
      </c>
      <c r="S147" s="70">
        <v>9.6801846618106424E-3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1.2782924592522171E-2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9.2162397927531003E-5</v>
      </c>
      <c r="Q148" s="70">
        <v>0</v>
      </c>
      <c r="R148" s="70">
        <v>0</v>
      </c>
      <c r="S148" s="70">
        <v>1.2875086990447926E-2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2.3765292793711534E-3</v>
      </c>
      <c r="O149" s="70">
        <v>0</v>
      </c>
      <c r="P149" s="70">
        <v>0</v>
      </c>
      <c r="Q149" s="70">
        <v>0</v>
      </c>
      <c r="R149" s="70">
        <v>0</v>
      </c>
      <c r="S149" s="70">
        <v>2.3765292793669346E-3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3.0300834943345456E-2</v>
      </c>
      <c r="L150" s="70">
        <v>0</v>
      </c>
      <c r="M150" s="70">
        <v>0</v>
      </c>
      <c r="N150" s="70">
        <v>0</v>
      </c>
      <c r="O150" s="70">
        <v>0</v>
      </c>
      <c r="P150" s="70">
        <v>1.2821490136110114E-3</v>
      </c>
      <c r="Q150" s="70">
        <v>0</v>
      </c>
      <c r="R150" s="70">
        <v>3.9768545048346482E-4</v>
      </c>
      <c r="S150" s="70">
        <v>3.1980669407438711E-2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2.6035410314309004E-3</v>
      </c>
      <c r="P151" s="70">
        <v>0</v>
      </c>
      <c r="Q151" s="70">
        <v>0</v>
      </c>
      <c r="R151" s="70">
        <v>0</v>
      </c>
      <c r="S151" s="70">
        <v>2.603541031433565E-3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2.1649002990517197E-2</v>
      </c>
      <c r="O153" s="70">
        <v>0</v>
      </c>
      <c r="P153" s="70">
        <v>0</v>
      </c>
      <c r="Q153" s="70">
        <v>0</v>
      </c>
      <c r="R153" s="70">
        <v>0</v>
      </c>
      <c r="S153" s="70">
        <v>2.1649002990514532E-2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3.6227172042337941E-3</v>
      </c>
      <c r="S154" s="70">
        <v>3.6227172042373468E-3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2.3716967455283289E-2</v>
      </c>
      <c r="P155" s="70">
        <v>1.0976333708034858E-4</v>
      </c>
      <c r="Q155" s="70">
        <v>9.1412853337113908E-4</v>
      </c>
      <c r="R155" s="70">
        <v>0</v>
      </c>
      <c r="S155" s="70">
        <v>2.474085932573189E-2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5.7946797357733004E-4</v>
      </c>
      <c r="P156" s="70">
        <v>0</v>
      </c>
      <c r="Q156" s="70">
        <v>0</v>
      </c>
      <c r="R156" s="70">
        <v>0</v>
      </c>
      <c r="S156" s="70">
        <v>5.7946797357288915E-4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8.2053079490940206E-5</v>
      </c>
      <c r="Q157" s="70">
        <v>0</v>
      </c>
      <c r="R157" s="70">
        <v>1.3218641879822357E-2</v>
      </c>
      <c r="S157" s="70">
        <v>1.3300694959312409E-2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9.2162397927086914E-5</v>
      </c>
      <c r="Q158" s="70">
        <v>0</v>
      </c>
      <c r="R158" s="70">
        <v>0</v>
      </c>
      <c r="S158" s="70">
        <v>9.2162397926642825E-5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6.0593955793995846E-2</v>
      </c>
      <c r="S159" s="70">
        <v>6.0593955793997623E-2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0.10808576094338423</v>
      </c>
      <c r="D161" s="70">
        <v>0</v>
      </c>
      <c r="E161" s="70">
        <v>0.25555630820955788</v>
      </c>
      <c r="F161" s="70">
        <v>0.9303612662210341</v>
      </c>
      <c r="G161" s="70">
        <v>6.5433621958592703E-3</v>
      </c>
      <c r="H161" s="70">
        <v>0</v>
      </c>
      <c r="I161" s="70">
        <v>0</v>
      </c>
      <c r="J161" s="70">
        <v>0</v>
      </c>
      <c r="K161" s="70">
        <v>0</v>
      </c>
      <c r="L161" s="70">
        <v>2.2241973242643986</v>
      </c>
      <c r="M161" s="70">
        <v>3.4310200220335485E-3</v>
      </c>
      <c r="N161" s="70">
        <v>0</v>
      </c>
      <c r="O161" s="70">
        <v>0.12614024664877554</v>
      </c>
      <c r="P161" s="70">
        <v>0.21760868270385236</v>
      </c>
      <c r="Q161" s="70">
        <v>2.6420872226173842E-4</v>
      </c>
      <c r="R161" s="70">
        <v>0.27576612355198549</v>
      </c>
      <c r="S161" s="70">
        <v>4.1479543034831465</v>
      </c>
    </row>
    <row r="162" spans="1:19">
      <c r="A162" t="s">
        <v>228</v>
      </c>
      <c r="B162" s="69" t="s">
        <v>202</v>
      </c>
      <c r="C162" s="70">
        <v>2.3515976253263293E-4</v>
      </c>
      <c r="D162" s="70">
        <v>0</v>
      </c>
      <c r="E162" s="70">
        <v>1.4974688359714605E-4</v>
      </c>
      <c r="F162" s="70">
        <v>0.29999321760017494</v>
      </c>
      <c r="G162" s="70">
        <v>0</v>
      </c>
      <c r="H162" s="70">
        <v>0</v>
      </c>
      <c r="I162" s="70">
        <v>0</v>
      </c>
      <c r="J162" s="70">
        <v>3.1793235705874778E-3</v>
      </c>
      <c r="K162" s="70">
        <v>0</v>
      </c>
      <c r="L162" s="70">
        <v>5.9006481642674302E-2</v>
      </c>
      <c r="M162" s="70">
        <v>0</v>
      </c>
      <c r="N162" s="70">
        <v>0</v>
      </c>
      <c r="O162" s="70">
        <v>1.9740466571178672E-3</v>
      </c>
      <c r="P162" s="70">
        <v>0.11392873175786233</v>
      </c>
      <c r="Q162" s="70">
        <v>0</v>
      </c>
      <c r="R162" s="70">
        <v>0.85019048229420591</v>
      </c>
      <c r="S162" s="70">
        <v>1.328657190168741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4.2266137875485388E-2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1.524926759497891E-2</v>
      </c>
      <c r="Q163" s="70">
        <v>5.3911145413421124E-4</v>
      </c>
      <c r="R163" s="70">
        <v>0.16146896784331943</v>
      </c>
      <c r="S163" s="70">
        <v>0.21952348476791883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0.13693485718657072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4.027994059914608E-3</v>
      </c>
      <c r="P164" s="70">
        <v>1.6099889525831301E-3</v>
      </c>
      <c r="Q164" s="70">
        <v>0</v>
      </c>
      <c r="R164" s="70">
        <v>0.12160430111821263</v>
      </c>
      <c r="S164" s="70">
        <v>0.26417714131729042</v>
      </c>
    </row>
    <row r="165" spans="1:19">
      <c r="A165" t="s">
        <v>228</v>
      </c>
      <c r="B165" s="69" t="s">
        <v>205</v>
      </c>
      <c r="C165" s="70">
        <v>1.3944168430582993E-3</v>
      </c>
      <c r="D165" s="70">
        <v>0</v>
      </c>
      <c r="E165" s="70">
        <v>3.0555486388594844E-4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0.19904731572074752</v>
      </c>
      <c r="M165" s="70">
        <v>0</v>
      </c>
      <c r="N165" s="70">
        <v>0</v>
      </c>
      <c r="O165" s="70">
        <v>0</v>
      </c>
      <c r="P165" s="70">
        <v>4.8385709712075897E-2</v>
      </c>
      <c r="Q165" s="70">
        <v>0</v>
      </c>
      <c r="R165" s="70">
        <v>0.77038512452321406</v>
      </c>
      <c r="S165" s="70">
        <v>1.0195181216629834</v>
      </c>
    </row>
    <row r="166" spans="1:19">
      <c r="A166" t="s">
        <v>228</v>
      </c>
      <c r="B166" s="69" t="s">
        <v>206</v>
      </c>
      <c r="C166" s="70">
        <v>4.4375551148112535E-5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3.8159202942509296E-3</v>
      </c>
      <c r="M166" s="70">
        <v>0</v>
      </c>
      <c r="N166" s="70">
        <v>0</v>
      </c>
      <c r="O166" s="70">
        <v>0</v>
      </c>
      <c r="P166" s="70">
        <v>0.20616781736358858</v>
      </c>
      <c r="Q166" s="70">
        <v>0</v>
      </c>
      <c r="R166" s="70">
        <v>3.2603549219132333E-3</v>
      </c>
      <c r="S166" s="70">
        <v>0.21328846813089797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3.6408225922849091E-2</v>
      </c>
      <c r="Q167" s="70">
        <v>0</v>
      </c>
      <c r="R167" s="70">
        <v>0.23862930125778803</v>
      </c>
      <c r="S167" s="70">
        <v>0.27503752718062913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1.6541288998231263E-2</v>
      </c>
      <c r="Q168" s="70">
        <v>0</v>
      </c>
      <c r="R168" s="70">
        <v>0.36291311983246999</v>
      </c>
      <c r="S168" s="70">
        <v>0.37945440883071058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4.9102512031273804E-4</v>
      </c>
      <c r="Q169" s="70">
        <v>0</v>
      </c>
      <c r="R169" s="70">
        <v>6.5750769509577367E-2</v>
      </c>
      <c r="S169" s="70">
        <v>6.6241794629888773E-2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9.6785880766674381E-3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4.4690726614948773E-5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9.7232788032783901E-3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2.6351584910200287E-4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2.6351584909889425E-4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3.153915367116511E-2</v>
      </c>
      <c r="S173" s="70">
        <v>3.1539153671175768E-2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5.2415570412378543E-4</v>
      </c>
      <c r="S177" s="70">
        <v>5.2415570412733814E-4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2.5078735100469984E-4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2.1507189457814491E-5</v>
      </c>
      <c r="Q178" s="70">
        <v>0</v>
      </c>
      <c r="R178" s="70">
        <v>0</v>
      </c>
      <c r="S178" s="70">
        <v>2.722945404514121E-4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3.395054043164869E-5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9.862303906480463E-3</v>
      </c>
      <c r="M179" s="70">
        <v>0</v>
      </c>
      <c r="N179" s="70">
        <v>0</v>
      </c>
      <c r="O179" s="70">
        <v>4.4755489554626493E-4</v>
      </c>
      <c r="P179" s="70">
        <v>8.2582849291368277E-4</v>
      </c>
      <c r="Q179" s="70">
        <v>5.990127268162837E-5</v>
      </c>
      <c r="R179" s="70">
        <v>5.8682315702789367E-3</v>
      </c>
      <c r="S179" s="70">
        <v>1.7097770678333291E-2</v>
      </c>
    </row>
    <row r="180" spans="1:19">
      <c r="A180" t="s">
        <v>228</v>
      </c>
      <c r="B180" s="69" t="s">
        <v>220</v>
      </c>
      <c r="C180" s="70">
        <v>1.2432001266327042E-5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2.7501605729534084E-3</v>
      </c>
      <c r="Q180" s="70">
        <v>0</v>
      </c>
      <c r="R180" s="70">
        <v>9.0168569101152229E-3</v>
      </c>
      <c r="S180" s="70">
        <v>1.1779449484336624E-2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2.0814153704318272E-4</v>
      </c>
      <c r="Q181" s="70">
        <v>0</v>
      </c>
      <c r="R181" s="70">
        <v>0</v>
      </c>
      <c r="S181" s="70">
        <v>2.081415370440709E-4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710937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9" width="9" style="45" bestFit="1" customWidth="1"/>
    <col min="10" max="10" width="12" style="45" bestFit="1" customWidth="1"/>
    <col min="11" max="15" width="9" style="45" bestFit="1" customWidth="1"/>
    <col min="16" max="17" width="12" style="45" bestFit="1" customWidth="1"/>
    <col min="18" max="18" width="9" style="45" bestFit="1" customWidth="1"/>
    <col min="19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1.8775883752609503E-2</v>
      </c>
      <c r="N54" s="70">
        <v>0</v>
      </c>
      <c r="O54" s="70">
        <v>0</v>
      </c>
      <c r="P54" s="70">
        <v>0</v>
      </c>
      <c r="Q54" s="70">
        <v>7.0029479830688371E-3</v>
      </c>
      <c r="R54" s="70">
        <v>0</v>
      </c>
      <c r="S54" s="70">
        <v>2.577883173567834E-2</v>
      </c>
    </row>
    <row r="55" spans="1:19">
      <c r="A55" t="s">
        <v>228</v>
      </c>
      <c r="B55" s="69" t="s">
        <v>94</v>
      </c>
      <c r="C55" s="70">
        <v>9.220607782327711E-5</v>
      </c>
      <c r="D55" s="70">
        <v>0</v>
      </c>
      <c r="E55" s="70">
        <v>2.5165331033826606E-4</v>
      </c>
      <c r="F55" s="70">
        <v>0.36346182282177231</v>
      </c>
      <c r="G55" s="70">
        <v>2.7896474630041989E-3</v>
      </c>
      <c r="H55" s="70">
        <v>0</v>
      </c>
      <c r="I55" s="70">
        <v>0</v>
      </c>
      <c r="J55" s="70">
        <v>6.4909376946658812E-2</v>
      </c>
      <c r="K55" s="70">
        <v>0</v>
      </c>
      <c r="L55" s="70">
        <v>5.3231078910630378E-2</v>
      </c>
      <c r="M55" s="70">
        <v>9.1258970580691996E-3</v>
      </c>
      <c r="N55" s="70">
        <v>0</v>
      </c>
      <c r="O55" s="70">
        <v>2.5383082926090404E-2</v>
      </c>
      <c r="P55" s="70">
        <v>4.8056006811215838E-3</v>
      </c>
      <c r="Q55" s="70">
        <v>4.3450849980882986E-4</v>
      </c>
      <c r="R55" s="70">
        <v>4.4277262073060458E-2</v>
      </c>
      <c r="S55" s="70">
        <v>0.56876213676837772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1.7302696583861948E-2</v>
      </c>
      <c r="Q56" s="70">
        <v>0</v>
      </c>
      <c r="R56" s="70">
        <v>4.8667839306072519E-2</v>
      </c>
      <c r="S56" s="70">
        <v>6.5970535889934512E-2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3.3787608932539549E-3</v>
      </c>
      <c r="O57" s="70">
        <v>9.1009351490500795E-2</v>
      </c>
      <c r="P57" s="70">
        <v>0</v>
      </c>
      <c r="Q57" s="70">
        <v>0</v>
      </c>
      <c r="R57" s="70">
        <v>0</v>
      </c>
      <c r="S57" s="70">
        <v>0.15275786612901665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3.2101020124724634E-3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6.2751174416211614E-2</v>
      </c>
      <c r="P58" s="70">
        <v>1.5810524730969465E-3</v>
      </c>
      <c r="Q58" s="70">
        <v>3.5761831566171864E-4</v>
      </c>
      <c r="R58" s="70">
        <v>4.4864045179948797E-2</v>
      </c>
      <c r="S58" s="70">
        <v>0.11276399239739154</v>
      </c>
    </row>
    <row r="59" spans="1:19">
      <c r="A59" t="s">
        <v>228</v>
      </c>
      <c r="B59" s="69" t="s">
        <v>98</v>
      </c>
      <c r="C59" s="70">
        <v>0</v>
      </c>
      <c r="D59" s="70">
        <v>0</v>
      </c>
      <c r="E59" s="70">
        <v>0</v>
      </c>
      <c r="F59" s="70">
        <v>0.90796678599453773</v>
      </c>
      <c r="G59" s="70">
        <v>1.9132764111525324E-2</v>
      </c>
      <c r="H59" s="70">
        <v>0</v>
      </c>
      <c r="I59" s="70">
        <v>0</v>
      </c>
      <c r="J59" s="70">
        <v>0.53153781866561811</v>
      </c>
      <c r="K59" s="70">
        <v>0</v>
      </c>
      <c r="L59" s="70">
        <v>0</v>
      </c>
      <c r="M59" s="70">
        <v>0</v>
      </c>
      <c r="N59" s="70">
        <v>1.386759039247332E-2</v>
      </c>
      <c r="O59" s="70">
        <v>8.8223139160082259E-2</v>
      </c>
      <c r="P59" s="70">
        <v>1.14144247774342E-2</v>
      </c>
      <c r="Q59" s="70">
        <v>0.24995844976671469</v>
      </c>
      <c r="R59" s="70">
        <v>0.64577597984373214</v>
      </c>
      <c r="S59" s="70">
        <v>2.4678769527121185</v>
      </c>
    </row>
    <row r="60" spans="1:19">
      <c r="A60" t="s">
        <v>230</v>
      </c>
      <c r="B60" s="69" t="s">
        <v>99</v>
      </c>
      <c r="C60" s="70">
        <v>1.8185270556170183E-3</v>
      </c>
      <c r="D60" s="70">
        <v>1.140619098491538E-2</v>
      </c>
      <c r="E60" s="70">
        <v>0.13682970330301231</v>
      </c>
      <c r="F60" s="70">
        <v>2.3791664754371071</v>
      </c>
      <c r="G60" s="70">
        <v>0</v>
      </c>
      <c r="H60" s="70">
        <v>0</v>
      </c>
      <c r="I60" s="70">
        <v>0.366487401234384</v>
      </c>
      <c r="J60" s="70">
        <v>0.95065908252142395</v>
      </c>
      <c r="K60" s="70">
        <v>0.26113140000000001</v>
      </c>
      <c r="L60" s="70">
        <v>4.0531367483280132</v>
      </c>
      <c r="M60" s="70">
        <v>0.74606874524736622</v>
      </c>
      <c r="N60" s="70">
        <v>0.34654107509758381</v>
      </c>
      <c r="O60" s="70">
        <v>0.76483228100376033</v>
      </c>
      <c r="P60" s="70">
        <v>6.0123443631119877E-3</v>
      </c>
      <c r="Q60" s="70">
        <v>0.48543384265973538</v>
      </c>
      <c r="R60" s="70">
        <v>0.61241987451382895</v>
      </c>
      <c r="S60" s="70">
        <v>11.121943691749859</v>
      </c>
    </row>
    <row r="61" spans="1:19">
      <c r="A61" t="s">
        <v>228</v>
      </c>
      <c r="B61" s="69" t="s">
        <v>101</v>
      </c>
      <c r="C61" s="70">
        <v>5.1393735174932315E-4</v>
      </c>
      <c r="D61" s="70">
        <v>0.83508536370867825</v>
      </c>
      <c r="E61" s="70">
        <v>2.1587797040037687E-2</v>
      </c>
      <c r="F61" s="70">
        <v>7.1239815763432652</v>
      </c>
      <c r="G61" s="70">
        <v>1.2384470924912889</v>
      </c>
      <c r="H61" s="70">
        <v>0.23911698988049795</v>
      </c>
      <c r="I61" s="70">
        <v>0</v>
      </c>
      <c r="J61" s="70">
        <v>6.462675874827073E-2</v>
      </c>
      <c r="K61" s="70">
        <v>2.5217869782230284E-2</v>
      </c>
      <c r="L61" s="70">
        <v>1.5619724993938711E-2</v>
      </c>
      <c r="M61" s="70">
        <v>0.63030536644116575</v>
      </c>
      <c r="N61" s="70">
        <v>0.2275364219899656</v>
      </c>
      <c r="O61" s="70">
        <v>0.40413750755693623</v>
      </c>
      <c r="P61" s="70">
        <v>0.12056505128461113</v>
      </c>
      <c r="Q61" s="70">
        <v>0.33611720572984904</v>
      </c>
      <c r="R61" s="70">
        <v>0.84900372616879993</v>
      </c>
      <c r="S61" s="70">
        <v>12.13186238951128</v>
      </c>
    </row>
    <row r="62" spans="1:19">
      <c r="A62" t="s">
        <v>228</v>
      </c>
      <c r="B62" s="69" t="s">
        <v>102</v>
      </c>
      <c r="C62" s="70">
        <v>6.3358175822578064E-2</v>
      </c>
      <c r="D62" s="70">
        <v>0</v>
      </c>
      <c r="E62" s="70">
        <v>0.13700763610623609</v>
      </c>
      <c r="F62" s="70">
        <v>4.6598530595438401</v>
      </c>
      <c r="G62" s="70">
        <v>0</v>
      </c>
      <c r="H62" s="70">
        <v>0</v>
      </c>
      <c r="I62" s="70">
        <v>0</v>
      </c>
      <c r="J62" s="70">
        <v>0.96140836902529458</v>
      </c>
      <c r="K62" s="70">
        <v>4.8408679274655197E-3</v>
      </c>
      <c r="L62" s="70">
        <v>0.25581464132500553</v>
      </c>
      <c r="M62" s="70">
        <v>2.5954337786014525E-2</v>
      </c>
      <c r="N62" s="70">
        <v>1.388610462280826E-2</v>
      </c>
      <c r="O62" s="70">
        <v>0.1673304075990536</v>
      </c>
      <c r="P62" s="70">
        <v>7.1523175990416521E-2</v>
      </c>
      <c r="Q62" s="70">
        <v>3.4374693509575671E-4</v>
      </c>
      <c r="R62" s="70">
        <v>1.2054126798268783E-3</v>
      </c>
      <c r="S62" s="70">
        <v>6.3625259353636352</v>
      </c>
    </row>
    <row r="63" spans="1:19">
      <c r="A63" t="s">
        <v>228</v>
      </c>
      <c r="B63" s="69" t="s">
        <v>103</v>
      </c>
      <c r="C63" s="70">
        <v>5.9616859264591052E-2</v>
      </c>
      <c r="D63" s="70">
        <v>0</v>
      </c>
      <c r="E63" s="70">
        <v>3.4251909026559002E-2</v>
      </c>
      <c r="F63" s="70">
        <v>5.1080564615601585</v>
      </c>
      <c r="G63" s="70">
        <v>0</v>
      </c>
      <c r="H63" s="70">
        <v>0</v>
      </c>
      <c r="I63" s="70">
        <v>0</v>
      </c>
      <c r="J63" s="70">
        <v>2.5050009110399785E-2</v>
      </c>
      <c r="K63" s="70">
        <v>0</v>
      </c>
      <c r="L63" s="70">
        <v>6.3953660331250717E-2</v>
      </c>
      <c r="M63" s="70">
        <v>0.58281143189087214</v>
      </c>
      <c r="N63" s="70">
        <v>9.8401105526912946E-4</v>
      </c>
      <c r="O63" s="70">
        <v>6.9518333162061463E-2</v>
      </c>
      <c r="P63" s="70">
        <v>1.9489038855234619E-2</v>
      </c>
      <c r="Q63" s="70">
        <v>0.11756681365972188</v>
      </c>
      <c r="R63" s="70">
        <v>0.62725973848151506</v>
      </c>
      <c r="S63" s="70">
        <v>6.7085582663976311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4.1423214428617794E-2</v>
      </c>
      <c r="F64" s="70">
        <v>0</v>
      </c>
      <c r="G64" s="70">
        <v>0</v>
      </c>
      <c r="H64" s="70">
        <v>9.3489180460260002E-4</v>
      </c>
      <c r="I64" s="70">
        <v>0.27486555092578796</v>
      </c>
      <c r="J64" s="70">
        <v>0</v>
      </c>
      <c r="K64" s="70">
        <v>0</v>
      </c>
      <c r="L64" s="70">
        <v>0</v>
      </c>
      <c r="M64" s="70">
        <v>0</v>
      </c>
      <c r="N64" s="70">
        <v>0.17261554964537973</v>
      </c>
      <c r="O64" s="70">
        <v>0.29021968370886464</v>
      </c>
      <c r="P64" s="70">
        <v>3.1939447164558432E-2</v>
      </c>
      <c r="Q64" s="70">
        <v>5.042367189456165E-4</v>
      </c>
      <c r="R64" s="70">
        <v>0.40406079012587393</v>
      </c>
      <c r="S64" s="70">
        <v>1.216563364522635</v>
      </c>
    </row>
    <row r="65" spans="1:19">
      <c r="A65" t="s">
        <v>228</v>
      </c>
      <c r="B65" s="69" t="s">
        <v>105</v>
      </c>
      <c r="C65" s="70">
        <v>1.9155861508840855E-2</v>
      </c>
      <c r="D65" s="70">
        <v>0.59094582815828689</v>
      </c>
      <c r="E65" s="70">
        <v>0</v>
      </c>
      <c r="F65" s="70">
        <v>8.5633281277015527E-2</v>
      </c>
      <c r="G65" s="70">
        <v>0.87508076681240232</v>
      </c>
      <c r="H65" s="70">
        <v>0.17176313032555934</v>
      </c>
      <c r="I65" s="70">
        <v>0</v>
      </c>
      <c r="J65" s="70">
        <v>3.2955925288189469E-3</v>
      </c>
      <c r="K65" s="70">
        <v>0.19584855000000001</v>
      </c>
      <c r="L65" s="70">
        <v>7.7343606843702339E-2</v>
      </c>
      <c r="M65" s="70">
        <v>5.5599729579070001E-4</v>
      </c>
      <c r="N65" s="70">
        <v>0.24445805649653207</v>
      </c>
      <c r="O65" s="70">
        <v>0.23566453204242155</v>
      </c>
      <c r="P65" s="70">
        <v>4.3481042696683847E-2</v>
      </c>
      <c r="Q65" s="70">
        <v>0.14962324381700975</v>
      </c>
      <c r="R65" s="70">
        <v>0.15496024102514294</v>
      </c>
      <c r="S65" s="70">
        <v>2.8478097308282031</v>
      </c>
    </row>
    <row r="66" spans="1:19">
      <c r="A66" t="s">
        <v>228</v>
      </c>
      <c r="B66" s="69" t="s">
        <v>106</v>
      </c>
      <c r="C66" s="70">
        <v>0</v>
      </c>
      <c r="D66" s="70">
        <v>3.321874018986648E-3</v>
      </c>
      <c r="E66" s="70">
        <v>0</v>
      </c>
      <c r="F66" s="70">
        <v>0</v>
      </c>
      <c r="G66" s="70">
        <v>1.4180669422688919E-2</v>
      </c>
      <c r="H66" s="70">
        <v>4.9302053708788041E-2</v>
      </c>
      <c r="I66" s="70">
        <v>0</v>
      </c>
      <c r="J66" s="70">
        <v>0</v>
      </c>
      <c r="K66" s="70">
        <v>1.7050015100680826E-3</v>
      </c>
      <c r="L66" s="70">
        <v>0</v>
      </c>
      <c r="M66" s="70">
        <v>0</v>
      </c>
      <c r="N66" s="70">
        <v>0</v>
      </c>
      <c r="O66" s="70">
        <v>4.3581913982509768E-2</v>
      </c>
      <c r="P66" s="70">
        <v>8.3321123739972802E-3</v>
      </c>
      <c r="Q66" s="70">
        <v>1.1966011681658895E-2</v>
      </c>
      <c r="R66" s="70">
        <v>0</v>
      </c>
      <c r="S66" s="70">
        <v>0.13238963669869719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3.9778306416913267E-3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1.6108584464791909E-2</v>
      </c>
      <c r="O67" s="70">
        <v>2.8996660175879541E-3</v>
      </c>
      <c r="P67" s="70">
        <v>0.20034447246173098</v>
      </c>
      <c r="Q67" s="70">
        <v>0</v>
      </c>
      <c r="R67" s="70">
        <v>6.8336583090689018E-3</v>
      </c>
      <c r="S67" s="70">
        <v>0.23016421189487346</v>
      </c>
    </row>
    <row r="68" spans="1:19">
      <c r="A68" t="s">
        <v>228</v>
      </c>
      <c r="B68" s="69" t="s">
        <v>108</v>
      </c>
      <c r="C68" s="70">
        <v>0</v>
      </c>
      <c r="D68" s="70">
        <v>8.4539496115831891E-3</v>
      </c>
      <c r="E68" s="70">
        <v>0</v>
      </c>
      <c r="F68" s="70">
        <v>0</v>
      </c>
      <c r="G68" s="70">
        <v>0.29384878117859659</v>
      </c>
      <c r="H68" s="70">
        <v>0</v>
      </c>
      <c r="I68" s="70">
        <v>0</v>
      </c>
      <c r="J68" s="70">
        <v>0</v>
      </c>
      <c r="K68" s="70">
        <v>4.3391160445589994E-3</v>
      </c>
      <c r="L68" s="70">
        <v>0</v>
      </c>
      <c r="M68" s="70">
        <v>0</v>
      </c>
      <c r="N68" s="70">
        <v>2.7213137834132928E-2</v>
      </c>
      <c r="O68" s="70">
        <v>2.5676487902779321E-3</v>
      </c>
      <c r="P68" s="70">
        <v>5.2441975504047278E-4</v>
      </c>
      <c r="Q68" s="70">
        <v>9.2769478974608077E-4</v>
      </c>
      <c r="R68" s="70">
        <v>2.3682476858131629E-2</v>
      </c>
      <c r="S68" s="70">
        <v>0.36155722486206088</v>
      </c>
    </row>
    <row r="69" spans="1:19">
      <c r="A69" t="s">
        <v>228</v>
      </c>
      <c r="B69" s="69" t="s">
        <v>109</v>
      </c>
      <c r="C69" s="70">
        <v>0</v>
      </c>
      <c r="D69" s="70">
        <v>0.17518092520613204</v>
      </c>
      <c r="E69" s="70">
        <v>1.2063860755559708E-2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3.4406493789722603E-3</v>
      </c>
      <c r="O69" s="70">
        <v>7.1229402083484938E-2</v>
      </c>
      <c r="P69" s="70">
        <v>1.004860655699602E-2</v>
      </c>
      <c r="Q69" s="70">
        <v>6.3847519043975787E-3</v>
      </c>
      <c r="R69" s="70">
        <v>7.1098250941847851E-4</v>
      </c>
      <c r="S69" s="70">
        <v>0.27905917839495942</v>
      </c>
    </row>
    <row r="70" spans="1:19">
      <c r="A70" t="s">
        <v>228</v>
      </c>
      <c r="B70" s="69" t="s">
        <v>110</v>
      </c>
      <c r="C70" s="70">
        <v>5.57884387011226E-3</v>
      </c>
      <c r="D70" s="70">
        <v>0</v>
      </c>
      <c r="E70" s="70">
        <v>3.5883897955640842E-4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8.9914229228565401E-2</v>
      </c>
      <c r="L70" s="70">
        <v>9.842868649124803E-2</v>
      </c>
      <c r="M70" s="70">
        <v>0</v>
      </c>
      <c r="N70" s="70">
        <v>7.1296396265772888E-2</v>
      </c>
      <c r="O70" s="70">
        <v>0.1379941862560119</v>
      </c>
      <c r="P70" s="70">
        <v>1.6495693483898677E-2</v>
      </c>
      <c r="Q70" s="70">
        <v>0</v>
      </c>
      <c r="R70" s="70">
        <v>4.3661207002055669E-2</v>
      </c>
      <c r="S70" s="70">
        <v>0.46372808157722289</v>
      </c>
    </row>
    <row r="71" spans="1:19">
      <c r="A71" t="s">
        <v>228</v>
      </c>
      <c r="B71" s="69" t="s">
        <v>111</v>
      </c>
      <c r="C71" s="70">
        <v>1.3147903689614271E-4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1.7522271580997728E-2</v>
      </c>
      <c r="P71" s="70">
        <v>9.4976692069037583E-4</v>
      </c>
      <c r="Q71" s="70">
        <v>0</v>
      </c>
      <c r="R71" s="70">
        <v>0</v>
      </c>
      <c r="S71" s="70">
        <v>1.86035175385868E-2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1.5433842527180275E-2</v>
      </c>
      <c r="P72" s="70">
        <v>1.8628402287040102E-2</v>
      </c>
      <c r="Q72" s="70">
        <v>0</v>
      </c>
      <c r="R72" s="70">
        <v>0</v>
      </c>
      <c r="S72" s="70">
        <v>3.4062244814222709E-2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3.0701727508548549E-2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5.7324917310210388E-2</v>
      </c>
      <c r="M73" s="70">
        <v>0</v>
      </c>
      <c r="N73" s="70">
        <v>0</v>
      </c>
      <c r="O73" s="70">
        <v>0</v>
      </c>
      <c r="P73" s="70">
        <v>1.7145456935479753E-2</v>
      </c>
      <c r="Q73" s="70">
        <v>0</v>
      </c>
      <c r="R73" s="70">
        <v>6.9451504966228761E-2</v>
      </c>
      <c r="S73" s="70">
        <v>0.17462360672046628</v>
      </c>
    </row>
    <row r="74" spans="1:19">
      <c r="A74" t="s">
        <v>228</v>
      </c>
      <c r="B74" s="69" t="s">
        <v>114</v>
      </c>
      <c r="C74" s="70">
        <v>1.4197788567311576E-2</v>
      </c>
      <c r="D74" s="70">
        <v>0</v>
      </c>
      <c r="E74" s="70">
        <v>0.63619459276230061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3.42655283580795E-3</v>
      </c>
      <c r="N74" s="70">
        <v>0</v>
      </c>
      <c r="O74" s="70">
        <v>0.31981676466260511</v>
      </c>
      <c r="P74" s="70">
        <v>0.12588676320347492</v>
      </c>
      <c r="Q74" s="70">
        <v>0</v>
      </c>
      <c r="R74" s="70">
        <v>0</v>
      </c>
      <c r="S74" s="70">
        <v>1.0995224620314943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0.52774890277472153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1.1878746045527029</v>
      </c>
      <c r="M75" s="70">
        <v>0</v>
      </c>
      <c r="N75" s="70">
        <v>0</v>
      </c>
      <c r="O75" s="70">
        <v>4.6936729269098088E-3</v>
      </c>
      <c r="P75" s="70">
        <v>1.6019265901833224E-3</v>
      </c>
      <c r="Q75" s="70">
        <v>0</v>
      </c>
      <c r="R75" s="70">
        <v>0</v>
      </c>
      <c r="S75" s="70">
        <v>1.721919106844517</v>
      </c>
    </row>
    <row r="76" spans="1:19">
      <c r="A76" t="s">
        <v>228</v>
      </c>
      <c r="B76" s="69" t="s">
        <v>116</v>
      </c>
      <c r="C76" s="70">
        <v>0.29420352041073294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2.0310390015890967E-2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5.5140340430041013E-3</v>
      </c>
      <c r="Q76" s="70">
        <v>0</v>
      </c>
      <c r="R76" s="70">
        <v>0</v>
      </c>
      <c r="S76" s="70">
        <v>0.32002794446962923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9.7261280671046446E-2</v>
      </c>
      <c r="P77" s="70">
        <v>8.6478901112074791E-4</v>
      </c>
      <c r="Q77" s="70">
        <v>0</v>
      </c>
      <c r="R77" s="70">
        <v>0</v>
      </c>
      <c r="S77" s="70">
        <v>9.8126069682173522E-2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1.2141210871341457E-4</v>
      </c>
      <c r="N78" s="70">
        <v>0</v>
      </c>
      <c r="O78" s="70">
        <v>0</v>
      </c>
      <c r="P78" s="70">
        <v>0.11426062723961572</v>
      </c>
      <c r="Q78" s="70">
        <v>0</v>
      </c>
      <c r="R78" s="70">
        <v>1.3938893008402786E-4</v>
      </c>
      <c r="S78" s="70">
        <v>0.11452142827841527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1.8699582416346061E-2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1.8699582416346061E-2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7.1965249006389342E-4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4.7771757947365767E-3</v>
      </c>
      <c r="Q80" s="70">
        <v>0</v>
      </c>
      <c r="R80" s="70">
        <v>2.8883874233285312E-3</v>
      </c>
      <c r="S80" s="70">
        <v>8.3852157081238943E-3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4.0848804428318175E-2</v>
      </c>
      <c r="S81" s="70">
        <v>4.0848804428321728E-2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1.8606661446118888E-3</v>
      </c>
      <c r="O82" s="70">
        <v>0</v>
      </c>
      <c r="P82" s="70">
        <v>0.10001173149545062</v>
      </c>
      <c r="Q82" s="70">
        <v>0</v>
      </c>
      <c r="R82" s="70">
        <v>0</v>
      </c>
      <c r="S82" s="70">
        <v>0.10187239764006506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2.4514951725196354E-2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6.7438720906820571E-4</v>
      </c>
      <c r="Q83" s="70">
        <v>0</v>
      </c>
      <c r="R83" s="70">
        <v>0</v>
      </c>
      <c r="S83" s="70">
        <v>2.5189338934261229E-2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4.8063588492621712E-3</v>
      </c>
      <c r="N84" s="70">
        <v>1.4141062699051243E-3</v>
      </c>
      <c r="O84" s="70">
        <v>0</v>
      </c>
      <c r="P84" s="70">
        <v>1.5264436119923896E-3</v>
      </c>
      <c r="Q84" s="70">
        <v>0</v>
      </c>
      <c r="R84" s="70">
        <v>0</v>
      </c>
      <c r="S84" s="70">
        <v>7.7469087311570206E-3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2.2486761349976483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5.5389050078274771E-2</v>
      </c>
      <c r="N85" s="70">
        <v>0</v>
      </c>
      <c r="O85" s="70">
        <v>0</v>
      </c>
      <c r="P85" s="70">
        <v>0</v>
      </c>
      <c r="Q85" s="70">
        <v>1.4235599946606614E-2</v>
      </c>
      <c r="R85" s="70">
        <v>0</v>
      </c>
      <c r="S85" s="70">
        <v>2.3183007850225366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4.223741006525028E-2</v>
      </c>
      <c r="N86" s="70">
        <v>0</v>
      </c>
      <c r="O86" s="70">
        <v>0</v>
      </c>
      <c r="P86" s="70">
        <v>4.5860173413291072E-2</v>
      </c>
      <c r="Q86" s="70">
        <v>1.1354419674911576E-2</v>
      </c>
      <c r="R86" s="70">
        <v>0.14595261317192731</v>
      </c>
      <c r="S86" s="70">
        <v>0.24540461632538069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1.0301582799229436E-2</v>
      </c>
      <c r="N87" s="70">
        <v>0</v>
      </c>
      <c r="O87" s="70">
        <v>0</v>
      </c>
      <c r="P87" s="70">
        <v>2.5503059018805452E-4</v>
      </c>
      <c r="Q87" s="70">
        <v>0</v>
      </c>
      <c r="R87" s="70">
        <v>0</v>
      </c>
      <c r="S87" s="70">
        <v>1.0556613389418601E-2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0.94593638177040162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3.6528327254390369E-3</v>
      </c>
      <c r="N88" s="70">
        <v>0</v>
      </c>
      <c r="O88" s="70">
        <v>0</v>
      </c>
      <c r="P88" s="70">
        <v>0</v>
      </c>
      <c r="Q88" s="70">
        <v>0</v>
      </c>
      <c r="R88" s="70">
        <v>1.4473845061551138E-3</v>
      </c>
      <c r="S88" s="70">
        <v>0.95567548957799175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4.2095678059488773E-2</v>
      </c>
      <c r="N89" s="70">
        <v>0</v>
      </c>
      <c r="O89" s="70">
        <v>3.2883572748463319E-2</v>
      </c>
      <c r="P89" s="70">
        <v>3.614571638022035E-5</v>
      </c>
      <c r="Q89" s="70">
        <v>6.9224917278358777E-3</v>
      </c>
      <c r="R89" s="70">
        <v>2.0403562687073329E-2</v>
      </c>
      <c r="S89" s="70">
        <v>0.1023414509392353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8.6863157423522352E-4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7.6363458771306902E-3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9.4995672116056085E-3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2.6754531087750166E-2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0.20229969880964305</v>
      </c>
      <c r="S91" s="70">
        <v>0.2376835888503237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3.5255568377601243E-3</v>
      </c>
      <c r="K92" s="70">
        <v>0</v>
      </c>
      <c r="L92" s="70">
        <v>0</v>
      </c>
      <c r="M92" s="70">
        <v>5.5387576121233018E-3</v>
      </c>
      <c r="N92" s="70">
        <v>0</v>
      </c>
      <c r="O92" s="70">
        <v>5.2900561941591207E-3</v>
      </c>
      <c r="P92" s="70">
        <v>3.8660380565589625E-2</v>
      </c>
      <c r="Q92" s="70">
        <v>0</v>
      </c>
      <c r="R92" s="70">
        <v>0</v>
      </c>
      <c r="S92" s="70">
        <v>5.3014751209630617E-2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2.2114868764759876E-3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9.0364290949995763E-6</v>
      </c>
      <c r="Q93" s="70">
        <v>1.3529587778116081E-4</v>
      </c>
      <c r="R93" s="70">
        <v>0</v>
      </c>
      <c r="S93" s="70">
        <v>2.3558191833501496E-3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0.71891165014550396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1.4672526434464803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1.6311366779544478E-2</v>
      </c>
      <c r="S94" s="70">
        <v>2.2175864040555595</v>
      </c>
    </row>
    <row r="95" spans="1:19">
      <c r="A95" t="s">
        <v>228</v>
      </c>
      <c r="B95" s="69" t="s">
        <v>135</v>
      </c>
      <c r="C95" s="70">
        <v>8.1029147108546695E-4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1.8942940860990021E-2</v>
      </c>
      <c r="O95" s="70">
        <v>0</v>
      </c>
      <c r="P95" s="70">
        <v>1.7942505604116032E-3</v>
      </c>
      <c r="Q95" s="70">
        <v>0</v>
      </c>
      <c r="R95" s="70">
        <v>4.3668398549359111E-3</v>
      </c>
      <c r="S95" s="70">
        <v>2.5914322747418339E-2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2.4212038585598172E-3</v>
      </c>
      <c r="O96" s="70">
        <v>0</v>
      </c>
      <c r="P96" s="70">
        <v>0</v>
      </c>
      <c r="Q96" s="70">
        <v>0</v>
      </c>
      <c r="R96" s="70">
        <v>1.3958868748676245E-2</v>
      </c>
      <c r="S96" s="70">
        <v>1.6380072607233842E-2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0.16653666407479761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1.1651546322899442E-3</v>
      </c>
      <c r="P97" s="70">
        <v>2.5503059018805452E-4</v>
      </c>
      <c r="Q97" s="70">
        <v>0</v>
      </c>
      <c r="R97" s="70">
        <v>3.5879041678708923E-2</v>
      </c>
      <c r="S97" s="70">
        <v>0.20383589097598076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6.6074141602754155E-2</v>
      </c>
      <c r="Q98" s="70">
        <v>2.5649716420506063E-2</v>
      </c>
      <c r="R98" s="70">
        <v>0</v>
      </c>
      <c r="S98" s="70">
        <v>9.1723858023257776E-2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4.8363212702583258E-2</v>
      </c>
      <c r="N99" s="70">
        <v>0</v>
      </c>
      <c r="O99" s="70">
        <v>1.2640187707013695E-2</v>
      </c>
      <c r="P99" s="70">
        <v>1.0686792082161833E-3</v>
      </c>
      <c r="Q99" s="70">
        <v>2.8897994397190097E-3</v>
      </c>
      <c r="R99" s="70">
        <v>0</v>
      </c>
      <c r="S99" s="70">
        <v>6.4961879057534588E-2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5.5326756886836748E-2</v>
      </c>
      <c r="N100" s="70">
        <v>3.8856520216943302E-3</v>
      </c>
      <c r="O100" s="70">
        <v>0</v>
      </c>
      <c r="P100" s="70">
        <v>6.8281045249984906E-4</v>
      </c>
      <c r="Q100" s="70">
        <v>0</v>
      </c>
      <c r="R100" s="70">
        <v>0.15011410413585402</v>
      </c>
      <c r="S100" s="70">
        <v>0.21000932349688384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3.1367387506094579E-2</v>
      </c>
      <c r="I101" s="70">
        <v>0</v>
      </c>
      <c r="J101" s="70">
        <v>0</v>
      </c>
      <c r="K101" s="70">
        <v>0</v>
      </c>
      <c r="L101" s="70">
        <v>0</v>
      </c>
      <c r="M101" s="70">
        <v>6.8712322323229991E-3</v>
      </c>
      <c r="N101" s="70">
        <v>2.049825406989747E-2</v>
      </c>
      <c r="O101" s="70">
        <v>8.7154408911409575E-3</v>
      </c>
      <c r="P101" s="70">
        <v>8.5846076403051086E-5</v>
      </c>
      <c r="Q101" s="70">
        <v>3.5368111958957282E-2</v>
      </c>
      <c r="R101" s="70">
        <v>0.42831684966128503</v>
      </c>
      <c r="S101" s="70">
        <v>0.53122312239610636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7.8359009165085425E-5</v>
      </c>
      <c r="F102" s="70">
        <v>0</v>
      </c>
      <c r="G102" s="70">
        <v>0</v>
      </c>
      <c r="H102" s="70">
        <v>0</v>
      </c>
      <c r="I102" s="70">
        <v>5.0901027949220135E-2</v>
      </c>
      <c r="J102" s="70">
        <v>0</v>
      </c>
      <c r="K102" s="70">
        <v>0</v>
      </c>
      <c r="L102" s="70">
        <v>0</v>
      </c>
      <c r="M102" s="70">
        <v>0</v>
      </c>
      <c r="N102" s="70">
        <v>1.4043368776222032E-3</v>
      </c>
      <c r="O102" s="70">
        <v>9.606542657330408E-3</v>
      </c>
      <c r="P102" s="70">
        <v>3.6264842076978443E-3</v>
      </c>
      <c r="Q102" s="70">
        <v>1.2632878332599073E-3</v>
      </c>
      <c r="R102" s="70">
        <v>1.6008172720297864E-2</v>
      </c>
      <c r="S102" s="70">
        <v>8.2888211254591226E-2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4.6353093307268001E-2</v>
      </c>
      <c r="N103" s="70">
        <v>1.8401149325057986E-3</v>
      </c>
      <c r="O103" s="70">
        <v>0</v>
      </c>
      <c r="P103" s="70">
        <v>9.4272632172163195E-3</v>
      </c>
      <c r="Q103" s="70">
        <v>0</v>
      </c>
      <c r="R103" s="70">
        <v>1.0658465255852789E-3</v>
      </c>
      <c r="S103" s="70">
        <v>5.8686317982576952E-2</v>
      </c>
    </row>
    <row r="104" spans="1:19">
      <c r="A104" t="s">
        <v>228</v>
      </c>
      <c r="B104" s="69" t="s">
        <v>144</v>
      </c>
      <c r="C104" s="70">
        <v>8.1069102423975137E-3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1.657492442524422E-2</v>
      </c>
      <c r="M104" s="70">
        <v>5.0884321777964203E-3</v>
      </c>
      <c r="N104" s="70">
        <v>0</v>
      </c>
      <c r="O104" s="70">
        <v>1.2253213772233984E-2</v>
      </c>
      <c r="P104" s="70">
        <v>5.8597255569198259E-2</v>
      </c>
      <c r="Q104" s="70">
        <v>0</v>
      </c>
      <c r="R104" s="70">
        <v>2.2162651976646792</v>
      </c>
      <c r="S104" s="70">
        <v>2.3168859338515588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1.6098792074167676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6.3255003665219078E-5</v>
      </c>
      <c r="Q105" s="70">
        <v>0</v>
      </c>
      <c r="R105" s="70">
        <v>6.7370078563232738E-2</v>
      </c>
      <c r="S105" s="70">
        <v>1.6773125409836638</v>
      </c>
    </row>
    <row r="106" spans="1:19">
      <c r="A106" t="s">
        <v>228</v>
      </c>
      <c r="B106" s="69" t="s">
        <v>146</v>
      </c>
      <c r="C106" s="70">
        <v>2.8710835901613052E-5</v>
      </c>
      <c r="D106" s="70">
        <v>0</v>
      </c>
      <c r="E106" s="70">
        <v>0</v>
      </c>
      <c r="F106" s="70">
        <v>0.17672523184337052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4.4258691737443456E-2</v>
      </c>
      <c r="P106" s="70">
        <v>5.1893594389995634E-4</v>
      </c>
      <c r="Q106" s="70">
        <v>5.6308400000038006E-5</v>
      </c>
      <c r="R106" s="70">
        <v>0</v>
      </c>
      <c r="S106" s="70">
        <v>0.22158787876061581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0.16102012031418056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1.9526384745356395E-3</v>
      </c>
      <c r="O107" s="70">
        <v>0</v>
      </c>
      <c r="P107" s="70">
        <v>0</v>
      </c>
      <c r="Q107" s="70">
        <v>0</v>
      </c>
      <c r="R107" s="70">
        <v>4.3826687711161938E-2</v>
      </c>
      <c r="S107" s="70">
        <v>0.20679944649988613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0.10943441262190512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0.33214595467991082</v>
      </c>
      <c r="K108" s="70">
        <v>0</v>
      </c>
      <c r="L108" s="70">
        <v>0</v>
      </c>
      <c r="M108" s="70">
        <v>0</v>
      </c>
      <c r="N108" s="70">
        <v>5.5961265301660568E-3</v>
      </c>
      <c r="O108" s="70">
        <v>2.0266288564494417E-3</v>
      </c>
      <c r="P108" s="70">
        <v>9.0364290949995763E-6</v>
      </c>
      <c r="Q108" s="70">
        <v>1.8133741649788648E-2</v>
      </c>
      <c r="R108" s="70">
        <v>1.5458188577355259E-3</v>
      </c>
      <c r="S108" s="70">
        <v>0.47505297140926217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2.3839214504631778E-2</v>
      </c>
      <c r="I109" s="70">
        <v>3.8684781241407062E-2</v>
      </c>
      <c r="J109" s="70">
        <v>3.6461475231320151E-2</v>
      </c>
      <c r="K109" s="70">
        <v>3.6268250000000002E-2</v>
      </c>
      <c r="L109" s="70">
        <v>0</v>
      </c>
      <c r="M109" s="70">
        <v>0</v>
      </c>
      <c r="N109" s="70">
        <v>9.5278070157167605E-4</v>
      </c>
      <c r="O109" s="70">
        <v>4.0796564934276525E-2</v>
      </c>
      <c r="P109" s="70">
        <v>3.3762008095610252E-3</v>
      </c>
      <c r="Q109" s="70">
        <v>0</v>
      </c>
      <c r="R109" s="70">
        <v>6.6856481188359851E-4</v>
      </c>
      <c r="S109" s="70">
        <v>0.18104783223464693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6.4179987842249986E-4</v>
      </c>
      <c r="N110" s="70">
        <v>1.0672960269930698E-3</v>
      </c>
      <c r="O110" s="70">
        <v>1.6841979996145007E-2</v>
      </c>
      <c r="P110" s="70">
        <v>1.5489212478862813E-2</v>
      </c>
      <c r="Q110" s="70">
        <v>4.9751247382399111E-3</v>
      </c>
      <c r="R110" s="70">
        <v>0</v>
      </c>
      <c r="S110" s="70">
        <v>3.9015413118676179E-2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2.3657774168292178E-2</v>
      </c>
      <c r="O111" s="70">
        <v>0</v>
      </c>
      <c r="P111" s="70">
        <v>0</v>
      </c>
      <c r="Q111" s="70">
        <v>0</v>
      </c>
      <c r="R111" s="70">
        <v>1.4147854756174638E-4</v>
      </c>
      <c r="S111" s="70">
        <v>2.3799252715846819E-2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9.8376567452866936E-3</v>
      </c>
      <c r="O112" s="70">
        <v>0</v>
      </c>
      <c r="P112" s="70">
        <v>0</v>
      </c>
      <c r="Q112" s="70">
        <v>0</v>
      </c>
      <c r="R112" s="70">
        <v>1.972220729495433E-2</v>
      </c>
      <c r="S112" s="70">
        <v>2.9559864040244577E-2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8.5746336201486528E-4</v>
      </c>
      <c r="N113" s="70">
        <v>0</v>
      </c>
      <c r="O113" s="70">
        <v>1.7633232398459597E-3</v>
      </c>
      <c r="P113" s="70">
        <v>0</v>
      </c>
      <c r="Q113" s="70">
        <v>0</v>
      </c>
      <c r="R113" s="70">
        <v>1.5154037358371397E-2</v>
      </c>
      <c r="S113" s="70">
        <v>1.7774823960223785E-2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2.6839243821888736E-2</v>
      </c>
      <c r="P114" s="70">
        <v>0</v>
      </c>
      <c r="Q114" s="70">
        <v>0</v>
      </c>
      <c r="R114" s="70">
        <v>0</v>
      </c>
      <c r="S114" s="70">
        <v>2.683924382189673E-2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1.0132280788943682E-4</v>
      </c>
      <c r="Q115" s="70">
        <v>0</v>
      </c>
      <c r="R115" s="70">
        <v>0</v>
      </c>
      <c r="S115" s="70">
        <v>1.0132280789321157E-4</v>
      </c>
    </row>
    <row r="116" spans="1:19">
      <c r="A116" t="s">
        <v>228</v>
      </c>
      <c r="B116" s="69" t="s">
        <v>156</v>
      </c>
      <c r="C116" s="70">
        <v>0</v>
      </c>
      <c r="D116" s="70">
        <v>8.3170153592647678E-2</v>
      </c>
      <c r="E116" s="70">
        <v>0</v>
      </c>
      <c r="F116" s="70">
        <v>0.3619175796912657</v>
      </c>
      <c r="G116" s="70">
        <v>0.12237529143877612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7.3603457564352937E-6</v>
      </c>
      <c r="Q116" s="70">
        <v>0</v>
      </c>
      <c r="R116" s="70">
        <v>0</v>
      </c>
      <c r="S116" s="70">
        <v>0.5674703850684466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6.925269856585814E-4</v>
      </c>
      <c r="O117" s="70">
        <v>1.5402379309010783E-3</v>
      </c>
      <c r="P117" s="70">
        <v>2.0762605173154647E-3</v>
      </c>
      <c r="Q117" s="70">
        <v>0</v>
      </c>
      <c r="R117" s="70">
        <v>0</v>
      </c>
      <c r="S117" s="70">
        <v>3.1872895433878057E-2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2.6488915910380051E-2</v>
      </c>
      <c r="P118" s="70">
        <v>0</v>
      </c>
      <c r="Q118" s="70">
        <v>0</v>
      </c>
      <c r="R118" s="70">
        <v>0</v>
      </c>
      <c r="S118" s="70">
        <v>2.6488915910377386E-2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5.2536351121319491E-3</v>
      </c>
      <c r="K119" s="70">
        <v>0</v>
      </c>
      <c r="L119" s="70">
        <v>0</v>
      </c>
      <c r="M119" s="70">
        <v>2.7298899232564011E-4</v>
      </c>
      <c r="N119" s="70">
        <v>0</v>
      </c>
      <c r="O119" s="70">
        <v>1.0238921961899017E-2</v>
      </c>
      <c r="P119" s="70">
        <v>0</v>
      </c>
      <c r="Q119" s="70">
        <v>2.4019513330637565E-3</v>
      </c>
      <c r="R119" s="70">
        <v>0</v>
      </c>
      <c r="S119" s="70">
        <v>1.8167497399410593E-2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1.1624586336183906E-2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1.300372980418274E-2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1.57999632686745E-2</v>
      </c>
      <c r="O121" s="70">
        <v>0</v>
      </c>
      <c r="P121" s="70">
        <v>0</v>
      </c>
      <c r="Q121" s="70">
        <v>0</v>
      </c>
      <c r="R121" s="70">
        <v>0</v>
      </c>
      <c r="S121" s="70">
        <v>1.579996326867672E-2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1.792770529960519E-2</v>
      </c>
      <c r="O122" s="70">
        <v>0</v>
      </c>
      <c r="P122" s="70">
        <v>0</v>
      </c>
      <c r="Q122" s="70">
        <v>0</v>
      </c>
      <c r="R122" s="70">
        <v>0</v>
      </c>
      <c r="S122" s="70">
        <v>1.792770529961274E-2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5.611703744845542E-4</v>
      </c>
      <c r="Q124" s="70">
        <v>0</v>
      </c>
      <c r="R124" s="70">
        <v>0</v>
      </c>
      <c r="S124" s="70">
        <v>5.6117037446767881E-4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2.7327081890178295E-3</v>
      </c>
      <c r="O125" s="70">
        <v>0</v>
      </c>
      <c r="P125" s="70">
        <v>0</v>
      </c>
      <c r="Q125" s="70">
        <v>0</v>
      </c>
      <c r="R125" s="70">
        <v>0.16216365617970485</v>
      </c>
      <c r="S125" s="70">
        <v>0.16489636436873667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2.0830143789130062E-4</v>
      </c>
      <c r="R126" s="70">
        <v>0</v>
      </c>
      <c r="S126" s="70">
        <v>2.0830143788685973E-4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9.7767876852074664E-2</v>
      </c>
      <c r="G127" s="70">
        <v>0</v>
      </c>
      <c r="H127" s="70">
        <v>1.8697836092052E-3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7.0170120040842221E-3</v>
      </c>
      <c r="S127" s="70">
        <v>0.10665467246536053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1.7032801278178633E-2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1.8975227829010066E-3</v>
      </c>
      <c r="R128" s="70">
        <v>0</v>
      </c>
      <c r="S128" s="70">
        <v>1.8930324061088299E-2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7.2797064620377938E-5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0.17812933913138718</v>
      </c>
      <c r="S130" s="70">
        <v>0.17820213619601333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1.0815474732812635E-3</v>
      </c>
      <c r="Q131" s="70">
        <v>0</v>
      </c>
      <c r="R131" s="70">
        <v>0</v>
      </c>
      <c r="S131" s="70">
        <v>1.0815474732623898E-3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5.9448155310917183E-3</v>
      </c>
      <c r="Q132" s="70">
        <v>0</v>
      </c>
      <c r="R132" s="70">
        <v>0</v>
      </c>
      <c r="S132" s="70">
        <v>5.9448155310946049E-3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5.0394699692835054E-3</v>
      </c>
      <c r="O133" s="70">
        <v>0</v>
      </c>
      <c r="P133" s="70">
        <v>8.8185700468434991E-3</v>
      </c>
      <c r="Q133" s="70">
        <v>0</v>
      </c>
      <c r="R133" s="70">
        <v>9.1685696917487292E-4</v>
      </c>
      <c r="S133" s="70">
        <v>1.4774896985301211E-2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5.4154320894682417E-2</v>
      </c>
      <c r="Q134" s="70">
        <v>0</v>
      </c>
      <c r="R134" s="70">
        <v>0</v>
      </c>
      <c r="S134" s="70">
        <v>5.4154320894681973E-2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3.9125832077600009E-3</v>
      </c>
      <c r="Q135" s="70">
        <v>0</v>
      </c>
      <c r="R135" s="70">
        <v>0</v>
      </c>
      <c r="S135" s="70">
        <v>3.9125832077644418E-3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1.1144234231660999E-2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1.460624124558052E-3</v>
      </c>
      <c r="S136" s="70">
        <v>1.2604858356219495E-2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1.23915451161416E-4</v>
      </c>
      <c r="N137" s="70">
        <v>2.0768582236534439E-3</v>
      </c>
      <c r="O137" s="70">
        <v>0</v>
      </c>
      <c r="P137" s="70">
        <v>0</v>
      </c>
      <c r="Q137" s="70">
        <v>0</v>
      </c>
      <c r="R137" s="70">
        <v>0</v>
      </c>
      <c r="S137" s="70">
        <v>2.2007736748221873E-3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0.10151844637575191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0.10151844637574925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1.7114663424599996E-4</v>
      </c>
      <c r="Q139" s="70">
        <v>0</v>
      </c>
      <c r="R139" s="70">
        <v>0</v>
      </c>
      <c r="S139" s="70">
        <v>1.7114663425132903E-4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1.9085140816684998E-2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1.3206717615213748E-2</v>
      </c>
      <c r="S140" s="70">
        <v>3.2291858431889864E-2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0.21829078139439417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2.0610944667049935E-2</v>
      </c>
      <c r="S141" s="70">
        <v>0.23890172606144944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2.9874965896725669E-4</v>
      </c>
      <c r="Q142" s="70">
        <v>0</v>
      </c>
      <c r="R142" s="70">
        <v>0</v>
      </c>
      <c r="S142" s="70">
        <v>2.987496589668126E-4</v>
      </c>
    </row>
    <row r="143" spans="1:19">
      <c r="A143" t="s">
        <v>228</v>
      </c>
      <c r="B143" s="69" t="s">
        <v>183</v>
      </c>
      <c r="C143" s="70">
        <v>0</v>
      </c>
      <c r="D143" s="70">
        <v>6.6437480379732961E-3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2.0178511105912733E-3</v>
      </c>
      <c r="P143" s="70">
        <v>2.5527624730492526E-4</v>
      </c>
      <c r="Q143" s="70">
        <v>0</v>
      </c>
      <c r="R143" s="70">
        <v>0</v>
      </c>
      <c r="S143" s="70">
        <v>8.9168753958688285E-3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7.3449068573561149E-4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2.4214213327100609E-4</v>
      </c>
      <c r="R144" s="70">
        <v>0</v>
      </c>
      <c r="S144" s="70">
        <v>9.7663281900395305E-4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2.7214612151142958E-3</v>
      </c>
      <c r="Q145" s="70">
        <v>0</v>
      </c>
      <c r="R145" s="70">
        <v>0</v>
      </c>
      <c r="S145" s="70">
        <v>2.7214612151098549E-3</v>
      </c>
    </row>
    <row r="146" spans="1:19">
      <c r="A146" t="s">
        <v>228</v>
      </c>
      <c r="B146" s="69" t="s">
        <v>186</v>
      </c>
      <c r="C146" s="70">
        <v>0</v>
      </c>
      <c r="D146" s="70">
        <v>6.052124936596015E-2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3.829997176655775E-3</v>
      </c>
      <c r="O146" s="70">
        <v>1.838162277519384E-2</v>
      </c>
      <c r="P146" s="70">
        <v>1.4324945669352829E-4</v>
      </c>
      <c r="Q146" s="70">
        <v>0</v>
      </c>
      <c r="R146" s="70">
        <v>0</v>
      </c>
      <c r="S146" s="70">
        <v>8.287611877450729E-2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6.1346414116987269E-3</v>
      </c>
      <c r="H147" s="70">
        <v>0</v>
      </c>
      <c r="I147" s="70">
        <v>0</v>
      </c>
      <c r="J147" s="70">
        <v>0</v>
      </c>
      <c r="K147" s="70">
        <v>3.4100030201362763E-3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2.2057947330231809E-3</v>
      </c>
      <c r="R147" s="70">
        <v>3.8998427475078756E-4</v>
      </c>
      <c r="S147" s="70">
        <v>1.2140423439596759E-2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8.4778707749695315E-3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6.1123797944873104E-5</v>
      </c>
      <c r="Q148" s="70">
        <v>0</v>
      </c>
      <c r="R148" s="70">
        <v>0</v>
      </c>
      <c r="S148" s="70">
        <v>8.5389945729161809E-3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2.7039204881920131E-3</v>
      </c>
      <c r="O149" s="70">
        <v>0</v>
      </c>
      <c r="P149" s="70">
        <v>0</v>
      </c>
      <c r="Q149" s="70">
        <v>0</v>
      </c>
      <c r="R149" s="70">
        <v>0</v>
      </c>
      <c r="S149" s="70">
        <v>2.7039204882015611E-3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3.1063436171985814E-2</v>
      </c>
      <c r="L150" s="70">
        <v>0</v>
      </c>
      <c r="M150" s="70">
        <v>0</v>
      </c>
      <c r="N150" s="70">
        <v>0</v>
      </c>
      <c r="O150" s="70">
        <v>2.5556412211269475E-3</v>
      </c>
      <c r="P150" s="70">
        <v>1.3049314995896566E-3</v>
      </c>
      <c r="Q150" s="70">
        <v>0</v>
      </c>
      <c r="R150" s="70">
        <v>4.109473825080201E-4</v>
      </c>
      <c r="S150" s="70">
        <v>3.5334956275207219E-2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2.6491034837379246E-3</v>
      </c>
      <c r="P151" s="70">
        <v>0</v>
      </c>
      <c r="Q151" s="70">
        <v>0</v>
      </c>
      <c r="R151" s="70">
        <v>0</v>
      </c>
      <c r="S151" s="70">
        <v>2.6491034837405891E-3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2.4631374518760296E-2</v>
      </c>
      <c r="O153" s="70">
        <v>0</v>
      </c>
      <c r="P153" s="70">
        <v>0</v>
      </c>
      <c r="Q153" s="70">
        <v>0</v>
      </c>
      <c r="R153" s="70">
        <v>0</v>
      </c>
      <c r="S153" s="70">
        <v>2.4631374518754967E-2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2.3280623941438705E-2</v>
      </c>
      <c r="P154" s="70">
        <v>0</v>
      </c>
      <c r="Q154" s="70">
        <v>0</v>
      </c>
      <c r="R154" s="70">
        <v>3.7435268271641675E-3</v>
      </c>
      <c r="S154" s="70">
        <v>2.7024150768603761E-2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2.4132018797100585E-2</v>
      </c>
      <c r="P155" s="70">
        <v>7.2797064620377938E-5</v>
      </c>
      <c r="Q155" s="70">
        <v>9.5551637689439417E-4</v>
      </c>
      <c r="R155" s="70">
        <v>0</v>
      </c>
      <c r="S155" s="70">
        <v>2.5160332238613137E-2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5.9458733031014788E-4</v>
      </c>
      <c r="P156" s="70">
        <v>0</v>
      </c>
      <c r="Q156" s="70">
        <v>0</v>
      </c>
      <c r="R156" s="70">
        <v>0</v>
      </c>
      <c r="S156" s="70">
        <v>5.9458733031192423E-4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6.3819061826286827E-5</v>
      </c>
      <c r="Q157" s="70">
        <v>0</v>
      </c>
      <c r="R157" s="70">
        <v>8.7668464964041348E-3</v>
      </c>
      <c r="S157" s="70">
        <v>8.8306655582286453E-3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6.1123797944873104E-5</v>
      </c>
      <c r="Q158" s="70">
        <v>0</v>
      </c>
      <c r="R158" s="70">
        <v>0</v>
      </c>
      <c r="S158" s="70">
        <v>6.1123797948425818E-5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4.5566566255351937E-2</v>
      </c>
      <c r="S159" s="70">
        <v>4.556656625534572E-2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0.11328262637189279</v>
      </c>
      <c r="D161" s="70">
        <v>0</v>
      </c>
      <c r="E161" s="70">
        <v>0.26562774269741452</v>
      </c>
      <c r="F161" s="70">
        <v>1.6550277138973719</v>
      </c>
      <c r="G161" s="70">
        <v>4.4925960974651069E-3</v>
      </c>
      <c r="H161" s="70">
        <v>0</v>
      </c>
      <c r="I161" s="70">
        <v>0</v>
      </c>
      <c r="J161" s="70">
        <v>0</v>
      </c>
      <c r="K161" s="70">
        <v>0</v>
      </c>
      <c r="L161" s="70">
        <v>2.0093557969658153</v>
      </c>
      <c r="M161" s="70">
        <v>3.9592879980396845E-3</v>
      </c>
      <c r="N161" s="70">
        <v>0</v>
      </c>
      <c r="O161" s="70">
        <v>0.17355443172426721</v>
      </c>
      <c r="P161" s="70">
        <v>0.17653200142863623</v>
      </c>
      <c r="Q161" s="70">
        <v>1.3808548350890959E-4</v>
      </c>
      <c r="R161" s="70">
        <v>0.28924041360410335</v>
      </c>
      <c r="S161" s="70">
        <v>4.6912106962685129</v>
      </c>
    </row>
    <row r="162" spans="1:19">
      <c r="A162" t="s">
        <v>228</v>
      </c>
      <c r="B162" s="69" t="s">
        <v>202</v>
      </c>
      <c r="C162" s="70">
        <v>1.4889798948991562E-4</v>
      </c>
      <c r="D162" s="70">
        <v>0</v>
      </c>
      <c r="E162" s="70">
        <v>7.9974658838466439E-5</v>
      </c>
      <c r="F162" s="70">
        <v>0.8495018877662659</v>
      </c>
      <c r="G162" s="70">
        <v>0</v>
      </c>
      <c r="H162" s="70">
        <v>0</v>
      </c>
      <c r="I162" s="70">
        <v>0</v>
      </c>
      <c r="J162" s="70">
        <v>1.2097148549398362E-2</v>
      </c>
      <c r="K162" s="70">
        <v>0</v>
      </c>
      <c r="L162" s="70">
        <v>3.2913059362989827E-2</v>
      </c>
      <c r="M162" s="70">
        <v>0</v>
      </c>
      <c r="N162" s="70">
        <v>0</v>
      </c>
      <c r="O162" s="70">
        <v>1.1891784391409033E-3</v>
      </c>
      <c r="P162" s="70">
        <v>9.7655315076687677E-2</v>
      </c>
      <c r="Q162" s="70">
        <v>0</v>
      </c>
      <c r="R162" s="70">
        <v>0.84662034514888518</v>
      </c>
      <c r="S162" s="70">
        <v>1.8402058069917047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4.048962221515362E-2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7.2983425482229247E-3</v>
      </c>
      <c r="Q163" s="70">
        <v>2.173577616582989E-3</v>
      </c>
      <c r="R163" s="70">
        <v>0.12639908087049889</v>
      </c>
      <c r="S163" s="70">
        <v>0.17636062325044577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0.40584046521276562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1.8718634079134322E-2</v>
      </c>
      <c r="P164" s="70">
        <v>1.0420832658737389E-3</v>
      </c>
      <c r="Q164" s="70">
        <v>0</v>
      </c>
      <c r="R164" s="70">
        <v>0.16360960887210396</v>
      </c>
      <c r="S164" s="70">
        <v>0.58921079142989186</v>
      </c>
    </row>
    <row r="165" spans="1:19">
      <c r="A165" t="s">
        <v>228</v>
      </c>
      <c r="B165" s="69" t="s">
        <v>205</v>
      </c>
      <c r="C165" s="70">
        <v>1.3118467667172506E-3</v>
      </c>
      <c r="D165" s="70">
        <v>0</v>
      </c>
      <c r="E165" s="70">
        <v>1.2588660583876532E-3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0.38005327826547841</v>
      </c>
      <c r="M165" s="70">
        <v>0</v>
      </c>
      <c r="N165" s="70">
        <v>0</v>
      </c>
      <c r="O165" s="70">
        <v>0</v>
      </c>
      <c r="P165" s="70">
        <v>5.0023718407113726E-2</v>
      </c>
      <c r="Q165" s="70">
        <v>0</v>
      </c>
      <c r="R165" s="70">
        <v>0.92365528288512877</v>
      </c>
      <c r="S165" s="70">
        <v>1.3563029923828083</v>
      </c>
    </row>
    <row r="166" spans="1:19">
      <c r="A166" t="s">
        <v>228</v>
      </c>
      <c r="B166" s="69" t="s">
        <v>206</v>
      </c>
      <c r="C166" s="70">
        <v>2.943068196004095E-5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3.9364838708930705E-3</v>
      </c>
      <c r="M166" s="70">
        <v>0</v>
      </c>
      <c r="N166" s="70">
        <v>0</v>
      </c>
      <c r="O166" s="70">
        <v>0</v>
      </c>
      <c r="P166" s="70">
        <v>0.16181747391788814</v>
      </c>
      <c r="Q166" s="70">
        <v>0</v>
      </c>
      <c r="R166" s="70">
        <v>7.2396152260658653E-3</v>
      </c>
      <c r="S166" s="70">
        <v>0.17302300369679813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5.1373034166395382E-2</v>
      </c>
      <c r="Q167" s="70">
        <v>0</v>
      </c>
      <c r="R167" s="70">
        <v>0.38110388792737737</v>
      </c>
      <c r="S167" s="70">
        <v>0.43247692209378386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1.5347919025330947E-2</v>
      </c>
      <c r="Q168" s="70">
        <v>0</v>
      </c>
      <c r="R168" s="70">
        <v>0.39518369141234011</v>
      </c>
      <c r="S168" s="70">
        <v>0.41053161043767261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3.2565689386232499E-4</v>
      </c>
      <c r="Q169" s="70">
        <v>0</v>
      </c>
      <c r="R169" s="70">
        <v>6.8947062433803552E-2</v>
      </c>
      <c r="S169" s="70">
        <v>6.9272719327670984E-2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3.3379512325264926E-2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2.1672553370510883E-4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3.35962378589727E-2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1.284608855275593E-3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1.2846088552720403E-3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3.2148735309631249E-2</v>
      </c>
      <c r="S173" s="70">
        <v>3.2148735309633025E-2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2.5836399918954811E-3</v>
      </c>
      <c r="S177" s="70">
        <v>2.5836399918972575E-3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1.5505425571937792E-3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6.4521568372777338E-5</v>
      </c>
      <c r="Q178" s="70">
        <v>0</v>
      </c>
      <c r="R178" s="70">
        <v>0</v>
      </c>
      <c r="S178" s="70">
        <v>1.6150641255592291E-3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1.3987400648751702E-4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2.9586911719439613E-2</v>
      </c>
      <c r="M179" s="70">
        <v>0</v>
      </c>
      <c r="N179" s="70">
        <v>0</v>
      </c>
      <c r="O179" s="70">
        <v>2.0798482310149247E-3</v>
      </c>
      <c r="P179" s="70">
        <v>2.4774854787403822E-3</v>
      </c>
      <c r="Q179" s="70">
        <v>2.4150862406480123E-4</v>
      </c>
      <c r="R179" s="70">
        <v>2.2026558992301659E-2</v>
      </c>
      <c r="S179" s="70">
        <v>5.6552187052048453E-2</v>
      </c>
    </row>
    <row r="180" spans="1:19">
      <c r="A180" t="s">
        <v>228</v>
      </c>
      <c r="B180" s="69" t="s">
        <v>220</v>
      </c>
      <c r="C180" s="70">
        <v>5.1250005455139025E-5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8.2759624704920043E-3</v>
      </c>
      <c r="Q180" s="70">
        <v>0</v>
      </c>
      <c r="R180" s="70">
        <v>2.7050570730347445E-2</v>
      </c>
      <c r="S180" s="70">
        <v>3.5377783206300251E-2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6.244246111302143E-4</v>
      </c>
      <c r="Q181" s="70">
        <v>0</v>
      </c>
      <c r="R181" s="70">
        <v>0</v>
      </c>
      <c r="S181" s="70">
        <v>6.244246111322127E-4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710937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9" width="9" style="45" bestFit="1" customWidth="1"/>
    <col min="10" max="10" width="12" style="45" bestFit="1" customWidth="1"/>
    <col min="11" max="12" width="9" style="45" bestFit="1" customWidth="1"/>
    <col min="13" max="13" width="12" style="45" bestFit="1" customWidth="1"/>
    <col min="14" max="15" width="9" style="45" bestFit="1" customWidth="1"/>
    <col min="16" max="17" width="12" style="45" bestFit="1" customWidth="1"/>
    <col min="18" max="18" width="9" style="45" bestFit="1" customWidth="1"/>
    <col min="19" max="19" width="12" style="45" bestFit="1" customWidth="1"/>
    <col min="20" max="16384" width="8.85546875" style="45"/>
  </cols>
  <sheetData>
    <row r="1" spans="1:20"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1.876952640365618E-2</v>
      </c>
      <c r="N54" s="70">
        <v>0</v>
      </c>
      <c r="O54" s="70">
        <v>0</v>
      </c>
      <c r="P54" s="70">
        <v>0</v>
      </c>
      <c r="Q54" s="70">
        <v>7.0054419972108636E-3</v>
      </c>
      <c r="R54" s="70">
        <v>0</v>
      </c>
      <c r="S54" s="70">
        <v>2.5774968400867043E-2</v>
      </c>
    </row>
    <row r="55" spans="1:19">
      <c r="A55" t="s">
        <v>228</v>
      </c>
      <c r="B55" s="69" t="s">
        <v>94</v>
      </c>
      <c r="C55" s="70">
        <v>7.6351511081008041E-5</v>
      </c>
      <c r="D55" s="70">
        <v>0</v>
      </c>
      <c r="E55" s="70">
        <v>2.3577237454219045E-4</v>
      </c>
      <c r="F55" s="70">
        <v>0.37811664010319235</v>
      </c>
      <c r="G55" s="70">
        <v>3.8471030066966174E-3</v>
      </c>
      <c r="H55" s="70">
        <v>0</v>
      </c>
      <c r="I55" s="70">
        <v>0</v>
      </c>
      <c r="J55" s="70">
        <v>6.5505745489077491E-2</v>
      </c>
      <c r="K55" s="70">
        <v>0</v>
      </c>
      <c r="L55" s="70">
        <v>3.8022199221878002E-2</v>
      </c>
      <c r="M55" s="70">
        <v>7.9937762045671074E-3</v>
      </c>
      <c r="N55" s="70">
        <v>0</v>
      </c>
      <c r="O55" s="70">
        <v>3.1046178337504182E-2</v>
      </c>
      <c r="P55" s="70">
        <v>3.4325719150867695E-3</v>
      </c>
      <c r="Q55" s="70">
        <v>3.5038058870683064E-4</v>
      </c>
      <c r="R55" s="70">
        <v>3.9825149468064855E-2</v>
      </c>
      <c r="S55" s="70">
        <v>0.56845186822039739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1.4597841931954948E-2</v>
      </c>
      <c r="Q56" s="70">
        <v>0</v>
      </c>
      <c r="R56" s="70">
        <v>3.4762742361479609E-2</v>
      </c>
      <c r="S56" s="70">
        <v>4.9360584293434595E-2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3.388220743845823E-3</v>
      </c>
      <c r="O57" s="70">
        <v>0.11380360698195839</v>
      </c>
      <c r="P57" s="70">
        <v>0</v>
      </c>
      <c r="Q57" s="70">
        <v>0</v>
      </c>
      <c r="R57" s="70">
        <v>0</v>
      </c>
      <c r="S57" s="70">
        <v>0.17556158147106626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3.2330401973731508E-3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7.8467870322802807E-2</v>
      </c>
      <c r="P58" s="70">
        <v>1.5811283116210217E-3</v>
      </c>
      <c r="Q58" s="70">
        <v>3.9511576477258004E-4</v>
      </c>
      <c r="R58" s="70">
        <v>4.4864045179948797E-2</v>
      </c>
      <c r="S58" s="70">
        <v>0.12854119977651823</v>
      </c>
    </row>
    <row r="59" spans="1:19">
      <c r="A59" t="s">
        <v>228</v>
      </c>
      <c r="B59" s="69" t="s">
        <v>98</v>
      </c>
      <c r="C59" s="70">
        <v>0</v>
      </c>
      <c r="D59" s="70">
        <v>0</v>
      </c>
      <c r="E59" s="70">
        <v>0</v>
      </c>
      <c r="F59" s="70">
        <v>1.0144700008120795</v>
      </c>
      <c r="G59" s="70">
        <v>1.9174136604046762E-2</v>
      </c>
      <c r="H59" s="70">
        <v>0</v>
      </c>
      <c r="I59" s="70">
        <v>0</v>
      </c>
      <c r="J59" s="70">
        <v>0.70182854931685779</v>
      </c>
      <c r="K59" s="70">
        <v>0</v>
      </c>
      <c r="L59" s="70">
        <v>0</v>
      </c>
      <c r="M59" s="70">
        <v>0</v>
      </c>
      <c r="N59" s="70">
        <v>1.9454311711691246E-2</v>
      </c>
      <c r="O59" s="70">
        <v>0.1103195582789864</v>
      </c>
      <c r="P59" s="70">
        <v>1.1955362253512312E-2</v>
      </c>
      <c r="Q59" s="70">
        <v>0.29729390319346638</v>
      </c>
      <c r="R59" s="70">
        <v>0.78530836881730559</v>
      </c>
      <c r="S59" s="70">
        <v>2.959804190987946</v>
      </c>
    </row>
    <row r="60" spans="1:19">
      <c r="A60" t="s">
        <v>230</v>
      </c>
      <c r="B60" s="69" t="s">
        <v>99</v>
      </c>
      <c r="C60" s="70">
        <v>1.8658056345386559E-3</v>
      </c>
      <c r="D60" s="70">
        <v>1.1466688064136697E-2</v>
      </c>
      <c r="E60" s="70">
        <v>6.0442974736091996E-2</v>
      </c>
      <c r="F60" s="70">
        <v>2.6277740030257704</v>
      </c>
      <c r="G60" s="70">
        <v>0</v>
      </c>
      <c r="H60" s="70">
        <v>0</v>
      </c>
      <c r="I60" s="70">
        <v>0.47054517712984795</v>
      </c>
      <c r="J60" s="70">
        <v>1.15223759710313</v>
      </c>
      <c r="K60" s="70">
        <v>0.26113140000000001</v>
      </c>
      <c r="L60" s="70">
        <v>3.7594051866084772</v>
      </c>
      <c r="M60" s="70">
        <v>0.8917877582161321</v>
      </c>
      <c r="N60" s="70">
        <v>0.3851386741754933</v>
      </c>
      <c r="O60" s="70">
        <v>0.92423917331044625</v>
      </c>
      <c r="P60" s="70">
        <v>6.0630950989540647E-3</v>
      </c>
      <c r="Q60" s="70">
        <v>0.55949815652542745</v>
      </c>
      <c r="R60" s="70">
        <v>0.24320584950119384</v>
      </c>
      <c r="S60" s="70">
        <v>11.354801539129642</v>
      </c>
    </row>
    <row r="61" spans="1:19">
      <c r="A61" t="s">
        <v>228</v>
      </c>
      <c r="B61" s="69" t="s">
        <v>101</v>
      </c>
      <c r="C61" s="70">
        <v>4.6694255865116496E-4</v>
      </c>
      <c r="D61" s="70">
        <v>1.046251969551401</v>
      </c>
      <c r="E61" s="70">
        <v>0</v>
      </c>
      <c r="F61" s="70">
        <v>9.8271398198212125</v>
      </c>
      <c r="G61" s="70">
        <v>1.6019299078630151</v>
      </c>
      <c r="H61" s="70">
        <v>0.33334038535709853</v>
      </c>
      <c r="I61" s="70">
        <v>0</v>
      </c>
      <c r="J61" s="70">
        <v>6.4854204402228222E-2</v>
      </c>
      <c r="K61" s="70">
        <v>2.5471543637836991E-2</v>
      </c>
      <c r="L61" s="70">
        <v>1.4191446348998493E-2</v>
      </c>
      <c r="M61" s="70">
        <v>0.76358782375429246</v>
      </c>
      <c r="N61" s="70">
        <v>0.25495000498977921</v>
      </c>
      <c r="O61" s="70">
        <v>0.49045164431127386</v>
      </c>
      <c r="P61" s="70">
        <v>0.12469542881359852</v>
      </c>
      <c r="Q61" s="70">
        <v>0.34551866534280362</v>
      </c>
      <c r="R61" s="70">
        <v>1.0249656212256306</v>
      </c>
      <c r="S61" s="70">
        <v>15.917815407977811</v>
      </c>
    </row>
    <row r="62" spans="1:19">
      <c r="A62" t="s">
        <v>228</v>
      </c>
      <c r="B62" s="69" t="s">
        <v>102</v>
      </c>
      <c r="C62" s="70">
        <v>6.3779111517506815E-2</v>
      </c>
      <c r="D62" s="70">
        <v>0</v>
      </c>
      <c r="E62" s="70">
        <v>0.13804330538336645</v>
      </c>
      <c r="F62" s="70">
        <v>6.5259413444985999</v>
      </c>
      <c r="G62" s="70">
        <v>0</v>
      </c>
      <c r="H62" s="70">
        <v>0</v>
      </c>
      <c r="I62" s="70">
        <v>0</v>
      </c>
      <c r="J62" s="70">
        <v>1.222890271068658</v>
      </c>
      <c r="K62" s="70">
        <v>4.8895636199348114E-3</v>
      </c>
      <c r="L62" s="70">
        <v>0.22079607457476191</v>
      </c>
      <c r="M62" s="70">
        <v>3.2149499839943418E-2</v>
      </c>
      <c r="N62" s="70">
        <v>1.8476257899713855E-2</v>
      </c>
      <c r="O62" s="70">
        <v>0.17169449754394783</v>
      </c>
      <c r="P62" s="70">
        <v>7.013503353472994E-2</v>
      </c>
      <c r="Q62" s="70">
        <v>3.797899246218428E-4</v>
      </c>
      <c r="R62" s="70">
        <v>1.2758241899155642E-3</v>
      </c>
      <c r="S62" s="70">
        <v>8.4704505735956985</v>
      </c>
    </row>
    <row r="63" spans="1:19">
      <c r="A63" t="s">
        <v>228</v>
      </c>
      <c r="B63" s="69" t="s">
        <v>103</v>
      </c>
      <c r="C63" s="70">
        <v>5.9722093188323749E-2</v>
      </c>
      <c r="D63" s="70">
        <v>0</v>
      </c>
      <c r="E63" s="70">
        <v>3.4510826345842738E-2</v>
      </c>
      <c r="F63" s="70">
        <v>7.1107845191738086</v>
      </c>
      <c r="G63" s="70">
        <v>0</v>
      </c>
      <c r="H63" s="70">
        <v>0</v>
      </c>
      <c r="I63" s="70">
        <v>0</v>
      </c>
      <c r="J63" s="70">
        <v>2.5050009110400229E-2</v>
      </c>
      <c r="K63" s="70">
        <v>0</v>
      </c>
      <c r="L63" s="70">
        <v>5.5199018643691922E-2</v>
      </c>
      <c r="M63" s="70">
        <v>0.72329016926394796</v>
      </c>
      <c r="N63" s="70">
        <v>9.8676608821091083E-4</v>
      </c>
      <c r="O63" s="70">
        <v>7.8231987843181638E-2</v>
      </c>
      <c r="P63" s="70">
        <v>1.8599114332547795E-2</v>
      </c>
      <c r="Q63" s="70">
        <v>0.11756681365972188</v>
      </c>
      <c r="R63" s="70">
        <v>0.77783436117472871</v>
      </c>
      <c r="S63" s="70">
        <v>9.0017756788244014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4.1736341140115152E-2</v>
      </c>
      <c r="F64" s="70">
        <v>0</v>
      </c>
      <c r="G64" s="70">
        <v>0</v>
      </c>
      <c r="H64" s="70">
        <v>9.4157219076873577E-4</v>
      </c>
      <c r="I64" s="70">
        <v>0.35290888284738603</v>
      </c>
      <c r="J64" s="70">
        <v>0</v>
      </c>
      <c r="K64" s="70">
        <v>0</v>
      </c>
      <c r="L64" s="70">
        <v>0</v>
      </c>
      <c r="M64" s="70">
        <v>0</v>
      </c>
      <c r="N64" s="70">
        <v>0.192296758281436</v>
      </c>
      <c r="O64" s="70">
        <v>0.35484224806069498</v>
      </c>
      <c r="P64" s="70">
        <v>3.3210437294080963E-2</v>
      </c>
      <c r="Q64" s="70">
        <v>5.151572621966416E-4</v>
      </c>
      <c r="R64" s="70">
        <v>0.57241817348110269</v>
      </c>
      <c r="S64" s="70">
        <v>1.5488695705577982</v>
      </c>
    </row>
    <row r="65" spans="1:19">
      <c r="A65" t="s">
        <v>228</v>
      </c>
      <c r="B65" s="69" t="s">
        <v>105</v>
      </c>
      <c r="C65" s="70">
        <v>1.9283128207598366E-2</v>
      </c>
      <c r="D65" s="70">
        <v>0.74913319384618515</v>
      </c>
      <c r="E65" s="70">
        <v>0</v>
      </c>
      <c r="F65" s="70">
        <v>6.1166629483583534E-2</v>
      </c>
      <c r="G65" s="70">
        <v>1.1475766400490917</v>
      </c>
      <c r="H65" s="70">
        <v>0.24237664773299394</v>
      </c>
      <c r="I65" s="70">
        <v>0</v>
      </c>
      <c r="J65" s="70">
        <v>3.8344092587436762E-3</v>
      </c>
      <c r="K65" s="70">
        <v>0.19584855000000001</v>
      </c>
      <c r="L65" s="70">
        <v>6.6756010117684284E-2</v>
      </c>
      <c r="M65" s="70">
        <v>6.4690071972606233E-4</v>
      </c>
      <c r="N65" s="70">
        <v>0.2820781186224306</v>
      </c>
      <c r="O65" s="70">
        <v>0.2946892088000741</v>
      </c>
      <c r="P65" s="70">
        <v>4.4719939593661384E-2</v>
      </c>
      <c r="Q65" s="70">
        <v>0.149651047626159</v>
      </c>
      <c r="R65" s="70">
        <v>0.21927814334862106</v>
      </c>
      <c r="S65" s="70">
        <v>3.4770385674065665</v>
      </c>
    </row>
    <row r="66" spans="1:19">
      <c r="A66" t="s">
        <v>228</v>
      </c>
      <c r="B66" s="69" t="s">
        <v>106</v>
      </c>
      <c r="C66" s="70">
        <v>0</v>
      </c>
      <c r="D66" s="70">
        <v>3.3394928433563287E-3</v>
      </c>
      <c r="E66" s="70">
        <v>0</v>
      </c>
      <c r="F66" s="70">
        <v>0</v>
      </c>
      <c r="G66" s="70">
        <v>1.4211903713265084E-2</v>
      </c>
      <c r="H66" s="70">
        <v>6.2939548065722661E-2</v>
      </c>
      <c r="I66" s="70">
        <v>0</v>
      </c>
      <c r="J66" s="70">
        <v>0</v>
      </c>
      <c r="K66" s="70">
        <v>1.7221526140514531E-3</v>
      </c>
      <c r="L66" s="70">
        <v>0</v>
      </c>
      <c r="M66" s="70">
        <v>0</v>
      </c>
      <c r="N66" s="70">
        <v>0</v>
      </c>
      <c r="O66" s="70">
        <v>5.1897553569610011E-2</v>
      </c>
      <c r="P66" s="70">
        <v>8.7475010578137447E-3</v>
      </c>
      <c r="Q66" s="70">
        <v>1.4178216142682665E-2</v>
      </c>
      <c r="R66" s="70">
        <v>0</v>
      </c>
      <c r="S66" s="70">
        <v>0.15703636800650145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5.4856839169565852E-3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1.7896828413919597E-2</v>
      </c>
      <c r="O67" s="70">
        <v>2.7424866673393389E-3</v>
      </c>
      <c r="P67" s="70">
        <v>0.26198171095122863</v>
      </c>
      <c r="Q67" s="70">
        <v>0</v>
      </c>
      <c r="R67" s="70">
        <v>7.0040923842777936E-3</v>
      </c>
      <c r="S67" s="70">
        <v>0.2951108023337099</v>
      </c>
    </row>
    <row r="68" spans="1:19">
      <c r="A68" t="s">
        <v>228</v>
      </c>
      <c r="B68" s="69" t="s">
        <v>108</v>
      </c>
      <c r="C68" s="70">
        <v>0</v>
      </c>
      <c r="D68" s="70">
        <v>8.4991293241940546E-3</v>
      </c>
      <c r="E68" s="70">
        <v>0</v>
      </c>
      <c r="F68" s="70">
        <v>0</v>
      </c>
      <c r="G68" s="70">
        <v>0.37327450904868753</v>
      </c>
      <c r="H68" s="70">
        <v>0</v>
      </c>
      <c r="I68" s="70">
        <v>0</v>
      </c>
      <c r="J68" s="70">
        <v>0</v>
      </c>
      <c r="K68" s="70">
        <v>4.3829403054245208E-3</v>
      </c>
      <c r="L68" s="70">
        <v>0</v>
      </c>
      <c r="M68" s="70">
        <v>0</v>
      </c>
      <c r="N68" s="70">
        <v>3.0249473474073474E-2</v>
      </c>
      <c r="O68" s="70">
        <v>2.8369889721742148E-3</v>
      </c>
      <c r="P68" s="70">
        <v>5.0168450400089881E-4</v>
      </c>
      <c r="Q68" s="70">
        <v>8.4005544203913374E-4</v>
      </c>
      <c r="R68" s="70">
        <v>1.6916054898665767E-2</v>
      </c>
      <c r="S68" s="70">
        <v>0.43750083596927425</v>
      </c>
    </row>
    <row r="69" spans="1:19">
      <c r="A69" t="s">
        <v>228</v>
      </c>
      <c r="B69" s="69" t="s">
        <v>109</v>
      </c>
      <c r="C69" s="70">
        <v>0</v>
      </c>
      <c r="D69" s="70">
        <v>0.22322894876276811</v>
      </c>
      <c r="E69" s="70">
        <v>1.2155053993419818E-2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3.8015652227136876E-3</v>
      </c>
      <c r="O69" s="70">
        <v>9.1645250790655108E-2</v>
      </c>
      <c r="P69" s="70">
        <v>1.2969402072858016E-2</v>
      </c>
      <c r="Q69" s="70">
        <v>8.9415944869633002E-3</v>
      </c>
      <c r="R69" s="70">
        <v>7.3537484083807669E-4</v>
      </c>
      <c r="S69" s="70">
        <v>0.35347719017022428</v>
      </c>
    </row>
    <row r="70" spans="1:19">
      <c r="A70" t="s">
        <v>228</v>
      </c>
      <c r="B70" s="69" t="s">
        <v>110</v>
      </c>
      <c r="C70" s="70">
        <v>5.6159082977235986E-3</v>
      </c>
      <c r="D70" s="70">
        <v>0</v>
      </c>
      <c r="E70" s="70">
        <v>3.3619394147682558E-4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0.11511757493614139</v>
      </c>
      <c r="L70" s="70">
        <v>7.3658479343738037E-2</v>
      </c>
      <c r="M70" s="70">
        <v>0</v>
      </c>
      <c r="N70" s="70">
        <v>9.9847805104423148E-2</v>
      </c>
      <c r="O70" s="70">
        <v>0.16401618810566898</v>
      </c>
      <c r="P70" s="70">
        <v>1.6443079383352321E-2</v>
      </c>
      <c r="Q70" s="70">
        <v>0</v>
      </c>
      <c r="R70" s="70">
        <v>4.6931976223695937E-2</v>
      </c>
      <c r="S70" s="70">
        <v>0.52196720533621033</v>
      </c>
    </row>
    <row r="71" spans="1:19">
      <c r="A71" t="s">
        <v>228</v>
      </c>
      <c r="B71" s="69" t="s">
        <v>111</v>
      </c>
      <c r="C71" s="70">
        <v>1.0887159913403055E-4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2.1661769072192971E-2</v>
      </c>
      <c r="P71" s="70">
        <v>8.6416868658600876E-4</v>
      </c>
      <c r="Q71" s="70">
        <v>0</v>
      </c>
      <c r="R71" s="70">
        <v>0</v>
      </c>
      <c r="S71" s="70">
        <v>2.2634809357917618E-2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1.3321632200890221E-2</v>
      </c>
      <c r="P72" s="70">
        <v>1.4823861692292994E-2</v>
      </c>
      <c r="Q72" s="70">
        <v>0</v>
      </c>
      <c r="R72" s="70">
        <v>0</v>
      </c>
      <c r="S72" s="70">
        <v>2.8145493893177331E-2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3.0935049325878206E-2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4.9479671896885513E-2</v>
      </c>
      <c r="M73" s="70">
        <v>0</v>
      </c>
      <c r="N73" s="70">
        <v>0</v>
      </c>
      <c r="O73" s="70">
        <v>0</v>
      </c>
      <c r="P73" s="70">
        <v>2.0633588122073276E-2</v>
      </c>
      <c r="Q73" s="70">
        <v>0</v>
      </c>
      <c r="R73" s="70">
        <v>4.9629609663543128E-2</v>
      </c>
      <c r="S73" s="70">
        <v>0.15067791900838756</v>
      </c>
    </row>
    <row r="74" spans="1:19">
      <c r="A74" t="s">
        <v>228</v>
      </c>
      <c r="B74" s="69" t="s">
        <v>114</v>
      </c>
      <c r="C74" s="70">
        <v>1.4292688481164828E-2</v>
      </c>
      <c r="D74" s="70">
        <v>0</v>
      </c>
      <c r="E74" s="70">
        <v>0.81250658479594806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2.3920686439784511E-3</v>
      </c>
      <c r="N74" s="70">
        <v>0</v>
      </c>
      <c r="O74" s="70">
        <v>0.34989159931284064</v>
      </c>
      <c r="P74" s="70">
        <v>0.13837518132426452</v>
      </c>
      <c r="Q74" s="70">
        <v>0</v>
      </c>
      <c r="R74" s="70">
        <v>0</v>
      </c>
      <c r="S74" s="70">
        <v>1.3174581225581861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0.22617810118917347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1.299579606492876</v>
      </c>
      <c r="M75" s="70">
        <v>0</v>
      </c>
      <c r="N75" s="70">
        <v>0</v>
      </c>
      <c r="O75" s="70">
        <v>4.0513167277338447E-3</v>
      </c>
      <c r="P75" s="70">
        <v>1.144233278702389E-3</v>
      </c>
      <c r="Q75" s="70">
        <v>0</v>
      </c>
      <c r="R75" s="70">
        <v>0</v>
      </c>
      <c r="S75" s="70">
        <v>1.5309532576884877</v>
      </c>
    </row>
    <row r="76" spans="1:19">
      <c r="A76" t="s">
        <v>228</v>
      </c>
      <c r="B76" s="69" t="s">
        <v>116</v>
      </c>
      <c r="C76" s="70">
        <v>0.37539631448620425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1.4178636499131869E-2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5.2974434485788535E-3</v>
      </c>
      <c r="Q76" s="70">
        <v>0</v>
      </c>
      <c r="R76" s="70">
        <v>0</v>
      </c>
      <c r="S76" s="70">
        <v>0.39487239443392497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0.10640750831529644</v>
      </c>
      <c r="P77" s="70">
        <v>8.6627200317357378E-4</v>
      </c>
      <c r="Q77" s="70">
        <v>0</v>
      </c>
      <c r="R77" s="70">
        <v>0</v>
      </c>
      <c r="S77" s="70">
        <v>0.10727378031846513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8.4757513503674886E-5</v>
      </c>
      <c r="N78" s="70">
        <v>0</v>
      </c>
      <c r="O78" s="70">
        <v>0</v>
      </c>
      <c r="P78" s="70">
        <v>0.13913692650730081</v>
      </c>
      <c r="Q78" s="70">
        <v>0</v>
      </c>
      <c r="R78" s="70">
        <v>1.5401049356444929E-4</v>
      </c>
      <c r="S78" s="70">
        <v>0.13937569451437071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8.0141067498615826E-3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8.0141067498615826E-3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5.0238774609079329E-4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5.2782900446199932E-3</v>
      </c>
      <c r="Q80" s="70">
        <v>0</v>
      </c>
      <c r="R80" s="70">
        <v>4.0450732381414056E-3</v>
      </c>
      <c r="S80" s="70">
        <v>9.8257510288490835E-3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2.513274393896392E-2</v>
      </c>
      <c r="S81" s="70">
        <v>2.513274393896836E-2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2.6361611866854151E-3</v>
      </c>
      <c r="O82" s="70">
        <v>0</v>
      </c>
      <c r="P82" s="70">
        <v>0.13907105918883822</v>
      </c>
      <c r="Q82" s="70">
        <v>0</v>
      </c>
      <c r="R82" s="70">
        <v>0</v>
      </c>
      <c r="S82" s="70">
        <v>0.14170722037552252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2.0284615688922703E-2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6.7977430011101347E-4</v>
      </c>
      <c r="Q83" s="70">
        <v>0</v>
      </c>
      <c r="R83" s="70">
        <v>0</v>
      </c>
      <c r="S83" s="70">
        <v>2.0964389989032384E-2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5.9536110814710774E-3</v>
      </c>
      <c r="N84" s="70">
        <v>2.0034825018810931E-3</v>
      </c>
      <c r="O84" s="70">
        <v>0</v>
      </c>
      <c r="P84" s="70">
        <v>1.5249190860564532E-3</v>
      </c>
      <c r="Q84" s="70">
        <v>0</v>
      </c>
      <c r="R84" s="70">
        <v>0</v>
      </c>
      <c r="S84" s="70">
        <v>9.4820126694088458E-3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2.3537792721555029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6.8610121025155291E-2</v>
      </c>
      <c r="N85" s="70">
        <v>0</v>
      </c>
      <c r="O85" s="70">
        <v>0</v>
      </c>
      <c r="P85" s="70">
        <v>0</v>
      </c>
      <c r="Q85" s="70">
        <v>1.2264663819600896E-2</v>
      </c>
      <c r="R85" s="70">
        <v>0</v>
      </c>
      <c r="S85" s="70">
        <v>2.4346540570002517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5.2571987222112426E-2</v>
      </c>
      <c r="N86" s="70">
        <v>0</v>
      </c>
      <c r="O86" s="70">
        <v>0</v>
      </c>
      <c r="P86" s="70">
        <v>5.8015393456604114E-2</v>
      </c>
      <c r="Q86" s="70">
        <v>1.1354419674911576E-2</v>
      </c>
      <c r="R86" s="70">
        <v>6.2551119930827959E-2</v>
      </c>
      <c r="S86" s="70">
        <v>0.18449292028446251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1.2760515690500185E-2</v>
      </c>
      <c r="N87" s="70">
        <v>0</v>
      </c>
      <c r="O87" s="70">
        <v>0</v>
      </c>
      <c r="P87" s="70">
        <v>1.0929882436627736E-4</v>
      </c>
      <c r="Q87" s="70">
        <v>0</v>
      </c>
      <c r="R87" s="70">
        <v>0</v>
      </c>
      <c r="S87" s="70">
        <v>1.2869814514871791E-2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1.3168119479951486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4.5247444219183031E-3</v>
      </c>
      <c r="N88" s="70">
        <v>0</v>
      </c>
      <c r="O88" s="70">
        <v>0</v>
      </c>
      <c r="P88" s="70">
        <v>0</v>
      </c>
      <c r="Q88" s="70">
        <v>0</v>
      </c>
      <c r="R88" s="70">
        <v>8.9052163664282702E-4</v>
      </c>
      <c r="S88" s="70">
        <v>1.3268661046297083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5.2143691979117612E-2</v>
      </c>
      <c r="N89" s="70">
        <v>0</v>
      </c>
      <c r="O89" s="70">
        <v>2.1010582005133394E-2</v>
      </c>
      <c r="P89" s="70">
        <v>1.5491021305713559E-5</v>
      </c>
      <c r="Q89" s="70">
        <v>6.9224917278358777E-3</v>
      </c>
      <c r="R89" s="70">
        <v>2.8907431986936238E-2</v>
      </c>
      <c r="S89" s="70">
        <v>0.10899968872033838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7.1873923539111928E-4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9.4591009248117253E-3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1.1172429920428328E-2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3.3332771764531977E-2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0.12230215685993695</v>
      </c>
      <c r="S91" s="70">
        <v>0.16426428757740297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3.5255568377596802E-3</v>
      </c>
      <c r="K92" s="70">
        <v>0</v>
      </c>
      <c r="L92" s="70">
        <v>0</v>
      </c>
      <c r="M92" s="70">
        <v>6.8608295242427175E-3</v>
      </c>
      <c r="N92" s="70">
        <v>0</v>
      </c>
      <c r="O92" s="70">
        <v>6.6150067676886692E-3</v>
      </c>
      <c r="P92" s="70">
        <v>1.6568734528110474E-2</v>
      </c>
      <c r="Q92" s="70">
        <v>0</v>
      </c>
      <c r="R92" s="70">
        <v>0</v>
      </c>
      <c r="S92" s="70">
        <v>3.3570127657796434E-2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1.2431567336066429E-3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3.8727553264283898E-6</v>
      </c>
      <c r="Q93" s="70">
        <v>6.5460237478554006E-5</v>
      </c>
      <c r="R93" s="70">
        <v>0</v>
      </c>
      <c r="S93" s="70">
        <v>1.3124897264162882E-3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1.0007770804763219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1.1261543844671928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1.7999138146854499E-2</v>
      </c>
      <c r="S94" s="70">
        <v>2.160041346774392</v>
      </c>
    </row>
    <row r="95" spans="1:19">
      <c r="A95" t="s">
        <v>228</v>
      </c>
      <c r="B95" s="69" t="s">
        <v>135</v>
      </c>
      <c r="C95" s="70">
        <v>4.0257852645242398E-4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2.1056520221520936E-2</v>
      </c>
      <c r="O95" s="70">
        <v>0</v>
      </c>
      <c r="P95" s="70">
        <v>7.6896452589059194E-4</v>
      </c>
      <c r="Q95" s="70">
        <v>0</v>
      </c>
      <c r="R95" s="70">
        <v>6.1868668742048882E-3</v>
      </c>
      <c r="S95" s="70">
        <v>2.8414930148073836E-2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2.691352329203589E-3</v>
      </c>
      <c r="O96" s="70">
        <v>0</v>
      </c>
      <c r="P96" s="70">
        <v>0</v>
      </c>
      <c r="Q96" s="70">
        <v>0</v>
      </c>
      <c r="R96" s="70">
        <v>1.9776695626914531E-2</v>
      </c>
      <c r="S96" s="70">
        <v>2.2468047956124337E-2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0.1743205888355206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7.4446220116142214E-4</v>
      </c>
      <c r="P97" s="70">
        <v>1.0929882436627736E-4</v>
      </c>
      <c r="Q97" s="70">
        <v>0</v>
      </c>
      <c r="R97" s="70">
        <v>5.0486203466918234E-2</v>
      </c>
      <c r="S97" s="70">
        <v>0.22566055332796964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2.8317489258324002E-2</v>
      </c>
      <c r="Q98" s="70">
        <v>2.5611922015458255E-2</v>
      </c>
      <c r="R98" s="70">
        <v>0</v>
      </c>
      <c r="S98" s="70">
        <v>5.3929411273784922E-2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4.7966146582187896E-2</v>
      </c>
      <c r="N99" s="70">
        <v>0</v>
      </c>
      <c r="O99" s="70">
        <v>1.5806056525272005E-2</v>
      </c>
      <c r="P99" s="70">
        <v>4.5800537494988802E-4</v>
      </c>
      <c r="Q99" s="70">
        <v>2.8856505414882605E-3</v>
      </c>
      <c r="R99" s="70">
        <v>0</v>
      </c>
      <c r="S99" s="70">
        <v>6.711585902388606E-2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5.5728887882868783E-2</v>
      </c>
      <c r="N100" s="70">
        <v>4.3191978990488877E-3</v>
      </c>
      <c r="O100" s="70">
        <v>0</v>
      </c>
      <c r="P100" s="70">
        <v>6.8281045250007111E-4</v>
      </c>
      <c r="Q100" s="70">
        <v>0</v>
      </c>
      <c r="R100" s="70">
        <v>0.18887567359357149</v>
      </c>
      <c r="S100" s="70">
        <v>0.24960656982798923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4.4440798641247503E-2</v>
      </c>
      <c r="I101" s="70">
        <v>0</v>
      </c>
      <c r="J101" s="70">
        <v>0</v>
      </c>
      <c r="K101" s="70">
        <v>0</v>
      </c>
      <c r="L101" s="70">
        <v>0</v>
      </c>
      <c r="M101" s="70">
        <v>6.828732307024854E-3</v>
      </c>
      <c r="N101" s="70">
        <v>2.3296465829618862E-2</v>
      </c>
      <c r="O101" s="70">
        <v>1.0898315322610763E-2</v>
      </c>
      <c r="P101" s="70">
        <v>3.6791175601180726E-5</v>
      </c>
      <c r="Q101" s="70">
        <v>3.5419139603042771E-2</v>
      </c>
      <c r="R101" s="70">
        <v>0.18392555301784075</v>
      </c>
      <c r="S101" s="70">
        <v>0.30484579589699479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4.4048432264354176E-5</v>
      </c>
      <c r="F102" s="70">
        <v>0</v>
      </c>
      <c r="G102" s="70">
        <v>0</v>
      </c>
      <c r="H102" s="70">
        <v>0</v>
      </c>
      <c r="I102" s="70">
        <v>6.5353496823589929E-2</v>
      </c>
      <c r="J102" s="70">
        <v>0</v>
      </c>
      <c r="K102" s="70">
        <v>0</v>
      </c>
      <c r="L102" s="70">
        <v>0</v>
      </c>
      <c r="M102" s="70">
        <v>0</v>
      </c>
      <c r="N102" s="70">
        <v>1.561027301857365E-3</v>
      </c>
      <c r="O102" s="70">
        <v>1.2012602959206919E-2</v>
      </c>
      <c r="P102" s="70">
        <v>3.1268423675676615E-3</v>
      </c>
      <c r="Q102" s="70">
        <v>1.2688894164032405E-3</v>
      </c>
      <c r="R102" s="70">
        <v>2.0429721147759317E-2</v>
      </c>
      <c r="S102" s="70">
        <v>0.10379662844863446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4.0007800154175488E-2</v>
      </c>
      <c r="N103" s="70">
        <v>2.0454277701946744E-3</v>
      </c>
      <c r="O103" s="70">
        <v>0</v>
      </c>
      <c r="P103" s="70">
        <v>7.8250232987955304E-3</v>
      </c>
      <c r="Q103" s="70">
        <v>0</v>
      </c>
      <c r="R103" s="70">
        <v>1.5100738248232659E-3</v>
      </c>
      <c r="S103" s="70">
        <v>5.1388325048009165E-2</v>
      </c>
    </row>
    <row r="104" spans="1:19">
      <c r="A104" t="s">
        <v>228</v>
      </c>
      <c r="B104" s="69" t="s">
        <v>144</v>
      </c>
      <c r="C104" s="70">
        <v>8.1069102423975137E-3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7.1035390393907605E-3</v>
      </c>
      <c r="M104" s="70">
        <v>4.3918746979372258E-3</v>
      </c>
      <c r="N104" s="70">
        <v>0</v>
      </c>
      <c r="O104" s="70">
        <v>1.5322160872081714E-2</v>
      </c>
      <c r="P104" s="70">
        <v>2.5113109529657063E-2</v>
      </c>
      <c r="Q104" s="70">
        <v>0</v>
      </c>
      <c r="R104" s="70">
        <v>2.2548511555188711</v>
      </c>
      <c r="S104" s="70">
        <v>2.3148887499003337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1.7786803034764205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2.7109287285220773E-5</v>
      </c>
      <c r="Q105" s="70">
        <v>0</v>
      </c>
      <c r="R105" s="70">
        <v>8.182047501389178E-2</v>
      </c>
      <c r="S105" s="70">
        <v>1.860527887777593</v>
      </c>
    </row>
    <row r="106" spans="1:19">
      <c r="A106" t="s">
        <v>228</v>
      </c>
      <c r="B106" s="69" t="s">
        <v>146</v>
      </c>
      <c r="C106" s="70">
        <v>1.4264454733847742E-5</v>
      </c>
      <c r="D106" s="70">
        <v>0</v>
      </c>
      <c r="E106" s="70">
        <v>0</v>
      </c>
      <c r="F106" s="70">
        <v>0.19525544994860411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5.5343749598627312E-2</v>
      </c>
      <c r="P106" s="70">
        <v>5.189359438997343E-4</v>
      </c>
      <c r="Q106" s="70">
        <v>5.6308400000038006E-5</v>
      </c>
      <c r="R106" s="70">
        <v>0</v>
      </c>
      <c r="S106" s="70">
        <v>0.2511887083458646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0.21148008774897509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2.1705062495895877E-3</v>
      </c>
      <c r="O107" s="70">
        <v>0</v>
      </c>
      <c r="P107" s="70">
        <v>0</v>
      </c>
      <c r="Q107" s="70">
        <v>0</v>
      </c>
      <c r="R107" s="70">
        <v>6.0382630299232076E-2</v>
      </c>
      <c r="S107" s="70">
        <v>0.27403322429779564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0.13872836923077481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0.33330530013059434</v>
      </c>
      <c r="K108" s="70">
        <v>0</v>
      </c>
      <c r="L108" s="70">
        <v>0</v>
      </c>
      <c r="M108" s="70">
        <v>0</v>
      </c>
      <c r="N108" s="70">
        <v>6.3181581343918491E-3</v>
      </c>
      <c r="O108" s="70">
        <v>2.5342195071207385E-3</v>
      </c>
      <c r="P108" s="70">
        <v>3.8727553266504344E-6</v>
      </c>
      <c r="Q108" s="70">
        <v>1.8133741649788648E-2</v>
      </c>
      <c r="R108" s="70">
        <v>2.1525161721456243E-3</v>
      </c>
      <c r="S108" s="70">
        <v>0.50733742936435533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3.3775006967348142E-2</v>
      </c>
      <c r="I109" s="70">
        <v>4.9668657585928311E-2</v>
      </c>
      <c r="J109" s="70">
        <v>3.6588742912402772E-2</v>
      </c>
      <c r="K109" s="70">
        <v>3.6268250000000002E-2</v>
      </c>
      <c r="L109" s="70">
        <v>0</v>
      </c>
      <c r="M109" s="70">
        <v>0</v>
      </c>
      <c r="N109" s="70">
        <v>1.3498840252346156E-3</v>
      </c>
      <c r="O109" s="70">
        <v>5.101449648807943E-2</v>
      </c>
      <c r="P109" s="70">
        <v>2.0383796818088662E-3</v>
      </c>
      <c r="Q109" s="70">
        <v>0</v>
      </c>
      <c r="R109" s="70">
        <v>9.4721162793121039E-4</v>
      </c>
      <c r="S109" s="70">
        <v>0.21165062928874079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3.4941181598213689E-4</v>
      </c>
      <c r="N110" s="70">
        <v>1.1863807494116863E-3</v>
      </c>
      <c r="O110" s="70">
        <v>2.1060232172728011E-2</v>
      </c>
      <c r="P110" s="70">
        <v>1.000403677804873E-2</v>
      </c>
      <c r="Q110" s="70">
        <v>4.9751247382399111E-3</v>
      </c>
      <c r="R110" s="70">
        <v>0</v>
      </c>
      <c r="S110" s="70">
        <v>3.7575186254400705E-2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2.6297416215699032E-2</v>
      </c>
      <c r="O111" s="70">
        <v>0</v>
      </c>
      <c r="P111" s="70">
        <v>0</v>
      </c>
      <c r="Q111" s="70">
        <v>0</v>
      </c>
      <c r="R111" s="70">
        <v>2.0044447893496908E-4</v>
      </c>
      <c r="S111" s="70">
        <v>2.6497860694632891E-2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1.0935304064433549E-2</v>
      </c>
      <c r="O112" s="70">
        <v>0</v>
      </c>
      <c r="P112" s="70">
        <v>0</v>
      </c>
      <c r="Q112" s="70">
        <v>0</v>
      </c>
      <c r="R112" s="70">
        <v>2.082172035164831E-2</v>
      </c>
      <c r="S112" s="70">
        <v>3.1757024416080526E-2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9.9765533074647195E-4</v>
      </c>
      <c r="N113" s="70">
        <v>0</v>
      </c>
      <c r="O113" s="70">
        <v>2.2049662115266599E-3</v>
      </c>
      <c r="P113" s="70">
        <v>0</v>
      </c>
      <c r="Q113" s="70">
        <v>0</v>
      </c>
      <c r="R113" s="70">
        <v>6.4945874393016467E-3</v>
      </c>
      <c r="S113" s="70">
        <v>9.6972089815778872E-3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3.3561416553089529E-2</v>
      </c>
      <c r="P114" s="70">
        <v>0</v>
      </c>
      <c r="Q114" s="70">
        <v>0</v>
      </c>
      <c r="R114" s="70">
        <v>0</v>
      </c>
      <c r="S114" s="70">
        <v>3.35614165530842E-2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4.8166802378624141E-5</v>
      </c>
      <c r="Q115" s="70">
        <v>0</v>
      </c>
      <c r="R115" s="70">
        <v>0</v>
      </c>
      <c r="S115" s="70">
        <v>4.8166802372406892E-5</v>
      </c>
    </row>
    <row r="116" spans="1:19">
      <c r="A116" t="s">
        <v>228</v>
      </c>
      <c r="B116" s="69" t="s">
        <v>156</v>
      </c>
      <c r="C116" s="70">
        <v>0</v>
      </c>
      <c r="D116" s="70">
        <v>0.10543356061538933</v>
      </c>
      <c r="E116" s="70">
        <v>0</v>
      </c>
      <c r="F116" s="70">
        <v>0.33479028453857751</v>
      </c>
      <c r="G116" s="70">
        <v>0.16072486668922092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3.7446228033921614E-6</v>
      </c>
      <c r="Q116" s="70">
        <v>0</v>
      </c>
      <c r="R116" s="70">
        <v>0</v>
      </c>
      <c r="S116" s="70">
        <v>0.60095245646600404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7.6979644208807763E-4</v>
      </c>
      <c r="O117" s="70">
        <v>1.9260068254123297E-3</v>
      </c>
      <c r="P117" s="70">
        <v>8.8982593599262749E-4</v>
      </c>
      <c r="Q117" s="70">
        <v>0</v>
      </c>
      <c r="R117" s="70">
        <v>0</v>
      </c>
      <c r="S117" s="70">
        <v>3.1149499203493747E-2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3.3123345307627172E-2</v>
      </c>
      <c r="P118" s="70">
        <v>0</v>
      </c>
      <c r="Q118" s="70">
        <v>0</v>
      </c>
      <c r="R118" s="70">
        <v>0</v>
      </c>
      <c r="S118" s="70">
        <v>3.3123345307629393E-2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6.006632321609473E-3</v>
      </c>
      <c r="K119" s="70">
        <v>0</v>
      </c>
      <c r="L119" s="70">
        <v>0</v>
      </c>
      <c r="M119" s="70">
        <v>1.4862199691600964E-4</v>
      </c>
      <c r="N119" s="70">
        <v>0</v>
      </c>
      <c r="O119" s="70">
        <v>1.2803368354871836E-2</v>
      </c>
      <c r="P119" s="70">
        <v>0</v>
      </c>
      <c r="Q119" s="70">
        <v>2.4019513330637565E-3</v>
      </c>
      <c r="R119" s="70">
        <v>0</v>
      </c>
      <c r="S119" s="70">
        <v>2.1360574006465072E-2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1.2921612280316186E-2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1.4300755748308802E-2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1.7348787309006575E-2</v>
      </c>
      <c r="O121" s="70">
        <v>0</v>
      </c>
      <c r="P121" s="70">
        <v>0</v>
      </c>
      <c r="Q121" s="70">
        <v>0</v>
      </c>
      <c r="R121" s="70">
        <v>0</v>
      </c>
      <c r="S121" s="70">
        <v>1.7348787309032332E-2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1.7977899266845565E-2</v>
      </c>
      <c r="O122" s="70">
        <v>0</v>
      </c>
      <c r="P122" s="70">
        <v>0</v>
      </c>
      <c r="Q122" s="70">
        <v>0</v>
      </c>
      <c r="R122" s="70">
        <v>0</v>
      </c>
      <c r="S122" s="70">
        <v>1.7977899266838904E-2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6.0786645187427268E-4</v>
      </c>
      <c r="Q124" s="70">
        <v>0</v>
      </c>
      <c r="R124" s="70">
        <v>0</v>
      </c>
      <c r="S124" s="70">
        <v>6.0786645185828547E-4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3.0376130962888048E-3</v>
      </c>
      <c r="O125" s="70">
        <v>0</v>
      </c>
      <c r="P125" s="70">
        <v>0</v>
      </c>
      <c r="Q125" s="70">
        <v>0</v>
      </c>
      <c r="R125" s="70">
        <v>0.16419915580240119</v>
      </c>
      <c r="S125" s="70">
        <v>0.16723676889870376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2.3014252439312877E-4</v>
      </c>
      <c r="R126" s="70">
        <v>0</v>
      </c>
      <c r="S126" s="70">
        <v>2.3014252438713356E-4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0.10227885955173122</v>
      </c>
      <c r="G127" s="70">
        <v>0</v>
      </c>
      <c r="H127" s="70">
        <v>1.8831443815373605E-3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3.8202358547358983E-3</v>
      </c>
      <c r="S127" s="70">
        <v>0.10798223978800081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1.7154511287261531E-2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2.0964842478834456E-3</v>
      </c>
      <c r="R128" s="70">
        <v>0</v>
      </c>
      <c r="S128" s="70">
        <v>1.9250995535145421E-2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3.9632532510935903E-5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0.18203611594297531</v>
      </c>
      <c r="S130" s="70">
        <v>0.18207574847546937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1.2689980508264753E-3</v>
      </c>
      <c r="Q131" s="70">
        <v>0</v>
      </c>
      <c r="R131" s="70">
        <v>0</v>
      </c>
      <c r="S131" s="70">
        <v>1.2689980508326926E-3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6.3168509536408735E-3</v>
      </c>
      <c r="Q132" s="70">
        <v>0</v>
      </c>
      <c r="R132" s="70">
        <v>0</v>
      </c>
      <c r="S132" s="70">
        <v>6.3168509536382089E-3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5.6017543470505693E-3</v>
      </c>
      <c r="O133" s="70">
        <v>0</v>
      </c>
      <c r="P133" s="70">
        <v>8.7601772523666632E-3</v>
      </c>
      <c r="Q133" s="70">
        <v>0</v>
      </c>
      <c r="R133" s="70">
        <v>4.9915973711733841E-4</v>
      </c>
      <c r="S133" s="70">
        <v>1.4861091336541676E-2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5.7543379066729017E-2</v>
      </c>
      <c r="Q134" s="70">
        <v>0</v>
      </c>
      <c r="R134" s="70">
        <v>0</v>
      </c>
      <c r="S134" s="70">
        <v>5.7543379066729017E-2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3.3769881553538106E-3</v>
      </c>
      <c r="Q135" s="70">
        <v>0</v>
      </c>
      <c r="R135" s="70">
        <v>0</v>
      </c>
      <c r="S135" s="70">
        <v>3.3769881553524783E-3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1.1168332409252635E-2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1.5420539195014626E-3</v>
      </c>
      <c r="S136" s="70">
        <v>1.2710386328748768E-2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8.6505091101862774E-5</v>
      </c>
      <c r="N137" s="70">
        <v>2.3085859531795094E-3</v>
      </c>
      <c r="O137" s="70">
        <v>0</v>
      </c>
      <c r="P137" s="70">
        <v>0</v>
      </c>
      <c r="Q137" s="70">
        <v>0</v>
      </c>
      <c r="R137" s="70">
        <v>0</v>
      </c>
      <c r="S137" s="70">
        <v>2.3950910442778195E-3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0.10173796882107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0.10173796882108377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9.3176484261769943E-5</v>
      </c>
      <c r="Q139" s="70">
        <v>0</v>
      </c>
      <c r="R139" s="70">
        <v>0</v>
      </c>
      <c r="S139" s="70">
        <v>9.3176484270429683E-5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8.1793460642884952E-3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1.2106997560553445E-2</v>
      </c>
      <c r="S140" s="70">
        <v>2.0286343624846381E-2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0.22849369393484409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1.1221110890392794E-2</v>
      </c>
      <c r="S141" s="70">
        <v>0.23971480482524044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3.3007453703781664E-4</v>
      </c>
      <c r="Q142" s="70">
        <v>0</v>
      </c>
      <c r="R142" s="70">
        <v>0</v>
      </c>
      <c r="S142" s="70">
        <v>3.3007453703248757E-4</v>
      </c>
    </row>
    <row r="143" spans="1:19">
      <c r="A143" t="s">
        <v>228</v>
      </c>
      <c r="B143" s="69" t="s">
        <v>183</v>
      </c>
      <c r="C143" s="70">
        <v>0</v>
      </c>
      <c r="D143" s="70">
        <v>6.6789856867117692E-3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2.2294293939699728E-3</v>
      </c>
      <c r="P143" s="70">
        <v>1.8234017664631175E-4</v>
      </c>
      <c r="Q143" s="70">
        <v>0</v>
      </c>
      <c r="R143" s="70">
        <v>0</v>
      </c>
      <c r="S143" s="70">
        <v>9.0907552573185058E-3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5.1274625631947401E-4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2.6753152727643226E-4</v>
      </c>
      <c r="R144" s="70">
        <v>0</v>
      </c>
      <c r="S144" s="70">
        <v>7.802777835905772E-4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3.006815317384337E-3</v>
      </c>
      <c r="Q145" s="70">
        <v>0</v>
      </c>
      <c r="R145" s="70">
        <v>0</v>
      </c>
      <c r="S145" s="70">
        <v>3.0068153173914425E-3</v>
      </c>
    </row>
    <row r="146" spans="1:19">
      <c r="A146" t="s">
        <v>228</v>
      </c>
      <c r="B146" s="69" t="s">
        <v>186</v>
      </c>
      <c r="C146" s="70">
        <v>0</v>
      </c>
      <c r="D146" s="70">
        <v>6.0842246868308081E-2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4.2573333037585481E-3</v>
      </c>
      <c r="O146" s="70">
        <v>2.0308995995193868E-2</v>
      </c>
      <c r="P146" s="70">
        <v>1.4484347095988781E-4</v>
      </c>
      <c r="Q146" s="70">
        <v>0</v>
      </c>
      <c r="R146" s="70">
        <v>0</v>
      </c>
      <c r="S146" s="70">
        <v>8.555341963821661E-2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8.4600644823189519E-3</v>
      </c>
      <c r="H147" s="70">
        <v>0</v>
      </c>
      <c r="I147" s="70">
        <v>0</v>
      </c>
      <c r="J147" s="70">
        <v>0</v>
      </c>
      <c r="K147" s="70">
        <v>3.4443052281027953E-3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2.4370795194230688E-3</v>
      </c>
      <c r="R147" s="70">
        <v>2.1231713845182298E-4</v>
      </c>
      <c r="S147" s="70">
        <v>1.4553766368308629E-2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4.615563702543124E-3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3.3277315807822561E-5</v>
      </c>
      <c r="Q148" s="70">
        <v>0</v>
      </c>
      <c r="R148" s="70">
        <v>0</v>
      </c>
      <c r="S148" s="70">
        <v>4.6488410183513906E-3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2.9874353879197901E-3</v>
      </c>
      <c r="O149" s="70">
        <v>0</v>
      </c>
      <c r="P149" s="70">
        <v>0</v>
      </c>
      <c r="Q149" s="70">
        <v>0</v>
      </c>
      <c r="R149" s="70">
        <v>0</v>
      </c>
      <c r="S149" s="70">
        <v>2.9874353879222326E-3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3.1375912272870288E-2</v>
      </c>
      <c r="L150" s="70">
        <v>0</v>
      </c>
      <c r="M150" s="70">
        <v>0</v>
      </c>
      <c r="N150" s="70">
        <v>0</v>
      </c>
      <c r="O150" s="70">
        <v>2.2057984903578465E-3</v>
      </c>
      <c r="P150" s="70">
        <v>1.3194521789336999E-3</v>
      </c>
      <c r="Q150" s="70">
        <v>0</v>
      </c>
      <c r="R150" s="70">
        <v>4.1460317654617995E-4</v>
      </c>
      <c r="S150" s="70">
        <v>3.5315766118699798E-2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2.6786850796365336E-3</v>
      </c>
      <c r="P151" s="70">
        <v>0</v>
      </c>
      <c r="Q151" s="70">
        <v>0</v>
      </c>
      <c r="R151" s="70">
        <v>0</v>
      </c>
      <c r="S151" s="70">
        <v>2.6786850796440831E-3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2.7214054633559526E-2</v>
      </c>
      <c r="O153" s="70">
        <v>0</v>
      </c>
      <c r="P153" s="70">
        <v>0</v>
      </c>
      <c r="Q153" s="70">
        <v>0</v>
      </c>
      <c r="R153" s="70">
        <v>0</v>
      </c>
      <c r="S153" s="70">
        <v>2.7214054633560636E-2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2.0093730184077341E-2</v>
      </c>
      <c r="P154" s="70">
        <v>0</v>
      </c>
      <c r="Q154" s="70">
        <v>0</v>
      </c>
      <c r="R154" s="70">
        <v>3.7768292975970397E-3</v>
      </c>
      <c r="S154" s="70">
        <v>2.3870559481665055E-2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2.4401492463436814E-2</v>
      </c>
      <c r="P155" s="70">
        <v>3.9632532510935903E-5</v>
      </c>
      <c r="Q155" s="70">
        <v>7.7051286868412561E-4</v>
      </c>
      <c r="R155" s="70">
        <v>0</v>
      </c>
      <c r="S155" s="70">
        <v>2.5211637864629211E-2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6.0048976468429771E-4</v>
      </c>
      <c r="P156" s="70">
        <v>0</v>
      </c>
      <c r="Q156" s="70">
        <v>0</v>
      </c>
      <c r="R156" s="70">
        <v>0</v>
      </c>
      <c r="S156" s="70">
        <v>6.0048976467896864E-4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4.5585044161633448E-5</v>
      </c>
      <c r="Q157" s="70">
        <v>0</v>
      </c>
      <c r="R157" s="70">
        <v>4.7728892723899463E-3</v>
      </c>
      <c r="S157" s="70">
        <v>4.8184743165506916E-3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3.3277315807822561E-5</v>
      </c>
      <c r="Q158" s="70">
        <v>0</v>
      </c>
      <c r="R158" s="70">
        <v>0</v>
      </c>
      <c r="S158" s="70">
        <v>3.3277315807822561E-5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3.1011450551902797E-2</v>
      </c>
      <c r="S159" s="70">
        <v>3.1011450551915232E-2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0.11386907314621209</v>
      </c>
      <c r="D161" s="70">
        <v>0</v>
      </c>
      <c r="E161" s="70">
        <v>0.26743665615015577</v>
      </c>
      <c r="F161" s="70">
        <v>1.9182019561578727</v>
      </c>
      <c r="G161" s="70">
        <v>2.6967844079512915E-3</v>
      </c>
      <c r="H161" s="70">
        <v>0</v>
      </c>
      <c r="I161" s="70">
        <v>0</v>
      </c>
      <c r="J161" s="70">
        <v>0</v>
      </c>
      <c r="K161" s="70">
        <v>0</v>
      </c>
      <c r="L161" s="70">
        <v>1.8096426257953588</v>
      </c>
      <c r="M161" s="70">
        <v>6.3889637809655397E-3</v>
      </c>
      <c r="N161" s="70">
        <v>0</v>
      </c>
      <c r="O161" s="70">
        <v>0.15225219334946649</v>
      </c>
      <c r="P161" s="70">
        <v>0.13672370470513218</v>
      </c>
      <c r="Q161" s="70">
        <v>6.6809933096712015E-5</v>
      </c>
      <c r="R161" s="70">
        <v>0.28627572135676438</v>
      </c>
      <c r="S161" s="70">
        <v>4.6935544887829508</v>
      </c>
    </row>
    <row r="162" spans="1:19">
      <c r="A162" t="s">
        <v>228</v>
      </c>
      <c r="B162" s="69" t="s">
        <v>202</v>
      </c>
      <c r="C162" s="70">
        <v>7.9669156327621948E-5</v>
      </c>
      <c r="D162" s="70">
        <v>0</v>
      </c>
      <c r="E162" s="70">
        <v>4.4956647362592861E-5</v>
      </c>
      <c r="F162" s="70">
        <v>0.88919316910927648</v>
      </c>
      <c r="G162" s="70">
        <v>0</v>
      </c>
      <c r="H162" s="70">
        <v>0</v>
      </c>
      <c r="I162" s="70">
        <v>0</v>
      </c>
      <c r="J162" s="70">
        <v>3.167901837361109E-2</v>
      </c>
      <c r="K162" s="70">
        <v>0</v>
      </c>
      <c r="L162" s="70">
        <v>2.2985212923657627E-2</v>
      </c>
      <c r="M162" s="70">
        <v>0</v>
      </c>
      <c r="N162" s="70">
        <v>0</v>
      </c>
      <c r="O162" s="70">
        <v>7.5981193726804008E-4</v>
      </c>
      <c r="P162" s="70">
        <v>8.2431931859389129E-2</v>
      </c>
      <c r="Q162" s="70">
        <v>0</v>
      </c>
      <c r="R162" s="70">
        <v>0.80019261716458168</v>
      </c>
      <c r="S162" s="70">
        <v>1.8273663871714945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5.9350425018508624E-2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4.0897959005588014E-3</v>
      </c>
      <c r="Q163" s="70">
        <v>4.0897211727994875E-3</v>
      </c>
      <c r="R163" s="70">
        <v>0.12121373232364618</v>
      </c>
      <c r="S163" s="70">
        <v>0.18874367441550532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0.42480945119327629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4.651133182085232E-2</v>
      </c>
      <c r="P164" s="70">
        <v>8.5181338371453919E-4</v>
      </c>
      <c r="Q164" s="70">
        <v>0</v>
      </c>
      <c r="R164" s="70">
        <v>0.20724823101273593</v>
      </c>
      <c r="S164" s="70">
        <v>0.6794208274105813</v>
      </c>
    </row>
    <row r="165" spans="1:19">
      <c r="A165" t="s">
        <v>228</v>
      </c>
      <c r="B165" s="69" t="s">
        <v>205</v>
      </c>
      <c r="C165" s="70">
        <v>1.3542780476946126E-3</v>
      </c>
      <c r="D165" s="70">
        <v>0</v>
      </c>
      <c r="E165" s="70">
        <v>2.7519882756212866E-3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0.55571719549855203</v>
      </c>
      <c r="M165" s="70">
        <v>0</v>
      </c>
      <c r="N165" s="70">
        <v>0</v>
      </c>
      <c r="O165" s="70">
        <v>0</v>
      </c>
      <c r="P165" s="70">
        <v>5.3071795219254536E-2</v>
      </c>
      <c r="Q165" s="70">
        <v>0</v>
      </c>
      <c r="R165" s="70">
        <v>1.0871736181148126</v>
      </c>
      <c r="S165" s="70">
        <v>1.700068875155921</v>
      </c>
    </row>
    <row r="166" spans="1:19">
      <c r="A166" t="s">
        <v>228</v>
      </c>
      <c r="B166" s="69" t="s">
        <v>206</v>
      </c>
      <c r="C166" s="70">
        <v>1.6022795227832454E-5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3.8722124566117344E-3</v>
      </c>
      <c r="M166" s="70">
        <v>0</v>
      </c>
      <c r="N166" s="70">
        <v>0</v>
      </c>
      <c r="O166" s="70">
        <v>0</v>
      </c>
      <c r="P166" s="70">
        <v>0.12524761213577951</v>
      </c>
      <c r="Q166" s="70">
        <v>0</v>
      </c>
      <c r="R166" s="70">
        <v>7.6432237749202159E-3</v>
      </c>
      <c r="S166" s="70">
        <v>0.13677907116253607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6.7490456345725702E-2</v>
      </c>
      <c r="Q167" s="70">
        <v>0</v>
      </c>
      <c r="R167" s="70">
        <v>0.52154429311875994</v>
      </c>
      <c r="S167" s="70">
        <v>0.58903474946448853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1.46625874066173E-2</v>
      </c>
      <c r="Q168" s="70">
        <v>0</v>
      </c>
      <c r="R168" s="70">
        <v>0.40014408928270839</v>
      </c>
      <c r="S168" s="70">
        <v>0.41480667668932369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1.7729571241309472E-4</v>
      </c>
      <c r="Q169" s="70">
        <v>0</v>
      </c>
      <c r="R169" s="70">
        <v>7.0579599385684588E-2</v>
      </c>
      <c r="S169" s="70">
        <v>7.0756895098099903E-2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5.5632520542104658E-2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5.8837176222859E-4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5.6220892304338577E-2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3.4874874364483333E-3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3.4874874364447805E-3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3.2853829339858365E-2</v>
      </c>
      <c r="S173" s="70">
        <v>3.2853829339856588E-2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6.1818446883794564E-3</v>
      </c>
      <c r="S177" s="70">
        <v>6.1818446883847855E-3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4.9893614504208372E-3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1.0753594728774019E-4</v>
      </c>
      <c r="Q178" s="70">
        <v>0</v>
      </c>
      <c r="R178" s="70">
        <v>0</v>
      </c>
      <c r="S178" s="70">
        <v>5.096897397706357E-3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3.0577647506890848E-4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4.9311519532398762E-2</v>
      </c>
      <c r="M179" s="70">
        <v>0</v>
      </c>
      <c r="N179" s="70">
        <v>0</v>
      </c>
      <c r="O179" s="70">
        <v>5.1679257578722826E-3</v>
      </c>
      <c r="P179" s="70">
        <v>4.1291424645670816E-3</v>
      </c>
      <c r="Q179" s="70">
        <v>4.5441346364438751E-4</v>
      </c>
      <c r="R179" s="70">
        <v>4.5467946119755354E-2</v>
      </c>
      <c r="S179" s="70">
        <v>0.10483672381330678</v>
      </c>
    </row>
    <row r="180" spans="1:19">
      <c r="A180" t="s">
        <v>228</v>
      </c>
      <c r="B180" s="69" t="s">
        <v>220</v>
      </c>
      <c r="C180" s="70">
        <v>9.9021337719773506E-5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1.3830291052220778E-2</v>
      </c>
      <c r="Q180" s="70">
        <v>0</v>
      </c>
      <c r="R180" s="70">
        <v>4.5084284550577891E-2</v>
      </c>
      <c r="S180" s="70">
        <v>5.9013596940516777E-2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1.0407076852168018E-3</v>
      </c>
      <c r="Q181" s="70">
        <v>0</v>
      </c>
      <c r="R181" s="70">
        <v>0</v>
      </c>
      <c r="S181" s="70">
        <v>1.0407076852203545E-3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B2:E40"/>
  <sheetViews>
    <sheetView workbookViewId="0">
      <selection activeCell="L20" sqref="L20"/>
    </sheetView>
  </sheetViews>
  <sheetFormatPr defaultRowHeight="15"/>
  <cols>
    <col min="2" max="2" width="23.140625" bestFit="1" customWidth="1"/>
    <col min="3" max="5" width="10.85546875" customWidth="1"/>
  </cols>
  <sheetData>
    <row r="2" spans="2:5">
      <c r="B2" s="133" t="s">
        <v>331</v>
      </c>
      <c r="C2" s="134" t="s">
        <v>332</v>
      </c>
      <c r="D2" s="135"/>
      <c r="E2" s="136"/>
    </row>
    <row r="3" spans="2:5">
      <c r="B3" s="137" t="s">
        <v>333</v>
      </c>
      <c r="C3" s="196">
        <v>41544</v>
      </c>
      <c r="D3" s="140"/>
      <c r="E3" s="141"/>
    </row>
    <row r="4" spans="2:5">
      <c r="B4" s="137" t="s">
        <v>1</v>
      </c>
      <c r="C4" s="142" t="s">
        <v>280</v>
      </c>
      <c r="D4" s="140"/>
      <c r="E4" s="141"/>
    </row>
    <row r="5" spans="2:5">
      <c r="B5" s="137" t="s">
        <v>3</v>
      </c>
      <c r="C5" s="142" t="s">
        <v>281</v>
      </c>
      <c r="D5" s="140"/>
      <c r="E5" s="141"/>
    </row>
    <row r="6" spans="2:5">
      <c r="B6" s="143" t="s">
        <v>334</v>
      </c>
      <c r="C6" s="144" t="s">
        <v>345</v>
      </c>
      <c r="D6" s="144"/>
      <c r="E6" s="145"/>
    </row>
    <row r="8" spans="2:5">
      <c r="B8" s="146" t="s">
        <v>346</v>
      </c>
    </row>
    <row r="9" spans="2:5">
      <c r="B9" s="147" t="s">
        <v>337</v>
      </c>
      <c r="C9" s="148">
        <v>2010</v>
      </c>
      <c r="D9" s="148">
        <v>2020</v>
      </c>
      <c r="E9" s="149">
        <v>2030</v>
      </c>
    </row>
    <row r="10" spans="2:5">
      <c r="B10" s="150" t="s">
        <v>12</v>
      </c>
      <c r="C10" s="151"/>
      <c r="D10" s="152"/>
      <c r="E10" s="153"/>
    </row>
    <row r="11" spans="2:5">
      <c r="B11" s="73" t="s">
        <v>14</v>
      </c>
      <c r="C11" s="197">
        <v>7.3091894858426469</v>
      </c>
      <c r="D11" s="197">
        <v>4.0611074950210533</v>
      </c>
      <c r="E11" s="197">
        <v>3.186657133061281</v>
      </c>
    </row>
    <row r="12" spans="2:5">
      <c r="B12" s="73" t="s">
        <v>15</v>
      </c>
      <c r="C12" s="198">
        <v>35.194472545965318</v>
      </c>
      <c r="D12" s="198">
        <v>32.932501282051497</v>
      </c>
      <c r="E12" s="198">
        <v>33.893652179815994</v>
      </c>
    </row>
    <row r="13" spans="2:5">
      <c r="B13" s="73" t="s">
        <v>16</v>
      </c>
      <c r="C13" s="198">
        <v>6.2750276632544475</v>
      </c>
      <c r="D13" s="198">
        <v>6.9029564396113781</v>
      </c>
      <c r="E13" s="198">
        <v>6.8716955906829984</v>
      </c>
    </row>
    <row r="14" spans="2:5">
      <c r="B14" s="73" t="s">
        <v>17</v>
      </c>
      <c r="C14" s="198">
        <v>109.45455618435955</v>
      </c>
      <c r="D14" s="198">
        <v>115.6049465348037</v>
      </c>
      <c r="E14" s="198">
        <v>104.78777884274631</v>
      </c>
    </row>
    <row r="15" spans="2:5">
      <c r="B15" s="73" t="s">
        <v>18</v>
      </c>
      <c r="C15" s="198">
        <v>59.701395302220838</v>
      </c>
      <c r="D15" s="198">
        <v>60.611195960243421</v>
      </c>
      <c r="E15" s="198">
        <v>65.530565063335686</v>
      </c>
    </row>
    <row r="16" spans="2:5">
      <c r="B16" s="73" t="s">
        <v>19</v>
      </c>
      <c r="C16" s="198">
        <v>3.9603093811797927</v>
      </c>
      <c r="D16" s="198">
        <v>3.9472643036680184</v>
      </c>
      <c r="E16" s="198">
        <v>3.8386586504968303</v>
      </c>
    </row>
    <row r="17" spans="2:5">
      <c r="B17" s="73" t="s">
        <v>20</v>
      </c>
      <c r="C17" s="198">
        <v>8.4032486911960067</v>
      </c>
      <c r="D17" s="198">
        <v>7.0303854730066639</v>
      </c>
      <c r="E17" s="198">
        <v>7.2156212784396363</v>
      </c>
    </row>
    <row r="18" spans="2:5">
      <c r="B18" s="73" t="s">
        <v>21</v>
      </c>
      <c r="C18" s="198">
        <v>9.9327594856945325</v>
      </c>
      <c r="D18" s="198">
        <v>7.9007636730260211</v>
      </c>
      <c r="E18" s="198">
        <v>7.2266640492367822</v>
      </c>
    </row>
    <row r="19" spans="2:5">
      <c r="B19" s="73" t="s">
        <v>22</v>
      </c>
      <c r="C19" s="198">
        <v>6.3468176543717609</v>
      </c>
      <c r="D19" s="198">
        <v>6.78764047676394</v>
      </c>
      <c r="E19" s="198">
        <v>8.5683805527587165</v>
      </c>
    </row>
    <row r="20" spans="2:5">
      <c r="B20" s="73" t="s">
        <v>23</v>
      </c>
      <c r="C20" s="198">
        <v>82.135174246005377</v>
      </c>
      <c r="D20" s="198">
        <v>71.305813139167981</v>
      </c>
      <c r="E20" s="198">
        <v>86.121442036597173</v>
      </c>
    </row>
    <row r="21" spans="2:5">
      <c r="B21" s="150" t="s">
        <v>13</v>
      </c>
      <c r="C21" s="152"/>
      <c r="D21" s="152"/>
      <c r="E21" s="153"/>
    </row>
    <row r="22" spans="2:5">
      <c r="B22" s="157" t="s">
        <v>24</v>
      </c>
      <c r="C22" s="199">
        <v>30.907500568021586</v>
      </c>
      <c r="D22" s="199">
        <v>29.506252182557322</v>
      </c>
      <c r="E22" s="199">
        <v>29.002644004405557</v>
      </c>
    </row>
    <row r="23" spans="2:5">
      <c r="B23" s="157" t="s">
        <v>238</v>
      </c>
      <c r="C23" s="199">
        <v>26.775345415666855</v>
      </c>
      <c r="D23" s="199">
        <v>28.415567695939245</v>
      </c>
      <c r="E23" s="199">
        <v>28.646405180716684</v>
      </c>
    </row>
    <row r="24" spans="2:5">
      <c r="B24" s="157" t="s">
        <v>239</v>
      </c>
      <c r="C24" s="199">
        <v>4.3023540882115983</v>
      </c>
      <c r="D24" s="199">
        <v>6.6686443432963243</v>
      </c>
      <c r="E24" s="199">
        <v>9.75380102974807</v>
      </c>
    </row>
    <row r="25" spans="2:5">
      <c r="B25" s="157" t="s">
        <v>27</v>
      </c>
      <c r="C25" s="199">
        <v>55.494869630701288</v>
      </c>
      <c r="D25" s="199">
        <v>52.143962331764762</v>
      </c>
      <c r="E25" s="199">
        <v>51.431537429920589</v>
      </c>
    </row>
    <row r="26" spans="2:5">
      <c r="B26" s="157" t="s">
        <v>28</v>
      </c>
      <c r="C26" s="199">
        <v>7.7753221163476134</v>
      </c>
      <c r="D26" s="199">
        <v>6.9730145306017421</v>
      </c>
      <c r="E26" s="199">
        <v>6.2541026393491732</v>
      </c>
    </row>
    <row r="27" spans="2:5">
      <c r="B27" s="157" t="s">
        <v>240</v>
      </c>
      <c r="C27" s="199">
        <v>20.128353820914679</v>
      </c>
      <c r="D27" s="199">
        <v>19.129737857376359</v>
      </c>
      <c r="E27" s="199">
        <v>19.957838187127628</v>
      </c>
    </row>
    <row r="28" spans="2:5">
      <c r="B28" s="157" t="s">
        <v>338</v>
      </c>
      <c r="C28" s="199">
        <v>0</v>
      </c>
      <c r="D28" s="199">
        <v>0</v>
      </c>
      <c r="E28" s="199">
        <v>0</v>
      </c>
    </row>
    <row r="29" spans="2:5">
      <c r="B29" s="19" t="s">
        <v>241</v>
      </c>
      <c r="C29" s="200">
        <v>474.09669627995396</v>
      </c>
      <c r="D29" s="200">
        <v>459.92175371889948</v>
      </c>
      <c r="E29" s="200">
        <v>472.28744384843907</v>
      </c>
    </row>
    <row r="31" spans="2:5">
      <c r="B31" s="160" t="s">
        <v>339</v>
      </c>
      <c r="C31" t="s">
        <v>347</v>
      </c>
      <c r="D31" s="161"/>
    </row>
    <row r="33" spans="2:5">
      <c r="B33" s="33"/>
    </row>
    <row r="34" spans="2:5">
      <c r="B34" s="33"/>
    </row>
    <row r="35" spans="2:5">
      <c r="B35" s="33"/>
    </row>
    <row r="36" spans="2:5">
      <c r="B36" s="33"/>
    </row>
    <row r="37" spans="2:5">
      <c r="B37" s="33"/>
    </row>
    <row r="38" spans="2:5">
      <c r="B38" s="33"/>
    </row>
    <row r="39" spans="2:5">
      <c r="B39" s="33"/>
    </row>
    <row r="40" spans="2:5">
      <c r="C40" s="201"/>
      <c r="D40" s="201"/>
      <c r="E40" s="201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0.25893956776893939</v>
      </c>
      <c r="D10" s="45">
        <v>2.0283108842651161</v>
      </c>
      <c r="E10" s="45">
        <v>0.29569834258084232</v>
      </c>
      <c r="F10" s="45">
        <v>5.4403458224798875</v>
      </c>
      <c r="G10" s="45">
        <v>2.1777514903633235</v>
      </c>
      <c r="H10" s="45">
        <v>0.1459454436862086</v>
      </c>
      <c r="I10" s="45">
        <v>0.79421770133815617</v>
      </c>
      <c r="J10" s="45">
        <v>0.18740368576491381</v>
      </c>
      <c r="K10" s="45">
        <v>3.9632852498994085E-2</v>
      </c>
      <c r="L10" s="45">
        <v>4.7663999451535783</v>
      </c>
      <c r="M10" s="45">
        <v>2.2804788832340583</v>
      </c>
      <c r="N10" s="45">
        <v>2.0804101226766742</v>
      </c>
      <c r="O10" s="45">
        <v>4.5141876486545454E-2</v>
      </c>
      <c r="P10" s="45">
        <v>1.8700979696622757</v>
      </c>
      <c r="Q10" s="45">
        <v>0.17232263703961301</v>
      </c>
      <c r="R10" s="45">
        <v>0.55472101577492139</v>
      </c>
      <c r="S10" s="45">
        <v>23.137818240774045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7.5194325397243134E-4</v>
      </c>
      <c r="N11" s="45">
        <v>0</v>
      </c>
      <c r="O11" s="45">
        <v>0</v>
      </c>
      <c r="P11" s="45">
        <v>9.5629640851666586E-2</v>
      </c>
      <c r="Q11" s="45">
        <v>2.26207803000395E-2</v>
      </c>
      <c r="R11" s="45">
        <v>0</v>
      </c>
      <c r="S11" s="45">
        <v>0.11900236440567724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6.0651531077643428E-3</v>
      </c>
      <c r="J12" s="45">
        <v>0</v>
      </c>
      <c r="K12" s="45">
        <v>0</v>
      </c>
      <c r="L12" s="45">
        <v>0</v>
      </c>
      <c r="M12" s="45">
        <v>2.7132853737315887E-2</v>
      </c>
      <c r="N12" s="45">
        <v>1.8905951956739386E-2</v>
      </c>
      <c r="O12" s="45">
        <v>0</v>
      </c>
      <c r="P12" s="45">
        <v>4.0086911934117175E-2</v>
      </c>
      <c r="Q12" s="45">
        <v>7.4849685178957071E-5</v>
      </c>
      <c r="R12" s="45">
        <v>4.4370800704065516E-3</v>
      </c>
      <c r="S12" s="45">
        <v>9.6702800491524243E-2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3.1053486439596156E-3</v>
      </c>
      <c r="N13" s="45">
        <v>9.9659616250376004E-3</v>
      </c>
      <c r="O13" s="45">
        <v>1.3175465906309983E-3</v>
      </c>
      <c r="P13" s="45">
        <v>5.7448304979779152E-6</v>
      </c>
      <c r="Q13" s="45">
        <v>0</v>
      </c>
      <c r="R13" s="45">
        <v>1.2775658765001197E-2</v>
      </c>
      <c r="S13" s="45">
        <v>2.717026045512938E-2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1.7018974233221407E-2</v>
      </c>
      <c r="G14" s="45">
        <v>0</v>
      </c>
      <c r="H14" s="45">
        <v>0</v>
      </c>
      <c r="I14" s="45">
        <v>0</v>
      </c>
      <c r="J14" s="45">
        <v>0</v>
      </c>
      <c r="K14" s="45">
        <v>2.2433466382616139E-2</v>
      </c>
      <c r="L14" s="45">
        <v>6.9832581995665777E-3</v>
      </c>
      <c r="M14" s="45">
        <v>4.6609002773196462E-2</v>
      </c>
      <c r="N14" s="45">
        <v>8.7668874582114142E-3</v>
      </c>
      <c r="O14" s="45">
        <v>2.6785974883599545E-4</v>
      </c>
      <c r="P14" s="45">
        <v>0.11108193490241769</v>
      </c>
      <c r="Q14" s="45">
        <v>0</v>
      </c>
      <c r="R14" s="45">
        <v>1.0801873436809828E-3</v>
      </c>
      <c r="S14" s="45">
        <v>0.21424157104174668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3.2105050519142697E-2</v>
      </c>
      <c r="N15" s="45">
        <v>0</v>
      </c>
      <c r="O15" s="45">
        <v>4.8041722147103283E-4</v>
      </c>
      <c r="P15" s="45">
        <v>7.1859857413678618E-3</v>
      </c>
      <c r="Q15" s="45">
        <v>0</v>
      </c>
      <c r="R15" s="45">
        <v>5.4724217061874469E-4</v>
      </c>
      <c r="S15" s="45">
        <v>4.0318695652601377E-2</v>
      </c>
    </row>
    <row r="16" spans="1:20">
      <c r="A16" s="88" t="s">
        <v>282</v>
      </c>
      <c r="B16" s="89" t="s">
        <v>55</v>
      </c>
      <c r="C16" s="45">
        <v>8.6055519376275202E-3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1.9818011837204885E-3</v>
      </c>
      <c r="N16" s="45">
        <v>2.5598408837991471E-2</v>
      </c>
      <c r="O16" s="45">
        <v>0</v>
      </c>
      <c r="P16" s="45">
        <v>3.1386494077299432E-2</v>
      </c>
      <c r="Q16" s="45">
        <v>1.8702175664218612E-2</v>
      </c>
      <c r="R16" s="45">
        <v>1.6842898280688967E-4</v>
      </c>
      <c r="S16" s="45">
        <v>8.6442860683661138E-2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1.0296468517187296E-2</v>
      </c>
      <c r="K17" s="45">
        <v>0</v>
      </c>
      <c r="L17" s="45">
        <v>0</v>
      </c>
      <c r="M17" s="45">
        <v>9.4700634324988986E-2</v>
      </c>
      <c r="N17" s="45">
        <v>7.9908138290694097E-3</v>
      </c>
      <c r="O17" s="45">
        <v>0</v>
      </c>
      <c r="P17" s="45">
        <v>5.3206098054886297E-2</v>
      </c>
      <c r="Q17" s="45">
        <v>0</v>
      </c>
      <c r="R17" s="45">
        <v>1.9835265438047145E-2</v>
      </c>
      <c r="S17" s="45">
        <v>0.18602928016418474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0.32579731266448686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2.3293924194156546E-4</v>
      </c>
      <c r="N18" s="45">
        <v>6.6378923030772086E-3</v>
      </c>
      <c r="O18" s="45">
        <v>4.1144499776976651E-5</v>
      </c>
      <c r="P18" s="45">
        <v>0</v>
      </c>
      <c r="Q18" s="45">
        <v>0</v>
      </c>
      <c r="R18" s="45">
        <v>8.8817841970012523E-16</v>
      </c>
      <c r="S18" s="45">
        <v>0.33270928870927818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2.9277486798711116E-3</v>
      </c>
      <c r="N19" s="45">
        <v>9.5558494667713489E-4</v>
      </c>
      <c r="O19" s="45">
        <v>0</v>
      </c>
      <c r="P19" s="45">
        <v>7.6258604218226722E-4</v>
      </c>
      <c r="Q19" s="45">
        <v>1.5148264287279112E-5</v>
      </c>
      <c r="R19" s="45">
        <v>6.3505079650205687E-4</v>
      </c>
      <c r="S19" s="45">
        <v>5.2961187295217371E-3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1.0787834270922225E-3</v>
      </c>
      <c r="I20" s="45">
        <v>0</v>
      </c>
      <c r="J20" s="45">
        <v>0</v>
      </c>
      <c r="K20" s="45">
        <v>0</v>
      </c>
      <c r="L20" s="45">
        <v>0</v>
      </c>
      <c r="M20" s="45">
        <v>1.599348595666239E-3</v>
      </c>
      <c r="N20" s="45">
        <v>0</v>
      </c>
      <c r="O20" s="45">
        <v>7.3329024926488406E-6</v>
      </c>
      <c r="P20" s="45">
        <v>1.030923005941764E-2</v>
      </c>
      <c r="Q20" s="45">
        <v>0</v>
      </c>
      <c r="R20" s="45">
        <v>1.5525713384239026E-3</v>
      </c>
      <c r="S20" s="45">
        <v>1.454726632309189E-2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0.17393454781749718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4.9353699657475048E-2</v>
      </c>
      <c r="O21" s="45">
        <v>0</v>
      </c>
      <c r="P21" s="45">
        <v>3.2960499408378752E-3</v>
      </c>
      <c r="Q21" s="45">
        <v>0</v>
      </c>
      <c r="R21" s="45">
        <v>2.0053924683569591E-3</v>
      </c>
      <c r="S21" s="45">
        <v>0.22858968988417416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1.4664857193309205E-2</v>
      </c>
      <c r="L22" s="45">
        <v>0</v>
      </c>
      <c r="M22" s="45">
        <v>5.7603699693542509E-3</v>
      </c>
      <c r="N22" s="45">
        <v>0.17965922496194153</v>
      </c>
      <c r="O22" s="45">
        <v>0</v>
      </c>
      <c r="P22" s="45">
        <v>1.9287477491849003E-2</v>
      </c>
      <c r="Q22" s="45">
        <v>0</v>
      </c>
      <c r="R22" s="45">
        <v>2.7410241930780899E-3</v>
      </c>
      <c r="S22" s="45">
        <v>0.22211295380953189</v>
      </c>
    </row>
    <row r="23" spans="1:19">
      <c r="A23" s="88" t="s">
        <v>282</v>
      </c>
      <c r="B23" s="89" t="s">
        <v>62</v>
      </c>
      <c r="C23" s="45">
        <v>6.970572713173695E-3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6.9039705139576331</v>
      </c>
      <c r="M23" s="45">
        <v>4.588121237292242E-5</v>
      </c>
      <c r="N23" s="45">
        <v>5.1415730441979335E-3</v>
      </c>
      <c r="O23" s="45">
        <v>5.7259734841151044E-3</v>
      </c>
      <c r="P23" s="45">
        <v>5.6587488996254542E-2</v>
      </c>
      <c r="Q23" s="45">
        <v>0</v>
      </c>
      <c r="R23" s="45">
        <v>0</v>
      </c>
      <c r="S23" s="45">
        <v>6.9784420034077428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2.3498502577057323E-3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2.6229391194863005E-3</v>
      </c>
      <c r="N24" s="45">
        <v>2.8483286575611722E-2</v>
      </c>
      <c r="O24" s="45">
        <v>0</v>
      </c>
      <c r="P24" s="45">
        <v>1.6268856206491655E-2</v>
      </c>
      <c r="Q24" s="45">
        <v>4.465748250073176E-4</v>
      </c>
      <c r="R24" s="45">
        <v>-8.8817841970012523E-16</v>
      </c>
      <c r="S24" s="45">
        <v>5.0171506984302283E-2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9.4163361326132788E-2</v>
      </c>
      <c r="J25" s="45">
        <v>0</v>
      </c>
      <c r="K25" s="45">
        <v>0</v>
      </c>
      <c r="L25" s="45">
        <v>0</v>
      </c>
      <c r="M25" s="45">
        <v>6.4339137628784293E-2</v>
      </c>
      <c r="N25" s="45">
        <v>7.0434354641354169E-2</v>
      </c>
      <c r="O25" s="45">
        <v>1.3786569947955157E-4</v>
      </c>
      <c r="P25" s="45">
        <v>7.2337394668040567E-3</v>
      </c>
      <c r="Q25" s="45">
        <v>0</v>
      </c>
      <c r="R25" s="45">
        <v>0.19991190597011865</v>
      </c>
      <c r="S25" s="45">
        <v>0.43622036473266945</v>
      </c>
    </row>
    <row r="26" spans="1:19">
      <c r="A26" s="88" t="s">
        <v>282</v>
      </c>
      <c r="B26" s="89" t="s">
        <v>65</v>
      </c>
      <c r="C26" s="45">
        <v>0</v>
      </c>
      <c r="D26" s="45">
        <v>0</v>
      </c>
      <c r="E26" s="45">
        <v>0</v>
      </c>
      <c r="F26" s="45">
        <v>1.4586352074640914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8.9599351329341381E-3</v>
      </c>
      <c r="N26" s="45">
        <v>3.0984950803958355E-4</v>
      </c>
      <c r="O26" s="45">
        <v>0</v>
      </c>
      <c r="P26" s="45">
        <v>0.2353986343963852</v>
      </c>
      <c r="Q26" s="45">
        <v>0</v>
      </c>
      <c r="R26" s="45">
        <v>1.2916261454165578E-5</v>
      </c>
      <c r="S26" s="45">
        <v>1.7033165427629058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1.0562250933117134E-3</v>
      </c>
      <c r="F27" s="45">
        <v>0.33319132680947483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2.1704655025005515E-3</v>
      </c>
      <c r="N27" s="45">
        <v>7.5340110467179144E-3</v>
      </c>
      <c r="O27" s="45">
        <v>0</v>
      </c>
      <c r="P27" s="45">
        <v>3.6784219827756814E-4</v>
      </c>
      <c r="Q27" s="45">
        <v>0</v>
      </c>
      <c r="R27" s="45">
        <v>5.755454224747325E-4</v>
      </c>
      <c r="S27" s="45">
        <v>0.34489541607275953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0.19478410414661607</v>
      </c>
      <c r="N28" s="45">
        <v>4.6553698466453852E-3</v>
      </c>
      <c r="O28" s="45">
        <v>1.2544871144558954E-2</v>
      </c>
      <c r="P28" s="45">
        <v>4.0764471592913409E-4</v>
      </c>
      <c r="Q28" s="45">
        <v>0</v>
      </c>
      <c r="R28" s="45">
        <v>1.8326318885542037E-4</v>
      </c>
      <c r="S28" s="45">
        <v>0.21257525304260838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2.2196333484616027E-2</v>
      </c>
      <c r="N29" s="45">
        <v>2.6984256784690075E-4</v>
      </c>
      <c r="O29" s="45">
        <v>5.697163162965424E-5</v>
      </c>
      <c r="P29" s="45">
        <v>1.1900124234489162E-2</v>
      </c>
      <c r="Q29" s="45">
        <v>0</v>
      </c>
      <c r="R29" s="45">
        <v>1.9988239668045082E-4</v>
      </c>
      <c r="S29" s="45">
        <v>3.4623154315255533E-2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0.92468183222736666</v>
      </c>
      <c r="G30" s="45">
        <v>0.16904107329123663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1.4138033573647402E-2</v>
      </c>
      <c r="N30" s="45">
        <v>2.0332849864837854E-2</v>
      </c>
      <c r="O30" s="45">
        <v>0</v>
      </c>
      <c r="P30" s="45">
        <v>8.7926737242685071E-3</v>
      </c>
      <c r="Q30" s="45">
        <v>0</v>
      </c>
      <c r="R30" s="45">
        <v>-8.8817841970012523E-16</v>
      </c>
      <c r="S30" s="45">
        <v>1.1369864626813566</v>
      </c>
    </row>
    <row r="31" spans="1:19">
      <c r="A31" s="88" t="s">
        <v>282</v>
      </c>
      <c r="B31" s="89" t="s">
        <v>70</v>
      </c>
      <c r="C31" s="45">
        <v>3.5702379969854814E-2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6.7707240707744809E-2</v>
      </c>
      <c r="N31" s="45">
        <v>2.3841625497975194E-2</v>
      </c>
      <c r="O31" s="45">
        <v>3.2482357129015593E-4</v>
      </c>
      <c r="P31" s="45">
        <v>7.491544649238735E-2</v>
      </c>
      <c r="Q31" s="45">
        <v>3.314375995533414E-5</v>
      </c>
      <c r="R31" s="45">
        <v>1.1351124271547608E-2</v>
      </c>
      <c r="S31" s="45">
        <v>0.21387578427075482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7.0355260817223098E-7</v>
      </c>
      <c r="N32" s="45">
        <v>7.8838242184797735E-4</v>
      </c>
      <c r="O32" s="45">
        <v>2.0237713627729026E-3</v>
      </c>
      <c r="P32" s="45">
        <v>0.39388633067479484</v>
      </c>
      <c r="Q32" s="45">
        <v>1.0862830254125155E-2</v>
      </c>
      <c r="R32" s="45">
        <v>1.6846157500989278E-3</v>
      </c>
      <c r="S32" s="45">
        <v>0.40924663401625594</v>
      </c>
    </row>
    <row r="33" spans="1:19">
      <c r="A33" s="88" t="s">
        <v>282</v>
      </c>
      <c r="B33" s="89" t="s">
        <v>72</v>
      </c>
      <c r="C33" s="45">
        <v>1.2650446331552434E-3</v>
      </c>
      <c r="D33" s="45">
        <v>0</v>
      </c>
      <c r="E33" s="45">
        <v>0</v>
      </c>
      <c r="F33" s="45">
        <v>1.4691417619581095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2.1720543113001867E-4</v>
      </c>
      <c r="N33" s="45">
        <v>4.4805927411761814E-4</v>
      </c>
      <c r="O33" s="45">
        <v>0</v>
      </c>
      <c r="P33" s="45">
        <v>0.46516462792815405</v>
      </c>
      <c r="Q33" s="45">
        <v>4.5392838161439908E-4</v>
      </c>
      <c r="R33" s="45">
        <v>8.2083163248706681E-2</v>
      </c>
      <c r="S33" s="45">
        <v>2.0187737908549792</v>
      </c>
    </row>
    <row r="34" spans="1:19">
      <c r="A34" s="88" t="s">
        <v>282</v>
      </c>
      <c r="B34" s="89" t="s">
        <v>73</v>
      </c>
      <c r="C34" s="45">
        <v>0</v>
      </c>
      <c r="D34" s="45">
        <v>0</v>
      </c>
      <c r="E34" s="45">
        <v>4.1632393712038418E-2</v>
      </c>
      <c r="F34" s="45">
        <v>0</v>
      </c>
      <c r="G34" s="45">
        <v>0</v>
      </c>
      <c r="H34" s="45">
        <v>0</v>
      </c>
      <c r="I34" s="45">
        <v>3.8946979304944618E-3</v>
      </c>
      <c r="J34" s="45">
        <v>0</v>
      </c>
      <c r="K34" s="45">
        <v>0</v>
      </c>
      <c r="L34" s="45">
        <v>0</v>
      </c>
      <c r="M34" s="45">
        <v>3.4233314877950338E-2</v>
      </c>
      <c r="N34" s="45">
        <v>0</v>
      </c>
      <c r="O34" s="45">
        <v>2.1889131003640705E-2</v>
      </c>
      <c r="P34" s="45">
        <v>0.11558909591091382</v>
      </c>
      <c r="Q34" s="45">
        <v>4.017310819559583E-7</v>
      </c>
      <c r="R34" s="45">
        <v>0</v>
      </c>
      <c r="S34" s="45">
        <v>0.21723903516611642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2.1584641367073942E-3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4.5872344749089855E-2</v>
      </c>
      <c r="N35" s="45">
        <v>2.3103194828434148E-2</v>
      </c>
      <c r="O35" s="45">
        <v>7.7451882320758725E-4</v>
      </c>
      <c r="P35" s="45">
        <v>0.44249061396148592</v>
      </c>
      <c r="Q35" s="45">
        <v>4.5495877734047507E-4</v>
      </c>
      <c r="R35" s="45">
        <v>6.8100879277022131E-3</v>
      </c>
      <c r="S35" s="45">
        <v>0.52166418320397412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0.33685667151119958</v>
      </c>
      <c r="G36" s="45">
        <v>5.5102982402859269E-3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2.7781605261445463E-4</v>
      </c>
      <c r="N36" s="45">
        <v>2.1334456055281059E-2</v>
      </c>
      <c r="O36" s="45">
        <v>0</v>
      </c>
      <c r="P36" s="45">
        <v>1.7879190710040405E-2</v>
      </c>
      <c r="Q36" s="45">
        <v>0</v>
      </c>
      <c r="R36" s="45">
        <v>1.0846692132275848E-3</v>
      </c>
      <c r="S36" s="45">
        <v>0.38294310178265789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2.8813105373562458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4.8151204252295798E-3</v>
      </c>
      <c r="N37" s="45">
        <v>0</v>
      </c>
      <c r="O37" s="45">
        <v>3.8818182225724474E-2</v>
      </c>
      <c r="P37" s="45">
        <v>6.5409990641960292E-3</v>
      </c>
      <c r="Q37" s="45">
        <v>0</v>
      </c>
      <c r="R37" s="45">
        <v>0.21144058547711009</v>
      </c>
      <c r="S37" s="45">
        <v>3.1429254245485012</v>
      </c>
    </row>
    <row r="38" spans="1:19">
      <c r="A38" s="88" t="s">
        <v>282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2.9126298669526207E-3</v>
      </c>
      <c r="J38" s="45">
        <v>0</v>
      </c>
      <c r="K38" s="45">
        <v>0</v>
      </c>
      <c r="L38" s="45">
        <v>0</v>
      </c>
      <c r="M38" s="45">
        <v>9.1450182945896685E-2</v>
      </c>
      <c r="N38" s="45">
        <v>3.4468802657183772E-3</v>
      </c>
      <c r="O38" s="45">
        <v>4.4504907076171052E-3</v>
      </c>
      <c r="P38" s="45">
        <v>1.4422567419074994E-2</v>
      </c>
      <c r="Q38" s="45">
        <v>0</v>
      </c>
      <c r="R38" s="45">
        <v>0</v>
      </c>
      <c r="S38" s="45">
        <v>0.11668275120525351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1.3118773885032944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6.0895742520165275E-2</v>
      </c>
      <c r="N39" s="45">
        <v>3.2524029698244306E-4</v>
      </c>
      <c r="O39" s="45">
        <v>2.6538567880111941E-3</v>
      </c>
      <c r="P39" s="45">
        <v>0.34135243283781946</v>
      </c>
      <c r="Q39" s="45">
        <v>6.5090999319006304E-5</v>
      </c>
      <c r="R39" s="45">
        <v>5.8762497504005751E-4</v>
      </c>
      <c r="S39" s="45">
        <v>1.7177573769206305</v>
      </c>
    </row>
    <row r="40" spans="1:19">
      <c r="A40" s="88" t="s">
        <v>282</v>
      </c>
      <c r="B40" s="89" t="s">
        <v>79</v>
      </c>
      <c r="C40" s="45">
        <v>9.0871656964806036E-3</v>
      </c>
      <c r="D40" s="45">
        <v>0</v>
      </c>
      <c r="E40" s="45">
        <v>0</v>
      </c>
      <c r="F40" s="45">
        <v>0.14217332042566611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1.437760837057489E-4</v>
      </c>
      <c r="N40" s="45">
        <v>1.2214691163372038E-2</v>
      </c>
      <c r="O40" s="45">
        <v>7.1785385223694459E-2</v>
      </c>
      <c r="P40" s="45">
        <v>0.52523752994117778</v>
      </c>
      <c r="Q40" s="45">
        <v>0</v>
      </c>
      <c r="R40" s="45">
        <v>1.4905884169324146E-2</v>
      </c>
      <c r="S40" s="45">
        <v>0.77554775270341736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5.1924267905926302E-2</v>
      </c>
      <c r="J41" s="45">
        <v>1.7279752410466198E-3</v>
      </c>
      <c r="K41" s="45">
        <v>0</v>
      </c>
      <c r="L41" s="45">
        <v>0</v>
      </c>
      <c r="M41" s="45">
        <v>4.3926831439482505E-3</v>
      </c>
      <c r="N41" s="45">
        <v>2.6957894778837144E-2</v>
      </c>
      <c r="O41" s="45">
        <v>0</v>
      </c>
      <c r="P41" s="45">
        <v>3.8780951173198908E-2</v>
      </c>
      <c r="Q41" s="45">
        <v>0</v>
      </c>
      <c r="R41" s="45">
        <v>4.5993490815021687E-5</v>
      </c>
      <c r="S41" s="45">
        <v>0.12382976573378102</v>
      </c>
    </row>
    <row r="42" spans="1:19">
      <c r="A42" s="88" t="s">
        <v>282</v>
      </c>
      <c r="B42" s="89" t="s">
        <v>81</v>
      </c>
      <c r="C42" s="45">
        <v>0.2513886132973292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8.8005742332510017E-2</v>
      </c>
      <c r="N42" s="45">
        <v>0</v>
      </c>
      <c r="O42" s="45">
        <v>4.4675534596345379E-3</v>
      </c>
      <c r="P42" s="45">
        <v>3.285474333679872E-3</v>
      </c>
      <c r="Q42" s="45">
        <v>2.3233863825633527E-5</v>
      </c>
      <c r="R42" s="45">
        <v>9.6566098380336474E-2</v>
      </c>
      <c r="S42" s="45">
        <v>0.44373671566731332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1.9077629179427902E-2</v>
      </c>
      <c r="N43" s="45">
        <v>1.9354214899003352E-4</v>
      </c>
      <c r="O43" s="45">
        <v>1.1983784582834167E-2</v>
      </c>
      <c r="P43" s="45">
        <v>1.2630901231212022E-2</v>
      </c>
      <c r="Q43" s="45">
        <v>4.5673829194070592E-5</v>
      </c>
      <c r="R43" s="45">
        <v>1.7747353695288126E-2</v>
      </c>
      <c r="S43" s="45">
        <v>6.1678884666953593E-2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0.17101226258160357</v>
      </c>
      <c r="F44" s="45">
        <v>0</v>
      </c>
      <c r="G44" s="45">
        <v>0.71849911521526222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3.0225250382590829E-2</v>
      </c>
      <c r="N44" s="45">
        <v>5.4756471116057526E-3</v>
      </c>
      <c r="O44" s="45">
        <v>1.0802064641826092E-3</v>
      </c>
      <c r="P44" s="45">
        <v>0.3100246713678807</v>
      </c>
      <c r="Q44" s="45">
        <v>2.19923582495829E-3</v>
      </c>
      <c r="R44" s="45">
        <v>0</v>
      </c>
      <c r="S44" s="45">
        <v>1.2385163889480779</v>
      </c>
    </row>
    <row r="45" spans="1:19">
      <c r="A45" s="88" t="s">
        <v>282</v>
      </c>
      <c r="B45" s="89" t="s">
        <v>84</v>
      </c>
      <c r="C45" s="45">
        <v>0</v>
      </c>
      <c r="D45" s="45">
        <v>0.31364464374197443</v>
      </c>
      <c r="E45" s="45">
        <v>0.16781030250545959</v>
      </c>
      <c r="F45" s="45">
        <v>9.7119569417536411E-3</v>
      </c>
      <c r="G45" s="45">
        <v>0</v>
      </c>
      <c r="H45" s="45">
        <v>0</v>
      </c>
      <c r="I45" s="45">
        <v>1.7283402798961567E-2</v>
      </c>
      <c r="J45" s="45">
        <v>0</v>
      </c>
      <c r="K45" s="45">
        <v>0</v>
      </c>
      <c r="L45" s="45">
        <v>7.2267692895341185E-2</v>
      </c>
      <c r="M45" s="45">
        <v>6.306021597313638E-3</v>
      </c>
      <c r="N45" s="45">
        <v>9.6960125558176458E-4</v>
      </c>
      <c r="O45" s="45">
        <v>2.9624388043250016E-2</v>
      </c>
      <c r="P45" s="45">
        <v>0.24761219340806306</v>
      </c>
      <c r="Q45" s="45">
        <v>2.0483236681165806E-3</v>
      </c>
      <c r="R45" s="45">
        <v>1.6549327885346798E-2</v>
      </c>
      <c r="S45" s="45">
        <v>0.88382785474114911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0</v>
      </c>
      <c r="F46" s="45">
        <v>7.7907872488655272E-2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1.3000739846679714</v>
      </c>
      <c r="M46" s="45">
        <v>5.2991164167552451E-2</v>
      </c>
      <c r="N46" s="45">
        <v>6.2608471566996116E-3</v>
      </c>
      <c r="O46" s="45">
        <v>1.6224006352968445E-2</v>
      </c>
      <c r="P46" s="45">
        <v>0.19139463722126671</v>
      </c>
      <c r="Q46" s="45">
        <v>1.3634769448489514E-4</v>
      </c>
      <c r="R46" s="45">
        <v>0.68683548875041112</v>
      </c>
      <c r="S46" s="45">
        <v>2.3318243485000139</v>
      </c>
    </row>
    <row r="47" spans="1:19">
      <c r="A47" s="88" t="s">
        <v>282</v>
      </c>
      <c r="B47" s="89" t="s">
        <v>86</v>
      </c>
      <c r="C47" s="45">
        <v>0</v>
      </c>
      <c r="D47" s="45">
        <v>1.8050238879117053E-3</v>
      </c>
      <c r="E47" s="45">
        <v>0</v>
      </c>
      <c r="F47" s="45">
        <v>0</v>
      </c>
      <c r="G47" s="45">
        <v>0.52551105977444612</v>
      </c>
      <c r="H47" s="45">
        <v>0</v>
      </c>
      <c r="I47" s="45">
        <v>0</v>
      </c>
      <c r="J47" s="45">
        <v>0</v>
      </c>
      <c r="K47" s="45">
        <v>0</v>
      </c>
      <c r="L47" s="45">
        <v>0.12670071139497097</v>
      </c>
      <c r="M47" s="45">
        <v>0.3158192337442296</v>
      </c>
      <c r="N47" s="45">
        <v>2.548096881346007E-2</v>
      </c>
      <c r="O47" s="45">
        <v>3.4255490326069449E-3</v>
      </c>
      <c r="P47" s="45">
        <v>0.81602193949917989</v>
      </c>
      <c r="Q47" s="45">
        <v>5.5766053373224045E-4</v>
      </c>
      <c r="R47" s="45">
        <v>1.1029821252588334E-2</v>
      </c>
      <c r="S47" s="45">
        <v>1.8263519679331353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0.36085783614648381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4.7348397930649266E-2</v>
      </c>
      <c r="N48" s="45">
        <v>3.9311312306297808E-2</v>
      </c>
      <c r="O48" s="45">
        <v>2.050780382447337E-2</v>
      </c>
      <c r="P48" s="45">
        <v>3.7189934732026586E-2</v>
      </c>
      <c r="Q48" s="45">
        <v>2.1849360655319949E-3</v>
      </c>
      <c r="R48" s="45">
        <v>3.830799856800482E-2</v>
      </c>
      <c r="S48" s="45">
        <v>0.54570821957346993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1.0323125732292493E-3</v>
      </c>
      <c r="K49" s="45">
        <v>0</v>
      </c>
      <c r="L49" s="45">
        <v>0</v>
      </c>
      <c r="M49" s="45">
        <v>0.36808106460865453</v>
      </c>
      <c r="N49" s="45">
        <v>2.0050214595762839E-2</v>
      </c>
      <c r="O49" s="45">
        <v>0</v>
      </c>
      <c r="P49" s="45">
        <v>3.4048975043354801E-3</v>
      </c>
      <c r="Q49" s="45">
        <v>8.022421707681554E-3</v>
      </c>
      <c r="R49" s="45">
        <v>4.2571819161114632E-2</v>
      </c>
      <c r="S49" s="45">
        <v>0.44316273015078167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0</v>
      </c>
      <c r="F50" s="45">
        <v>5.0297320606098594E-3</v>
      </c>
      <c r="G50" s="45">
        <v>1.8923604481739353E-2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3.1883657131803744E-2</v>
      </c>
      <c r="N50" s="45">
        <v>4.6094184908476166E-3</v>
      </c>
      <c r="O50" s="45">
        <v>0</v>
      </c>
      <c r="P50" s="45">
        <v>2.2565001227760284E-2</v>
      </c>
      <c r="Q50" s="45">
        <v>9.8518231189675398E-3</v>
      </c>
      <c r="R50" s="45">
        <v>0.22381669643238311</v>
      </c>
      <c r="S50" s="45">
        <v>0.31667993294409769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0.50154028716087495</v>
      </c>
      <c r="G51" s="45">
        <v>1.6785312080312247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2.1951213751318477E-2</v>
      </c>
      <c r="N51" s="45">
        <v>0.1139217021019725</v>
      </c>
      <c r="O51" s="45">
        <v>5.0034591885514956E-3</v>
      </c>
      <c r="P51" s="45">
        <v>0.10243364861407311</v>
      </c>
      <c r="Q51" s="45">
        <v>1.098058727258544E-4</v>
      </c>
      <c r="R51" s="45">
        <v>4.6357309955169512E-6</v>
      </c>
      <c r="S51" s="45">
        <v>2.4234959604517314</v>
      </c>
    </row>
    <row r="52" spans="1:19">
      <c r="A52" s="88" t="s">
        <v>282</v>
      </c>
      <c r="B52" s="89" t="s">
        <v>91</v>
      </c>
      <c r="C52" s="45">
        <v>0</v>
      </c>
      <c r="D52" s="45">
        <v>1.0754049910000063E-4</v>
      </c>
      <c r="E52" s="45">
        <v>0</v>
      </c>
      <c r="F52" s="45">
        <v>3.4709705064450702E-4</v>
      </c>
      <c r="G52" s="45">
        <v>0.53498603816468027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3.6047472579161521E-2</v>
      </c>
      <c r="N52" s="45">
        <v>9.3729872888959065E-4</v>
      </c>
      <c r="O52" s="45">
        <v>2.3927302806647788E-4</v>
      </c>
      <c r="P52" s="45">
        <v>0.29091671078588277</v>
      </c>
      <c r="Q52" s="45">
        <v>1.3347526555762268E-2</v>
      </c>
      <c r="R52" s="45">
        <v>0.22275486056783755</v>
      </c>
      <c r="S52" s="45">
        <v>1.0996838179600346</v>
      </c>
    </row>
    <row r="53" spans="1:19">
      <c r="A53" s="88" t="s">
        <v>282</v>
      </c>
      <c r="B53" s="89" t="s">
        <v>92</v>
      </c>
      <c r="C53" s="45">
        <v>0</v>
      </c>
      <c r="D53" s="45">
        <v>0</v>
      </c>
      <c r="E53" s="45">
        <v>2.0052329950837056E-3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2.1759568901213167E-3</v>
      </c>
      <c r="L53" s="45">
        <v>1.8145938374851021</v>
      </c>
      <c r="M53" s="45">
        <v>3.4093022066352674E-3</v>
      </c>
      <c r="N53" s="45">
        <v>7.9555181478276893E-3</v>
      </c>
      <c r="O53" s="45">
        <v>7.8893707819738257E-4</v>
      </c>
      <c r="P53" s="45">
        <v>2.7019230003766381E-2</v>
      </c>
      <c r="Q53" s="45">
        <v>0</v>
      </c>
      <c r="R53" s="45">
        <v>1.2058124792563518E-2</v>
      </c>
      <c r="S53" s="45">
        <v>1.8700061395993046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5.4204840428346834E-3</v>
      </c>
      <c r="F54" s="45">
        <v>8.203700184941809E-2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0.71238213885143864</v>
      </c>
      <c r="M54" s="45">
        <v>0.15559417696091327</v>
      </c>
      <c r="N54" s="45">
        <v>4.815581634991517E-4</v>
      </c>
      <c r="O54" s="45">
        <v>5.5076977355228429E-4</v>
      </c>
      <c r="P54" s="45">
        <v>1.4521232455432909E-2</v>
      </c>
      <c r="Q54" s="45">
        <v>2.8691527025247465E-3</v>
      </c>
      <c r="R54" s="45">
        <v>9.9812233200410105E-2</v>
      </c>
      <c r="S54" s="45">
        <v>1.0736687480000171</v>
      </c>
    </row>
    <row r="55" spans="1:19">
      <c r="A55" s="88" t="s">
        <v>282</v>
      </c>
      <c r="B55" s="89" t="s">
        <v>94</v>
      </c>
      <c r="C55" s="45">
        <v>7.982825347607525E-3</v>
      </c>
      <c r="D55" s="45">
        <v>3.9166581811143075E-3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3.9160392709733927E-2</v>
      </c>
      <c r="N55" s="45">
        <v>1.8762317369274584E-2</v>
      </c>
      <c r="O55" s="45">
        <v>1.0248386712407964E-2</v>
      </c>
      <c r="P55" s="45">
        <v>1.4685346036757529E-2</v>
      </c>
      <c r="Q55" s="45">
        <v>8.911284300758826E-4</v>
      </c>
      <c r="R55" s="45">
        <v>1.0165983815606516E-3</v>
      </c>
      <c r="S55" s="45">
        <v>9.666365316853387E-2</v>
      </c>
    </row>
    <row r="56" spans="1:19">
      <c r="A56" s="88" t="s">
        <v>282</v>
      </c>
      <c r="B56" s="89" t="s">
        <v>95</v>
      </c>
      <c r="C56" s="45">
        <v>0.14817380040881423</v>
      </c>
      <c r="D56" s="45">
        <v>0</v>
      </c>
      <c r="E56" s="45">
        <v>0</v>
      </c>
      <c r="F56" s="45">
        <v>0</v>
      </c>
      <c r="G56" s="45">
        <v>2.7785850088689834E-2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0.15947657912428514</v>
      </c>
      <c r="N56" s="45">
        <v>1.2642628922039378E-3</v>
      </c>
      <c r="O56" s="45">
        <v>9.3615374264703344E-3</v>
      </c>
      <c r="P56" s="45">
        <v>1.2355522659405871E-2</v>
      </c>
      <c r="Q56" s="45">
        <v>5.0225771894593652E-3</v>
      </c>
      <c r="R56" s="45">
        <v>7.7142280936390861E-3</v>
      </c>
      <c r="S56" s="45">
        <v>0.37115435788297191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0.23005406079600199</v>
      </c>
      <c r="H57" s="45">
        <v>3.4114543200930436E-4</v>
      </c>
      <c r="I57" s="45">
        <v>0</v>
      </c>
      <c r="J57" s="45">
        <v>0</v>
      </c>
      <c r="K57" s="45">
        <v>0</v>
      </c>
      <c r="L57" s="45">
        <v>0</v>
      </c>
      <c r="M57" s="45">
        <v>6.2269609528486924E-3</v>
      </c>
      <c r="N57" s="45">
        <v>1.4051064758688447E-2</v>
      </c>
      <c r="O57" s="45">
        <v>3.3571442771891391E-3</v>
      </c>
      <c r="P57" s="45">
        <v>1.3568549688588227E-2</v>
      </c>
      <c r="Q57" s="45">
        <v>1.9186486892448618E-2</v>
      </c>
      <c r="R57" s="45">
        <v>6.5827830728878212E-2</v>
      </c>
      <c r="S57" s="45">
        <v>0.35261324352664047</v>
      </c>
    </row>
    <row r="58" spans="1:19">
      <c r="A58" s="88" t="s">
        <v>282</v>
      </c>
      <c r="B58" s="89" t="s">
        <v>97</v>
      </c>
      <c r="C58" s="45">
        <v>0</v>
      </c>
      <c r="D58" s="45">
        <v>3.0611033886973615E-4</v>
      </c>
      <c r="E58" s="45">
        <v>0</v>
      </c>
      <c r="F58" s="45">
        <v>0</v>
      </c>
      <c r="G58" s="45">
        <v>0.23895271908468807</v>
      </c>
      <c r="H58" s="45">
        <v>0</v>
      </c>
      <c r="I58" s="45">
        <v>0</v>
      </c>
      <c r="J58" s="45">
        <v>0</v>
      </c>
      <c r="K58" s="45">
        <v>2.1514520574208995E-3</v>
      </c>
      <c r="L58" s="45">
        <v>0</v>
      </c>
      <c r="M58" s="45">
        <v>9.3789926480966734E-2</v>
      </c>
      <c r="N58" s="45">
        <v>4.8634673758635394E-2</v>
      </c>
      <c r="O58" s="45">
        <v>7.3757568446176092E-3</v>
      </c>
      <c r="P58" s="45">
        <v>0.17866084370426627</v>
      </c>
      <c r="Q58" s="45">
        <v>0</v>
      </c>
      <c r="R58" s="45">
        <v>2.6148325887028534E-2</v>
      </c>
      <c r="S58" s="45">
        <v>0.59601980815649114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5.7053015113469385E-2</v>
      </c>
      <c r="H59" s="45">
        <v>0</v>
      </c>
      <c r="I59" s="45">
        <v>0</v>
      </c>
      <c r="J59" s="45">
        <v>1.4004233225868024E-3</v>
      </c>
      <c r="K59" s="45">
        <v>0</v>
      </c>
      <c r="L59" s="45">
        <v>0</v>
      </c>
      <c r="M59" s="45">
        <v>9.4371125292356695E-2</v>
      </c>
      <c r="N59" s="45">
        <v>5.256615013383481E-3</v>
      </c>
      <c r="O59" s="45">
        <v>3.624563740730613E-4</v>
      </c>
      <c r="P59" s="45">
        <v>4.2962715377535154E-2</v>
      </c>
      <c r="Q59" s="45">
        <v>1.2011913263101914E-3</v>
      </c>
      <c r="R59" s="45">
        <v>4.3919690888753138E-2</v>
      </c>
      <c r="S59" s="45">
        <v>0.24652723270847332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0</v>
      </c>
      <c r="H60" s="45">
        <v>1.1268118057702253E-2</v>
      </c>
      <c r="I60" s="45">
        <v>0</v>
      </c>
      <c r="J60" s="45">
        <v>9.9589649075082498E-5</v>
      </c>
      <c r="K60" s="45">
        <v>4.739447289889985E-2</v>
      </c>
      <c r="L60" s="45">
        <v>0</v>
      </c>
      <c r="M60" s="45">
        <v>0.26998907614233225</v>
      </c>
      <c r="N60" s="45">
        <v>1.2059909224920951E-2</v>
      </c>
      <c r="O60" s="45">
        <v>0.43158051899248923</v>
      </c>
      <c r="P60" s="45">
        <v>0.42374556806392061</v>
      </c>
      <c r="Q60" s="45">
        <v>2.0441465127448932E-2</v>
      </c>
      <c r="R60" s="45">
        <v>4.6781555130657182E-3</v>
      </c>
      <c r="S60" s="45">
        <v>1.2212568736698586</v>
      </c>
    </row>
    <row r="61" spans="1:19">
      <c r="A61" s="88" t="s">
        <v>282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3.23829860405489E-3</v>
      </c>
      <c r="H61" s="45">
        <v>0</v>
      </c>
      <c r="I61" s="45">
        <v>0</v>
      </c>
      <c r="J61" s="45">
        <v>0</v>
      </c>
      <c r="K61" s="45">
        <v>1.6639868738075575E-2</v>
      </c>
      <c r="L61" s="45">
        <v>0</v>
      </c>
      <c r="M61" s="45">
        <v>0.11640943678194038</v>
      </c>
      <c r="N61" s="45">
        <v>2.785890288436832E-2</v>
      </c>
      <c r="O61" s="45">
        <v>5.7367341002589889E-5</v>
      </c>
      <c r="P61" s="45">
        <v>0.3021449859017622</v>
      </c>
      <c r="Q61" s="45">
        <v>1.7761852531720135E-2</v>
      </c>
      <c r="R61" s="45">
        <v>1.5579670763251841E-2</v>
      </c>
      <c r="S61" s="45">
        <v>0.49969038354616657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0.39139751218626273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0.31172982566881036</v>
      </c>
      <c r="N62" s="45">
        <v>3.1270916645378399E-2</v>
      </c>
      <c r="O62" s="45">
        <v>8.704476100906966E-6</v>
      </c>
      <c r="P62" s="45">
        <v>1.1881856609326391E-2</v>
      </c>
      <c r="Q62" s="45">
        <v>5.9579328957060085E-6</v>
      </c>
      <c r="R62" s="45">
        <v>5.2294781819028913E-4</v>
      </c>
      <c r="S62" s="45">
        <v>0.74681772133696711</v>
      </c>
    </row>
    <row r="63" spans="1:19">
      <c r="A63" s="88" t="s">
        <v>282</v>
      </c>
      <c r="B63" s="89" t="s">
        <v>103</v>
      </c>
      <c r="C63" s="45">
        <v>1.4150606857112669E-2</v>
      </c>
      <c r="D63" s="45">
        <v>0</v>
      </c>
      <c r="E63" s="45">
        <v>0</v>
      </c>
      <c r="F63" s="45">
        <v>5.8060363639359736E-2</v>
      </c>
      <c r="G63" s="45">
        <v>0</v>
      </c>
      <c r="H63" s="45">
        <v>0</v>
      </c>
      <c r="I63" s="45">
        <v>0</v>
      </c>
      <c r="J63" s="45">
        <v>0.17975464869651583</v>
      </c>
      <c r="K63" s="45">
        <v>0</v>
      </c>
      <c r="L63" s="45">
        <v>0</v>
      </c>
      <c r="M63" s="45">
        <v>8.4686884639190829E-2</v>
      </c>
      <c r="N63" s="45">
        <v>2.5516235068501203E-3</v>
      </c>
      <c r="O63" s="45">
        <v>1.8533477391026287E-2</v>
      </c>
      <c r="P63" s="45">
        <v>2.2307455843636248E-2</v>
      </c>
      <c r="Q63" s="45">
        <v>0.13713508102459532</v>
      </c>
      <c r="R63" s="45">
        <v>1.4504251338022911E-2</v>
      </c>
      <c r="S63" s="45">
        <v>0.53168439293631309</v>
      </c>
    </row>
    <row r="64" spans="1:19">
      <c r="A64" s="88" t="s">
        <v>282</v>
      </c>
      <c r="B64" s="89" t="s">
        <v>104</v>
      </c>
      <c r="C64" s="45">
        <v>8.2995164838470581E-2</v>
      </c>
      <c r="D64" s="45">
        <v>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5">
        <v>0.12432882148537322</v>
      </c>
      <c r="L64" s="45">
        <v>0</v>
      </c>
      <c r="M64" s="45">
        <v>8.2875936497199376E-2</v>
      </c>
      <c r="N64" s="45">
        <v>4.8230474005350743E-3</v>
      </c>
      <c r="O64" s="45">
        <v>7.0966971090367981E-2</v>
      </c>
      <c r="P64" s="45">
        <v>0.11082525080605876</v>
      </c>
      <c r="Q64" s="45">
        <v>9.9395542708697882E-3</v>
      </c>
      <c r="R64" s="45">
        <v>2.5954661665910095E-3</v>
      </c>
      <c r="S64" s="45">
        <v>0.48935021255546474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1.8769229537898724E-2</v>
      </c>
      <c r="G65" s="45">
        <v>0</v>
      </c>
      <c r="H65" s="45">
        <v>0</v>
      </c>
      <c r="I65" s="45">
        <v>2.6876188416473656E-3</v>
      </c>
      <c r="J65" s="45">
        <v>0</v>
      </c>
      <c r="K65" s="45">
        <v>0</v>
      </c>
      <c r="L65" s="45">
        <v>0</v>
      </c>
      <c r="M65" s="45">
        <v>0.12878345289080251</v>
      </c>
      <c r="N65" s="45">
        <v>8.7385217528268555E-4</v>
      </c>
      <c r="O65" s="45">
        <v>5.3885767917508653E-3</v>
      </c>
      <c r="P65" s="45">
        <v>0.11184658528848956</v>
      </c>
      <c r="Q65" s="45">
        <v>3.1476987877675777E-2</v>
      </c>
      <c r="R65" s="45">
        <v>5.8774467966440369E-2</v>
      </c>
      <c r="S65" s="45">
        <v>0.3586007713699928</v>
      </c>
    </row>
    <row r="66" spans="1:19">
      <c r="A66" s="88" t="s">
        <v>282</v>
      </c>
      <c r="B66" s="89" t="s">
        <v>106</v>
      </c>
      <c r="C66" s="45">
        <v>2.3240800115829074E-3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0.51200995627247536</v>
      </c>
      <c r="K66" s="45">
        <v>0</v>
      </c>
      <c r="L66" s="45">
        <v>0</v>
      </c>
      <c r="M66" s="45">
        <v>0.55268717807183521</v>
      </c>
      <c r="N66" s="45">
        <v>8.6799221632194445E-4</v>
      </c>
      <c r="O66" s="45">
        <v>0.10162542122977125</v>
      </c>
      <c r="P66" s="45">
        <v>8.0356379968993252E-2</v>
      </c>
      <c r="Q66" s="45">
        <v>5.6523704167865341E-2</v>
      </c>
      <c r="R66" s="45">
        <v>2.6207339751422865E-3</v>
      </c>
      <c r="S66" s="45">
        <v>1.3090154459139853</v>
      </c>
    </row>
    <row r="67" spans="1:19">
      <c r="A67" s="88" t="s">
        <v>282</v>
      </c>
      <c r="B67" s="89" t="s">
        <v>107</v>
      </c>
      <c r="C67" s="45">
        <v>0</v>
      </c>
      <c r="D67" s="45">
        <v>1.3554318428454337E-2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0.12142719315977679</v>
      </c>
      <c r="N67" s="45">
        <v>5.4237905426585797E-2</v>
      </c>
      <c r="O67" s="45">
        <v>0</v>
      </c>
      <c r="P67" s="45">
        <v>0.31190762252921012</v>
      </c>
      <c r="Q67" s="45">
        <v>0.24524641992632623</v>
      </c>
      <c r="R67" s="45">
        <v>6.5947522854230556E-3</v>
      </c>
      <c r="S67" s="45">
        <v>0.75296821175577122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0.1457988786560982</v>
      </c>
      <c r="M68" s="45">
        <v>2.0381117499930212E-3</v>
      </c>
      <c r="N68" s="45">
        <v>1.1650653209294148E-5</v>
      </c>
      <c r="O68" s="45">
        <v>5.2805559274904379E-4</v>
      </c>
      <c r="P68" s="45">
        <v>0.27205669015022238</v>
      </c>
      <c r="Q68" s="45">
        <v>5.3245724992418975E-2</v>
      </c>
      <c r="R68" s="45">
        <v>2.0771717222004327E-2</v>
      </c>
      <c r="S68" s="45">
        <v>0.49445082901669934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6.1534627405031017E-3</v>
      </c>
      <c r="N69" s="45">
        <v>1.1067065125933695E-3</v>
      </c>
      <c r="O69" s="45">
        <v>6.7923777533158702E-3</v>
      </c>
      <c r="P69" s="45">
        <v>3.3045054928368955E-3</v>
      </c>
      <c r="Q69" s="45">
        <v>1.8009397258369475E-3</v>
      </c>
      <c r="R69" s="45">
        <v>2.9110868107338206E-3</v>
      </c>
      <c r="S69" s="45">
        <v>2.2069079035830441E-2</v>
      </c>
    </row>
    <row r="70" spans="1:19">
      <c r="A70" s="88" t="s">
        <v>282</v>
      </c>
      <c r="B70" s="89" t="s">
        <v>110</v>
      </c>
      <c r="C70" s="45">
        <v>1.8942036489069114E-3</v>
      </c>
      <c r="D70" s="45">
        <v>0</v>
      </c>
      <c r="E70" s="45">
        <v>0</v>
      </c>
      <c r="F70" s="45">
        <v>0</v>
      </c>
      <c r="G70" s="45">
        <v>2.1233130194545424E-2</v>
      </c>
      <c r="H70" s="45">
        <v>0</v>
      </c>
      <c r="I70" s="45">
        <v>1.2855824135865612E-3</v>
      </c>
      <c r="J70" s="45">
        <v>0.49791711235701908</v>
      </c>
      <c r="K70" s="45">
        <v>0.12020036902737002</v>
      </c>
      <c r="L70" s="45">
        <v>0.3991151571039584</v>
      </c>
      <c r="M70" s="45">
        <v>2.220216614965409E-4</v>
      </c>
      <c r="N70" s="45">
        <v>0</v>
      </c>
      <c r="O70" s="45">
        <v>0</v>
      </c>
      <c r="P70" s="45">
        <v>4.4215370047275826E-3</v>
      </c>
      <c r="Q70" s="45">
        <v>0.26998871430544924</v>
      </c>
      <c r="R70" s="45">
        <v>5.9251370022872507E-4</v>
      </c>
      <c r="S70" s="45">
        <v>1.3168703414172711</v>
      </c>
    </row>
    <row r="71" spans="1:19">
      <c r="A71" s="88" t="s">
        <v>282</v>
      </c>
      <c r="B71" s="89" t="s">
        <v>111</v>
      </c>
      <c r="C71" s="45">
        <v>0.91821795487924929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1.0851281567550775E-2</v>
      </c>
      <c r="L71" s="45">
        <v>0</v>
      </c>
      <c r="M71" s="45">
        <v>7.4200821324360788E-2</v>
      </c>
      <c r="N71" s="45">
        <v>9.0605255424947018E-3</v>
      </c>
      <c r="O71" s="45">
        <v>2.4197835732457595E-2</v>
      </c>
      <c r="P71" s="45">
        <v>0.13083313626558457</v>
      </c>
      <c r="Q71" s="45">
        <v>2.642928486304541E-3</v>
      </c>
      <c r="R71" s="45">
        <v>1.4831201909797365E-3</v>
      </c>
      <c r="S71" s="45">
        <v>1.1714876039889788</v>
      </c>
    </row>
    <row r="72" spans="1:19">
      <c r="A72" s="88" t="s">
        <v>282</v>
      </c>
      <c r="B72" s="89" t="s">
        <v>112</v>
      </c>
      <c r="C72" s="45">
        <v>7.3752911075697369E-5</v>
      </c>
      <c r="D72" s="45">
        <v>2.547714060269568E-2</v>
      </c>
      <c r="E72" s="45">
        <v>0</v>
      </c>
      <c r="F72" s="45">
        <v>0</v>
      </c>
      <c r="G72" s="45">
        <v>5.8093133387737694E-3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1.8753496303324013E-2</v>
      </c>
      <c r="N72" s="45">
        <v>1.4831424164363227E-6</v>
      </c>
      <c r="O72" s="45">
        <v>6.7990749784387905E-3</v>
      </c>
      <c r="P72" s="45">
        <v>6.5639558086889593E-3</v>
      </c>
      <c r="Q72" s="45">
        <v>7.387030326840005E-2</v>
      </c>
      <c r="R72" s="45">
        <v>3.192206234287287E-3</v>
      </c>
      <c r="S72" s="45">
        <v>0.14054072658811378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3.0752463115319983E-3</v>
      </c>
      <c r="H73" s="45">
        <v>0</v>
      </c>
      <c r="I73" s="45">
        <v>0</v>
      </c>
      <c r="J73" s="45">
        <v>4.6501634195170727E-3</v>
      </c>
      <c r="K73" s="45">
        <v>0</v>
      </c>
      <c r="L73" s="45">
        <v>0</v>
      </c>
      <c r="M73" s="45">
        <v>2.6775133940581952E-4</v>
      </c>
      <c r="N73" s="45">
        <v>1.6041484179094567E-3</v>
      </c>
      <c r="O73" s="45">
        <v>0</v>
      </c>
      <c r="P73" s="45">
        <v>1.5252095233412533E-2</v>
      </c>
      <c r="Q73" s="45">
        <v>0.70528476762489345</v>
      </c>
      <c r="R73" s="45">
        <v>5.8755743705418695E-4</v>
      </c>
      <c r="S73" s="45">
        <v>0.73072172978372407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7.8411215123210809E-3</v>
      </c>
      <c r="N74" s="45">
        <v>0</v>
      </c>
      <c r="O74" s="45">
        <v>2.1749929765442211E-3</v>
      </c>
      <c r="P74" s="45">
        <v>0.1643119410275613</v>
      </c>
      <c r="Q74" s="45">
        <v>1.8638459236330895E-3</v>
      </c>
      <c r="R74" s="45">
        <v>5.9445972294795979E-3</v>
      </c>
      <c r="S74" s="45">
        <v>0.18213649866953574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5.0411333076816334E-6</v>
      </c>
      <c r="J75" s="45">
        <v>0</v>
      </c>
      <c r="K75" s="45">
        <v>0</v>
      </c>
      <c r="L75" s="45">
        <v>0</v>
      </c>
      <c r="M75" s="45">
        <v>1.2797376657031734E-2</v>
      </c>
      <c r="N75" s="45">
        <v>0</v>
      </c>
      <c r="O75" s="45">
        <v>7.6480691547331503E-4</v>
      </c>
      <c r="P75" s="45">
        <v>7.469997039974885E-2</v>
      </c>
      <c r="Q75" s="45">
        <v>2.6147644254947977E-2</v>
      </c>
      <c r="R75" s="45">
        <v>5.3815798310701268E-3</v>
      </c>
      <c r="S75" s="45">
        <v>0.11979641919158723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1.437645828561207E-3</v>
      </c>
      <c r="F76" s="45">
        <v>0</v>
      </c>
      <c r="G76" s="45">
        <v>1.211296849130683E-3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</v>
      </c>
      <c r="N76" s="45">
        <v>0</v>
      </c>
      <c r="O76" s="45">
        <v>0</v>
      </c>
      <c r="P76" s="45">
        <v>1.9847671948589607E-3</v>
      </c>
      <c r="Q76" s="45">
        <v>0.16050256040766531</v>
      </c>
      <c r="R76" s="45">
        <v>4.9670686586367196E-4</v>
      </c>
      <c r="S76" s="45">
        <v>0.16563297714608893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5">
        <v>0</v>
      </c>
      <c r="K77" s="45">
        <v>0.62558681037758834</v>
      </c>
      <c r="L77" s="45">
        <v>0</v>
      </c>
      <c r="M77" s="45">
        <v>5.4094361622443188E-3</v>
      </c>
      <c r="N77" s="45">
        <v>1.3685250727801801E-2</v>
      </c>
      <c r="O77" s="45">
        <v>3.0079405388239167E-5</v>
      </c>
      <c r="P77" s="45">
        <v>0.28363810467926776</v>
      </c>
      <c r="Q77" s="45">
        <v>2.2001135360004032E-2</v>
      </c>
      <c r="R77" s="45">
        <v>0</v>
      </c>
      <c r="S77" s="45">
        <v>0.95035081671227317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1.9626316424634638E-3</v>
      </c>
      <c r="N78" s="45">
        <v>5.2409442906642845E-2</v>
      </c>
      <c r="O78" s="45">
        <v>0</v>
      </c>
      <c r="P78" s="45">
        <v>0.379324889805563</v>
      </c>
      <c r="Q78" s="45">
        <v>5.8185770751970622E-3</v>
      </c>
      <c r="R78" s="45">
        <v>3.680368785180832E-2</v>
      </c>
      <c r="S78" s="45">
        <v>0.47631922928167114</v>
      </c>
    </row>
    <row r="79" spans="1:19">
      <c r="A79" s="88" t="s">
        <v>282</v>
      </c>
      <c r="B79" s="69" t="s">
        <v>119</v>
      </c>
      <c r="C79" s="45">
        <v>0.10582629031614887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3.9398829414348802E-2</v>
      </c>
      <c r="L79" s="45">
        <v>0</v>
      </c>
      <c r="M79" s="45">
        <v>2.3377876376644124E-2</v>
      </c>
      <c r="N79" s="45">
        <v>0</v>
      </c>
      <c r="O79" s="45">
        <v>9.3521565274201635E-6</v>
      </c>
      <c r="P79" s="45">
        <v>1.6353469798602305E-4</v>
      </c>
      <c r="Q79" s="45">
        <v>3.0525286306741783E-3</v>
      </c>
      <c r="R79" s="45">
        <v>-3.9968028886505635E-15</v>
      </c>
      <c r="S79" s="45">
        <v>0.17182841159234385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3.3756351679317342E-2</v>
      </c>
      <c r="L80" s="45">
        <v>0</v>
      </c>
      <c r="M80" s="45">
        <v>2.618195818371305E-6</v>
      </c>
      <c r="N80" s="45">
        <v>0</v>
      </c>
      <c r="O80" s="45">
        <v>0</v>
      </c>
      <c r="P80" s="45">
        <v>1.408846365036176E-2</v>
      </c>
      <c r="Q80" s="45">
        <v>1.0900930632725903E-2</v>
      </c>
      <c r="R80" s="45">
        <v>0</v>
      </c>
      <c r="S80" s="45">
        <v>5.8748364158233812E-2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1.9772613135048078E-2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1.7966995925606355E-2</v>
      </c>
      <c r="Q81" s="45">
        <v>0.19562278494768037</v>
      </c>
      <c r="R81" s="45">
        <v>4.7140819111746168E-4</v>
      </c>
      <c r="S81" s="45">
        <v>0.23383380219944172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0.1588891477477383</v>
      </c>
      <c r="I82" s="45">
        <v>0</v>
      </c>
      <c r="J82" s="45">
        <v>0</v>
      </c>
      <c r="K82" s="45">
        <v>0</v>
      </c>
      <c r="L82" s="45">
        <v>0</v>
      </c>
      <c r="M82" s="45">
        <v>6.8103715511487195E-3</v>
      </c>
      <c r="N82" s="45">
        <v>1.0429375430334176E-3</v>
      </c>
      <c r="O82" s="45">
        <v>1.449107731059307E-2</v>
      </c>
      <c r="P82" s="45">
        <v>3.1498855666848513E-2</v>
      </c>
      <c r="Q82" s="45">
        <v>0</v>
      </c>
      <c r="R82" s="45">
        <v>0</v>
      </c>
      <c r="S82" s="45">
        <v>0.21273238981936515</v>
      </c>
    </row>
    <row r="83" spans="1:19">
      <c r="A83" s="88" t="s">
        <v>282</v>
      </c>
      <c r="B83" s="69" t="s">
        <v>123</v>
      </c>
      <c r="C83" s="45">
        <v>1.9780203922969974E-4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2.6629155591706422E-6</v>
      </c>
      <c r="N83" s="45">
        <v>0</v>
      </c>
      <c r="O83" s="45">
        <v>2.2779780574744279E-5</v>
      </c>
      <c r="P83" s="45">
        <v>1.3455745093203575E-2</v>
      </c>
      <c r="Q83" s="45">
        <v>0</v>
      </c>
      <c r="R83" s="45">
        <v>3.8267182946505329E-4</v>
      </c>
      <c r="S83" s="45">
        <v>1.406166165801892E-2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0.12849559870821237</v>
      </c>
      <c r="F84" s="45">
        <v>0</v>
      </c>
      <c r="G84" s="45">
        <v>0</v>
      </c>
      <c r="H84" s="45">
        <v>0</v>
      </c>
      <c r="I84" s="45">
        <v>0</v>
      </c>
      <c r="J84" s="45">
        <v>0.56305576608292118</v>
      </c>
      <c r="K84" s="45">
        <v>0</v>
      </c>
      <c r="L84" s="45">
        <v>0</v>
      </c>
      <c r="M84" s="45">
        <v>1.1134812017914442E-3</v>
      </c>
      <c r="N84" s="45">
        <v>1.1687138154403698E-4</v>
      </c>
      <c r="O84" s="45">
        <v>4.6211662245725371E-3</v>
      </c>
      <c r="P84" s="45">
        <v>0.11165173716258536</v>
      </c>
      <c r="Q84" s="45">
        <v>5.5153564472387728E-4</v>
      </c>
      <c r="R84" s="45">
        <v>1.1616497246109247E-2</v>
      </c>
      <c r="S84" s="45">
        <v>0.82122265365245539</v>
      </c>
    </row>
    <row r="85" spans="1:19">
      <c r="A85" s="88" t="s">
        <v>282</v>
      </c>
      <c r="B85" s="69" t="s">
        <v>125</v>
      </c>
      <c r="C85" s="45">
        <v>0</v>
      </c>
      <c r="D85" s="45">
        <v>1.0180555740335606E-4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2.1093182279745548E-3</v>
      </c>
      <c r="N85" s="45">
        <v>1.8122922715294809E-2</v>
      </c>
      <c r="O85" s="45">
        <v>3.9885443459630743E-4</v>
      </c>
      <c r="P85" s="45">
        <v>0.26335972962396426</v>
      </c>
      <c r="Q85" s="45">
        <v>3.0750126219836638E-2</v>
      </c>
      <c r="R85" s="45">
        <v>0</v>
      </c>
      <c r="S85" s="45">
        <v>0.31484275677907192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1.0828207570838799E-3</v>
      </c>
      <c r="N86" s="45">
        <v>0</v>
      </c>
      <c r="O86" s="45">
        <v>0</v>
      </c>
      <c r="P86" s="45">
        <v>1.0626355482173722E-2</v>
      </c>
      <c r="Q86" s="45">
        <v>5.8762127811160525E-3</v>
      </c>
      <c r="R86" s="45">
        <v>1.1203043204233154E-4</v>
      </c>
      <c r="S86" s="45">
        <v>1.7697419452417762E-2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3.5869809190520741E-3</v>
      </c>
      <c r="H87" s="45">
        <v>0</v>
      </c>
      <c r="I87" s="45">
        <v>0</v>
      </c>
      <c r="J87" s="45">
        <v>1.2834669595861659E-2</v>
      </c>
      <c r="K87" s="45">
        <v>0</v>
      </c>
      <c r="L87" s="45">
        <v>0</v>
      </c>
      <c r="M87" s="45">
        <v>1.6034047820419062E-3</v>
      </c>
      <c r="N87" s="45">
        <v>0</v>
      </c>
      <c r="O87" s="45">
        <v>0</v>
      </c>
      <c r="P87" s="45">
        <v>7.4947276909064442E-2</v>
      </c>
      <c r="Q87" s="45">
        <v>1.1923190300753284E-2</v>
      </c>
      <c r="R87" s="45">
        <v>0</v>
      </c>
      <c r="S87" s="45">
        <v>0.10489552250678003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6.5655599441765133E-3</v>
      </c>
      <c r="N88" s="45">
        <v>6.0068540711295526E-3</v>
      </c>
      <c r="O88" s="45">
        <v>6.0990459502363592E-5</v>
      </c>
      <c r="P88" s="45">
        <v>1.4421628266703124E-4</v>
      </c>
      <c r="Q88" s="45">
        <v>1.1637274012832322E-3</v>
      </c>
      <c r="R88" s="45">
        <v>1.2248058090168712E-2</v>
      </c>
      <c r="S88" s="45">
        <v>2.6189406248917635E-2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2.0799686417660723E-8</v>
      </c>
      <c r="O89" s="45">
        <v>2.6790947413868338E-6</v>
      </c>
      <c r="P89" s="45">
        <v>1.0100425404484525E-3</v>
      </c>
      <c r="Q89" s="45">
        <v>2.5947539136872422E-5</v>
      </c>
      <c r="R89" s="45">
        <v>0</v>
      </c>
      <c r="S89" s="45">
        <v>1.0386899740097988E-3</v>
      </c>
    </row>
    <row r="90" spans="1:19">
      <c r="A90" s="88" t="s">
        <v>282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</v>
      </c>
      <c r="N90" s="45">
        <v>0</v>
      </c>
      <c r="O90" s="45">
        <v>0</v>
      </c>
      <c r="P90" s="45">
        <v>0.11400068511352401</v>
      </c>
      <c r="Q90" s="45">
        <v>1.866404009076561E-4</v>
      </c>
      <c r="R90" s="45">
        <v>1.2328471364142501E-4</v>
      </c>
      <c r="S90" s="45">
        <v>0.11431061022807398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6.4682014330767479E-3</v>
      </c>
      <c r="I91" s="45">
        <v>0</v>
      </c>
      <c r="J91" s="45">
        <v>0</v>
      </c>
      <c r="K91" s="45">
        <v>0</v>
      </c>
      <c r="L91" s="45">
        <v>0</v>
      </c>
      <c r="M91" s="45">
        <v>1.5395692476616318E-3</v>
      </c>
      <c r="N91" s="45">
        <v>1.0028346437174207E-4</v>
      </c>
      <c r="O91" s="45">
        <v>0</v>
      </c>
      <c r="P91" s="45">
        <v>1.1246725940317504E-2</v>
      </c>
      <c r="Q91" s="45">
        <v>7.3675448994059423E-3</v>
      </c>
      <c r="R91" s="45">
        <v>4.4099973663946912E-4</v>
      </c>
      <c r="S91" s="45">
        <v>2.7163324721470872E-2</v>
      </c>
    </row>
    <row r="92" spans="1:19">
      <c r="A92" s="88" t="s">
        <v>282</v>
      </c>
      <c r="B92" s="69" t="s">
        <v>132</v>
      </c>
      <c r="C92" s="45">
        <v>0</v>
      </c>
      <c r="D92" s="45">
        <v>0</v>
      </c>
      <c r="E92" s="45">
        <v>8.0847309403884515E-2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0.1293224255503489</v>
      </c>
      <c r="M92" s="45">
        <v>1.7917218084662068E-4</v>
      </c>
      <c r="N92" s="45">
        <v>0</v>
      </c>
      <c r="O92" s="45">
        <v>0</v>
      </c>
      <c r="P92" s="45">
        <v>1.1646502363067412E-3</v>
      </c>
      <c r="Q92" s="45">
        <v>3.1507184417023382E-8</v>
      </c>
      <c r="R92" s="45">
        <v>9.6994249577306846E-3</v>
      </c>
      <c r="S92" s="45">
        <v>0.22121301383631931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0</v>
      </c>
      <c r="N93" s="45">
        <v>0</v>
      </c>
      <c r="O93" s="45">
        <v>4.3260881939422013E-4</v>
      </c>
      <c r="P93" s="45">
        <v>3.5073548652064801E-6</v>
      </c>
      <c r="Q93" s="45">
        <v>0</v>
      </c>
      <c r="R93" s="45">
        <v>2.7878551360771553E-5</v>
      </c>
      <c r="S93" s="45">
        <v>4.639947256208643E-4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1.6420958307561406E-5</v>
      </c>
      <c r="K94" s="45">
        <v>0</v>
      </c>
      <c r="L94" s="45">
        <v>0</v>
      </c>
      <c r="M94" s="45">
        <v>3.8366243125764754E-4</v>
      </c>
      <c r="N94" s="45">
        <v>0</v>
      </c>
      <c r="O94" s="45">
        <v>5.6925262872078441E-3</v>
      </c>
      <c r="P94" s="45">
        <v>4.9710264595894671E-3</v>
      </c>
      <c r="Q94" s="45">
        <v>0</v>
      </c>
      <c r="R94" s="45">
        <v>0</v>
      </c>
      <c r="S94" s="45">
        <v>1.1063636136356081E-2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1.341109670747187E-4</v>
      </c>
      <c r="N95" s="45">
        <v>0</v>
      </c>
      <c r="O95" s="45">
        <v>2.7406298218846104E-5</v>
      </c>
      <c r="P95" s="45">
        <v>0</v>
      </c>
      <c r="Q95" s="45">
        <v>0</v>
      </c>
      <c r="R95" s="45">
        <v>1.2477661561653974E-3</v>
      </c>
      <c r="S95" s="45">
        <v>1.4092834214665118E-3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7.222403148343659E-5</v>
      </c>
      <c r="N96" s="45">
        <v>0</v>
      </c>
      <c r="O96" s="45">
        <v>0</v>
      </c>
      <c r="P96" s="45">
        <v>0</v>
      </c>
      <c r="Q96" s="45">
        <v>2.5170960194786929E-2</v>
      </c>
      <c r="R96" s="45">
        <v>1.6615133101169022E-2</v>
      </c>
      <c r="S96" s="45">
        <v>4.1858317327438499E-2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2.9409104530664365E-4</v>
      </c>
      <c r="N97" s="45">
        <v>1.0871545831762752E-2</v>
      </c>
      <c r="O97" s="45">
        <v>0</v>
      </c>
      <c r="P97" s="45">
        <v>8.36416989109523E-4</v>
      </c>
      <c r="Q97" s="45">
        <v>0</v>
      </c>
      <c r="R97" s="45">
        <v>1.9449282221728481E-4</v>
      </c>
      <c r="S97" s="45">
        <v>1.2196546688400645E-2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5.4198608978452967E-3</v>
      </c>
      <c r="M98" s="45">
        <v>4.0686190568930414E-3</v>
      </c>
      <c r="N98" s="45">
        <v>0</v>
      </c>
      <c r="O98" s="45">
        <v>0</v>
      </c>
      <c r="P98" s="45">
        <v>4.0559033267353328E-3</v>
      </c>
      <c r="Q98" s="45">
        <v>4.1252986192041874E-3</v>
      </c>
      <c r="R98" s="45">
        <v>1.08334233385321E-3</v>
      </c>
      <c r="S98" s="45">
        <v>1.8753024234513305E-2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7.2260071398655423E-3</v>
      </c>
      <c r="L99" s="45">
        <v>0</v>
      </c>
      <c r="M99" s="45">
        <v>0</v>
      </c>
      <c r="N99" s="45">
        <v>5.1509831761569203E-3</v>
      </c>
      <c r="O99" s="45">
        <v>0</v>
      </c>
      <c r="P99" s="45">
        <v>2.2504445589415667E-2</v>
      </c>
      <c r="Q99" s="45">
        <v>1.2139162729800645E-3</v>
      </c>
      <c r="R99" s="45">
        <v>1.9379773789296451E-5</v>
      </c>
      <c r="S99" s="45">
        <v>3.6114731952210377E-2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2.0242055642327728E-5</v>
      </c>
      <c r="N100" s="45">
        <v>0</v>
      </c>
      <c r="O100" s="45">
        <v>0</v>
      </c>
      <c r="P100" s="45">
        <v>2.5953577612725098E-4</v>
      </c>
      <c r="Q100" s="45">
        <v>0</v>
      </c>
      <c r="R100" s="45">
        <v>1.2019372610296841E-3</v>
      </c>
      <c r="S100" s="45">
        <v>1.4817150927939338E-3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1.3247955188631089E-3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0.3910704742004163</v>
      </c>
      <c r="L101" s="45">
        <v>0</v>
      </c>
      <c r="M101" s="45">
        <v>2.0742307279775218E-5</v>
      </c>
      <c r="N101" s="45">
        <v>0</v>
      </c>
      <c r="O101" s="45">
        <v>0</v>
      </c>
      <c r="P101" s="45">
        <v>1.2267014187195002E-4</v>
      </c>
      <c r="Q101" s="45">
        <v>1.062500910400388E-4</v>
      </c>
      <c r="R101" s="45">
        <v>0</v>
      </c>
      <c r="S101" s="45">
        <v>0.39264493225950048</v>
      </c>
    </row>
    <row r="102" spans="1:19">
      <c r="A102" s="88" t="s">
        <v>282</v>
      </c>
      <c r="B102" s="69" t="s">
        <v>142</v>
      </c>
      <c r="C102" s="45">
        <v>6.9582995070440745E-3</v>
      </c>
      <c r="D102" s="45">
        <v>3.1987549594880704E-5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0.23773156736682255</v>
      </c>
      <c r="L102" s="45">
        <v>0</v>
      </c>
      <c r="M102" s="45">
        <v>0</v>
      </c>
      <c r="N102" s="45">
        <v>3.5969329383618742E-2</v>
      </c>
      <c r="O102" s="45">
        <v>4.3923766363440642E-4</v>
      </c>
      <c r="P102" s="45">
        <v>3.7925336946145194E-3</v>
      </c>
      <c r="Q102" s="45">
        <v>0</v>
      </c>
      <c r="R102" s="45">
        <v>-3.5527136788005009E-15</v>
      </c>
      <c r="S102" s="45">
        <v>0.28492295516531385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0</v>
      </c>
      <c r="O103" s="45">
        <v>0</v>
      </c>
      <c r="P103" s="45">
        <v>5.6640837174875003E-3</v>
      </c>
      <c r="Q103" s="45">
        <v>5.698649759953156E-4</v>
      </c>
      <c r="R103" s="45">
        <v>0</v>
      </c>
      <c r="S103" s="45">
        <v>6.233948693463276E-3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0.35732589877626353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1.3668921800338296E-2</v>
      </c>
      <c r="N104" s="45">
        <v>8.8357806184991006E-4</v>
      </c>
      <c r="O104" s="45">
        <v>2.0306618336156657E-3</v>
      </c>
      <c r="P104" s="45">
        <v>3.1562338181707617E-3</v>
      </c>
      <c r="Q104" s="45">
        <v>8.7609007336730826E-4</v>
      </c>
      <c r="R104" s="45">
        <v>4.5415271543021163E-3</v>
      </c>
      <c r="S104" s="45">
        <v>0.38248291151792557</v>
      </c>
    </row>
    <row r="105" spans="1:19">
      <c r="A105" s="88" t="s">
        <v>282</v>
      </c>
      <c r="B105" s="69" t="s">
        <v>145</v>
      </c>
      <c r="C105" s="45">
        <v>0</v>
      </c>
      <c r="D105" s="45">
        <v>0</v>
      </c>
      <c r="E105" s="45">
        <v>2.052368379559133E-3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6.5327620166755196E-6</v>
      </c>
      <c r="N105" s="45">
        <v>8.2133161427577761E-7</v>
      </c>
      <c r="O105" s="45">
        <v>0</v>
      </c>
      <c r="P105" s="45">
        <v>0.12178458900024047</v>
      </c>
      <c r="Q105" s="45">
        <v>1.0965299885512536E-4</v>
      </c>
      <c r="R105" s="45">
        <v>0</v>
      </c>
      <c r="S105" s="45">
        <v>0.12395396447226403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2.7336136092515062E-6</v>
      </c>
      <c r="N106" s="45">
        <v>4.899266745095332E-5</v>
      </c>
      <c r="O106" s="45">
        <v>0</v>
      </c>
      <c r="P106" s="45">
        <v>2.8342552822326894E-3</v>
      </c>
      <c r="Q106" s="45">
        <v>6.4617958668637954E-3</v>
      </c>
      <c r="R106" s="45">
        <v>6.6599780442544443E-5</v>
      </c>
      <c r="S106" s="45">
        <v>9.4143772106178858E-3</v>
      </c>
    </row>
    <row r="107" spans="1:19">
      <c r="A107" s="88" t="s">
        <v>282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6.4578647478310103E-2</v>
      </c>
      <c r="M107" s="45">
        <v>8.7343562246271489E-3</v>
      </c>
      <c r="N107" s="45">
        <v>4.7332325783244755E-6</v>
      </c>
      <c r="O107" s="45">
        <v>0</v>
      </c>
      <c r="P107" s="45">
        <v>5.1460196291159832E-3</v>
      </c>
      <c r="Q107" s="45">
        <v>0</v>
      </c>
      <c r="R107" s="45">
        <v>0</v>
      </c>
      <c r="S107" s="45">
        <v>7.8463756564630671E-2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1.3128504213533176E-4</v>
      </c>
      <c r="N108" s="45">
        <v>0</v>
      </c>
      <c r="O108" s="45">
        <v>8.9282883891428355E-5</v>
      </c>
      <c r="P108" s="45">
        <v>1.3776092732165068E-4</v>
      </c>
      <c r="Q108" s="45">
        <v>0</v>
      </c>
      <c r="R108" s="45">
        <v>0</v>
      </c>
      <c r="S108" s="45">
        <v>3.5832885335196352E-4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1.2730291350308676E-2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1.4512346543771315E-4</v>
      </c>
      <c r="N109" s="45">
        <v>0</v>
      </c>
      <c r="O109" s="45">
        <v>5.3357750167948303E-4</v>
      </c>
      <c r="P109" s="45">
        <v>0</v>
      </c>
      <c r="Q109" s="45">
        <v>2.8015609973923716E-3</v>
      </c>
      <c r="R109" s="45">
        <v>0</v>
      </c>
      <c r="S109" s="45">
        <v>1.6210553314820686E-2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2.2891905834623749E-2</v>
      </c>
      <c r="N110" s="45">
        <v>8.0504558756926414E-3</v>
      </c>
      <c r="O110" s="45">
        <v>0</v>
      </c>
      <c r="P110" s="45">
        <v>8.4959557986685752E-4</v>
      </c>
      <c r="Q110" s="45">
        <v>0</v>
      </c>
      <c r="R110" s="45">
        <v>0</v>
      </c>
      <c r="S110" s="45">
        <v>3.1791957290195683E-2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2.7898903748688753E-2</v>
      </c>
      <c r="N111" s="45">
        <v>0</v>
      </c>
      <c r="O111" s="45">
        <v>0</v>
      </c>
      <c r="P111" s="45">
        <v>0</v>
      </c>
      <c r="Q111" s="45">
        <v>1.280512308286319E-2</v>
      </c>
      <c r="R111" s="45">
        <v>0</v>
      </c>
      <c r="S111" s="45">
        <v>4.0704026831534179E-2</v>
      </c>
    </row>
    <row r="112" spans="1:19">
      <c r="A112" s="88" t="s">
        <v>282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5.5793950446037854E-2</v>
      </c>
      <c r="L112" s="45">
        <v>0</v>
      </c>
      <c r="M112" s="45">
        <v>9.1532540835714826E-7</v>
      </c>
      <c r="N112" s="45">
        <v>0</v>
      </c>
      <c r="O112" s="45">
        <v>0</v>
      </c>
      <c r="P112" s="45">
        <v>5.9376640059021213E-3</v>
      </c>
      <c r="Q112" s="45">
        <v>2.1508882818821462E-5</v>
      </c>
      <c r="R112" s="45">
        <v>0</v>
      </c>
      <c r="S112" s="45">
        <v>6.1754038660168931E-2</v>
      </c>
    </row>
    <row r="113" spans="1:19">
      <c r="A113" s="88" t="s">
        <v>282</v>
      </c>
      <c r="B113" s="69" t="s">
        <v>153</v>
      </c>
      <c r="C113" s="45">
        <v>0</v>
      </c>
      <c r="D113" s="45">
        <v>5.2853541132571014E-2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2.3264101486555333E-3</v>
      </c>
      <c r="N113" s="45">
        <v>0</v>
      </c>
      <c r="O113" s="45">
        <v>0</v>
      </c>
      <c r="P113" s="45">
        <v>1.0605449674017109E-7</v>
      </c>
      <c r="Q113" s="45">
        <v>0</v>
      </c>
      <c r="R113" s="45">
        <v>5.6256515989616673E-5</v>
      </c>
      <c r="S113" s="45">
        <v>5.523631385172223E-2</v>
      </c>
    </row>
    <row r="114" spans="1:19">
      <c r="A114" s="88" t="s">
        <v>282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0</v>
      </c>
      <c r="N114" s="45">
        <v>0</v>
      </c>
      <c r="O114" s="45">
        <v>0</v>
      </c>
      <c r="P114" s="45">
        <v>1.0261662339292599E-2</v>
      </c>
      <c r="Q114" s="45">
        <v>0</v>
      </c>
      <c r="R114" s="45">
        <v>0</v>
      </c>
      <c r="S114" s="45">
        <v>1.0261662339289046E-2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2.9432642562038147E-2</v>
      </c>
      <c r="N115" s="45">
        <v>4.8481065109129418E-5</v>
      </c>
      <c r="O115" s="45">
        <v>0</v>
      </c>
      <c r="P115" s="45">
        <v>0</v>
      </c>
      <c r="Q115" s="45">
        <v>0</v>
      </c>
      <c r="R115" s="45">
        <v>0</v>
      </c>
      <c r="S115" s="45">
        <v>2.9481123627149941E-2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3.3258461300533781E-6</v>
      </c>
      <c r="O116" s="45">
        <v>0</v>
      </c>
      <c r="P116" s="45">
        <v>7.9116122372102637E-3</v>
      </c>
      <c r="Q116" s="45">
        <v>3.504136255596535E-4</v>
      </c>
      <c r="R116" s="45">
        <v>9.8472759368917195E-6</v>
      </c>
      <c r="S116" s="45">
        <v>8.2751989848190988E-3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0.1126172188669825</v>
      </c>
      <c r="L117" s="45">
        <v>0</v>
      </c>
      <c r="M117" s="45">
        <v>0</v>
      </c>
      <c r="N117" s="45">
        <v>0</v>
      </c>
      <c r="O117" s="45">
        <v>2.0215389275213269E-5</v>
      </c>
      <c r="P117" s="45">
        <v>1.4445072259501757E-2</v>
      </c>
      <c r="Q117" s="45">
        <v>0</v>
      </c>
      <c r="R117" s="45">
        <v>1.4026228198495971E-3</v>
      </c>
      <c r="S117" s="45">
        <v>0.12848512933561551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7.1851389991106629E-6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0</v>
      </c>
      <c r="N118" s="45">
        <v>3.7891467780069021E-3</v>
      </c>
      <c r="O118" s="45">
        <v>0</v>
      </c>
      <c r="P118" s="45">
        <v>1.896948792655806E-2</v>
      </c>
      <c r="Q118" s="45">
        <v>0</v>
      </c>
      <c r="R118" s="45">
        <v>9.5515441572047166E-5</v>
      </c>
      <c r="S118" s="45">
        <v>2.2861335285128348E-2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2.1879501076872643E-2</v>
      </c>
      <c r="N119" s="45">
        <v>9.982800312613449E-6</v>
      </c>
      <c r="O119" s="45">
        <v>0</v>
      </c>
      <c r="P119" s="45">
        <v>4.3624977504528317E-2</v>
      </c>
      <c r="Q119" s="45">
        <v>0</v>
      </c>
      <c r="R119" s="45">
        <v>5.0383928213548757E-4</v>
      </c>
      <c r="S119" s="45">
        <v>6.6018300663856166E-2</v>
      </c>
    </row>
    <row r="120" spans="1:19">
      <c r="A120" s="88" t="s">
        <v>282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6.7795951948905753E-3</v>
      </c>
      <c r="N120" s="45">
        <v>1.0252020407008899E-4</v>
      </c>
      <c r="O120" s="45">
        <v>0</v>
      </c>
      <c r="P120" s="45">
        <v>0</v>
      </c>
      <c r="Q120" s="45">
        <v>3.954990933596747E-5</v>
      </c>
      <c r="R120" s="45">
        <v>0</v>
      </c>
      <c r="S120" s="45">
        <v>6.9216653082975199E-3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5.4789572999780489E-4</v>
      </c>
      <c r="N121" s="45">
        <v>3.8354721121205415E-3</v>
      </c>
      <c r="O121" s="45">
        <v>0</v>
      </c>
      <c r="P121" s="45">
        <v>0</v>
      </c>
      <c r="Q121" s="45">
        <v>0</v>
      </c>
      <c r="R121" s="45">
        <v>3.1095221499199965E-4</v>
      </c>
      <c r="S121" s="45">
        <v>4.6943200571121224E-3</v>
      </c>
    </row>
    <row r="122" spans="1:19">
      <c r="A122" s="88" t="s">
        <v>282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1.6731932441409469E-3</v>
      </c>
      <c r="M122" s="45">
        <v>0</v>
      </c>
      <c r="N122" s="45">
        <v>0</v>
      </c>
      <c r="O122" s="45">
        <v>0</v>
      </c>
      <c r="P122" s="45">
        <v>0</v>
      </c>
      <c r="Q122" s="45">
        <v>0</v>
      </c>
      <c r="R122" s="45">
        <v>1.599242103447196E-2</v>
      </c>
      <c r="S122" s="45">
        <v>1.7665614278612907E-2</v>
      </c>
    </row>
    <row r="123" spans="1:19">
      <c r="A123" s="88" t="s">
        <v>282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0</v>
      </c>
      <c r="O123" s="45">
        <v>0</v>
      </c>
      <c r="P123" s="45">
        <v>0</v>
      </c>
      <c r="Q123" s="45">
        <v>0</v>
      </c>
      <c r="R123" s="45">
        <v>0</v>
      </c>
      <c r="S123" s="45">
        <v>0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6.312145697420668E-3</v>
      </c>
      <c r="N124" s="45">
        <v>5.884459069897563E-2</v>
      </c>
      <c r="O124" s="45">
        <v>4.2469217307124829E-2</v>
      </c>
      <c r="P124" s="45">
        <v>1.8240178317707745E-2</v>
      </c>
      <c r="Q124" s="45">
        <v>0</v>
      </c>
      <c r="R124" s="45">
        <v>0</v>
      </c>
      <c r="S124" s="45">
        <v>0.12586613202121555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0.44322100519751584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1.8237793586386886E-2</v>
      </c>
      <c r="M125" s="45">
        <v>1.4798056177021124E-3</v>
      </c>
      <c r="N125" s="45">
        <v>0</v>
      </c>
      <c r="O125" s="45">
        <v>0</v>
      </c>
      <c r="P125" s="45">
        <v>5.0879371045198241E-6</v>
      </c>
      <c r="Q125" s="45">
        <v>2.0945752687850927E-8</v>
      </c>
      <c r="R125" s="45">
        <v>0</v>
      </c>
      <c r="S125" s="45">
        <v>0.46294371328446005</v>
      </c>
    </row>
    <row r="126" spans="1:19">
      <c r="A126" s="88" t="s">
        <v>282</v>
      </c>
      <c r="B126" s="69" t="s">
        <v>166</v>
      </c>
      <c r="C126" s="45">
        <v>3.2040237991859399E-5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4.5301115596958486E-3</v>
      </c>
      <c r="L126" s="45">
        <v>0</v>
      </c>
      <c r="M126" s="45">
        <v>1.5736615901838391E-2</v>
      </c>
      <c r="N126" s="45">
        <v>0</v>
      </c>
      <c r="O126" s="45">
        <v>0</v>
      </c>
      <c r="P126" s="45">
        <v>2.3159178436493733E-4</v>
      </c>
      <c r="Q126" s="45">
        <v>0</v>
      </c>
      <c r="R126" s="45">
        <v>9.6387472965453469E-4</v>
      </c>
      <c r="S126" s="45">
        <v>2.149423421354868E-2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0</v>
      </c>
      <c r="N127" s="45">
        <v>4.364566871144504E-4</v>
      </c>
      <c r="O127" s="45">
        <v>0</v>
      </c>
      <c r="P127" s="45">
        <v>8.0530428956393507E-6</v>
      </c>
      <c r="Q127" s="45">
        <v>5.1075643168285723E-4</v>
      </c>
      <c r="R127" s="45">
        <v>0</v>
      </c>
      <c r="S127" s="45">
        <v>9.5526616169649969E-4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7.8196331235957928E-4</v>
      </c>
      <c r="O128" s="45">
        <v>0</v>
      </c>
      <c r="P128" s="45">
        <v>7.9579641464851747E-2</v>
      </c>
      <c r="Q128" s="45">
        <v>0</v>
      </c>
      <c r="R128" s="45">
        <v>0</v>
      </c>
      <c r="S128" s="45">
        <v>8.036160477720955E-2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0</v>
      </c>
      <c r="N129" s="45">
        <v>0</v>
      </c>
      <c r="O129" s="45">
        <v>3.3551069472448347E-5</v>
      </c>
      <c r="P129" s="45">
        <v>4.4503753076341468E-4</v>
      </c>
      <c r="Q129" s="45">
        <v>0</v>
      </c>
      <c r="R129" s="45">
        <v>0</v>
      </c>
      <c r="S129" s="45">
        <v>4.7858860023097805E-4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5.8202773109643502E-3</v>
      </c>
      <c r="N130" s="45">
        <v>0</v>
      </c>
      <c r="O130" s="45">
        <v>1.6507352610917181E-4</v>
      </c>
      <c r="P130" s="45">
        <v>0</v>
      </c>
      <c r="Q130" s="45">
        <v>0</v>
      </c>
      <c r="R130" s="45">
        <v>1.286279566343751E-4</v>
      </c>
      <c r="S130" s="45">
        <v>6.1139787937065648E-3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6.2387950088726996E-5</v>
      </c>
      <c r="N131" s="45">
        <v>0</v>
      </c>
      <c r="O131" s="45">
        <v>0</v>
      </c>
      <c r="P131" s="45">
        <v>1.02274977862713E-2</v>
      </c>
      <c r="Q131" s="45">
        <v>0</v>
      </c>
      <c r="R131" s="45">
        <v>0</v>
      </c>
      <c r="S131" s="45">
        <v>1.0289885736369797E-2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3.7738104190054855E-3</v>
      </c>
      <c r="O132" s="45">
        <v>0</v>
      </c>
      <c r="P132" s="45">
        <v>6.9462124584394047E-3</v>
      </c>
      <c r="Q132" s="45">
        <v>0</v>
      </c>
      <c r="R132" s="45">
        <v>0</v>
      </c>
      <c r="S132" s="45">
        <v>1.0720022877436008E-2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4.182194979240883E-3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45">
        <v>4.182194979250653E-3</v>
      </c>
    </row>
    <row r="134" spans="1:19">
      <c r="A134" s="88" t="s">
        <v>282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1.0880060049789364E-4</v>
      </c>
      <c r="O134" s="45">
        <v>0</v>
      </c>
      <c r="P134" s="45">
        <v>2.3006868226589816E-2</v>
      </c>
      <c r="Q134" s="45">
        <v>0</v>
      </c>
      <c r="R134" s="45">
        <v>8.8118219994370861E-4</v>
      </c>
      <c r="S134" s="45">
        <v>2.3996851027035859E-2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2.9218957288357217E-5</v>
      </c>
      <c r="N135" s="45">
        <v>1.4676023957385098E-3</v>
      </c>
      <c r="O135" s="45">
        <v>0</v>
      </c>
      <c r="P135" s="45">
        <v>1.7903847293609942E-8</v>
      </c>
      <c r="Q135" s="45">
        <v>0</v>
      </c>
      <c r="R135" s="45">
        <v>2.6979269547489082E-3</v>
      </c>
      <c r="S135" s="45">
        <v>4.1947662116257334E-3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1.0297286584324716E-2</v>
      </c>
      <c r="N136" s="45">
        <v>9.1375937039117616E-8</v>
      </c>
      <c r="O136" s="45">
        <v>0</v>
      </c>
      <c r="P136" s="45">
        <v>2.4589340220479983E-3</v>
      </c>
      <c r="Q136" s="45">
        <v>7.9361278260137169E-7</v>
      </c>
      <c r="R136" s="45">
        <v>2.0737952218752298E-4</v>
      </c>
      <c r="S136" s="45">
        <v>1.2964485117265667E-2</v>
      </c>
    </row>
    <row r="137" spans="1:19">
      <c r="A137" s="88" t="s">
        <v>282</v>
      </c>
      <c r="B137" s="69" t="s">
        <v>177</v>
      </c>
      <c r="C137" s="45">
        <v>1.3796754805770473E-3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2.9075285496560355E-5</v>
      </c>
      <c r="N137" s="45">
        <v>0</v>
      </c>
      <c r="O137" s="45">
        <v>0</v>
      </c>
      <c r="P137" s="45">
        <v>8.1349869796909502E-5</v>
      </c>
      <c r="Q137" s="45">
        <v>0</v>
      </c>
      <c r="R137" s="45">
        <v>1.1753609448650337E-4</v>
      </c>
      <c r="S137" s="45">
        <v>1.607636730369677E-3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3.7410773675536912E-3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0</v>
      </c>
      <c r="N138" s="45">
        <v>2.7186480582228612E-3</v>
      </c>
      <c r="O138" s="45">
        <v>0</v>
      </c>
      <c r="P138" s="45">
        <v>3.1143361791663438E-6</v>
      </c>
      <c r="Q138" s="45">
        <v>3.5546674537414447E-3</v>
      </c>
      <c r="R138" s="45">
        <v>0</v>
      </c>
      <c r="S138" s="45">
        <v>1.0017507215692945E-2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1.8202688078261531E-4</v>
      </c>
      <c r="N139" s="45">
        <v>0</v>
      </c>
      <c r="O139" s="45">
        <v>0</v>
      </c>
      <c r="P139" s="45">
        <v>0</v>
      </c>
      <c r="Q139" s="45">
        <v>0</v>
      </c>
      <c r="R139" s="45">
        <v>7.4591515826227806E-6</v>
      </c>
      <c r="S139" s="45">
        <v>1.8948603235457995E-4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3.5974777090608256E-5</v>
      </c>
      <c r="N140" s="45">
        <v>0</v>
      </c>
      <c r="O140" s="45">
        <v>0</v>
      </c>
      <c r="P140" s="45">
        <v>2.1097816924360302E-3</v>
      </c>
      <c r="Q140" s="45">
        <v>0</v>
      </c>
      <c r="R140" s="45">
        <v>1.1131836433264652E-4</v>
      </c>
      <c r="S140" s="45">
        <v>2.2570748338637259E-3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1.023293268698211E-5</v>
      </c>
      <c r="N142" s="45">
        <v>0</v>
      </c>
      <c r="O142" s="45">
        <v>0</v>
      </c>
      <c r="P142" s="45">
        <v>0</v>
      </c>
      <c r="Q142" s="45">
        <v>0</v>
      </c>
      <c r="R142" s="45">
        <v>3.8823262482878818E-4</v>
      </c>
      <c r="S142" s="45">
        <v>3.9846555752376389E-4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2.6186247860479739E-2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3.6077867140260622E-4</v>
      </c>
      <c r="N143" s="45">
        <v>0</v>
      </c>
      <c r="O143" s="45">
        <v>0</v>
      </c>
      <c r="P143" s="45">
        <v>0</v>
      </c>
      <c r="Q143" s="45">
        <v>0</v>
      </c>
      <c r="R143" s="45">
        <v>0</v>
      </c>
      <c r="S143" s="45">
        <v>2.6547026531872575E-2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8.4301178986549985E-3</v>
      </c>
      <c r="N144" s="45">
        <v>2.7755443170560667E-3</v>
      </c>
      <c r="O144" s="45">
        <v>0</v>
      </c>
      <c r="P144" s="45">
        <v>3.3036166033895142E-5</v>
      </c>
      <c r="Q144" s="45">
        <v>0</v>
      </c>
      <c r="R144" s="45">
        <v>0</v>
      </c>
      <c r="S144" s="45">
        <v>1.1238698381745849E-2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1.7333594878674585E-3</v>
      </c>
      <c r="J145" s="45">
        <v>0</v>
      </c>
      <c r="K145" s="45">
        <v>0</v>
      </c>
      <c r="L145" s="45">
        <v>0</v>
      </c>
      <c r="M145" s="45">
        <v>1.0873945868006274E-4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45">
        <v>1.8420989465539606E-3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3.0223627175995915E-4</v>
      </c>
      <c r="O146" s="45">
        <v>0</v>
      </c>
      <c r="P146" s="45">
        <v>1.3179453617340187E-7</v>
      </c>
      <c r="Q146" s="45">
        <v>0</v>
      </c>
      <c r="R146" s="45">
        <v>0</v>
      </c>
      <c r="S146" s="45">
        <v>3.0236806628636259E-4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0</v>
      </c>
      <c r="Q147" s="45">
        <v>0</v>
      </c>
      <c r="R147" s="45">
        <v>3.3060328650691417E-5</v>
      </c>
      <c r="S147" s="45">
        <v>3.3060328661349558E-5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0</v>
      </c>
      <c r="N148" s="45">
        <v>0</v>
      </c>
      <c r="O148" s="45">
        <v>0</v>
      </c>
      <c r="P148" s="45">
        <v>0</v>
      </c>
      <c r="Q148" s="45">
        <v>0</v>
      </c>
      <c r="R148" s="45">
        <v>0</v>
      </c>
      <c r="S148" s="45">
        <v>0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2.3701887361760043E-4</v>
      </c>
      <c r="Q149" s="45">
        <v>0</v>
      </c>
      <c r="R149" s="45">
        <v>0</v>
      </c>
      <c r="S149" s="45">
        <v>2.3701887361937679E-4</v>
      </c>
    </row>
    <row r="150" spans="1:19">
      <c r="A150" s="88" t="s">
        <v>282</v>
      </c>
      <c r="B150" s="69" t="s">
        <v>190</v>
      </c>
      <c r="C150" s="45">
        <v>1.4402591028429335E-2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0</v>
      </c>
      <c r="Q150" s="45">
        <v>3.5141411078853935E-6</v>
      </c>
      <c r="R150" s="45">
        <v>0</v>
      </c>
      <c r="S150" s="45">
        <v>1.4406105169541661E-2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0</v>
      </c>
      <c r="S151" s="45">
        <v>0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9.4582818670474467E-6</v>
      </c>
      <c r="O152" s="45">
        <v>0</v>
      </c>
      <c r="P152" s="45">
        <v>0</v>
      </c>
      <c r="Q152" s="45">
        <v>0</v>
      </c>
      <c r="R152" s="45">
        <v>0</v>
      </c>
      <c r="S152" s="45">
        <v>9.4582818519484135E-6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2.8936757878739172E-7</v>
      </c>
      <c r="N153" s="45">
        <v>0</v>
      </c>
      <c r="O153" s="45">
        <v>0</v>
      </c>
      <c r="P153" s="45">
        <v>0</v>
      </c>
      <c r="Q153" s="45">
        <v>0</v>
      </c>
      <c r="R153" s="45">
        <v>1.3971037312856538E-3</v>
      </c>
      <c r="S153" s="45">
        <v>1.3973930988697703E-3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7.4565844137453041E-4</v>
      </c>
      <c r="N154" s="45">
        <v>0</v>
      </c>
      <c r="O154" s="45">
        <v>0</v>
      </c>
      <c r="P154" s="45">
        <v>0</v>
      </c>
      <c r="Q154" s="45">
        <v>0</v>
      </c>
      <c r="R154" s="45">
        <v>9.2736680166183305E-4</v>
      </c>
      <c r="S154" s="45">
        <v>1.6730252430363635E-3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9.0831514548952441E-3</v>
      </c>
      <c r="N155" s="45">
        <v>0</v>
      </c>
      <c r="O155" s="45">
        <v>0</v>
      </c>
      <c r="P155" s="45">
        <v>3.4793451771442108E-4</v>
      </c>
      <c r="Q155" s="45">
        <v>0</v>
      </c>
      <c r="R155" s="45">
        <v>3.0022854595657122E-4</v>
      </c>
      <c r="S155" s="45">
        <v>9.7313145185751182E-3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1.3779316308738743E-2</v>
      </c>
      <c r="O156" s="45">
        <v>0</v>
      </c>
      <c r="P156" s="45">
        <v>0</v>
      </c>
      <c r="Q156" s="45">
        <v>0</v>
      </c>
      <c r="R156" s="45">
        <v>0</v>
      </c>
      <c r="S156" s="45">
        <v>1.3779316308728085E-2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6.0198040740761627E-2</v>
      </c>
      <c r="O157" s="45">
        <v>0</v>
      </c>
      <c r="P157" s="45">
        <v>0</v>
      </c>
      <c r="Q157" s="45">
        <v>0</v>
      </c>
      <c r="R157" s="45">
        <v>0</v>
      </c>
      <c r="S157" s="45">
        <v>6.0198040740772285E-2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1.4692209490352326E-4</v>
      </c>
      <c r="N158" s="45">
        <v>1.8913489270744321E-5</v>
      </c>
      <c r="O158" s="45">
        <v>0</v>
      </c>
      <c r="P158" s="45">
        <v>0</v>
      </c>
      <c r="Q158" s="45">
        <v>0</v>
      </c>
      <c r="R158" s="45">
        <v>6.7787963534016171E-5</v>
      </c>
      <c r="S158" s="45">
        <v>2.3362354770029015E-4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2.0569408969102199E-3</v>
      </c>
      <c r="N159" s="45">
        <v>0</v>
      </c>
      <c r="O159" s="45">
        <v>0</v>
      </c>
      <c r="P159" s="45">
        <v>1.3496126502943184E-4</v>
      </c>
      <c r="Q159" s="45">
        <v>0</v>
      </c>
      <c r="R159" s="45">
        <v>0</v>
      </c>
      <c r="S159" s="45">
        <v>2.1919021619680734E-3</v>
      </c>
    </row>
    <row r="160" spans="1:19">
      <c r="A160" s="88" t="s">
        <v>282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1.7406702608079527E-2</v>
      </c>
      <c r="N160" s="45">
        <v>0</v>
      </c>
      <c r="O160" s="45">
        <v>0</v>
      </c>
      <c r="P160" s="45">
        <v>3.8052526953862298E-3</v>
      </c>
      <c r="Q160" s="45">
        <v>0</v>
      </c>
      <c r="R160" s="45">
        <v>0</v>
      </c>
      <c r="S160" s="45">
        <v>2.1211955303442664E-2</v>
      </c>
    </row>
    <row r="161" spans="1:19">
      <c r="A161" s="88" t="s">
        <v>282</v>
      </c>
      <c r="B161" s="69" t="s">
        <v>201</v>
      </c>
      <c r="C161" s="45">
        <v>1.2084258564093453E-4</v>
      </c>
      <c r="D161" s="45">
        <v>0.64874444540655674</v>
      </c>
      <c r="E161" s="45">
        <v>0</v>
      </c>
      <c r="F161" s="45">
        <v>0</v>
      </c>
      <c r="G161" s="45">
        <v>8.5742212988737521E-2</v>
      </c>
      <c r="H161" s="45">
        <v>0</v>
      </c>
      <c r="I161" s="45">
        <v>0.16120354531567704</v>
      </c>
      <c r="J161" s="45">
        <v>0</v>
      </c>
      <c r="K161" s="45">
        <v>2.2953243822193548E-2</v>
      </c>
      <c r="L161" s="45">
        <v>0.25832342993091473</v>
      </c>
      <c r="M161" s="45">
        <v>0.15077936021207616</v>
      </c>
      <c r="N161" s="45">
        <v>8.9131047176670641E-2</v>
      </c>
      <c r="O161" s="45">
        <v>2.0351946025984891E-3</v>
      </c>
      <c r="P161" s="45">
        <v>0.10237258149811801</v>
      </c>
      <c r="Q161" s="45">
        <v>2.5327051090577868E-3</v>
      </c>
      <c r="R161" s="45">
        <v>8.1371497240706248E-2</v>
      </c>
      <c r="S161" s="45">
        <v>1.6053101058889325</v>
      </c>
    </row>
    <row r="162" spans="1:19">
      <c r="A162" s="88" t="s">
        <v>282</v>
      </c>
      <c r="B162" s="69" t="s">
        <v>202</v>
      </c>
      <c r="C162" s="45">
        <v>8.8132034761951861E-3</v>
      </c>
      <c r="D162" s="45">
        <v>6.3476511392046575E-5</v>
      </c>
      <c r="E162" s="45">
        <v>0</v>
      </c>
      <c r="F162" s="45">
        <v>0</v>
      </c>
      <c r="G162" s="45">
        <v>0.4625890276989848</v>
      </c>
      <c r="H162" s="45">
        <v>0</v>
      </c>
      <c r="I162" s="45">
        <v>7.200823976573778E-2</v>
      </c>
      <c r="J162" s="45">
        <v>0</v>
      </c>
      <c r="K162" s="45">
        <v>2.6097878517653772E-2</v>
      </c>
      <c r="L162" s="45">
        <v>0</v>
      </c>
      <c r="M162" s="45">
        <v>0.24685778197296138</v>
      </c>
      <c r="N162" s="45">
        <v>1.8526355064531153E-2</v>
      </c>
      <c r="O162" s="45">
        <v>3.4336028109098748E-3</v>
      </c>
      <c r="P162" s="45">
        <v>7.4600426860442326E-2</v>
      </c>
      <c r="Q162" s="45">
        <v>6.0181034308470771E-4</v>
      </c>
      <c r="R162" s="45">
        <v>1.9415053458557985E-2</v>
      </c>
      <c r="S162" s="45">
        <v>0.93300685648044634</v>
      </c>
    </row>
    <row r="163" spans="1:19">
      <c r="A163" s="88" t="s">
        <v>282</v>
      </c>
      <c r="B163" s="69" t="s">
        <v>203</v>
      </c>
      <c r="C163" s="45">
        <v>1.2828530190303056E-3</v>
      </c>
      <c r="D163" s="45">
        <v>3.8389035010331085E-3</v>
      </c>
      <c r="E163" s="45">
        <v>3.1797078795614109E-2</v>
      </c>
      <c r="F163" s="45">
        <v>0</v>
      </c>
      <c r="G163" s="45">
        <v>0</v>
      </c>
      <c r="H163" s="45">
        <v>4.2867408532407503E-2</v>
      </c>
      <c r="I163" s="45">
        <v>7.0585029947995981E-3</v>
      </c>
      <c r="J163" s="45">
        <v>0</v>
      </c>
      <c r="K163" s="45">
        <v>0</v>
      </c>
      <c r="L163" s="45">
        <v>0.17185168010936636</v>
      </c>
      <c r="M163" s="45">
        <v>6.5401222178294027E-2</v>
      </c>
      <c r="N163" s="45">
        <v>3.0327272727075361E-2</v>
      </c>
      <c r="O163" s="45">
        <v>4.1348698423262498E-3</v>
      </c>
      <c r="P163" s="45">
        <v>0.16891369269304946</v>
      </c>
      <c r="Q163" s="45">
        <v>6.4089511222604756E-3</v>
      </c>
      <c r="R163" s="45">
        <v>7.2115099327921151E-2</v>
      </c>
      <c r="S163" s="45">
        <v>0.60599753484319763</v>
      </c>
    </row>
    <row r="164" spans="1:19">
      <c r="A164" s="88" t="s">
        <v>282</v>
      </c>
      <c r="B164" s="69" t="s">
        <v>204</v>
      </c>
      <c r="C164" s="45">
        <v>1.8209903160639085E-2</v>
      </c>
      <c r="D164" s="45">
        <v>9.1479086490262596E-3</v>
      </c>
      <c r="E164" s="45">
        <v>9.8061881820821206E-4</v>
      </c>
      <c r="F164" s="45">
        <v>0</v>
      </c>
      <c r="G164" s="45">
        <v>1.9115055457632479E-3</v>
      </c>
      <c r="H164" s="45">
        <v>0</v>
      </c>
      <c r="I164" s="45">
        <v>0</v>
      </c>
      <c r="J164" s="45">
        <v>1.0858435766425423E-3</v>
      </c>
      <c r="K164" s="45">
        <v>2.8879470750769354E-2</v>
      </c>
      <c r="L164" s="45">
        <v>1.3445465621123809</v>
      </c>
      <c r="M164" s="45">
        <v>9.9440005132493958E-2</v>
      </c>
      <c r="N164" s="45">
        <v>8.3388282529424096E-3</v>
      </c>
      <c r="O164" s="45">
        <v>2.01450778136536E-3</v>
      </c>
      <c r="P164" s="45">
        <v>0.18953716005469801</v>
      </c>
      <c r="Q164" s="45">
        <v>2.3093255972610471E-3</v>
      </c>
      <c r="R164" s="45">
        <v>3.4561967263093685E-2</v>
      </c>
      <c r="S164" s="45">
        <v>1.7409636066952743</v>
      </c>
    </row>
    <row r="165" spans="1:19">
      <c r="A165" s="88" t="s">
        <v>282</v>
      </c>
      <c r="B165" s="69" t="s">
        <v>205</v>
      </c>
      <c r="C165" s="45">
        <v>7.1110451460096868E-3</v>
      </c>
      <c r="D165" s="45">
        <v>5.5212114489568975E-3</v>
      </c>
      <c r="E165" s="45">
        <v>1.6985164011051879E-5</v>
      </c>
      <c r="F165" s="45">
        <v>0</v>
      </c>
      <c r="G165" s="45">
        <v>0</v>
      </c>
      <c r="H165" s="45">
        <v>1.4541208235021585E-3</v>
      </c>
      <c r="I165" s="45">
        <v>3.6877829238268767E-3</v>
      </c>
      <c r="J165" s="45">
        <v>0</v>
      </c>
      <c r="K165" s="45">
        <v>9.7942917403854857E-3</v>
      </c>
      <c r="L165" s="45">
        <v>9.3730294493273192E-2</v>
      </c>
      <c r="M165" s="45">
        <v>0.11978631772059423</v>
      </c>
      <c r="N165" s="45">
        <v>2.3693049567930835E-2</v>
      </c>
      <c r="O165" s="45">
        <v>1.6647298958574197E-2</v>
      </c>
      <c r="P165" s="45">
        <v>0.11232987423040264</v>
      </c>
      <c r="Q165" s="45">
        <v>5.0225829088192953E-3</v>
      </c>
      <c r="R165" s="45">
        <v>1.5295445046765721E-2</v>
      </c>
      <c r="S165" s="45">
        <v>0.4140903001730436</v>
      </c>
    </row>
    <row r="166" spans="1:19">
      <c r="A166" s="88" t="s">
        <v>282</v>
      </c>
      <c r="B166" s="69" t="s">
        <v>206</v>
      </c>
      <c r="C166" s="45">
        <v>2.2939968593171933E-4</v>
      </c>
      <c r="D166" s="45">
        <v>1.8425852420295374E-2</v>
      </c>
      <c r="E166" s="45">
        <v>7.1321370524861649E-3</v>
      </c>
      <c r="F166" s="45">
        <v>0.14702450727162741</v>
      </c>
      <c r="G166" s="45">
        <v>0</v>
      </c>
      <c r="H166" s="45">
        <v>0</v>
      </c>
      <c r="I166" s="45">
        <v>1.2015570879788662E-3</v>
      </c>
      <c r="J166" s="45">
        <v>2.0672919707179771E-2</v>
      </c>
      <c r="K166" s="45">
        <v>4.4070572537462382E-2</v>
      </c>
      <c r="L166" s="45">
        <v>3.7567567526139101E-2</v>
      </c>
      <c r="M166" s="45">
        <v>3.853747846450517E-2</v>
      </c>
      <c r="N166" s="45">
        <v>5.7189347592605078E-2</v>
      </c>
      <c r="O166" s="45">
        <v>8.3027628664265052E-3</v>
      </c>
      <c r="P166" s="45">
        <v>3.4305385334798544E-2</v>
      </c>
      <c r="Q166" s="45">
        <v>3.2760312132339209E-2</v>
      </c>
      <c r="R166" s="45">
        <v>1.3365203134164005E-2</v>
      </c>
      <c r="S166" s="45">
        <v>0.46078500281396373</v>
      </c>
    </row>
    <row r="167" spans="1:19">
      <c r="A167" s="88" t="s">
        <v>282</v>
      </c>
      <c r="B167" s="69" t="s">
        <v>207</v>
      </c>
      <c r="C167" s="45">
        <v>1.0814402063654471E-2</v>
      </c>
      <c r="D167" s="45">
        <v>0</v>
      </c>
      <c r="E167" s="45">
        <v>0</v>
      </c>
      <c r="F167" s="45">
        <v>0.27786525765728598</v>
      </c>
      <c r="G167" s="45">
        <v>0.28288574400614053</v>
      </c>
      <c r="H167" s="45">
        <v>0</v>
      </c>
      <c r="I167" s="45">
        <v>2.601461282776274E-4</v>
      </c>
      <c r="J167" s="45">
        <v>0</v>
      </c>
      <c r="K167" s="45">
        <v>3.8193823423745332E-2</v>
      </c>
      <c r="L167" s="45">
        <v>3.1291384530476307E-3</v>
      </c>
      <c r="M167" s="45">
        <v>3.425044401715116E-2</v>
      </c>
      <c r="N167" s="45">
        <v>6.277764341602321E-4</v>
      </c>
      <c r="O167" s="45">
        <v>1.2022030175177445E-2</v>
      </c>
      <c r="P167" s="45">
        <v>9.6756826822595343E-2</v>
      </c>
      <c r="Q167" s="45">
        <v>3.0743359421565586E-3</v>
      </c>
      <c r="R167" s="45">
        <v>5.0518711764042656E-2</v>
      </c>
      <c r="S167" s="45">
        <v>0.81039863688744163</v>
      </c>
    </row>
    <row r="168" spans="1:19">
      <c r="A168" s="88" t="s">
        <v>282</v>
      </c>
      <c r="B168" s="69" t="s">
        <v>208</v>
      </c>
      <c r="C168" s="45">
        <v>1.8964102331153754E-5</v>
      </c>
      <c r="D168" s="45">
        <v>0</v>
      </c>
      <c r="E168" s="45">
        <v>2.7819246903565631E-2</v>
      </c>
      <c r="F168" s="45">
        <v>0.13603506889184658</v>
      </c>
      <c r="G168" s="45">
        <v>0.21317236723553279</v>
      </c>
      <c r="H168" s="45">
        <v>0</v>
      </c>
      <c r="I168" s="45">
        <v>0</v>
      </c>
      <c r="J168" s="45">
        <v>3.1396023977315002E-2</v>
      </c>
      <c r="K168" s="45">
        <v>0</v>
      </c>
      <c r="L168" s="45">
        <v>1.6184747788930309E-2</v>
      </c>
      <c r="M168" s="45">
        <v>2.3902999521029145E-2</v>
      </c>
      <c r="N168" s="45">
        <v>5.0918860275865896E-3</v>
      </c>
      <c r="O168" s="45">
        <v>1.0839971395061099E-2</v>
      </c>
      <c r="P168" s="45">
        <v>5.0194560597560667E-2</v>
      </c>
      <c r="Q168" s="45">
        <v>4.4824795954268026E-4</v>
      </c>
      <c r="R168" s="45">
        <v>1.3547026429534981E-2</v>
      </c>
      <c r="S168" s="45">
        <v>0.52865111082982708</v>
      </c>
    </row>
    <row r="169" spans="1:19">
      <c r="A169" s="88" t="s">
        <v>282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</v>
      </c>
      <c r="H169" s="45">
        <v>0</v>
      </c>
      <c r="I169" s="45">
        <v>3.4817946739096328E-6</v>
      </c>
      <c r="J169" s="45">
        <v>3.0414272670165499E-2</v>
      </c>
      <c r="K169" s="45">
        <v>0</v>
      </c>
      <c r="L169" s="45">
        <v>3.2634319466868789E-2</v>
      </c>
      <c r="M169" s="45">
        <v>6.2349724919803506E-3</v>
      </c>
      <c r="N169" s="45">
        <v>6.461614764498691E-3</v>
      </c>
      <c r="O169" s="45">
        <v>8.0806637974690787E-3</v>
      </c>
      <c r="P169" s="45">
        <v>4.49339234176378E-2</v>
      </c>
      <c r="Q169" s="45">
        <v>2.8188862416258509E-3</v>
      </c>
      <c r="R169" s="45">
        <v>2.4891885465059715E-2</v>
      </c>
      <c r="S169" s="45">
        <v>0.15647402010998235</v>
      </c>
    </row>
    <row r="170" spans="1:19">
      <c r="A170" s="88" t="s">
        <v>282</v>
      </c>
      <c r="B170" s="69" t="s">
        <v>210</v>
      </c>
      <c r="C170" s="45">
        <v>0</v>
      </c>
      <c r="D170" s="45">
        <v>2.4159438225979102E-5</v>
      </c>
      <c r="E170" s="45">
        <v>2.8114403384238429E-4</v>
      </c>
      <c r="F170" s="45">
        <v>0</v>
      </c>
      <c r="G170" s="45">
        <v>1.721362476583721E-3</v>
      </c>
      <c r="H170" s="45">
        <v>3.4302915691120095E-4</v>
      </c>
      <c r="I170" s="45">
        <v>2.8181914888487647E-3</v>
      </c>
      <c r="J170" s="45">
        <v>0</v>
      </c>
      <c r="K170" s="45">
        <v>0</v>
      </c>
      <c r="L170" s="45">
        <v>0</v>
      </c>
      <c r="M170" s="45">
        <v>1.4820553493084532E-3</v>
      </c>
      <c r="N170" s="45">
        <v>1.687514531926837E-3</v>
      </c>
      <c r="O170" s="45">
        <v>8.4628849584595933E-3</v>
      </c>
      <c r="P170" s="45">
        <v>5.305709414574622E-2</v>
      </c>
      <c r="Q170" s="45">
        <v>6.4651428584028281E-6</v>
      </c>
      <c r="R170" s="45">
        <v>2.2746473485923957E-3</v>
      </c>
      <c r="S170" s="45">
        <v>7.2158548071300288E-2</v>
      </c>
    </row>
    <row r="171" spans="1:19">
      <c r="A171" s="88" t="s">
        <v>282</v>
      </c>
      <c r="B171" s="69" t="s">
        <v>211</v>
      </c>
      <c r="C171" s="45">
        <v>5.0390575601652721E-2</v>
      </c>
      <c r="D171" s="45">
        <v>2.1724949782253589E-5</v>
      </c>
      <c r="E171" s="45">
        <v>0</v>
      </c>
      <c r="F171" s="45">
        <v>5.5553407667829902E-4</v>
      </c>
      <c r="G171" s="45">
        <v>3.2649509551667677E-3</v>
      </c>
      <c r="H171" s="45">
        <v>1.0130031866300016E-2</v>
      </c>
      <c r="I171" s="45">
        <v>7.0152161359526843E-3</v>
      </c>
      <c r="J171" s="45">
        <v>0</v>
      </c>
      <c r="K171" s="45">
        <v>3.1543448073265701E-3</v>
      </c>
      <c r="L171" s="45">
        <v>7.9185400591978095E-2</v>
      </c>
      <c r="M171" s="45">
        <v>7.7001719164240257E-3</v>
      </c>
      <c r="N171" s="45">
        <v>4.5868094890124667E-3</v>
      </c>
      <c r="O171" s="45">
        <v>4.5937341084378858E-5</v>
      </c>
      <c r="P171" s="45">
        <v>2.3191055797141757E-2</v>
      </c>
      <c r="Q171" s="45">
        <v>4.185670798196206E-3</v>
      </c>
      <c r="R171" s="45">
        <v>5.5504738161182843E-5</v>
      </c>
      <c r="S171" s="45">
        <v>0.19348292906484232</v>
      </c>
    </row>
    <row r="172" spans="1:19">
      <c r="A172" s="88" t="s">
        <v>282</v>
      </c>
      <c r="B172" s="69" t="s">
        <v>212</v>
      </c>
      <c r="C172" s="45">
        <v>6.1111868694996296E-4</v>
      </c>
      <c r="D172" s="45">
        <v>0</v>
      </c>
      <c r="E172" s="45">
        <v>0</v>
      </c>
      <c r="F172" s="45">
        <v>3.3386950929319426E-3</v>
      </c>
      <c r="G172" s="45">
        <v>0</v>
      </c>
      <c r="H172" s="45">
        <v>0</v>
      </c>
      <c r="I172" s="45">
        <v>6.4572140067387096E-4</v>
      </c>
      <c r="J172" s="45">
        <v>0</v>
      </c>
      <c r="K172" s="45">
        <v>1.1697929173283494E-2</v>
      </c>
      <c r="L172" s="45">
        <v>3.8270584956023868E-4</v>
      </c>
      <c r="M172" s="45">
        <v>3.195281814638129E-3</v>
      </c>
      <c r="N172" s="45">
        <v>2.6047087547906855E-3</v>
      </c>
      <c r="O172" s="45">
        <v>1.1426397486635764E-4</v>
      </c>
      <c r="P172" s="45">
        <v>1.0889479942399305E-2</v>
      </c>
      <c r="Q172" s="45">
        <v>3.0452967568344036E-3</v>
      </c>
      <c r="R172" s="45">
        <v>1.7561319924874752E-3</v>
      </c>
      <c r="S172" s="45">
        <v>3.8281333439442733E-2</v>
      </c>
    </row>
    <row r="173" spans="1:19">
      <c r="A173" s="88" t="s">
        <v>282</v>
      </c>
      <c r="B173" s="69" t="s">
        <v>213</v>
      </c>
      <c r="C173" s="45">
        <v>0</v>
      </c>
      <c r="D173" s="45">
        <v>6.3396071454668856E-6</v>
      </c>
      <c r="E173" s="45">
        <v>8.7636120760752334E-3</v>
      </c>
      <c r="F173" s="45">
        <v>7.3463389124128753E-3</v>
      </c>
      <c r="G173" s="45">
        <v>1.2348915316488629E-2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6.4493596640957662E-5</v>
      </c>
      <c r="N173" s="45">
        <v>2.9599816328063078E-3</v>
      </c>
      <c r="O173" s="45">
        <v>1.4438319981990855E-3</v>
      </c>
      <c r="P173" s="45">
        <v>1.737440092447784E-2</v>
      </c>
      <c r="Q173" s="45">
        <v>1.1875039800379739E-4</v>
      </c>
      <c r="R173" s="45">
        <v>4.8436007178764839E-4</v>
      </c>
      <c r="S173" s="45">
        <v>5.0911024534016747E-2</v>
      </c>
    </row>
    <row r="174" spans="1:19">
      <c r="A174" s="88" t="s">
        <v>282</v>
      </c>
      <c r="B174" s="69" t="s">
        <v>214</v>
      </c>
      <c r="C174" s="45">
        <v>0</v>
      </c>
      <c r="D174" s="45">
        <v>0</v>
      </c>
      <c r="E174" s="45">
        <v>4.7098556354074894E-4</v>
      </c>
      <c r="F174" s="45">
        <v>0</v>
      </c>
      <c r="G174" s="45">
        <v>0</v>
      </c>
      <c r="H174" s="45">
        <v>0</v>
      </c>
      <c r="I174" s="45">
        <v>5.6105772447967439E-6</v>
      </c>
      <c r="J174" s="45">
        <v>0</v>
      </c>
      <c r="K174" s="45">
        <v>0</v>
      </c>
      <c r="L174" s="45">
        <v>0</v>
      </c>
      <c r="M174" s="45">
        <v>5.8943334869798747E-4</v>
      </c>
      <c r="N174" s="45">
        <v>6.792343972525039E-3</v>
      </c>
      <c r="O174" s="45">
        <v>3.8544226189740627E-4</v>
      </c>
      <c r="P174" s="45">
        <v>5.8006911954286977E-3</v>
      </c>
      <c r="Q174" s="45">
        <v>1.1431236778491893E-4</v>
      </c>
      <c r="R174" s="45">
        <v>1.1612184115890045E-3</v>
      </c>
      <c r="S174" s="45">
        <v>1.5320037698714373E-2</v>
      </c>
    </row>
    <row r="175" spans="1:19">
      <c r="A175" s="88" t="s">
        <v>282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1.8089624300721141E-3</v>
      </c>
      <c r="N175" s="45">
        <v>7.0236202205364862E-5</v>
      </c>
      <c r="O175" s="45">
        <v>1.2051880160235395E-3</v>
      </c>
      <c r="P175" s="45">
        <v>1.240802590782053E-2</v>
      </c>
      <c r="Q175" s="45">
        <v>4.9394634702260021E-4</v>
      </c>
      <c r="R175" s="45">
        <v>3.7058662180200486E-3</v>
      </c>
      <c r="S175" s="45">
        <v>1.9692225121161755E-2</v>
      </c>
    </row>
    <row r="176" spans="1:19">
      <c r="A176" s="88" t="s">
        <v>282</v>
      </c>
      <c r="B176" s="69" t="s">
        <v>216</v>
      </c>
      <c r="C176" s="45">
        <v>0</v>
      </c>
      <c r="D176" s="45">
        <v>2.2205331167590714E-5</v>
      </c>
      <c r="E176" s="45">
        <v>0</v>
      </c>
      <c r="F176" s="45">
        <v>0</v>
      </c>
      <c r="G176" s="45">
        <v>8.7357813608690549E-5</v>
      </c>
      <c r="H176" s="45">
        <v>0</v>
      </c>
      <c r="I176" s="45">
        <v>0</v>
      </c>
      <c r="J176" s="45">
        <v>0</v>
      </c>
      <c r="K176" s="45">
        <v>0</v>
      </c>
      <c r="L176" s="45">
        <v>5.8850292331236176E-3</v>
      </c>
      <c r="M176" s="45">
        <v>4.5072408903790162E-3</v>
      </c>
      <c r="N176" s="45">
        <v>8.6605402100801143E-3</v>
      </c>
      <c r="O176" s="45">
        <v>7.6502828392333022E-4</v>
      </c>
      <c r="P176" s="45">
        <v>5.7461184502294316E-3</v>
      </c>
      <c r="Q176" s="45">
        <v>3.2043761438060869E-5</v>
      </c>
      <c r="R176" s="45">
        <v>1.1844420738782446E-4</v>
      </c>
      <c r="S176" s="45">
        <v>2.5824008181331237E-2</v>
      </c>
    </row>
    <row r="177" spans="1:19">
      <c r="A177" s="88" t="s">
        <v>282</v>
      </c>
      <c r="B177" s="69" t="s">
        <v>217</v>
      </c>
      <c r="C177" s="45">
        <v>0</v>
      </c>
      <c r="D177" s="45">
        <v>0</v>
      </c>
      <c r="E177" s="45">
        <v>3.8608558057461995E-2</v>
      </c>
      <c r="F177" s="45">
        <v>0</v>
      </c>
      <c r="G177" s="45">
        <v>1.6995783796966535E-2</v>
      </c>
      <c r="H177" s="45">
        <v>0</v>
      </c>
      <c r="I177" s="45">
        <v>0</v>
      </c>
      <c r="J177" s="45">
        <v>1.0015516762917898E-4</v>
      </c>
      <c r="K177" s="45">
        <v>0</v>
      </c>
      <c r="L177" s="45">
        <v>5.248898451739592E-4</v>
      </c>
      <c r="M177" s="45">
        <v>6.7206910559587385E-3</v>
      </c>
      <c r="N177" s="45">
        <v>5.3216631841479511E-4</v>
      </c>
      <c r="O177" s="45">
        <v>2.1216387204869847E-6</v>
      </c>
      <c r="P177" s="45">
        <v>9.2381099645493236E-3</v>
      </c>
      <c r="Q177" s="45">
        <v>1.0009406281191513E-2</v>
      </c>
      <c r="R177" s="45">
        <v>5.8858386816851294E-4</v>
      </c>
      <c r="S177" s="45">
        <v>8.3320465994262349E-2</v>
      </c>
    </row>
    <row r="178" spans="1:19">
      <c r="A178" s="88" t="s">
        <v>282</v>
      </c>
      <c r="B178" s="69" t="s">
        <v>218</v>
      </c>
      <c r="C178" s="45">
        <v>0</v>
      </c>
      <c r="D178" s="45">
        <v>7.4637488303963551E-3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1.7441951899230368E-2</v>
      </c>
      <c r="N178" s="45">
        <v>1.5871780913050415E-3</v>
      </c>
      <c r="O178" s="45">
        <v>2.1464602481224837E-4</v>
      </c>
      <c r="P178" s="45">
        <v>1.9547675131192932E-3</v>
      </c>
      <c r="Q178" s="45">
        <v>5.1198121826789844E-4</v>
      </c>
      <c r="R178" s="45">
        <v>2.1375460393358026E-4</v>
      </c>
      <c r="S178" s="45">
        <v>2.9388028181045911E-2</v>
      </c>
    </row>
    <row r="179" spans="1:19">
      <c r="A179" s="88" t="s">
        <v>282</v>
      </c>
      <c r="B179" s="69" t="s">
        <v>219</v>
      </c>
      <c r="C179" s="45">
        <v>0</v>
      </c>
      <c r="D179" s="45">
        <v>0.19377232808992328</v>
      </c>
      <c r="E179" s="45">
        <v>0</v>
      </c>
      <c r="F179" s="45">
        <v>0.18298949182232604</v>
      </c>
      <c r="G179" s="45">
        <v>0</v>
      </c>
      <c r="H179" s="45">
        <v>0</v>
      </c>
      <c r="I179" s="45">
        <v>2.5316996766184152E-2</v>
      </c>
      <c r="J179" s="45">
        <v>0</v>
      </c>
      <c r="K179" s="45">
        <v>2.0820062340831669E-6</v>
      </c>
      <c r="L179" s="45">
        <v>1.0444761164372096E-3</v>
      </c>
      <c r="M179" s="45">
        <v>1.038655768196417E-2</v>
      </c>
      <c r="N179" s="45">
        <v>0.13893157541711521</v>
      </c>
      <c r="O179" s="45">
        <v>3.9739706572410327E-3</v>
      </c>
      <c r="P179" s="45">
        <v>6.7450601168394186E-2</v>
      </c>
      <c r="Q179" s="45">
        <v>2.1343859718186309E-2</v>
      </c>
      <c r="R179" s="45">
        <v>1.4373936176191648E-2</v>
      </c>
      <c r="S179" s="45">
        <v>0.65958587562020909</v>
      </c>
    </row>
    <row r="180" spans="1:19">
      <c r="A180" s="88" t="s">
        <v>282</v>
      </c>
      <c r="B180" s="69" t="s">
        <v>220</v>
      </c>
      <c r="C180" s="45">
        <v>0</v>
      </c>
      <c r="D180" s="45">
        <v>0</v>
      </c>
      <c r="E180" s="45">
        <v>2.66464154714674E-3</v>
      </c>
      <c r="F180" s="45">
        <v>2.082995862043191E-3</v>
      </c>
      <c r="G180" s="45">
        <v>0</v>
      </c>
      <c r="H180" s="45">
        <v>0</v>
      </c>
      <c r="I180" s="45">
        <v>0</v>
      </c>
      <c r="J180" s="45">
        <v>4.3686810918674102E-2</v>
      </c>
      <c r="K180" s="45">
        <v>0</v>
      </c>
      <c r="L180" s="45">
        <v>0</v>
      </c>
      <c r="M180" s="45">
        <v>3.6311293270827605E-3</v>
      </c>
      <c r="N180" s="45">
        <v>7.1072954754729523E-3</v>
      </c>
      <c r="O180" s="45">
        <v>6.9429310240476383E-4</v>
      </c>
      <c r="P180" s="45">
        <v>1.0555572609654007E-2</v>
      </c>
      <c r="Q180" s="45">
        <v>1.9835226495003244E-2</v>
      </c>
      <c r="R180" s="45">
        <v>6.3362419972179396E-4</v>
      </c>
      <c r="S180" s="45">
        <v>9.089158953719334E-2</v>
      </c>
    </row>
    <row r="181" spans="1:19">
      <c r="A181" s="88" t="s">
        <v>282</v>
      </c>
      <c r="B181" s="69" t="s">
        <v>221</v>
      </c>
      <c r="C181" s="45">
        <v>0</v>
      </c>
      <c r="D181" s="45">
        <v>0</v>
      </c>
      <c r="E181" s="45">
        <v>1.9610595834307354E-4</v>
      </c>
      <c r="F181" s="45">
        <v>1.3499216718948048E-2</v>
      </c>
      <c r="G181" s="45">
        <v>0</v>
      </c>
      <c r="H181" s="45">
        <v>0</v>
      </c>
      <c r="I181" s="45">
        <v>9.153761086411194E-4</v>
      </c>
      <c r="J181" s="45">
        <v>0</v>
      </c>
      <c r="K181" s="45">
        <v>0</v>
      </c>
      <c r="L181" s="45">
        <v>0</v>
      </c>
      <c r="M181" s="45">
        <v>5.4451853783543669E-4</v>
      </c>
      <c r="N181" s="45">
        <v>1.1298836230029252E-3</v>
      </c>
      <c r="O181" s="45">
        <v>2.7445968505679375E-4</v>
      </c>
      <c r="P181" s="45">
        <v>2.0487658982723644E-2</v>
      </c>
      <c r="Q181" s="45">
        <v>2.9396119821162969E-2</v>
      </c>
      <c r="R181" s="45">
        <v>5.2742905094049775E-5</v>
      </c>
      <c r="S181" s="45">
        <v>6.6496082340790963E-2</v>
      </c>
    </row>
    <row r="182" spans="1:19">
      <c r="A182" s="88" t="s">
        <v>282</v>
      </c>
      <c r="B182" s="69" t="s">
        <v>222</v>
      </c>
      <c r="C182" s="45">
        <v>2.484244640665878E-5</v>
      </c>
      <c r="D182" s="45">
        <v>0</v>
      </c>
      <c r="E182" s="45">
        <v>4.4915970435461805E-3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6.8445483188561695E-4</v>
      </c>
      <c r="N182" s="45">
        <v>3.7599017904721421E-4</v>
      </c>
      <c r="O182" s="45">
        <v>3.9602613561862121E-4</v>
      </c>
      <c r="P182" s="45">
        <v>2.7394452323292739E-4</v>
      </c>
      <c r="Q182" s="45">
        <v>3.254826897185481E-4</v>
      </c>
      <c r="R182" s="45">
        <v>3.5418999958469755E-4</v>
      </c>
      <c r="S182" s="45">
        <v>6.9265278490604487E-3</v>
      </c>
    </row>
    <row r="183" spans="1:19">
      <c r="A183" s="88" t="s">
        <v>282</v>
      </c>
      <c r="B183" s="69" t="s">
        <v>223</v>
      </c>
      <c r="C183" s="45">
        <v>0</v>
      </c>
      <c r="D183" s="45">
        <v>5.1151127498982873E-5</v>
      </c>
      <c r="E183" s="45">
        <v>0</v>
      </c>
      <c r="F183" s="45">
        <v>6.1652448184901232E-5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1.1296579138786456E-7</v>
      </c>
      <c r="N183" s="45">
        <v>3.5371563960495678E-5</v>
      </c>
      <c r="O183" s="45">
        <v>0</v>
      </c>
      <c r="P183" s="45">
        <v>4.3207217614771309E-4</v>
      </c>
      <c r="Q183" s="45">
        <v>3.0274686757536529E-8</v>
      </c>
      <c r="R183" s="45">
        <v>5.0248650452999755E-5</v>
      </c>
      <c r="S183" s="45">
        <v>6.3063920671879714E-4</v>
      </c>
    </row>
    <row r="184" spans="1:19">
      <c r="A184" s="88" t="s">
        <v>282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0</v>
      </c>
      <c r="N184" s="45">
        <v>0</v>
      </c>
      <c r="O184" s="45">
        <v>0</v>
      </c>
      <c r="P184" s="45">
        <v>4.5241642280302585E-4</v>
      </c>
      <c r="Q184" s="45">
        <v>1.498813225531137E-6</v>
      </c>
      <c r="R184" s="45">
        <v>2.0887103602262869E-8</v>
      </c>
      <c r="S184" s="45">
        <v>4.5393612312238929E-4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5.0064444879094339E-5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5.0064444877762071E-5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0.15898839292367895</v>
      </c>
      <c r="D10" s="45">
        <v>0.85809306942370644</v>
      </c>
      <c r="E10" s="45">
        <v>0.28518097316277213</v>
      </c>
      <c r="F10" s="45">
        <v>5.0903484289293104</v>
      </c>
      <c r="G10" s="45">
        <v>1.397573416084136</v>
      </c>
      <c r="H10" s="45">
        <v>9.2408195495533418E-2</v>
      </c>
      <c r="I10" s="45">
        <v>0.44801832815935461</v>
      </c>
      <c r="J10" s="45">
        <v>0.12661742596898021</v>
      </c>
      <c r="K10" s="45">
        <v>0.17024192259109311</v>
      </c>
      <c r="L10" s="45">
        <v>7.7723025949956606</v>
      </c>
      <c r="M10" s="45">
        <v>1.8276880425917914</v>
      </c>
      <c r="N10" s="45">
        <v>1.5733812148136082</v>
      </c>
      <c r="O10" s="45">
        <v>0.11124241311866503</v>
      </c>
      <c r="P10" s="45">
        <v>1.5320766210262182</v>
      </c>
      <c r="Q10" s="45">
        <v>9.8532253863820141E-2</v>
      </c>
      <c r="R10" s="45">
        <v>0.40555944029723479</v>
      </c>
      <c r="S10" s="45">
        <v>21.94825273344556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1.1624772366441558</v>
      </c>
      <c r="G11" s="45">
        <v>0.30174009699582838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2.7674759159879159E-6</v>
      </c>
      <c r="N11" s="45">
        <v>1.4821424163997676E-3</v>
      </c>
      <c r="O11" s="45">
        <v>0</v>
      </c>
      <c r="P11" s="45">
        <v>0.13641258741108531</v>
      </c>
      <c r="Q11" s="45">
        <v>1.4191472036906294E-5</v>
      </c>
      <c r="R11" s="45">
        <v>0</v>
      </c>
      <c r="S11" s="45">
        <v>1.6021290224154221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1.6567100336573048E-4</v>
      </c>
      <c r="N12" s="45">
        <v>1.7313292755005705E-7</v>
      </c>
      <c r="O12" s="45">
        <v>0</v>
      </c>
      <c r="P12" s="45">
        <v>0</v>
      </c>
      <c r="Q12" s="45">
        <v>0</v>
      </c>
      <c r="R12" s="45">
        <v>4.7443471583363817E-5</v>
      </c>
      <c r="S12" s="45">
        <v>2.1328760787753254E-4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9.6421124550105652E-4</v>
      </c>
      <c r="Q13" s="45">
        <v>0</v>
      </c>
      <c r="R13" s="45">
        <v>2.6221698546269323E-3</v>
      </c>
      <c r="S13" s="45">
        <v>3.5863811001242141E-3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1.5493106569911819E-3</v>
      </c>
      <c r="P14" s="45">
        <v>0</v>
      </c>
      <c r="Q14" s="45">
        <v>0</v>
      </c>
      <c r="R14" s="45">
        <v>1.0947366623099697E-3</v>
      </c>
      <c r="S14" s="45">
        <v>2.6440473193041214E-3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0.22400814631201538</v>
      </c>
      <c r="G15" s="45">
        <v>0</v>
      </c>
      <c r="H15" s="45">
        <v>0</v>
      </c>
      <c r="I15" s="45">
        <v>0</v>
      </c>
      <c r="J15" s="45">
        <v>0</v>
      </c>
      <c r="K15" s="45">
        <v>2.3345692324806544E-3</v>
      </c>
      <c r="L15" s="45">
        <v>0</v>
      </c>
      <c r="M15" s="45">
        <v>0</v>
      </c>
      <c r="N15" s="45">
        <v>1.0905097853560086E-2</v>
      </c>
      <c r="O15" s="45">
        <v>7.4094180692833855E-4</v>
      </c>
      <c r="P15" s="45">
        <v>8.4470706519490513E-4</v>
      </c>
      <c r="Q15" s="45">
        <v>3.02849609014888E-4</v>
      </c>
      <c r="R15" s="45">
        <v>2.8257024036265399E-2</v>
      </c>
      <c r="S15" s="45">
        <v>0.26739333591546455</v>
      </c>
    </row>
    <row r="16" spans="1:20">
      <c r="A16" s="88" t="s">
        <v>282</v>
      </c>
      <c r="B16" s="89" t="s">
        <v>55</v>
      </c>
      <c r="C16" s="45">
        <v>0</v>
      </c>
      <c r="D16" s="45">
        <v>8.9930365050783223E-5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2.2008745921731077E-5</v>
      </c>
      <c r="N16" s="45">
        <v>2.6723028659878523E-3</v>
      </c>
      <c r="O16" s="45">
        <v>0</v>
      </c>
      <c r="P16" s="45">
        <v>2.9566504803435478E-4</v>
      </c>
      <c r="Q16" s="45">
        <v>7.0440550724026885E-6</v>
      </c>
      <c r="R16" s="45">
        <v>6.618879497644059E-5</v>
      </c>
      <c r="S16" s="45">
        <v>3.1531398750423989E-3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0.24924442305659777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4.2924301509117413E-3</v>
      </c>
      <c r="N17" s="45">
        <v>0</v>
      </c>
      <c r="O17" s="45">
        <v>0</v>
      </c>
      <c r="P17" s="45">
        <v>6.8693565929534017E-4</v>
      </c>
      <c r="Q17" s="45">
        <v>0</v>
      </c>
      <c r="R17" s="45">
        <v>7.0593080534893105E-3</v>
      </c>
      <c r="S17" s="45">
        <v>0.26128309692029461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7.2067479136794788E-5</v>
      </c>
      <c r="N18" s="45">
        <v>3.1158195203406791E-4</v>
      </c>
      <c r="O18" s="45">
        <v>0</v>
      </c>
      <c r="P18" s="45">
        <v>0.21736764067586378</v>
      </c>
      <c r="Q18" s="45">
        <v>0</v>
      </c>
      <c r="R18" s="45">
        <v>1.0807377665038587E-3</v>
      </c>
      <c r="S18" s="45">
        <v>0.2188320278735354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9.7855685487373556E-3</v>
      </c>
      <c r="N19" s="45">
        <v>0</v>
      </c>
      <c r="O19" s="45">
        <v>0</v>
      </c>
      <c r="P19" s="45">
        <v>6.7832985159483883E-3</v>
      </c>
      <c r="Q19" s="45">
        <v>0</v>
      </c>
      <c r="R19" s="45">
        <v>0</v>
      </c>
      <c r="S19" s="45">
        <v>1.6568867064687964E-2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1.0066187735675856</v>
      </c>
      <c r="G20" s="45">
        <v>0</v>
      </c>
      <c r="H20" s="45">
        <v>0</v>
      </c>
      <c r="I20" s="45">
        <v>5.2306463984019835E-6</v>
      </c>
      <c r="J20" s="45">
        <v>0</v>
      </c>
      <c r="K20" s="45">
        <v>0</v>
      </c>
      <c r="L20" s="45">
        <v>0</v>
      </c>
      <c r="M20" s="45">
        <v>8.1524724631170109E-3</v>
      </c>
      <c r="N20" s="45">
        <v>0</v>
      </c>
      <c r="O20" s="45">
        <v>4.1083602005859143E-5</v>
      </c>
      <c r="P20" s="45">
        <v>0</v>
      </c>
      <c r="Q20" s="45">
        <v>0</v>
      </c>
      <c r="R20" s="45">
        <v>6.0869148399866901E-5</v>
      </c>
      <c r="S20" s="45">
        <v>1.0148784294275046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4.5577113993400198E-2</v>
      </c>
      <c r="J21" s="45">
        <v>0</v>
      </c>
      <c r="K21" s="45">
        <v>0</v>
      </c>
      <c r="L21" s="45">
        <v>0</v>
      </c>
      <c r="M21" s="45">
        <v>1.4652058309744476E-2</v>
      </c>
      <c r="N21" s="45">
        <v>0</v>
      </c>
      <c r="O21" s="45">
        <v>0</v>
      </c>
      <c r="P21" s="45">
        <v>0.17388478999864221</v>
      </c>
      <c r="Q21" s="45">
        <v>4.945738787950818E-2</v>
      </c>
      <c r="R21" s="45">
        <v>0.27214442201591638</v>
      </c>
      <c r="S21" s="45">
        <v>0.55571577219721036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6.3723937283638676E-2</v>
      </c>
      <c r="N22" s="45">
        <v>2.8684586901377429E-2</v>
      </c>
      <c r="O22" s="45">
        <v>3.4606698656181045E-4</v>
      </c>
      <c r="P22" s="45">
        <v>0</v>
      </c>
      <c r="Q22" s="45">
        <v>0</v>
      </c>
      <c r="R22" s="45">
        <v>3.377977452405645E-4</v>
      </c>
      <c r="S22" s="45">
        <v>9.3092388916819147E-2</v>
      </c>
    </row>
    <row r="23" spans="1:19">
      <c r="A23" s="88" t="s">
        <v>282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2.2629604060409036E-5</v>
      </c>
      <c r="N23" s="45">
        <v>8.3939454290309357E-3</v>
      </c>
      <c r="O23" s="45">
        <v>0</v>
      </c>
      <c r="P23" s="45">
        <v>4.4454371803701598E-3</v>
      </c>
      <c r="Q23" s="45">
        <v>0</v>
      </c>
      <c r="R23" s="45">
        <v>7.5723417398151582E-2</v>
      </c>
      <c r="S23" s="45">
        <v>8.8585429611615751E-2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4.6914002684646405E-2</v>
      </c>
      <c r="N24" s="45">
        <v>0</v>
      </c>
      <c r="O24" s="45">
        <v>4.9430679685800685E-2</v>
      </c>
      <c r="P24" s="45">
        <v>1.0079502475718094E-2</v>
      </c>
      <c r="Q24" s="45">
        <v>0</v>
      </c>
      <c r="R24" s="45">
        <v>2.2046731887748194E-4</v>
      </c>
      <c r="S24" s="45">
        <v>0.10664465216504126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2.8099118256176503E-2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6.3210159156001922E-4</v>
      </c>
      <c r="Q25" s="45">
        <v>0</v>
      </c>
      <c r="R25" s="45">
        <v>1.1722347643061681E-4</v>
      </c>
      <c r="S25" s="45">
        <v>2.8848443324164919E-2</v>
      </c>
    </row>
    <row r="26" spans="1:19">
      <c r="A26" s="88" t="s">
        <v>282</v>
      </c>
      <c r="B26" s="89" t="s">
        <v>65</v>
      </c>
      <c r="C26" s="45">
        <v>0</v>
      </c>
      <c r="D26" s="45">
        <v>0.13574767046512581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1.2328453788494897E-3</v>
      </c>
      <c r="N26" s="45">
        <v>1.6999918223768118E-2</v>
      </c>
      <c r="O26" s="45">
        <v>0</v>
      </c>
      <c r="P26" s="45">
        <v>1.2747420482739358E-5</v>
      </c>
      <c r="Q26" s="45">
        <v>0</v>
      </c>
      <c r="R26" s="45">
        <v>5.0546949555752008E-5</v>
      </c>
      <c r="S26" s="45">
        <v>0.15404372843778447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2.0288050484040809E-7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2.0288050350814046E-7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0</v>
      </c>
      <c r="F28" s="45">
        <v>3.7629164450487806E-3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1.4063441626976925E-3</v>
      </c>
      <c r="N28" s="45">
        <v>2.2736341273255078E-5</v>
      </c>
      <c r="O28" s="45">
        <v>0</v>
      </c>
      <c r="P28" s="45">
        <v>1.3983300803595E-3</v>
      </c>
      <c r="Q28" s="45">
        <v>0</v>
      </c>
      <c r="R28" s="45">
        <v>1.5975423633740604E-5</v>
      </c>
      <c r="S28" s="45">
        <v>6.606302453018742E-3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6.0650873335696964E-3</v>
      </c>
      <c r="N29" s="45">
        <v>0</v>
      </c>
      <c r="O29" s="45">
        <v>0</v>
      </c>
      <c r="P29" s="45">
        <v>1.438066124524795E-3</v>
      </c>
      <c r="Q29" s="45">
        <v>0</v>
      </c>
      <c r="R29" s="45">
        <v>1.5831615915118391E-5</v>
      </c>
      <c r="S29" s="45">
        <v>7.5189850740073894E-3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1.3282422286797324E-2</v>
      </c>
      <c r="N30" s="45">
        <v>0</v>
      </c>
      <c r="O30" s="45">
        <v>0</v>
      </c>
      <c r="P30" s="45">
        <v>1.5421531442960656E-6</v>
      </c>
      <c r="Q30" s="45">
        <v>2.2546752241819901E-4</v>
      </c>
      <c r="R30" s="45">
        <v>0</v>
      </c>
      <c r="S30" s="45">
        <v>1.3509431962361873E-2</v>
      </c>
    </row>
    <row r="31" spans="1:19">
      <c r="A31" s="88" t="s">
        <v>282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3.044996491323726E-4</v>
      </c>
      <c r="N31" s="45">
        <v>4.5594173122687209E-4</v>
      </c>
      <c r="O31" s="45">
        <v>0</v>
      </c>
      <c r="P31" s="45">
        <v>7.0605643933707718E-3</v>
      </c>
      <c r="Q31" s="45">
        <v>0</v>
      </c>
      <c r="R31" s="45">
        <v>0</v>
      </c>
      <c r="S31" s="45">
        <v>7.8210057737244654E-3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3.1565884192330529E-4</v>
      </c>
      <c r="N32" s="45">
        <v>0</v>
      </c>
      <c r="O32" s="45">
        <v>1.8284381019034734E-4</v>
      </c>
      <c r="P32" s="45">
        <v>0.17754729763896693</v>
      </c>
      <c r="Q32" s="45">
        <v>0</v>
      </c>
      <c r="R32" s="45">
        <v>0.23253578575503131</v>
      </c>
      <c r="S32" s="45">
        <v>0.4105815860461135</v>
      </c>
    </row>
    <row r="33" spans="1:19">
      <c r="A33" s="88" t="s">
        <v>282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5.2434328341011138E-5</v>
      </c>
      <c r="N33" s="45">
        <v>1.5191298114259677E-2</v>
      </c>
      <c r="O33" s="45">
        <v>0</v>
      </c>
      <c r="P33" s="45">
        <v>1.778543863317994E-2</v>
      </c>
      <c r="Q33" s="45">
        <v>7.5208389316128166E-5</v>
      </c>
      <c r="R33" s="45">
        <v>0.54819187801209601</v>
      </c>
      <c r="S33" s="45">
        <v>0.58129625747719516</v>
      </c>
    </row>
    <row r="34" spans="1:19">
      <c r="A34" s="88" t="s">
        <v>282</v>
      </c>
      <c r="B34" s="89" t="s">
        <v>73</v>
      </c>
      <c r="C34" s="45">
        <v>0</v>
      </c>
      <c r="D34" s="45">
        <v>0</v>
      </c>
      <c r="E34" s="45">
        <v>0</v>
      </c>
      <c r="F34" s="45">
        <v>4.2981953358278702E-4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2.1614031707821724E-3</v>
      </c>
      <c r="N34" s="45">
        <v>0</v>
      </c>
      <c r="O34" s="45">
        <v>0</v>
      </c>
      <c r="P34" s="45">
        <v>6.1546339743139278E-3</v>
      </c>
      <c r="Q34" s="45">
        <v>4.2776606881789747E-3</v>
      </c>
      <c r="R34" s="45">
        <v>0</v>
      </c>
      <c r="S34" s="45">
        <v>1.3023517366857362E-2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1.1139345877132278E-2</v>
      </c>
      <c r="N35" s="45">
        <v>1.4063746910020214E-4</v>
      </c>
      <c r="O35" s="45">
        <v>0</v>
      </c>
      <c r="P35" s="45">
        <v>9.5334961675459517E-3</v>
      </c>
      <c r="Q35" s="45">
        <v>0</v>
      </c>
      <c r="R35" s="45">
        <v>0</v>
      </c>
      <c r="S35" s="45">
        <v>2.0813479513780209E-2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7.562255759684211E-2</v>
      </c>
      <c r="N36" s="45">
        <v>7.936879444248035E-5</v>
      </c>
      <c r="O36" s="45">
        <v>1.716354972830203E-2</v>
      </c>
      <c r="P36" s="45">
        <v>8.9513975359611919E-5</v>
      </c>
      <c r="Q36" s="45">
        <v>0</v>
      </c>
      <c r="R36" s="45">
        <v>0</v>
      </c>
      <c r="S36" s="45">
        <v>9.2954990094945344E-2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1.575169802279941E-2</v>
      </c>
      <c r="N37" s="45">
        <v>0</v>
      </c>
      <c r="O37" s="45">
        <v>2.692129666767018E-4</v>
      </c>
      <c r="P37" s="45">
        <v>1.8126846262944696E-3</v>
      </c>
      <c r="Q37" s="45">
        <v>5.6073607535878089E-4</v>
      </c>
      <c r="R37" s="45">
        <v>3.6937263470358417E-2</v>
      </c>
      <c r="S37" s="45">
        <v>5.5331595161487002E-2</v>
      </c>
    </row>
    <row r="38" spans="1:19">
      <c r="A38" s="88" t="s">
        <v>282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7.4625511236861009E-3</v>
      </c>
      <c r="N38" s="45">
        <v>5.9957215815882314E-3</v>
      </c>
      <c r="O38" s="45">
        <v>1.1610078899929599E-3</v>
      </c>
      <c r="P38" s="45">
        <v>2.0411033188150185E-4</v>
      </c>
      <c r="Q38" s="45">
        <v>0</v>
      </c>
      <c r="R38" s="45">
        <v>0</v>
      </c>
      <c r="S38" s="45">
        <v>1.4823390927151792E-2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0.39235547712862928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5.0126306565405621E-2</v>
      </c>
      <c r="M39" s="45">
        <v>4.4275576386194615E-3</v>
      </c>
      <c r="N39" s="45">
        <v>0</v>
      </c>
      <c r="O39" s="45">
        <v>0</v>
      </c>
      <c r="P39" s="45">
        <v>5.1352008512139946E-5</v>
      </c>
      <c r="Q39" s="45">
        <v>0</v>
      </c>
      <c r="R39" s="45">
        <v>4.1304935469783643E-3</v>
      </c>
      <c r="S39" s="45">
        <v>0.4510911868881422</v>
      </c>
    </row>
    <row r="40" spans="1:19">
      <c r="A40" s="88" t="s">
        <v>282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7.2393010908999855E-3</v>
      </c>
      <c r="N40" s="45">
        <v>0</v>
      </c>
      <c r="O40" s="45">
        <v>0</v>
      </c>
      <c r="P40" s="45">
        <v>4.2981711207650264E-3</v>
      </c>
      <c r="Q40" s="45">
        <v>0</v>
      </c>
      <c r="R40" s="45">
        <v>0</v>
      </c>
      <c r="S40" s="45">
        <v>1.1537472211667676E-2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2.507510290108419</v>
      </c>
      <c r="G41" s="45">
        <v>0.79630769540466018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8.3214685716814785E-5</v>
      </c>
      <c r="N41" s="45">
        <v>3.1661499302052309E-2</v>
      </c>
      <c r="O41" s="45">
        <v>0</v>
      </c>
      <c r="P41" s="45">
        <v>6.868017694243278E-2</v>
      </c>
      <c r="Q41" s="45">
        <v>1.8686144035034991E-3</v>
      </c>
      <c r="R41" s="45">
        <v>1.6705414589653245E-2</v>
      </c>
      <c r="S41" s="45">
        <v>3.4228169054364308</v>
      </c>
    </row>
    <row r="42" spans="1:19">
      <c r="A42" s="88" t="s">
        <v>282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4.6614592685578771E-4</v>
      </c>
      <c r="N42" s="45">
        <v>5.8062389462087971E-3</v>
      </c>
      <c r="O42" s="45">
        <v>3.0271599993114545E-2</v>
      </c>
      <c r="P42" s="45">
        <v>0</v>
      </c>
      <c r="Q42" s="45">
        <v>0</v>
      </c>
      <c r="R42" s="45">
        <v>0</v>
      </c>
      <c r="S42" s="45">
        <v>3.6543984866177937E-2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1.1146084207993336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0.11033635676785547</v>
      </c>
      <c r="N43" s="45">
        <v>0</v>
      </c>
      <c r="O43" s="45">
        <v>0</v>
      </c>
      <c r="P43" s="45">
        <v>1.8393697845464629E-4</v>
      </c>
      <c r="Q43" s="45">
        <v>0</v>
      </c>
      <c r="R43" s="45">
        <v>-1.7763568394002505E-15</v>
      </c>
      <c r="S43" s="45">
        <v>1.2251287145456402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</v>
      </c>
      <c r="F44" s="45">
        <v>3.971728072306199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1.496491915218634E-2</v>
      </c>
      <c r="N44" s="45">
        <v>1.3673785895829127E-4</v>
      </c>
      <c r="O44" s="45">
        <v>1.7174116178936494E-2</v>
      </c>
      <c r="P44" s="45">
        <v>7.1472390950164666E-3</v>
      </c>
      <c r="Q44" s="45">
        <v>0</v>
      </c>
      <c r="R44" s="45">
        <v>2.3983149975437712E-2</v>
      </c>
      <c r="S44" s="45">
        <v>4.0351342345667405</v>
      </c>
    </row>
    <row r="45" spans="1:19">
      <c r="A45" s="88" t="s">
        <v>282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8.7265864335961396E-4</v>
      </c>
      <c r="N45" s="45">
        <v>0</v>
      </c>
      <c r="O45" s="45">
        <v>0</v>
      </c>
      <c r="P45" s="45">
        <v>5.1936783437680489E-3</v>
      </c>
      <c r="Q45" s="45">
        <v>5.6435163810153455E-5</v>
      </c>
      <c r="R45" s="45">
        <v>2.0780727427744949E-2</v>
      </c>
      <c r="S45" s="45">
        <v>2.6903499578686763E-2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3.6500605851918611E-2</v>
      </c>
      <c r="N46" s="45">
        <v>4.1635217226039245E-3</v>
      </c>
      <c r="O46" s="45">
        <v>3.6076837777634929E-3</v>
      </c>
      <c r="P46" s="45">
        <v>1.2778020815971125E-2</v>
      </c>
      <c r="Q46" s="45">
        <v>0</v>
      </c>
      <c r="R46" s="45">
        <v>1.0886417400612913E-2</v>
      </c>
      <c r="S46" s="45">
        <v>6.7936249568866458E-2</v>
      </c>
    </row>
    <row r="47" spans="1:19">
      <c r="A47" s="88" t="s">
        <v>282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1.1892562743383941</v>
      </c>
      <c r="M47" s="45">
        <v>1.694182726149851E-3</v>
      </c>
      <c r="N47" s="45">
        <v>0</v>
      </c>
      <c r="O47" s="45">
        <v>7.3636064411880531E-4</v>
      </c>
      <c r="P47" s="45">
        <v>1.3813517103984374E-3</v>
      </c>
      <c r="Q47" s="45">
        <v>2.8887316699277577E-4</v>
      </c>
      <c r="R47" s="45">
        <v>1.2682830053734051E-5</v>
      </c>
      <c r="S47" s="45">
        <v>1.1933697254161117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6.0941627938237986E-4</v>
      </c>
      <c r="N48" s="45">
        <v>4.2148597804780863E-4</v>
      </c>
      <c r="O48" s="45">
        <v>2.2797928479598717E-3</v>
      </c>
      <c r="P48" s="45">
        <v>7.6567768337618691E-2</v>
      </c>
      <c r="Q48" s="45">
        <v>1.8349035826981108E-4</v>
      </c>
      <c r="R48" s="45">
        <v>0.12764928564632783</v>
      </c>
      <c r="S48" s="45">
        <v>0.20771123944760461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7.959553828226773E-4</v>
      </c>
      <c r="K49" s="45">
        <v>0</v>
      </c>
      <c r="L49" s="45">
        <v>0</v>
      </c>
      <c r="M49" s="45">
        <v>1.476297749259281E-3</v>
      </c>
      <c r="N49" s="45">
        <v>0</v>
      </c>
      <c r="O49" s="45">
        <v>2.6503442702180413E-4</v>
      </c>
      <c r="P49" s="45">
        <v>0.14153779322275994</v>
      </c>
      <c r="Q49" s="45">
        <v>3.6122234374201811E-3</v>
      </c>
      <c r="R49" s="45">
        <v>0.16141888149416062</v>
      </c>
      <c r="S49" s="45">
        <v>0.30910618571345339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2.3668128960427026E-2</v>
      </c>
      <c r="H50" s="45">
        <v>0</v>
      </c>
      <c r="I50" s="45">
        <v>1.3426178865866834E-3</v>
      </c>
      <c r="J50" s="45">
        <v>0</v>
      </c>
      <c r="K50" s="45">
        <v>0</v>
      </c>
      <c r="L50" s="45">
        <v>0</v>
      </c>
      <c r="M50" s="45">
        <v>5.9604664609650637E-2</v>
      </c>
      <c r="N50" s="45">
        <v>5.4736759174245364E-4</v>
      </c>
      <c r="O50" s="45">
        <v>0</v>
      </c>
      <c r="P50" s="45">
        <v>0.11368794671032667</v>
      </c>
      <c r="Q50" s="45">
        <v>1.4196451571535373E-4</v>
      </c>
      <c r="R50" s="45">
        <v>2.2815233733481932E-3</v>
      </c>
      <c r="S50" s="45">
        <v>0.20127421364778542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4.6759480916396257E-3</v>
      </c>
      <c r="G51" s="45">
        <v>0</v>
      </c>
      <c r="H51" s="45">
        <v>0</v>
      </c>
      <c r="I51" s="45">
        <v>5.2263930058516483E-3</v>
      </c>
      <c r="J51" s="45">
        <v>0</v>
      </c>
      <c r="K51" s="45">
        <v>0</v>
      </c>
      <c r="L51" s="45">
        <v>0.11938054945200527</v>
      </c>
      <c r="M51" s="45">
        <v>1.928063875733077E-2</v>
      </c>
      <c r="N51" s="45">
        <v>8.4416853639677214E-3</v>
      </c>
      <c r="O51" s="45">
        <v>6.8142586810626682E-3</v>
      </c>
      <c r="P51" s="45">
        <v>0.22526997007133831</v>
      </c>
      <c r="Q51" s="45">
        <v>5.0332502266063894E-3</v>
      </c>
      <c r="R51" s="45">
        <v>1.7763568394002505E-15</v>
      </c>
      <c r="S51" s="45">
        <v>0.39412269364980546</v>
      </c>
    </row>
    <row r="52" spans="1:19">
      <c r="A52" s="88" t="s">
        <v>282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1.5697629560307291E-4</v>
      </c>
      <c r="N52" s="45">
        <v>3.2473722669790206E-3</v>
      </c>
      <c r="O52" s="45">
        <v>3.3247656408450454E-2</v>
      </c>
      <c r="P52" s="45">
        <v>4.0436681170894495E-3</v>
      </c>
      <c r="Q52" s="45">
        <v>0</v>
      </c>
      <c r="R52" s="45">
        <v>5.1399019980767235E-2</v>
      </c>
      <c r="S52" s="45">
        <v>9.2094693068879963E-2</v>
      </c>
    </row>
    <row r="53" spans="1:19">
      <c r="A53" s="88" t="s">
        <v>282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0.30119324136140868</v>
      </c>
      <c r="H53" s="45">
        <v>0</v>
      </c>
      <c r="I53" s="45">
        <v>5.3504158213257824E-5</v>
      </c>
      <c r="J53" s="45">
        <v>0</v>
      </c>
      <c r="K53" s="45">
        <v>0</v>
      </c>
      <c r="L53" s="45">
        <v>0</v>
      </c>
      <c r="M53" s="45">
        <v>9.1984740086109795E-2</v>
      </c>
      <c r="N53" s="45">
        <v>1.2298020218461936E-3</v>
      </c>
      <c r="O53" s="45">
        <v>1.9270585685044694E-2</v>
      </c>
      <c r="P53" s="45">
        <v>0</v>
      </c>
      <c r="Q53" s="45">
        <v>7.7633816817745949E-5</v>
      </c>
      <c r="R53" s="45">
        <v>2.035049043769277E-4</v>
      </c>
      <c r="S53" s="45">
        <v>0.4140130120338199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6.5268439644814435E-3</v>
      </c>
      <c r="N54" s="45">
        <v>6.9645946837106454E-2</v>
      </c>
      <c r="O54" s="45">
        <v>1.3688356802028512E-3</v>
      </c>
      <c r="P54" s="45">
        <v>3.3290046437027154E-2</v>
      </c>
      <c r="Q54" s="45">
        <v>3.4048330846497832E-3</v>
      </c>
      <c r="R54" s="45">
        <v>7.5573086951052915E-4</v>
      </c>
      <c r="S54" s="45">
        <v>0.1149922368729861</v>
      </c>
    </row>
    <row r="55" spans="1:19">
      <c r="A55" s="88" t="s">
        <v>282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2.7087221544977724E-3</v>
      </c>
      <c r="K55" s="45">
        <v>0</v>
      </c>
      <c r="L55" s="45">
        <v>0</v>
      </c>
      <c r="M55" s="45">
        <v>2.4867793462135523E-4</v>
      </c>
      <c r="N55" s="45">
        <v>0</v>
      </c>
      <c r="O55" s="45">
        <v>4.0983966749267853E-3</v>
      </c>
      <c r="P55" s="45">
        <v>0.45492630824357505</v>
      </c>
      <c r="Q55" s="45">
        <v>1.5725746537385843E-3</v>
      </c>
      <c r="R55" s="45">
        <v>0.11769169777359423</v>
      </c>
      <c r="S55" s="45">
        <v>0.58124637743494389</v>
      </c>
    </row>
    <row r="56" spans="1:19">
      <c r="A56" s="88" t="s">
        <v>282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9.2540710175321284E-2</v>
      </c>
      <c r="H56" s="45">
        <v>0</v>
      </c>
      <c r="I56" s="45">
        <v>3.376744672381693E-3</v>
      </c>
      <c r="J56" s="45">
        <v>0</v>
      </c>
      <c r="K56" s="45">
        <v>0</v>
      </c>
      <c r="L56" s="45">
        <v>0</v>
      </c>
      <c r="M56" s="45">
        <v>2.5779281922428066E-2</v>
      </c>
      <c r="N56" s="45">
        <v>3.8912767477805588E-4</v>
      </c>
      <c r="O56" s="45">
        <v>8.8600830797074814E-3</v>
      </c>
      <c r="P56" s="45">
        <v>0.36420108027183806</v>
      </c>
      <c r="Q56" s="45">
        <v>6.4344005566596696E-5</v>
      </c>
      <c r="R56" s="45">
        <v>3.5527136788005009E-15</v>
      </c>
      <c r="S56" s="45">
        <v>0.49521137180202857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1.3662326721167739E-3</v>
      </c>
      <c r="F57" s="45">
        <v>3.6015103700570705E-4</v>
      </c>
      <c r="G57" s="45">
        <v>0.14038964865951975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0.14278730853981214</v>
      </c>
      <c r="N57" s="45">
        <v>1.5531247739364318E-4</v>
      </c>
      <c r="O57" s="45">
        <v>1.0389205444716332E-3</v>
      </c>
      <c r="P57" s="45">
        <v>3.9158352201884572E-2</v>
      </c>
      <c r="Q57" s="45">
        <v>2.5272851036600708E-4</v>
      </c>
      <c r="R57" s="45">
        <v>3.0486123891650507E-2</v>
      </c>
      <c r="S57" s="45">
        <v>0.35599477853423167</v>
      </c>
    </row>
    <row r="58" spans="1:19">
      <c r="A58" s="88" t="s">
        <v>282</v>
      </c>
      <c r="B58" s="89" t="s">
        <v>97</v>
      </c>
      <c r="C58" s="45">
        <v>0</v>
      </c>
      <c r="D58" s="45">
        <v>0</v>
      </c>
      <c r="E58" s="45">
        <v>0.10576837873209971</v>
      </c>
      <c r="F58" s="45">
        <v>0</v>
      </c>
      <c r="G58" s="45">
        <v>1.6071738525305079E-3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6.8002662552002047E-2</v>
      </c>
      <c r="N58" s="45">
        <v>1.1188295200437182E-3</v>
      </c>
      <c r="O58" s="45">
        <v>1.3028385303215928E-3</v>
      </c>
      <c r="P58" s="45">
        <v>8.7739771804191236E-2</v>
      </c>
      <c r="Q58" s="45">
        <v>1.2953882938478989E-3</v>
      </c>
      <c r="R58" s="45">
        <v>1.6831909106684861E-3</v>
      </c>
      <c r="S58" s="45">
        <v>0.26851823419569598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1.2996118473207474E-3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2.3865865477668002E-3</v>
      </c>
      <c r="N59" s="45">
        <v>7.8321424621194957E-3</v>
      </c>
      <c r="O59" s="45">
        <v>5.2209698834687623E-4</v>
      </c>
      <c r="P59" s="45">
        <v>1.9325537353331868E-4</v>
      </c>
      <c r="Q59" s="45">
        <v>0</v>
      </c>
      <c r="R59" s="45">
        <v>3.3897585615324743E-2</v>
      </c>
      <c r="S59" s="45">
        <v>4.6131278834408818E-2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1.0095165056247524E-3</v>
      </c>
      <c r="H60" s="45">
        <v>0</v>
      </c>
      <c r="I60" s="45">
        <v>0</v>
      </c>
      <c r="J60" s="45">
        <v>4.8815541501823212E-5</v>
      </c>
      <c r="K60" s="45">
        <v>0</v>
      </c>
      <c r="L60" s="45">
        <v>0</v>
      </c>
      <c r="M60" s="45">
        <v>0.17621296086738658</v>
      </c>
      <c r="N60" s="45">
        <v>6.0027297338165475E-3</v>
      </c>
      <c r="O60" s="45">
        <v>0.32461657901618546</v>
      </c>
      <c r="P60" s="45">
        <v>0.48885745278655746</v>
      </c>
      <c r="Q60" s="45">
        <v>3.7685243649149269E-4</v>
      </c>
      <c r="R60" s="45">
        <v>3.839817806638024E-2</v>
      </c>
      <c r="S60" s="45">
        <v>1.035523084953951</v>
      </c>
    </row>
    <row r="61" spans="1:19">
      <c r="A61" s="88" t="s">
        <v>282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0.55389096929539861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1.2841567211805405E-3</v>
      </c>
      <c r="N61" s="45">
        <v>9.8062301285004594E-3</v>
      </c>
      <c r="O61" s="45">
        <v>2.6695334842674612E-7</v>
      </c>
      <c r="P61" s="45">
        <v>0.26017626617563394</v>
      </c>
      <c r="Q61" s="45">
        <v>3.778694127709592E-6</v>
      </c>
      <c r="R61" s="45">
        <v>7.4017136182103371E-2</v>
      </c>
      <c r="S61" s="45">
        <v>0.89917880415029572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1.2062887769748287E-2</v>
      </c>
      <c r="L62" s="45">
        <v>0</v>
      </c>
      <c r="M62" s="45">
        <v>1.2210158848451336E-3</v>
      </c>
      <c r="N62" s="45">
        <v>0</v>
      </c>
      <c r="O62" s="45">
        <v>5.7144459466029751E-5</v>
      </c>
      <c r="P62" s="45">
        <v>1.1277685256771974E-5</v>
      </c>
      <c r="Q62" s="45">
        <v>3.3575521959909316E-3</v>
      </c>
      <c r="R62" s="45">
        <v>7.4483161611738069E-6</v>
      </c>
      <c r="S62" s="45">
        <v>1.6717326311464831E-2</v>
      </c>
    </row>
    <row r="63" spans="1:19">
      <c r="A63" s="88" t="s">
        <v>282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1.7475217576423674E-3</v>
      </c>
      <c r="N63" s="45">
        <v>5.9201751486392951E-4</v>
      </c>
      <c r="O63" s="45">
        <v>8.9864518066262722E-4</v>
      </c>
      <c r="P63" s="45">
        <v>2.9175114772783672E-4</v>
      </c>
      <c r="Q63" s="45">
        <v>2.048975536965536E-3</v>
      </c>
      <c r="R63" s="45">
        <v>1.9884301850652264E-3</v>
      </c>
      <c r="S63" s="45">
        <v>7.5673413229253583E-3</v>
      </c>
    </row>
    <row r="64" spans="1:19">
      <c r="A64" s="88" t="s">
        <v>282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5">
        <v>1.5107411278220129E-4</v>
      </c>
      <c r="L64" s="45">
        <v>0.62535844678029662</v>
      </c>
      <c r="M64" s="45">
        <v>1.9501193562083685E-3</v>
      </c>
      <c r="N64" s="45">
        <v>0</v>
      </c>
      <c r="O64" s="45">
        <v>0</v>
      </c>
      <c r="P64" s="45">
        <v>6.1678637264250824E-6</v>
      </c>
      <c r="Q64" s="45">
        <v>0</v>
      </c>
      <c r="R64" s="45">
        <v>0.10580051922390865</v>
      </c>
      <c r="S64" s="45">
        <v>0.73326632733692776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6.1233705055965704E-2</v>
      </c>
      <c r="N65" s="45">
        <v>2.1567075428437832E-2</v>
      </c>
      <c r="O65" s="45">
        <v>3.7862364071772348E-6</v>
      </c>
      <c r="P65" s="45">
        <v>4.104990260343655E-2</v>
      </c>
      <c r="Q65" s="45">
        <v>4.4901489571724795E-4</v>
      </c>
      <c r="R65" s="45">
        <v>2.6355314397449092E-2</v>
      </c>
      <c r="S65" s="45">
        <v>0.15065879861740683</v>
      </c>
    </row>
    <row r="66" spans="1:19">
      <c r="A66" s="88" t="s">
        <v>282</v>
      </c>
      <c r="B66" s="89" t="s">
        <v>106</v>
      </c>
      <c r="C66" s="45">
        <v>0</v>
      </c>
      <c r="D66" s="45">
        <v>0</v>
      </c>
      <c r="E66" s="45">
        <v>0</v>
      </c>
      <c r="F66" s="45">
        <v>5.3241739475302197E-2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7.9728847062590091E-3</v>
      </c>
      <c r="M66" s="45">
        <v>4.4033187406222751E-4</v>
      </c>
      <c r="N66" s="45">
        <v>0</v>
      </c>
      <c r="O66" s="45">
        <v>0</v>
      </c>
      <c r="P66" s="45">
        <v>1.6849792070416925E-4</v>
      </c>
      <c r="Q66" s="45">
        <v>1.1838349156007899E-2</v>
      </c>
      <c r="R66" s="45">
        <v>1.3152301470142902E-7</v>
      </c>
      <c r="S66" s="45">
        <v>7.3661934655341099E-2</v>
      </c>
    </row>
    <row r="67" spans="1:19">
      <c r="A67" s="88" t="s">
        <v>282</v>
      </c>
      <c r="B67" s="89" t="s">
        <v>107</v>
      </c>
      <c r="C67" s="45">
        <v>0</v>
      </c>
      <c r="D67" s="45">
        <v>0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1.202545087111706E-5</v>
      </c>
      <c r="L67" s="45">
        <v>0</v>
      </c>
      <c r="M67" s="45">
        <v>3.3230892649567245E-2</v>
      </c>
      <c r="N67" s="45">
        <v>3.9051092116126895E-3</v>
      </c>
      <c r="O67" s="45">
        <v>0.14629632239836554</v>
      </c>
      <c r="P67" s="45">
        <v>6.6291385945485892E-2</v>
      </c>
      <c r="Q67" s="45">
        <v>0</v>
      </c>
      <c r="R67" s="45">
        <v>0</v>
      </c>
      <c r="S67" s="45">
        <v>0.24973573565591067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3.2747777122819066E-2</v>
      </c>
      <c r="H68" s="45">
        <v>0</v>
      </c>
      <c r="I68" s="45">
        <v>8.4931571929729444E-3</v>
      </c>
      <c r="J68" s="45">
        <v>0</v>
      </c>
      <c r="K68" s="45">
        <v>0</v>
      </c>
      <c r="L68" s="45">
        <v>0</v>
      </c>
      <c r="M68" s="45">
        <v>2.8436902888476556E-2</v>
      </c>
      <c r="N68" s="45">
        <v>3.1019863892391975E-3</v>
      </c>
      <c r="O68" s="45">
        <v>0</v>
      </c>
      <c r="P68" s="45">
        <v>9.4763107819789916E-2</v>
      </c>
      <c r="Q68" s="45">
        <v>1.2390032868158651E-3</v>
      </c>
      <c r="R68" s="45">
        <v>5.3193820690466964E-6</v>
      </c>
      <c r="S68" s="45">
        <v>0.16878725408218287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</v>
      </c>
      <c r="F69" s="45">
        <v>0</v>
      </c>
      <c r="G69" s="45">
        <v>6.1082915450849207E-2</v>
      </c>
      <c r="H69" s="45">
        <v>0</v>
      </c>
      <c r="I69" s="45">
        <v>0</v>
      </c>
      <c r="J69" s="45">
        <v>0</v>
      </c>
      <c r="K69" s="45">
        <v>7.8348031408720514E-2</v>
      </c>
      <c r="L69" s="45">
        <v>0</v>
      </c>
      <c r="M69" s="45">
        <v>6.2983165746866021E-4</v>
      </c>
      <c r="N69" s="45">
        <v>0.13211291950828485</v>
      </c>
      <c r="O69" s="45">
        <v>0</v>
      </c>
      <c r="P69" s="45">
        <v>9.0870314352180515E-3</v>
      </c>
      <c r="Q69" s="45">
        <v>2.9759826321201777E-3</v>
      </c>
      <c r="R69" s="45">
        <v>1.1532431360663509E-3</v>
      </c>
      <c r="S69" s="45">
        <v>0.28538995522872312</v>
      </c>
    </row>
    <row r="70" spans="1:19">
      <c r="A70" s="88" t="s">
        <v>282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1.0719108290454304E-2</v>
      </c>
      <c r="N70" s="45">
        <v>2.5492053856550845E-2</v>
      </c>
      <c r="O70" s="45">
        <v>0</v>
      </c>
      <c r="P70" s="45">
        <v>0</v>
      </c>
      <c r="Q70" s="45">
        <v>6.1223811338079193E-4</v>
      </c>
      <c r="R70" s="45">
        <v>3.4518007519963589E-3</v>
      </c>
      <c r="S70" s="45">
        <v>4.0275201012377693E-2</v>
      </c>
    </row>
    <row r="71" spans="1:19">
      <c r="A71" s="88" t="s">
        <v>282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0.4090251544752066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1.88972917962138E-2</v>
      </c>
      <c r="N71" s="45">
        <v>1.0923917967389229E-3</v>
      </c>
      <c r="O71" s="45">
        <v>1.0870821056340185E-3</v>
      </c>
      <c r="P71" s="45">
        <v>3.980592391480986E-2</v>
      </c>
      <c r="Q71" s="45">
        <v>0</v>
      </c>
      <c r="R71" s="45">
        <v>0</v>
      </c>
      <c r="S71" s="45">
        <v>0.46990784408860975</v>
      </c>
    </row>
    <row r="72" spans="1:19">
      <c r="A72" s="88" t="s">
        <v>282</v>
      </c>
      <c r="B72" s="89" t="s">
        <v>112</v>
      </c>
      <c r="C72" s="45">
        <v>4.7551007756327313E-2</v>
      </c>
      <c r="D72" s="45">
        <v>0</v>
      </c>
      <c r="E72" s="45">
        <v>0.26404948342699414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1.5004286266605327E-2</v>
      </c>
      <c r="N72" s="45">
        <v>6.0190548252236908E-6</v>
      </c>
      <c r="O72" s="45">
        <v>2.9992398764484562E-3</v>
      </c>
      <c r="P72" s="45">
        <v>6.1623681570814881E-3</v>
      </c>
      <c r="Q72" s="45">
        <v>4.1664731739431971E-3</v>
      </c>
      <c r="R72" s="45">
        <v>6.0303885069803442E-3</v>
      </c>
      <c r="S72" s="45">
        <v>0.34596926621920687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0.74349503097964309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8.0246252618865199E-4</v>
      </c>
      <c r="N73" s="45">
        <v>0</v>
      </c>
      <c r="O73" s="45">
        <v>1.9537440884266344E-3</v>
      </c>
      <c r="P73" s="45">
        <v>0</v>
      </c>
      <c r="Q73" s="45">
        <v>0</v>
      </c>
      <c r="R73" s="45">
        <v>0</v>
      </c>
      <c r="S73" s="45">
        <v>0.74625123759426515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5.7690994872112711E-3</v>
      </c>
      <c r="N74" s="45">
        <v>0</v>
      </c>
      <c r="O74" s="45">
        <v>0</v>
      </c>
      <c r="P74" s="45">
        <v>1.7984497546525979E-2</v>
      </c>
      <c r="Q74" s="45">
        <v>7.9072431830029544E-7</v>
      </c>
      <c r="R74" s="45">
        <v>6.0606251856718529E-3</v>
      </c>
      <c r="S74" s="45">
        <v>2.9815012943721797E-2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1.9106909443973308E-3</v>
      </c>
      <c r="J75" s="45">
        <v>0</v>
      </c>
      <c r="K75" s="45">
        <v>0</v>
      </c>
      <c r="L75" s="45">
        <v>0</v>
      </c>
      <c r="M75" s="45">
        <v>5.2489193746742213E-2</v>
      </c>
      <c r="N75" s="45">
        <v>7.7977241198002645E-2</v>
      </c>
      <c r="O75" s="45">
        <v>3.3909498176054598E-7</v>
      </c>
      <c r="P75" s="45">
        <v>1.763429426588381E-2</v>
      </c>
      <c r="Q75" s="45">
        <v>1.4317483324556401E-2</v>
      </c>
      <c r="R75" s="45">
        <v>3.8790444655489864E-5</v>
      </c>
      <c r="S75" s="45">
        <v>0.16436803301920833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2.8391501975448818E-3</v>
      </c>
      <c r="N76" s="45">
        <v>2.6440599498922523E-3</v>
      </c>
      <c r="O76" s="45">
        <v>0</v>
      </c>
      <c r="P76" s="45">
        <v>1.6996509354365585E-3</v>
      </c>
      <c r="Q76" s="45">
        <v>1.5132853945182267E-4</v>
      </c>
      <c r="R76" s="45">
        <v>0</v>
      </c>
      <c r="S76" s="45">
        <v>7.3341896223340086E-3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2.1478083990675856E-3</v>
      </c>
      <c r="N77" s="45">
        <v>0</v>
      </c>
      <c r="O77" s="45">
        <v>0</v>
      </c>
      <c r="P77" s="45">
        <v>1.0480314614937924E-3</v>
      </c>
      <c r="Q77" s="45">
        <v>4.8959912905923275E-2</v>
      </c>
      <c r="R77" s="45">
        <v>1.712808866637161E-2</v>
      </c>
      <c r="S77" s="45">
        <v>6.9283841432856264E-2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6.2762700014489248E-3</v>
      </c>
      <c r="N78" s="45">
        <v>1.4784895669830433E-3</v>
      </c>
      <c r="O78" s="45">
        <v>3.7895602728932332E-5</v>
      </c>
      <c r="P78" s="45">
        <v>1.4015272389311662E-3</v>
      </c>
      <c r="Q78" s="45">
        <v>8.4146070634671943E-6</v>
      </c>
      <c r="R78" s="45">
        <v>6.3256141815379863E-3</v>
      </c>
      <c r="S78" s="45">
        <v>1.5528211198692077E-2</v>
      </c>
    </row>
    <row r="79" spans="1:19">
      <c r="A79" s="88" t="s">
        <v>282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4.3534992755795976E-3</v>
      </c>
      <c r="N79" s="45">
        <v>0</v>
      </c>
      <c r="O79" s="45">
        <v>8.0663837318600828E-3</v>
      </c>
      <c r="P79" s="45">
        <v>4.1635370820269912E-4</v>
      </c>
      <c r="Q79" s="45">
        <v>1.8446329967114483E-4</v>
      </c>
      <c r="R79" s="45">
        <v>0</v>
      </c>
      <c r="S79" s="45">
        <v>1.3020700015317743E-2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2.5051120451571762E-2</v>
      </c>
      <c r="N80" s="45">
        <v>9.3523005924065039E-2</v>
      </c>
      <c r="O80" s="45">
        <v>0</v>
      </c>
      <c r="P80" s="45">
        <v>1.9281514079239059E-3</v>
      </c>
      <c r="Q80" s="45">
        <v>2.9168322266702185E-3</v>
      </c>
      <c r="R80" s="45">
        <v>1.4372551806829392E-4</v>
      </c>
      <c r="S80" s="45">
        <v>0.12356283552829694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1.9798148376192426E-2</v>
      </c>
      <c r="N81" s="45">
        <v>0</v>
      </c>
      <c r="O81" s="45">
        <v>0</v>
      </c>
      <c r="P81" s="45">
        <v>0</v>
      </c>
      <c r="Q81" s="45">
        <v>6.0944082318198367E-4</v>
      </c>
      <c r="R81" s="45">
        <v>0</v>
      </c>
      <c r="S81" s="45">
        <v>2.0407589199379572E-2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3.1653247253076167E-3</v>
      </c>
      <c r="N82" s="45">
        <v>1.7204415257054961E-4</v>
      </c>
      <c r="O82" s="45">
        <v>0</v>
      </c>
      <c r="P82" s="45">
        <v>4.2567794225655931E-2</v>
      </c>
      <c r="Q82" s="45">
        <v>9.0523379868982679E-2</v>
      </c>
      <c r="R82" s="45">
        <v>8.004227126185981E-4</v>
      </c>
      <c r="S82" s="45">
        <v>0.1372289656851251</v>
      </c>
    </row>
    <row r="83" spans="1:19">
      <c r="A83" s="88" t="s">
        <v>282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3.6359398012999478E-3</v>
      </c>
      <c r="H83" s="45">
        <v>0</v>
      </c>
      <c r="I83" s="45">
        <v>1.8289389422155633E-2</v>
      </c>
      <c r="J83" s="45">
        <v>0</v>
      </c>
      <c r="K83" s="45">
        <v>0</v>
      </c>
      <c r="L83" s="45">
        <v>0</v>
      </c>
      <c r="M83" s="45">
        <v>0</v>
      </c>
      <c r="N83" s="45">
        <v>6.0471891287296131E-2</v>
      </c>
      <c r="O83" s="45">
        <v>2.4833230218057611E-4</v>
      </c>
      <c r="P83" s="45">
        <v>8.0264610085478694E-5</v>
      </c>
      <c r="Q83" s="45">
        <v>0</v>
      </c>
      <c r="R83" s="45">
        <v>0</v>
      </c>
      <c r="S83" s="45">
        <v>8.27258174230181E-2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3.3552282939802724E-4</v>
      </c>
      <c r="K84" s="45">
        <v>0</v>
      </c>
      <c r="L84" s="45">
        <v>0.1882227941910557</v>
      </c>
      <c r="M84" s="45">
        <v>0</v>
      </c>
      <c r="N84" s="45">
        <v>8.4416321670939709E-2</v>
      </c>
      <c r="O84" s="45">
        <v>0</v>
      </c>
      <c r="P84" s="45">
        <v>1.9176630150496976E-7</v>
      </c>
      <c r="Q84" s="45">
        <v>7.0505135892851012E-4</v>
      </c>
      <c r="R84" s="45">
        <v>4.7027046755232504E-4</v>
      </c>
      <c r="S84" s="45">
        <v>0.27415015228417872</v>
      </c>
    </row>
    <row r="85" spans="1:19">
      <c r="A85" s="88" t="s">
        <v>282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9.4459091771845582E-2</v>
      </c>
      <c r="L85" s="45">
        <v>0</v>
      </c>
      <c r="M85" s="45">
        <v>2.0201209935954978E-6</v>
      </c>
      <c r="N85" s="45">
        <v>3.4819296440383951E-2</v>
      </c>
      <c r="O85" s="45">
        <v>3.3788190385048988E-3</v>
      </c>
      <c r="P85" s="45">
        <v>6.284462119952039E-4</v>
      </c>
      <c r="Q85" s="45">
        <v>8.1727638970623961E-3</v>
      </c>
      <c r="R85" s="45">
        <v>1.0694781213871352E-3</v>
      </c>
      <c r="S85" s="45">
        <v>0.14252991560217509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1.0583025233570353E-3</v>
      </c>
      <c r="N86" s="45">
        <v>0</v>
      </c>
      <c r="O86" s="45">
        <v>0</v>
      </c>
      <c r="P86" s="45">
        <v>1.5019354052885348E-2</v>
      </c>
      <c r="Q86" s="45">
        <v>5.7234222352548492E-3</v>
      </c>
      <c r="R86" s="45">
        <v>4.0048509859502701E-6</v>
      </c>
      <c r="S86" s="45">
        <v>2.1805083662478353E-2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0.17287417060155086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9.4060011476315708E-3</v>
      </c>
      <c r="N87" s="45">
        <v>3.6445572120120673E-3</v>
      </c>
      <c r="O87" s="45">
        <v>0.35781850080249689</v>
      </c>
      <c r="P87" s="45">
        <v>1.0651442963194313E-6</v>
      </c>
      <c r="Q87" s="45">
        <v>0</v>
      </c>
      <c r="R87" s="45">
        <v>4.7404206699255269E-3</v>
      </c>
      <c r="S87" s="45">
        <v>0.54848471557792067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2.3645621726442911E-2</v>
      </c>
      <c r="N88" s="45">
        <v>6.3957309465756396E-4</v>
      </c>
      <c r="O88" s="45">
        <v>1.5246241384177184E-2</v>
      </c>
      <c r="P88" s="45">
        <v>1.8615775648918031E-3</v>
      </c>
      <c r="Q88" s="45">
        <v>5.4945458183394136E-3</v>
      </c>
      <c r="R88" s="45">
        <v>0</v>
      </c>
      <c r="S88" s="45">
        <v>4.6887559588512318E-2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8.4959525809547021E-4</v>
      </c>
      <c r="F89" s="45">
        <v>0</v>
      </c>
      <c r="G89" s="45">
        <v>1.5898385553612115E-3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1.2755541782240698E-2</v>
      </c>
      <c r="N89" s="45">
        <v>0</v>
      </c>
      <c r="O89" s="45">
        <v>0</v>
      </c>
      <c r="P89" s="45">
        <v>3.9271829397472757E-2</v>
      </c>
      <c r="Q89" s="45">
        <v>0</v>
      </c>
      <c r="R89" s="45">
        <v>0</v>
      </c>
      <c r="S89" s="45">
        <v>5.4466804993161588E-2</v>
      </c>
    </row>
    <row r="90" spans="1:19">
      <c r="A90" s="88" t="s">
        <v>282</v>
      </c>
      <c r="B90" s="69" t="s">
        <v>130</v>
      </c>
      <c r="C90" s="45">
        <v>0</v>
      </c>
      <c r="D90" s="45">
        <v>5.7473154655429681E-5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9.9290737729679751E-2</v>
      </c>
      <c r="K90" s="45">
        <v>0</v>
      </c>
      <c r="L90" s="45">
        <v>0</v>
      </c>
      <c r="M90" s="45">
        <v>0</v>
      </c>
      <c r="N90" s="45">
        <v>4.2922214539116155E-3</v>
      </c>
      <c r="O90" s="45">
        <v>1.118344585160358E-5</v>
      </c>
      <c r="P90" s="45">
        <v>1.2844678491363837E-3</v>
      </c>
      <c r="Q90" s="45">
        <v>5.3214265955037199E-4</v>
      </c>
      <c r="R90" s="45">
        <v>6.8841749617156722E-3</v>
      </c>
      <c r="S90" s="45">
        <v>0.11235240125451185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5.4345146436744596E-2</v>
      </c>
      <c r="N91" s="45">
        <v>0</v>
      </c>
      <c r="O91" s="45">
        <v>0</v>
      </c>
      <c r="P91" s="45">
        <v>6.0137343416144518E-5</v>
      </c>
      <c r="Q91" s="45">
        <v>3.9498207516031059E-5</v>
      </c>
      <c r="R91" s="45">
        <v>0</v>
      </c>
      <c r="S91" s="45">
        <v>5.4444781987669444E-2</v>
      </c>
    </row>
    <row r="92" spans="1:19">
      <c r="A92" s="88" t="s">
        <v>282</v>
      </c>
      <c r="B92" s="69" t="s">
        <v>132</v>
      </c>
      <c r="C92" s="45">
        <v>0</v>
      </c>
      <c r="D92" s="45">
        <v>1.4165424406870963E-2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1.7211763809754643E-6</v>
      </c>
      <c r="O92" s="45">
        <v>0</v>
      </c>
      <c r="P92" s="45">
        <v>0</v>
      </c>
      <c r="Q92" s="45">
        <v>7.3814292655316471E-3</v>
      </c>
      <c r="R92" s="45">
        <v>0</v>
      </c>
      <c r="S92" s="45">
        <v>2.1548574848786473E-2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8.009210375359288E-6</v>
      </c>
      <c r="N93" s="45">
        <v>0</v>
      </c>
      <c r="O93" s="45">
        <v>1.381708670650017E-2</v>
      </c>
      <c r="P93" s="45">
        <v>0.16146553683752796</v>
      </c>
      <c r="Q93" s="45">
        <v>0</v>
      </c>
      <c r="R93" s="45">
        <v>9.7216765387955206E-3</v>
      </c>
      <c r="S93" s="45">
        <v>0.18501230929319945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2.7400058526896309E-3</v>
      </c>
      <c r="N94" s="45">
        <v>0</v>
      </c>
      <c r="O94" s="45">
        <v>0</v>
      </c>
      <c r="P94" s="45">
        <v>1.4533353732064214E-2</v>
      </c>
      <c r="Q94" s="45">
        <v>2.6851010382800133E-5</v>
      </c>
      <c r="R94" s="45">
        <v>3.1104636701794419E-2</v>
      </c>
      <c r="S94" s="45">
        <v>4.8404847296929177E-2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4.0748414652732823E-2</v>
      </c>
      <c r="N95" s="45">
        <v>1.1854697271927339E-2</v>
      </c>
      <c r="O95" s="45">
        <v>4.3696816152913875E-3</v>
      </c>
      <c r="P95" s="45">
        <v>1.812320542677881E-4</v>
      </c>
      <c r="Q95" s="45">
        <v>0.28969379558473385</v>
      </c>
      <c r="R95" s="45">
        <v>2.0137472277337309E-2</v>
      </c>
      <c r="S95" s="45">
        <v>0.36698529345630249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1.7734222986387493E-4</v>
      </c>
      <c r="N96" s="45">
        <v>2.4016162435502864E-3</v>
      </c>
      <c r="O96" s="45">
        <v>0</v>
      </c>
      <c r="P96" s="45">
        <v>5.4597578631465637E-3</v>
      </c>
      <c r="Q96" s="45">
        <v>5.2160061000960933E-4</v>
      </c>
      <c r="R96" s="45">
        <v>1.0656524292741665E-2</v>
      </c>
      <c r="S96" s="45">
        <v>1.9216841239312998E-2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9.9104950847313661E-3</v>
      </c>
      <c r="I97" s="45">
        <v>0</v>
      </c>
      <c r="J97" s="45">
        <v>0.11007360300053745</v>
      </c>
      <c r="K97" s="45">
        <v>0</v>
      </c>
      <c r="L97" s="45">
        <v>0</v>
      </c>
      <c r="M97" s="45">
        <v>8.1220646935609153E-4</v>
      </c>
      <c r="N97" s="45">
        <v>0</v>
      </c>
      <c r="O97" s="45">
        <v>0</v>
      </c>
      <c r="P97" s="45">
        <v>6.5186136090060742E-3</v>
      </c>
      <c r="Q97" s="45">
        <v>2.9114860430719203E-2</v>
      </c>
      <c r="R97" s="45">
        <v>0</v>
      </c>
      <c r="S97" s="45">
        <v>0.15642977859434382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1.4628290076132977E-3</v>
      </c>
      <c r="J98" s="45">
        <v>0</v>
      </c>
      <c r="K98" s="45">
        <v>0</v>
      </c>
      <c r="L98" s="45">
        <v>0</v>
      </c>
      <c r="M98" s="45">
        <v>7.1692959384130894E-3</v>
      </c>
      <c r="N98" s="45">
        <v>9.7578447060220341E-4</v>
      </c>
      <c r="O98" s="45">
        <v>0</v>
      </c>
      <c r="P98" s="45">
        <v>0.16887893686384103</v>
      </c>
      <c r="Q98" s="45">
        <v>1.1761099333540415E-4</v>
      </c>
      <c r="R98" s="45">
        <v>3.1722823179336501E-4</v>
      </c>
      <c r="S98" s="45">
        <v>0.17892168550559262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2.2180869825016991E-3</v>
      </c>
      <c r="N99" s="45">
        <v>0</v>
      </c>
      <c r="O99" s="45">
        <v>4.7115955126093567E-3</v>
      </c>
      <c r="P99" s="45">
        <v>2.194605993365073E-3</v>
      </c>
      <c r="Q99" s="45">
        <v>2.8709810794924628E-4</v>
      </c>
      <c r="R99" s="45">
        <v>3.1371416350030046E-2</v>
      </c>
      <c r="S99" s="45">
        <v>4.0782802946452534E-2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6.8071634991971663E-2</v>
      </c>
      <c r="H100" s="45">
        <v>0.1592562528972164</v>
      </c>
      <c r="I100" s="45">
        <v>0</v>
      </c>
      <c r="J100" s="45">
        <v>0</v>
      </c>
      <c r="K100" s="45">
        <v>0</v>
      </c>
      <c r="L100" s="45">
        <v>0</v>
      </c>
      <c r="M100" s="45">
        <v>1.7077093383832675E-6</v>
      </c>
      <c r="N100" s="45">
        <v>2.3050382914364675E-3</v>
      </c>
      <c r="O100" s="45">
        <v>0</v>
      </c>
      <c r="P100" s="45">
        <v>0</v>
      </c>
      <c r="Q100" s="45">
        <v>1.5519607430337867E-2</v>
      </c>
      <c r="R100" s="45">
        <v>0</v>
      </c>
      <c r="S100" s="45">
        <v>0.24515424132030716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3.689569731575193E-3</v>
      </c>
      <c r="F101" s="45">
        <v>0</v>
      </c>
      <c r="G101" s="45">
        <v>0</v>
      </c>
      <c r="H101" s="45">
        <v>0</v>
      </c>
      <c r="I101" s="45">
        <v>0</v>
      </c>
      <c r="J101" s="45">
        <v>0.46864314520505396</v>
      </c>
      <c r="K101" s="45">
        <v>0</v>
      </c>
      <c r="L101" s="45">
        <v>0</v>
      </c>
      <c r="M101" s="45">
        <v>0</v>
      </c>
      <c r="N101" s="45">
        <v>0</v>
      </c>
      <c r="O101" s="45">
        <v>0</v>
      </c>
      <c r="P101" s="45">
        <v>6.3966580337043943E-2</v>
      </c>
      <c r="Q101" s="45">
        <v>0</v>
      </c>
      <c r="R101" s="45">
        <v>0</v>
      </c>
      <c r="S101" s="45">
        <v>0.53629929527367182</v>
      </c>
    </row>
    <row r="102" spans="1:19">
      <c r="A102" s="88" t="s">
        <v>282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</v>
      </c>
      <c r="L102" s="45">
        <v>0.30244897410453397</v>
      </c>
      <c r="M102" s="45">
        <v>1.616525580105943E-5</v>
      </c>
      <c r="N102" s="45">
        <v>9.232969254609058E-2</v>
      </c>
      <c r="O102" s="45">
        <v>0.10146928370524555</v>
      </c>
      <c r="P102" s="45">
        <v>5.9265004871340565E-3</v>
      </c>
      <c r="Q102" s="45">
        <v>1.7906800473159734E-3</v>
      </c>
      <c r="R102" s="45">
        <v>4.9144027851610872E-4</v>
      </c>
      <c r="S102" s="45">
        <v>0.50447273642463131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0.33107938336272846</v>
      </c>
      <c r="K103" s="45">
        <v>0</v>
      </c>
      <c r="L103" s="45">
        <v>0</v>
      </c>
      <c r="M103" s="45">
        <v>0</v>
      </c>
      <c r="N103" s="45">
        <v>0</v>
      </c>
      <c r="O103" s="45">
        <v>1.9768921319940347E-6</v>
      </c>
      <c r="P103" s="45">
        <v>1.6270054993825056E-2</v>
      </c>
      <c r="Q103" s="45">
        <v>8.9430659241218624E-4</v>
      </c>
      <c r="R103" s="45">
        <v>1.5487319915408193E-4</v>
      </c>
      <c r="S103" s="45">
        <v>0.34840059504026044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1.3839780414891756E-2</v>
      </c>
      <c r="N104" s="45">
        <v>0</v>
      </c>
      <c r="O104" s="45">
        <v>0</v>
      </c>
      <c r="P104" s="45">
        <v>5.4703903839214973E-4</v>
      </c>
      <c r="Q104" s="45">
        <v>0</v>
      </c>
      <c r="R104" s="45">
        <v>0</v>
      </c>
      <c r="S104" s="45">
        <v>1.4386819453271471E-2</v>
      </c>
    </row>
    <row r="105" spans="1:19">
      <c r="A105" s="88" t="s">
        <v>282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3.1514296383799989E-4</v>
      </c>
      <c r="I105" s="45">
        <v>0</v>
      </c>
      <c r="J105" s="45">
        <v>0</v>
      </c>
      <c r="K105" s="45">
        <v>3.9456671258024545E-2</v>
      </c>
      <c r="L105" s="45">
        <v>0</v>
      </c>
      <c r="M105" s="45">
        <v>2.8827760566274563E-2</v>
      </c>
      <c r="N105" s="45">
        <v>1.5582791011384156E-2</v>
      </c>
      <c r="O105" s="45">
        <v>0</v>
      </c>
      <c r="P105" s="45">
        <v>1.463318869451502E-2</v>
      </c>
      <c r="Q105" s="45">
        <v>0</v>
      </c>
      <c r="R105" s="45">
        <v>0</v>
      </c>
      <c r="S105" s="45">
        <v>9.8815554494052549E-2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7.8785712588423928E-3</v>
      </c>
      <c r="I106" s="45">
        <v>0</v>
      </c>
      <c r="J106" s="45">
        <v>3.8897939643114388E-3</v>
      </c>
      <c r="K106" s="45">
        <v>0</v>
      </c>
      <c r="L106" s="45">
        <v>0</v>
      </c>
      <c r="M106" s="45">
        <v>3.5195649417696373E-4</v>
      </c>
      <c r="N106" s="45">
        <v>0</v>
      </c>
      <c r="O106" s="45">
        <v>0</v>
      </c>
      <c r="P106" s="45">
        <v>5.0661627915767227E-2</v>
      </c>
      <c r="Q106" s="45">
        <v>0</v>
      </c>
      <c r="R106" s="45">
        <v>0</v>
      </c>
      <c r="S106" s="45">
        <v>6.2781949633098577E-2</v>
      </c>
    </row>
    <row r="107" spans="1:19">
      <c r="A107" s="88" t="s">
        <v>282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0</v>
      </c>
      <c r="N107" s="45">
        <v>0</v>
      </c>
      <c r="O107" s="45">
        <v>3.7017257080429466E-4</v>
      </c>
      <c r="P107" s="45">
        <v>1.5999202229721732E-7</v>
      </c>
      <c r="Q107" s="45">
        <v>5.2190985701194847E-5</v>
      </c>
      <c r="R107" s="45">
        <v>0</v>
      </c>
      <c r="S107" s="45">
        <v>4.2252354852223561E-4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0.11872775417747428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1.2384736213011394E-5</v>
      </c>
      <c r="N108" s="45">
        <v>0</v>
      </c>
      <c r="O108" s="45">
        <v>1.505357272970631E-4</v>
      </c>
      <c r="P108" s="45">
        <v>0</v>
      </c>
      <c r="Q108" s="45">
        <v>0</v>
      </c>
      <c r="R108" s="45">
        <v>0</v>
      </c>
      <c r="S108" s="45">
        <v>0.11889067464097991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2.8704427139742972E-3</v>
      </c>
      <c r="K109" s="45">
        <v>0</v>
      </c>
      <c r="L109" s="45">
        <v>0</v>
      </c>
      <c r="M109" s="45">
        <v>3.6162827209640369E-5</v>
      </c>
      <c r="N109" s="45">
        <v>0</v>
      </c>
      <c r="O109" s="45">
        <v>0</v>
      </c>
      <c r="P109" s="45">
        <v>3.3784428304413083E-3</v>
      </c>
      <c r="Q109" s="45">
        <v>0.10139800970685275</v>
      </c>
      <c r="R109" s="45">
        <v>0</v>
      </c>
      <c r="S109" s="45">
        <v>0.10768305807847867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0</v>
      </c>
      <c r="N110" s="45">
        <v>1.2737173034530258E-2</v>
      </c>
      <c r="O110" s="45">
        <v>0</v>
      </c>
      <c r="P110" s="45">
        <v>6.2969822552414456E-3</v>
      </c>
      <c r="Q110" s="45">
        <v>8.0870680623212898E-4</v>
      </c>
      <c r="R110" s="45">
        <v>1.3012418350086818E-3</v>
      </c>
      <c r="S110" s="45">
        <v>2.1144103931021618E-2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3.6708145194594977E-3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7.6419172210528963E-3</v>
      </c>
      <c r="N111" s="45">
        <v>0</v>
      </c>
      <c r="O111" s="45">
        <v>5.7878293728141905E-3</v>
      </c>
      <c r="P111" s="45">
        <v>2.2872718313315943E-4</v>
      </c>
      <c r="Q111" s="45">
        <v>3.479452882141798E-3</v>
      </c>
      <c r="R111" s="45">
        <v>3.1481088687002057E-5</v>
      </c>
      <c r="S111" s="45">
        <v>2.084022226726745E-2</v>
      </c>
    </row>
    <row r="112" spans="1:19">
      <c r="A112" s="88" t="s">
        <v>282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1.5327901123079357E-2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1.8108567202101966E-4</v>
      </c>
      <c r="N112" s="45">
        <v>0</v>
      </c>
      <c r="O112" s="45">
        <v>0</v>
      </c>
      <c r="P112" s="45">
        <v>5.7415600454113758E-4</v>
      </c>
      <c r="Q112" s="45">
        <v>0</v>
      </c>
      <c r="R112" s="45">
        <v>6.0513906254300309E-4</v>
      </c>
      <c r="S112" s="45">
        <v>1.6688281862187182E-2</v>
      </c>
    </row>
    <row r="113" spans="1:19">
      <c r="A113" s="88" t="s">
        <v>282</v>
      </c>
      <c r="B113" s="69" t="s">
        <v>153</v>
      </c>
      <c r="C113" s="45">
        <v>0</v>
      </c>
      <c r="D113" s="45">
        <v>0</v>
      </c>
      <c r="E113" s="45">
        <v>0</v>
      </c>
      <c r="F113" s="45">
        <v>2.1866772373487109E-2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8.3880010746106848E-6</v>
      </c>
      <c r="N113" s="45">
        <v>0</v>
      </c>
      <c r="O113" s="45">
        <v>6.3724054859989332E-2</v>
      </c>
      <c r="P113" s="45">
        <v>5.3695605897408072E-3</v>
      </c>
      <c r="Q113" s="45">
        <v>0</v>
      </c>
      <c r="R113" s="45">
        <v>0</v>
      </c>
      <c r="S113" s="45">
        <v>9.0968775824308068E-2</v>
      </c>
    </row>
    <row r="114" spans="1:19">
      <c r="A114" s="88" t="s">
        <v>282</v>
      </c>
      <c r="B114" s="69" t="s">
        <v>154</v>
      </c>
      <c r="C114" s="45">
        <v>1.0935896451729765E-3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2.1029505891685396E-3</v>
      </c>
      <c r="N114" s="45">
        <v>0</v>
      </c>
      <c r="O114" s="45">
        <v>0</v>
      </c>
      <c r="P114" s="45">
        <v>0</v>
      </c>
      <c r="Q114" s="45">
        <v>1.9915573648763285E-3</v>
      </c>
      <c r="R114" s="45">
        <v>4.5358550333940428E-5</v>
      </c>
      <c r="S114" s="45">
        <v>5.2334561495612775E-3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7.4035906685265829E-3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2.0019117734983993E-3</v>
      </c>
      <c r="N115" s="45">
        <v>2.2020961892375013E-3</v>
      </c>
      <c r="O115" s="45">
        <v>0</v>
      </c>
      <c r="P115" s="45">
        <v>0.11240635030862212</v>
      </c>
      <c r="Q115" s="45">
        <v>0.2617704534728782</v>
      </c>
      <c r="R115" s="45">
        <v>0</v>
      </c>
      <c r="S115" s="45">
        <v>0.38578440241275302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1.3645644747917074E-2</v>
      </c>
      <c r="J116" s="45">
        <v>0</v>
      </c>
      <c r="K116" s="45">
        <v>0</v>
      </c>
      <c r="L116" s="45">
        <v>0</v>
      </c>
      <c r="M116" s="45">
        <v>1.1501371002453187E-2</v>
      </c>
      <c r="N116" s="45">
        <v>0</v>
      </c>
      <c r="O116" s="45">
        <v>0</v>
      </c>
      <c r="P116" s="45">
        <v>1.2758867704425469E-3</v>
      </c>
      <c r="Q116" s="45">
        <v>3.6834313990574685E-4</v>
      </c>
      <c r="R116" s="45">
        <v>0</v>
      </c>
      <c r="S116" s="45">
        <v>2.6791245660717777E-2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4.7907754977069561E-3</v>
      </c>
      <c r="L117" s="45">
        <v>0</v>
      </c>
      <c r="M117" s="45">
        <v>0.1212341025560062</v>
      </c>
      <c r="N117" s="45">
        <v>0</v>
      </c>
      <c r="O117" s="45">
        <v>0</v>
      </c>
      <c r="P117" s="45">
        <v>1.3931068403696401E-3</v>
      </c>
      <c r="Q117" s="45">
        <v>4.1368337882818906E-5</v>
      </c>
      <c r="R117" s="45">
        <v>0</v>
      </c>
      <c r="S117" s="45">
        <v>0.12745935323196989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0.12973474518097605</v>
      </c>
      <c r="N118" s="45">
        <v>0</v>
      </c>
      <c r="O118" s="45">
        <v>0</v>
      </c>
      <c r="P118" s="45">
        <v>4.5613761892759896E-4</v>
      </c>
      <c r="Q118" s="45">
        <v>4.3035504281041526E-4</v>
      </c>
      <c r="R118" s="45">
        <v>0</v>
      </c>
      <c r="S118" s="45">
        <v>0.13062123784271762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1.8458958708206463E-2</v>
      </c>
      <c r="N119" s="45">
        <v>0</v>
      </c>
      <c r="O119" s="45">
        <v>1.6121298072766521E-3</v>
      </c>
      <c r="P119" s="45">
        <v>6.6352659314983242E-4</v>
      </c>
      <c r="Q119" s="45">
        <v>8.9293090687565524E-2</v>
      </c>
      <c r="R119" s="45">
        <v>1.2531664868120629E-4</v>
      </c>
      <c r="S119" s="45">
        <v>0.11015302244486946</v>
      </c>
    </row>
    <row r="120" spans="1:19">
      <c r="A120" s="88" t="s">
        <v>282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8.1337052179208946E-3</v>
      </c>
      <c r="N120" s="45">
        <v>1.5993448765881269E-2</v>
      </c>
      <c r="O120" s="45">
        <v>0</v>
      </c>
      <c r="P120" s="45">
        <v>4.2222922756318226E-2</v>
      </c>
      <c r="Q120" s="45">
        <v>0</v>
      </c>
      <c r="R120" s="45">
        <v>4.2016689065960122E-4</v>
      </c>
      <c r="S120" s="45">
        <v>6.6770243630784876E-2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3.4446224572470818E-3</v>
      </c>
      <c r="N121" s="45">
        <v>0</v>
      </c>
      <c r="O121" s="45">
        <v>2.0017342974496533E-3</v>
      </c>
      <c r="P121" s="45">
        <v>1.2180675886801495E-2</v>
      </c>
      <c r="Q121" s="45">
        <v>0.25682561473612786</v>
      </c>
      <c r="R121" s="45">
        <v>7.5146916926236429E-3</v>
      </c>
      <c r="S121" s="45">
        <v>0.28196733907024907</v>
      </c>
    </row>
    <row r="122" spans="1:19">
      <c r="A122" s="88" t="s">
        <v>282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4.7941662685246911E-4</v>
      </c>
      <c r="H122" s="45">
        <v>0</v>
      </c>
      <c r="I122" s="45">
        <v>1.2454111068408213E-2</v>
      </c>
      <c r="J122" s="45">
        <v>0</v>
      </c>
      <c r="K122" s="45">
        <v>0.55966207065746443</v>
      </c>
      <c r="L122" s="45">
        <v>0</v>
      </c>
      <c r="M122" s="45">
        <v>1.0883283860652071E-4</v>
      </c>
      <c r="N122" s="45">
        <v>0</v>
      </c>
      <c r="O122" s="45">
        <v>0</v>
      </c>
      <c r="P122" s="45">
        <v>2.3609066216566887E-2</v>
      </c>
      <c r="Q122" s="45">
        <v>3.5070177432949823E-2</v>
      </c>
      <c r="R122" s="45">
        <v>0</v>
      </c>
      <c r="S122" s="45">
        <v>0.63138367484084768</v>
      </c>
    </row>
    <row r="123" spans="1:19">
      <c r="A123" s="88" t="s">
        <v>282</v>
      </c>
      <c r="B123" s="69" t="s">
        <v>163</v>
      </c>
      <c r="C123" s="45">
        <v>5.4631524472388338E-2</v>
      </c>
      <c r="D123" s="45">
        <v>0</v>
      </c>
      <c r="E123" s="45">
        <v>0</v>
      </c>
      <c r="F123" s="45">
        <v>1.8662481220161453E-2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5.9462248762631731E-5</v>
      </c>
      <c r="N123" s="45">
        <v>9.1896601752710083E-3</v>
      </c>
      <c r="O123" s="45">
        <v>0</v>
      </c>
      <c r="P123" s="45">
        <v>3.4172477699963011E-3</v>
      </c>
      <c r="Q123" s="45">
        <v>0</v>
      </c>
      <c r="R123" s="45">
        <v>6.315480087648595E-5</v>
      </c>
      <c r="S123" s="45">
        <v>8.6023530687455718E-2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5.316812810752447E-2</v>
      </c>
      <c r="N124" s="45">
        <v>1.1600149088151213E-3</v>
      </c>
      <c r="O124" s="45">
        <v>0</v>
      </c>
      <c r="P124" s="45">
        <v>1.7844700359130883E-2</v>
      </c>
      <c r="Q124" s="45">
        <v>0</v>
      </c>
      <c r="R124" s="45">
        <v>0</v>
      </c>
      <c r="S124" s="45">
        <v>7.2172843375469142E-2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3.688925409119137E-3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3.4488751927943539E-3</v>
      </c>
      <c r="Q125" s="45">
        <v>1.7099514340572775E-3</v>
      </c>
      <c r="R125" s="45">
        <v>9.0684973144092851E-3</v>
      </c>
      <c r="S125" s="45">
        <v>1.7916249350371061E-2</v>
      </c>
    </row>
    <row r="126" spans="1:19">
      <c r="A126" s="88" t="s">
        <v>282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3.1258589682714444E-4</v>
      </c>
      <c r="N126" s="45">
        <v>0</v>
      </c>
      <c r="O126" s="45">
        <v>1.2763509625027813E-2</v>
      </c>
      <c r="P126" s="45">
        <v>1.0514020246432665E-5</v>
      </c>
      <c r="Q126" s="45">
        <v>6.706117612671525E-2</v>
      </c>
      <c r="R126" s="45">
        <v>0</v>
      </c>
      <c r="S126" s="45">
        <v>8.0147785668813754E-2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7.9487970087201987E-3</v>
      </c>
      <c r="N127" s="45">
        <v>0</v>
      </c>
      <c r="O127" s="45">
        <v>0</v>
      </c>
      <c r="P127" s="45">
        <v>4.084310768259769E-5</v>
      </c>
      <c r="Q127" s="45">
        <v>4.0039774269144957E-3</v>
      </c>
      <c r="R127" s="45">
        <v>0</v>
      </c>
      <c r="S127" s="45">
        <v>1.199361754331818E-2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0</v>
      </c>
      <c r="O128" s="45">
        <v>0</v>
      </c>
      <c r="P128" s="45">
        <v>0</v>
      </c>
      <c r="Q128" s="45">
        <v>0</v>
      </c>
      <c r="R128" s="45">
        <v>5.8144112905722523E-4</v>
      </c>
      <c r="S128" s="45">
        <v>5.8144112905722523E-4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0.28248100971299051</v>
      </c>
      <c r="L129" s="45">
        <v>0</v>
      </c>
      <c r="M129" s="45">
        <v>4.8737982983970696E-4</v>
      </c>
      <c r="N129" s="45">
        <v>1.5807688047431157E-8</v>
      </c>
      <c r="O129" s="45">
        <v>6.1819755950320854E-5</v>
      </c>
      <c r="P129" s="45">
        <v>0.18705838317637458</v>
      </c>
      <c r="Q129" s="45">
        <v>6.6093025866540422E-3</v>
      </c>
      <c r="R129" s="45">
        <v>8.5446296004292321E-3</v>
      </c>
      <c r="S129" s="45">
        <v>0.48524254046994031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8.3053374604495911E-3</v>
      </c>
      <c r="K130" s="45">
        <v>0</v>
      </c>
      <c r="L130" s="45">
        <v>0</v>
      </c>
      <c r="M130" s="45">
        <v>0</v>
      </c>
      <c r="N130" s="45">
        <v>0.13157365911318353</v>
      </c>
      <c r="O130" s="45">
        <v>0</v>
      </c>
      <c r="P130" s="45">
        <v>0.11060753874180307</v>
      </c>
      <c r="Q130" s="45">
        <v>0</v>
      </c>
      <c r="R130" s="45">
        <v>0</v>
      </c>
      <c r="S130" s="45">
        <v>0.25048653531543152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1.6025079138696441E-2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2.67106642892454E-2</v>
      </c>
      <c r="Q131" s="45">
        <v>4.464213326026556E-2</v>
      </c>
      <c r="R131" s="45">
        <v>4.0386224576494101E-4</v>
      </c>
      <c r="S131" s="45">
        <v>8.7781738933969677E-2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0.3587007708415495</v>
      </c>
      <c r="K132" s="45">
        <v>0</v>
      </c>
      <c r="L132" s="45">
        <v>0</v>
      </c>
      <c r="M132" s="45">
        <v>0</v>
      </c>
      <c r="N132" s="45">
        <v>5.1597058005639074E-2</v>
      </c>
      <c r="O132" s="45">
        <v>0</v>
      </c>
      <c r="P132" s="45">
        <v>0</v>
      </c>
      <c r="Q132" s="45">
        <v>7.3915214509057137E-6</v>
      </c>
      <c r="R132" s="45">
        <v>0</v>
      </c>
      <c r="S132" s="45">
        <v>0.4103052203686417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1.1220614774174464E-3</v>
      </c>
      <c r="N133" s="45">
        <v>0</v>
      </c>
      <c r="O133" s="45">
        <v>0</v>
      </c>
      <c r="P133" s="45">
        <v>0.12348785809629703</v>
      </c>
      <c r="Q133" s="45">
        <v>2.816809608488402E-3</v>
      </c>
      <c r="R133" s="45">
        <v>7.8956079683223379E-6</v>
      </c>
      <c r="S133" s="45">
        <v>0.12743462479016898</v>
      </c>
    </row>
    <row r="134" spans="1:19">
      <c r="A134" s="88" t="s">
        <v>282</v>
      </c>
      <c r="B134" s="69" t="s">
        <v>174</v>
      </c>
      <c r="C134" s="45">
        <v>6.8212931285116518E-6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1.9964737164590574E-5</v>
      </c>
      <c r="K134" s="45">
        <v>0</v>
      </c>
      <c r="L134" s="45">
        <v>0</v>
      </c>
      <c r="M134" s="45">
        <v>8.0584901418681021E-2</v>
      </c>
      <c r="N134" s="45">
        <v>1.5498347245950228E-2</v>
      </c>
      <c r="O134" s="45">
        <v>1.7461806862240081E-4</v>
      </c>
      <c r="P134" s="45">
        <v>5.4075326390154999E-3</v>
      </c>
      <c r="Q134" s="45">
        <v>0</v>
      </c>
      <c r="R134" s="45">
        <v>1.9574604150300878E-3</v>
      </c>
      <c r="S134" s="45">
        <v>0.1036496458175975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0</v>
      </c>
      <c r="Q135" s="45">
        <v>0</v>
      </c>
      <c r="R135" s="45">
        <v>0</v>
      </c>
      <c r="S135" s="45">
        <v>0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4.5604260802560859E-3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7.1055584163648433E-4</v>
      </c>
      <c r="N136" s="45">
        <v>4.9610256144410059E-3</v>
      </c>
      <c r="O136" s="45">
        <v>3.7487422944737503E-5</v>
      </c>
      <c r="P136" s="45">
        <v>3.8248074079580974E-2</v>
      </c>
      <c r="Q136" s="45">
        <v>0</v>
      </c>
      <c r="R136" s="45">
        <v>0</v>
      </c>
      <c r="S136" s="45">
        <v>4.8517569038857289E-2</v>
      </c>
    </row>
    <row r="137" spans="1:19">
      <c r="A137" s="88" t="s">
        <v>282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0</v>
      </c>
      <c r="O137" s="45">
        <v>0</v>
      </c>
      <c r="P137" s="45">
        <v>0</v>
      </c>
      <c r="Q137" s="45">
        <v>2.2352654280410889E-5</v>
      </c>
      <c r="R137" s="45">
        <v>0</v>
      </c>
      <c r="S137" s="45">
        <v>2.2352654276858175E-5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2.3150356246417481E-3</v>
      </c>
      <c r="N138" s="45">
        <v>0</v>
      </c>
      <c r="O138" s="45">
        <v>0</v>
      </c>
      <c r="P138" s="45">
        <v>2.3812365647302158E-5</v>
      </c>
      <c r="Q138" s="45">
        <v>0</v>
      </c>
      <c r="R138" s="45">
        <v>0</v>
      </c>
      <c r="S138" s="45">
        <v>2.3388479902877179E-3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7.5818230902413575E-6</v>
      </c>
      <c r="N139" s="45">
        <v>0</v>
      </c>
      <c r="O139" s="45">
        <v>0</v>
      </c>
      <c r="P139" s="45">
        <v>0.17072445581181306</v>
      </c>
      <c r="Q139" s="45">
        <v>1.0906241357404589E-3</v>
      </c>
      <c r="R139" s="45">
        <v>2.9760758691921296E-4</v>
      </c>
      <c r="S139" s="45">
        <v>0.17212026935757052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2.8119463974896064E-4</v>
      </c>
      <c r="O140" s="45">
        <v>0</v>
      </c>
      <c r="P140" s="45">
        <v>0.18901724879991733</v>
      </c>
      <c r="Q140" s="45">
        <v>2.9837970791257717E-4</v>
      </c>
      <c r="R140" s="45">
        <v>1.421125343433971E-3</v>
      </c>
      <c r="S140" s="45">
        <v>0.19101794849101594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0.13113366501494284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4.0757840734801931E-3</v>
      </c>
      <c r="Q141" s="45">
        <v>0</v>
      </c>
      <c r="R141" s="45">
        <v>0</v>
      </c>
      <c r="S141" s="45">
        <v>0.13520944908842125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0</v>
      </c>
      <c r="N142" s="45">
        <v>2.4494141235700262E-3</v>
      </c>
      <c r="O142" s="45">
        <v>0</v>
      </c>
      <c r="P142" s="45">
        <v>4.9053547612709636E-2</v>
      </c>
      <c r="Q142" s="45">
        <v>1.2610616199415503E-4</v>
      </c>
      <c r="R142" s="45">
        <v>0</v>
      </c>
      <c r="S142" s="45">
        <v>5.1629067898268488E-2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0</v>
      </c>
      <c r="O143" s="45">
        <v>2.4426657482257141E-5</v>
      </c>
      <c r="P143" s="45">
        <v>0</v>
      </c>
      <c r="Q143" s="45">
        <v>2.5486672336585414E-3</v>
      </c>
      <c r="R143" s="45">
        <v>4.2862337036098097E-5</v>
      </c>
      <c r="S143" s="45">
        <v>2.6159562281691251E-3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0</v>
      </c>
      <c r="N144" s="45">
        <v>0</v>
      </c>
      <c r="O144" s="45">
        <v>0</v>
      </c>
      <c r="P144" s="45">
        <v>6.0133122644856485E-5</v>
      </c>
      <c r="Q144" s="45">
        <v>0.10830014409165534</v>
      </c>
      <c r="R144" s="45">
        <v>0</v>
      </c>
      <c r="S144" s="45">
        <v>0.10836027721430241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1.0715517727542201E-2</v>
      </c>
      <c r="P145" s="45">
        <v>2.1112851376887676E-3</v>
      </c>
      <c r="Q145" s="45">
        <v>5.122707195708287E-4</v>
      </c>
      <c r="R145" s="45">
        <v>1.0988272565271018E-4</v>
      </c>
      <c r="S145" s="45">
        <v>1.3448956310455173E-2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2.1100516948127535E-2</v>
      </c>
      <c r="N146" s="45">
        <v>2.8945760035226087E-4</v>
      </c>
      <c r="O146" s="45">
        <v>0</v>
      </c>
      <c r="P146" s="45">
        <v>1.777028287870408E-2</v>
      </c>
      <c r="Q146" s="45">
        <v>5.4679209805787998E-3</v>
      </c>
      <c r="R146" s="45">
        <v>0</v>
      </c>
      <c r="S146" s="45">
        <v>4.4628178407762675E-2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2.0696318265395419E-2</v>
      </c>
      <c r="Q147" s="45">
        <v>0</v>
      </c>
      <c r="R147" s="45">
        <v>0</v>
      </c>
      <c r="S147" s="45">
        <v>2.0696318265393643E-2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1.068036807003736E-4</v>
      </c>
      <c r="N148" s="45">
        <v>0</v>
      </c>
      <c r="O148" s="45">
        <v>0</v>
      </c>
      <c r="P148" s="45">
        <v>7.481415494048349E-4</v>
      </c>
      <c r="Q148" s="45">
        <v>0</v>
      </c>
      <c r="R148" s="45">
        <v>0</v>
      </c>
      <c r="S148" s="45">
        <v>8.549452301096494E-4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3.1890654444027611E-2</v>
      </c>
      <c r="L149" s="45">
        <v>0</v>
      </c>
      <c r="M149" s="45">
        <v>2.4527497166637602E-6</v>
      </c>
      <c r="N149" s="45">
        <v>2.0090373809011908E-8</v>
      </c>
      <c r="O149" s="45">
        <v>0</v>
      </c>
      <c r="P149" s="45">
        <v>1.6804338339825975E-2</v>
      </c>
      <c r="Q149" s="45">
        <v>2.8112570122384994E-4</v>
      </c>
      <c r="R149" s="45">
        <v>0</v>
      </c>
      <c r="S149" s="45">
        <v>4.8978591325166576E-2</v>
      </c>
    </row>
    <row r="150" spans="1:19">
      <c r="A150" s="88" t="s">
        <v>282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9.7212627074592661E-2</v>
      </c>
      <c r="J150" s="45">
        <v>0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7.517291909309165E-5</v>
      </c>
      <c r="Q150" s="45">
        <v>1.0491500103273488E-2</v>
      </c>
      <c r="R150" s="45">
        <v>2.6136237467611068E-4</v>
      </c>
      <c r="S150" s="45">
        <v>0.10804066247163746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8.6620077930859019E-3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1.0523655008064736E-2</v>
      </c>
      <c r="Q151" s="45">
        <v>2.3984781394217336E-3</v>
      </c>
      <c r="R151" s="45">
        <v>0</v>
      </c>
      <c r="S151" s="45">
        <v>2.158414094057548E-2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2.4225588495097483E-2</v>
      </c>
      <c r="P152" s="45">
        <v>8.9541479569632543E-5</v>
      </c>
      <c r="Q152" s="45">
        <v>3.8037632400045318E-3</v>
      </c>
      <c r="R152" s="45">
        <v>9.6979948615327771E-4</v>
      </c>
      <c r="S152" s="45">
        <v>2.9088692700817376E-2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1.3069473738237303E-2</v>
      </c>
      <c r="N153" s="45">
        <v>0</v>
      </c>
      <c r="O153" s="45">
        <v>0</v>
      </c>
      <c r="P153" s="45">
        <v>0</v>
      </c>
      <c r="Q153" s="45">
        <v>0</v>
      </c>
      <c r="R153" s="45">
        <v>0</v>
      </c>
      <c r="S153" s="45">
        <v>1.3069473738234194E-2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1.077148552184326E-4</v>
      </c>
      <c r="N154" s="45">
        <v>8.6304639008716322E-4</v>
      </c>
      <c r="O154" s="45">
        <v>3.420818277088955E-6</v>
      </c>
      <c r="P154" s="45">
        <v>1.4129014376944582E-3</v>
      </c>
      <c r="Q154" s="45">
        <v>0</v>
      </c>
      <c r="R154" s="45">
        <v>0</v>
      </c>
      <c r="S154" s="45">
        <v>2.3870835012687053E-3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8.1898157093873714E-3</v>
      </c>
      <c r="O155" s="45">
        <v>0</v>
      </c>
      <c r="P155" s="45">
        <v>1.6690432665420474E-3</v>
      </c>
      <c r="Q155" s="45">
        <v>2.5055598952610225E-3</v>
      </c>
      <c r="R155" s="45">
        <v>0</v>
      </c>
      <c r="S155" s="45">
        <v>1.236441887119355E-2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1.0741006113457185E-3</v>
      </c>
      <c r="J156" s="45">
        <v>0</v>
      </c>
      <c r="K156" s="45">
        <v>0</v>
      </c>
      <c r="L156" s="45">
        <v>0</v>
      </c>
      <c r="M156" s="45">
        <v>1.0652831575580723E-2</v>
      </c>
      <c r="N156" s="45">
        <v>0</v>
      </c>
      <c r="O156" s="45">
        <v>0</v>
      </c>
      <c r="P156" s="45">
        <v>0</v>
      </c>
      <c r="Q156" s="45">
        <v>0</v>
      </c>
      <c r="R156" s="45">
        <v>1.3635504866726933E-4</v>
      </c>
      <c r="S156" s="45">
        <v>1.1863287235598818E-2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4.4586058991491484E-6</v>
      </c>
      <c r="N157" s="45">
        <v>5.0091569490096077E-5</v>
      </c>
      <c r="O157" s="45">
        <v>0</v>
      </c>
      <c r="P157" s="45">
        <v>8.5523141332508601E-3</v>
      </c>
      <c r="Q157" s="45">
        <v>0</v>
      </c>
      <c r="R157" s="45">
        <v>2.4290494694767517E-4</v>
      </c>
      <c r="S157" s="45">
        <v>8.8497692555975505E-3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7.770605568513389E-5</v>
      </c>
      <c r="N158" s="45">
        <v>0</v>
      </c>
      <c r="O158" s="45">
        <v>0</v>
      </c>
      <c r="P158" s="45">
        <v>1.2624045213627255E-5</v>
      </c>
      <c r="Q158" s="45">
        <v>0</v>
      </c>
      <c r="R158" s="45">
        <v>2.0707903673109485E-2</v>
      </c>
      <c r="S158" s="45">
        <v>2.0798233774002028E-2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4.6074066258976476E-3</v>
      </c>
      <c r="L159" s="45">
        <v>0</v>
      </c>
      <c r="M159" s="45">
        <v>5.4473902419807541E-2</v>
      </c>
      <c r="N159" s="45">
        <v>0</v>
      </c>
      <c r="O159" s="45">
        <v>0</v>
      </c>
      <c r="P159" s="45">
        <v>0</v>
      </c>
      <c r="Q159" s="45">
        <v>1.0904383666283657E-3</v>
      </c>
      <c r="R159" s="45">
        <v>2.419302521495581E-3</v>
      </c>
      <c r="S159" s="45">
        <v>6.2591049933828913E-2</v>
      </c>
    </row>
    <row r="160" spans="1:19">
      <c r="A160" s="88" t="s">
        <v>282</v>
      </c>
      <c r="B160" s="69" t="s">
        <v>200</v>
      </c>
      <c r="C160" s="45">
        <v>7.2419436225878986E-5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1.0179641996543864E-4</v>
      </c>
      <c r="N160" s="45">
        <v>0</v>
      </c>
      <c r="O160" s="45">
        <v>0</v>
      </c>
      <c r="P160" s="45">
        <v>4.1344676849242035E-3</v>
      </c>
      <c r="Q160" s="45">
        <v>0</v>
      </c>
      <c r="R160" s="45">
        <v>0</v>
      </c>
      <c r="S160" s="45">
        <v>4.3086835411116908E-3</v>
      </c>
    </row>
    <row r="161" spans="1:19">
      <c r="A161" s="88" t="s">
        <v>282</v>
      </c>
      <c r="B161" s="69" t="s">
        <v>201</v>
      </c>
      <c r="C161" s="45">
        <v>0.36179422437457825</v>
      </c>
      <c r="D161" s="45">
        <v>1.1680207628804284E-2</v>
      </c>
      <c r="E161" s="45">
        <v>0.5523864393295177</v>
      </c>
      <c r="F161" s="45">
        <v>1.2832028721824429E-2</v>
      </c>
      <c r="G161" s="45">
        <v>0</v>
      </c>
      <c r="H161" s="45">
        <v>3.0021104650006514E-2</v>
      </c>
      <c r="I161" s="45">
        <v>2.3631560432375798E-2</v>
      </c>
      <c r="J161" s="45">
        <v>0</v>
      </c>
      <c r="K161" s="45">
        <v>0.43444459404983471</v>
      </c>
      <c r="L161" s="45">
        <v>2.2391601523160052</v>
      </c>
      <c r="M161" s="45">
        <v>0.11841157394076518</v>
      </c>
      <c r="N161" s="45">
        <v>0.10831891571657648</v>
      </c>
      <c r="O161" s="45">
        <v>7.7491966971139803E-2</v>
      </c>
      <c r="P161" s="45">
        <v>0.60123201654297631</v>
      </c>
      <c r="Q161" s="45">
        <v>3.1930464137059467E-2</v>
      </c>
      <c r="R161" s="45">
        <v>2.4307094566089482E-2</v>
      </c>
      <c r="S161" s="45">
        <v>4.6276423433775662</v>
      </c>
    </row>
    <row r="162" spans="1:19">
      <c r="A162" s="88" t="s">
        <v>282</v>
      </c>
      <c r="B162" s="69" t="s">
        <v>202</v>
      </c>
      <c r="C162" s="45">
        <v>2.0469243366516565E-4</v>
      </c>
      <c r="D162" s="45">
        <v>0.67379838434508832</v>
      </c>
      <c r="E162" s="45">
        <v>3.6969528228268267E-2</v>
      </c>
      <c r="F162" s="45">
        <v>4.3818131894768797E-2</v>
      </c>
      <c r="G162" s="45">
        <v>6.2386153596882821E-3</v>
      </c>
      <c r="H162" s="45">
        <v>0</v>
      </c>
      <c r="I162" s="45">
        <v>0</v>
      </c>
      <c r="J162" s="45">
        <v>0</v>
      </c>
      <c r="K162" s="45">
        <v>0</v>
      </c>
      <c r="L162" s="45">
        <v>6.0287587993345326E-2</v>
      </c>
      <c r="M162" s="45">
        <v>9.4100614137814453E-2</v>
      </c>
      <c r="N162" s="45">
        <v>4.426370183124817E-2</v>
      </c>
      <c r="O162" s="45">
        <v>6.0745019964070224E-3</v>
      </c>
      <c r="P162" s="45">
        <v>0.22774223126610593</v>
      </c>
      <c r="Q162" s="45">
        <v>2.0760838215410082E-3</v>
      </c>
      <c r="R162" s="45">
        <v>1.0132513730254367E-2</v>
      </c>
      <c r="S162" s="45">
        <v>1.2057065870381862</v>
      </c>
    </row>
    <row r="163" spans="1:19">
      <c r="A163" s="88" t="s">
        <v>282</v>
      </c>
      <c r="B163" s="69" t="s">
        <v>203</v>
      </c>
      <c r="C163" s="45">
        <v>2.3912963346583993E-5</v>
      </c>
      <c r="D163" s="45">
        <v>0.21106693107835683</v>
      </c>
      <c r="E163" s="45">
        <v>0</v>
      </c>
      <c r="F163" s="45">
        <v>0</v>
      </c>
      <c r="G163" s="45">
        <v>0.5807925939511982</v>
      </c>
      <c r="H163" s="45">
        <v>1.1872033201371091E-3</v>
      </c>
      <c r="I163" s="45">
        <v>2.6810104665065615E-2</v>
      </c>
      <c r="J163" s="45">
        <v>0</v>
      </c>
      <c r="K163" s="45">
        <v>5.282724286301832E-4</v>
      </c>
      <c r="L163" s="45">
        <v>6.4553127579998204E-2</v>
      </c>
      <c r="M163" s="45">
        <v>0.2435166197928389</v>
      </c>
      <c r="N163" s="45">
        <v>5.7561671895417277E-2</v>
      </c>
      <c r="O163" s="45">
        <v>2.3161521026843657E-2</v>
      </c>
      <c r="P163" s="45">
        <v>0.25916259781744078</v>
      </c>
      <c r="Q163" s="45">
        <v>4.2481132286202872E-3</v>
      </c>
      <c r="R163" s="45">
        <v>9.0173593600432422E-2</v>
      </c>
      <c r="S163" s="45">
        <v>1.5627862633483289</v>
      </c>
    </row>
    <row r="164" spans="1:19">
      <c r="A164" s="88" t="s">
        <v>282</v>
      </c>
      <c r="B164" s="69" t="s">
        <v>204</v>
      </c>
      <c r="C164" s="45">
        <v>6.4052463392006986E-3</v>
      </c>
      <c r="D164" s="45">
        <v>4.1209590836246424E-3</v>
      </c>
      <c r="E164" s="45">
        <v>0</v>
      </c>
      <c r="F164" s="45">
        <v>2.928237281068391E-3</v>
      </c>
      <c r="G164" s="45">
        <v>0</v>
      </c>
      <c r="H164" s="45">
        <v>0</v>
      </c>
      <c r="I164" s="45">
        <v>3.5103429997500268E-2</v>
      </c>
      <c r="J164" s="45">
        <v>1.1549217292912139E-3</v>
      </c>
      <c r="K164" s="45">
        <v>6.7757587602460756E-2</v>
      </c>
      <c r="L164" s="45">
        <v>0.11650776551496733</v>
      </c>
      <c r="M164" s="45">
        <v>8.8373668596221755E-2</v>
      </c>
      <c r="N164" s="45">
        <v>1.1258110704028823E-2</v>
      </c>
      <c r="O164" s="45">
        <v>5.3488426385109422E-2</v>
      </c>
      <c r="P164" s="45">
        <v>2.7114507257789633E-2</v>
      </c>
      <c r="Q164" s="45">
        <v>5.4620259644302394E-3</v>
      </c>
      <c r="R164" s="45">
        <v>6.0206095274484284E-3</v>
      </c>
      <c r="S164" s="45">
        <v>0.42569549598314893</v>
      </c>
    </row>
    <row r="165" spans="1:19">
      <c r="A165" s="88" t="s">
        <v>282</v>
      </c>
      <c r="B165" s="69" t="s">
        <v>205</v>
      </c>
      <c r="C165" s="45">
        <v>1.4327233104682868E-3</v>
      </c>
      <c r="D165" s="45">
        <v>1.5592802826700503E-2</v>
      </c>
      <c r="E165" s="45">
        <v>2.4284911752343818E-2</v>
      </c>
      <c r="F165" s="45">
        <v>0</v>
      </c>
      <c r="G165" s="45">
        <v>0</v>
      </c>
      <c r="H165" s="45">
        <v>0</v>
      </c>
      <c r="I165" s="45">
        <v>0</v>
      </c>
      <c r="J165" s="45">
        <v>0</v>
      </c>
      <c r="K165" s="45">
        <v>3.7356206671748993E-2</v>
      </c>
      <c r="L165" s="45">
        <v>0.31870580696046424</v>
      </c>
      <c r="M165" s="45">
        <v>9.9470622427906719E-2</v>
      </c>
      <c r="N165" s="45">
        <v>4.1561960064028458E-2</v>
      </c>
      <c r="O165" s="45">
        <v>1.4211371759038638E-3</v>
      </c>
      <c r="P165" s="45">
        <v>0.10986922973454671</v>
      </c>
      <c r="Q165" s="45">
        <v>4.1336542235099749E-3</v>
      </c>
      <c r="R165" s="45">
        <v>4.7208324189643935E-2</v>
      </c>
      <c r="S165" s="45">
        <v>0.70103737933725085</v>
      </c>
    </row>
    <row r="166" spans="1:19">
      <c r="A166" s="88" t="s">
        <v>282</v>
      </c>
      <c r="B166" s="69" t="s">
        <v>206</v>
      </c>
      <c r="C166" s="45">
        <v>1.2847274846943479E-2</v>
      </c>
      <c r="D166" s="45">
        <v>0</v>
      </c>
      <c r="E166" s="45">
        <v>1.7556244473103888E-2</v>
      </c>
      <c r="F166" s="45">
        <v>0.11534231076099744</v>
      </c>
      <c r="G166" s="45">
        <v>0</v>
      </c>
      <c r="H166" s="45">
        <v>0</v>
      </c>
      <c r="I166" s="45">
        <v>0</v>
      </c>
      <c r="J166" s="45">
        <v>0</v>
      </c>
      <c r="K166" s="45">
        <v>1.6791774319366404E-2</v>
      </c>
      <c r="L166" s="45">
        <v>0.5617093410079157</v>
      </c>
      <c r="M166" s="45">
        <v>1.9012210685207087E-2</v>
      </c>
      <c r="N166" s="45">
        <v>1.8394372656868718E-2</v>
      </c>
      <c r="O166" s="45">
        <v>2.8951759124752563E-2</v>
      </c>
      <c r="P166" s="45">
        <v>7.2825129649029208E-2</v>
      </c>
      <c r="Q166" s="45">
        <v>4.6311403435854714E-3</v>
      </c>
      <c r="R166" s="45">
        <v>5.3377028372928681E-2</v>
      </c>
      <c r="S166" s="45">
        <v>0.92143858624071129</v>
      </c>
    </row>
    <row r="167" spans="1:19">
      <c r="A167" s="88" t="s">
        <v>282</v>
      </c>
      <c r="B167" s="69" t="s">
        <v>207</v>
      </c>
      <c r="C167" s="45">
        <v>4.7689871794718286E-3</v>
      </c>
      <c r="D167" s="45">
        <v>0</v>
      </c>
      <c r="E167" s="45">
        <v>0</v>
      </c>
      <c r="F167" s="45">
        <v>3.9404883282980308E-2</v>
      </c>
      <c r="G167" s="45">
        <v>0.17017287531242431</v>
      </c>
      <c r="H167" s="45">
        <v>0</v>
      </c>
      <c r="I167" s="45">
        <v>2.4980927462525671E-4</v>
      </c>
      <c r="J167" s="45">
        <v>8.3918493637116232E-3</v>
      </c>
      <c r="K167" s="45">
        <v>5.6437275652136965E-3</v>
      </c>
      <c r="L167" s="45">
        <v>0.63099544045101474</v>
      </c>
      <c r="M167" s="45">
        <v>0.15339584568860687</v>
      </c>
      <c r="N167" s="45">
        <v>2.2019828736740799E-2</v>
      </c>
      <c r="O167" s="45">
        <v>1.9357657769218939E-3</v>
      </c>
      <c r="P167" s="45">
        <v>9.373766637472869E-2</v>
      </c>
      <c r="Q167" s="45">
        <v>2.2512808914012306E-2</v>
      </c>
      <c r="R167" s="45">
        <v>1.2503389949737986E-2</v>
      </c>
      <c r="S167" s="45">
        <v>1.1657328778701839</v>
      </c>
    </row>
    <row r="168" spans="1:19">
      <c r="A168" s="88" t="s">
        <v>282</v>
      </c>
      <c r="B168" s="69" t="s">
        <v>208</v>
      </c>
      <c r="C168" s="45">
        <v>9.8229596159795651E-3</v>
      </c>
      <c r="D168" s="45">
        <v>0</v>
      </c>
      <c r="E168" s="45">
        <v>1.091712857139715E-4</v>
      </c>
      <c r="F168" s="45">
        <v>0</v>
      </c>
      <c r="G168" s="45">
        <v>0.1754442238972338</v>
      </c>
      <c r="H168" s="45">
        <v>0</v>
      </c>
      <c r="I168" s="45">
        <v>8.6988669134757668E-4</v>
      </c>
      <c r="J168" s="45">
        <v>2.591489213648468E-2</v>
      </c>
      <c r="K168" s="45">
        <v>0</v>
      </c>
      <c r="L168" s="45">
        <v>2.8549859967608171E-3</v>
      </c>
      <c r="M168" s="45">
        <v>3.5176317696300252E-2</v>
      </c>
      <c r="N168" s="45">
        <v>5.6364866974084826E-2</v>
      </c>
      <c r="O168" s="45">
        <v>1.8807211212474861E-3</v>
      </c>
      <c r="P168" s="45">
        <v>7.973807178359138E-2</v>
      </c>
      <c r="Q168" s="45">
        <v>1.0289305983273822E-2</v>
      </c>
      <c r="R168" s="45">
        <v>1.0813951011348522E-2</v>
      </c>
      <c r="S168" s="45">
        <v>0.40927935419337302</v>
      </c>
    </row>
    <row r="169" spans="1:19">
      <c r="A169" s="88" t="s">
        <v>282</v>
      </c>
      <c r="B169" s="69" t="s">
        <v>209</v>
      </c>
      <c r="C169" s="45">
        <v>0</v>
      </c>
      <c r="D169" s="45">
        <v>5.7715180731654492E-4</v>
      </c>
      <c r="E169" s="45">
        <v>7.9318444084375272E-4</v>
      </c>
      <c r="F169" s="45">
        <v>0.11672194743558606</v>
      </c>
      <c r="G169" s="45">
        <v>0</v>
      </c>
      <c r="H169" s="45">
        <v>0</v>
      </c>
      <c r="I169" s="45">
        <v>0</v>
      </c>
      <c r="J169" s="45">
        <v>3.3642320240900858E-4</v>
      </c>
      <c r="K169" s="45">
        <v>0</v>
      </c>
      <c r="L169" s="45">
        <v>0.18712231117966738</v>
      </c>
      <c r="M169" s="45">
        <v>3.2300417485608968E-2</v>
      </c>
      <c r="N169" s="45">
        <v>5.0234255634404867E-3</v>
      </c>
      <c r="O169" s="45">
        <v>2.8300233545854203E-2</v>
      </c>
      <c r="P169" s="45">
        <v>0.11237260443126473</v>
      </c>
      <c r="Q169" s="45">
        <v>3.1069900253095639E-3</v>
      </c>
      <c r="R169" s="45">
        <v>1.5476177577120609E-3</v>
      </c>
      <c r="S169" s="45">
        <v>0.48820230687499588</v>
      </c>
    </row>
    <row r="170" spans="1:19">
      <c r="A170" s="88" t="s">
        <v>282</v>
      </c>
      <c r="B170" s="69" t="s">
        <v>210</v>
      </c>
      <c r="C170" s="45">
        <v>1.3641033246936107E-4</v>
      </c>
      <c r="D170" s="45">
        <v>2.8420269903882245E-2</v>
      </c>
      <c r="E170" s="45">
        <v>2.2586704873647001E-2</v>
      </c>
      <c r="F170" s="45">
        <v>0</v>
      </c>
      <c r="G170" s="45">
        <v>0.13601002596124268</v>
      </c>
      <c r="H170" s="45">
        <v>0</v>
      </c>
      <c r="I170" s="45">
        <v>0</v>
      </c>
      <c r="J170" s="45">
        <v>3.1180503897243028E-2</v>
      </c>
      <c r="K170" s="45">
        <v>0</v>
      </c>
      <c r="L170" s="45">
        <v>7.2107932902909511E-4</v>
      </c>
      <c r="M170" s="45">
        <v>6.4758893086214186E-4</v>
      </c>
      <c r="N170" s="45">
        <v>1.1286587825629635E-2</v>
      </c>
      <c r="O170" s="45">
        <v>9.0221232788922912E-4</v>
      </c>
      <c r="P170" s="45">
        <v>6.6181982452709676E-2</v>
      </c>
      <c r="Q170" s="45">
        <v>3.0269795857718051E-3</v>
      </c>
      <c r="R170" s="45">
        <v>2.9345728323275644E-3</v>
      </c>
      <c r="S170" s="45">
        <v>0.30403491825269668</v>
      </c>
    </row>
    <row r="171" spans="1:19">
      <c r="A171" s="88" t="s">
        <v>282</v>
      </c>
      <c r="B171" s="69" t="s">
        <v>211</v>
      </c>
      <c r="C171" s="45">
        <v>7.2923353784435374E-3</v>
      </c>
      <c r="D171" s="45">
        <v>0</v>
      </c>
      <c r="E171" s="45">
        <v>9.6266925943142567E-3</v>
      </c>
      <c r="F171" s="45">
        <v>0</v>
      </c>
      <c r="G171" s="45">
        <v>0</v>
      </c>
      <c r="H171" s="45">
        <v>0</v>
      </c>
      <c r="I171" s="45">
        <v>1.2533724181788108E-2</v>
      </c>
      <c r="J171" s="45">
        <v>2.5269108211344093E-2</v>
      </c>
      <c r="K171" s="45">
        <v>0</v>
      </c>
      <c r="L171" s="45">
        <v>7.1074343511281057E-2</v>
      </c>
      <c r="M171" s="45">
        <v>8.5723957781720372E-3</v>
      </c>
      <c r="N171" s="45">
        <v>1.1120520833798331E-2</v>
      </c>
      <c r="O171" s="45">
        <v>6.8422376613288538E-3</v>
      </c>
      <c r="P171" s="45">
        <v>5.3576596151389211E-2</v>
      </c>
      <c r="Q171" s="45">
        <v>2.0655157795752555E-2</v>
      </c>
      <c r="R171" s="45">
        <v>4.2625350055747191E-4</v>
      </c>
      <c r="S171" s="45">
        <v>0.22698936559818605</v>
      </c>
    </row>
    <row r="172" spans="1:19">
      <c r="A172" s="88" t="s">
        <v>282</v>
      </c>
      <c r="B172" s="69" t="s">
        <v>212</v>
      </c>
      <c r="C172" s="45">
        <v>0</v>
      </c>
      <c r="D172" s="45">
        <v>0</v>
      </c>
      <c r="E172" s="45">
        <v>4.9049961639781259E-2</v>
      </c>
      <c r="F172" s="45">
        <v>9.3028224446403129E-2</v>
      </c>
      <c r="G172" s="45">
        <v>0</v>
      </c>
      <c r="H172" s="45">
        <v>8.6682663745152322E-3</v>
      </c>
      <c r="I172" s="45">
        <v>6.1325604409079304E-6</v>
      </c>
      <c r="J172" s="45">
        <v>0</v>
      </c>
      <c r="K172" s="45">
        <v>0</v>
      </c>
      <c r="L172" s="45">
        <v>1.7752756665153413E-2</v>
      </c>
      <c r="M172" s="45">
        <v>1.7022461458164884E-3</v>
      </c>
      <c r="N172" s="45">
        <v>1.9792916734662214E-4</v>
      </c>
      <c r="O172" s="45">
        <v>6.5137228810294712E-3</v>
      </c>
      <c r="P172" s="45">
        <v>4.2066345675131345E-3</v>
      </c>
      <c r="Q172" s="45">
        <v>3.3430507180298719E-6</v>
      </c>
      <c r="R172" s="45">
        <v>1.8448863092359602E-3</v>
      </c>
      <c r="S172" s="45">
        <v>0.18297410380795043</v>
      </c>
    </row>
    <row r="173" spans="1:19">
      <c r="A173" s="88" t="s">
        <v>282</v>
      </c>
      <c r="B173" s="69" t="s">
        <v>213</v>
      </c>
      <c r="C173" s="45">
        <v>0</v>
      </c>
      <c r="D173" s="45">
        <v>3.973589668859745E-5</v>
      </c>
      <c r="E173" s="45">
        <v>0</v>
      </c>
      <c r="F173" s="45">
        <v>0</v>
      </c>
      <c r="G173" s="45">
        <v>7.911528797691858E-3</v>
      </c>
      <c r="H173" s="45">
        <v>0</v>
      </c>
      <c r="I173" s="45">
        <v>0</v>
      </c>
      <c r="J173" s="45">
        <v>0</v>
      </c>
      <c r="K173" s="45">
        <v>0</v>
      </c>
      <c r="L173" s="45">
        <v>5.9304562948732098E-3</v>
      </c>
      <c r="M173" s="45">
        <v>4.5416858753295486E-3</v>
      </c>
      <c r="N173" s="45">
        <v>1.3196958514338775E-3</v>
      </c>
      <c r="O173" s="45">
        <v>7.1983472542513915E-4</v>
      </c>
      <c r="P173" s="45">
        <v>5.0858867992982226E-3</v>
      </c>
      <c r="Q173" s="45">
        <v>1.9255926364003528E-4</v>
      </c>
      <c r="R173" s="45">
        <v>9.5522858914165454E-4</v>
      </c>
      <c r="S173" s="45">
        <v>2.6696612093545014E-2</v>
      </c>
    </row>
    <row r="174" spans="1:19">
      <c r="A174" s="88" t="s">
        <v>282</v>
      </c>
      <c r="B174" s="69" t="s">
        <v>214</v>
      </c>
      <c r="C174" s="45">
        <v>2.8095561114445111E-3</v>
      </c>
      <c r="D174" s="45">
        <v>3.4997973906936153E-5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3.232603816177182E-3</v>
      </c>
      <c r="N174" s="45">
        <v>1.5299279713728797E-2</v>
      </c>
      <c r="O174" s="45">
        <v>6.5104400577498112E-5</v>
      </c>
      <c r="P174" s="45">
        <v>1.106740904000425E-2</v>
      </c>
      <c r="Q174" s="45">
        <v>4.7587989105846162E-4</v>
      </c>
      <c r="R174" s="45">
        <v>3.3627668281179801E-3</v>
      </c>
      <c r="S174" s="45">
        <v>3.6347597774991414E-2</v>
      </c>
    </row>
    <row r="175" spans="1:19">
      <c r="A175" s="88" t="s">
        <v>282</v>
      </c>
      <c r="B175" s="69" t="s">
        <v>215</v>
      </c>
      <c r="C175" s="45">
        <v>0</v>
      </c>
      <c r="D175" s="45">
        <v>0</v>
      </c>
      <c r="E175" s="45">
        <v>0</v>
      </c>
      <c r="F175" s="45">
        <v>1.2448792063695535E-2</v>
      </c>
      <c r="G175" s="45">
        <v>0</v>
      </c>
      <c r="H175" s="45">
        <v>0</v>
      </c>
      <c r="I175" s="45">
        <v>1.9491011444516815E-3</v>
      </c>
      <c r="J175" s="45">
        <v>0</v>
      </c>
      <c r="K175" s="45">
        <v>5.2493727744258312E-3</v>
      </c>
      <c r="L175" s="45">
        <v>5.8832878413994649E-3</v>
      </c>
      <c r="M175" s="45">
        <v>1.476397444401556E-2</v>
      </c>
      <c r="N175" s="45">
        <v>0</v>
      </c>
      <c r="O175" s="45">
        <v>5.0417222506609072E-3</v>
      </c>
      <c r="P175" s="45">
        <v>4.6311866180856143E-2</v>
      </c>
      <c r="Q175" s="45">
        <v>2.974003396124747E-3</v>
      </c>
      <c r="R175" s="45">
        <v>3.2311827241748858E-4</v>
      </c>
      <c r="S175" s="45">
        <v>9.4945238368040918E-2</v>
      </c>
    </row>
    <row r="176" spans="1:19">
      <c r="A176" s="88" t="s">
        <v>282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5.6865747969370162E-6</v>
      </c>
      <c r="J176" s="45">
        <v>7.9070460053307645E-3</v>
      </c>
      <c r="K176" s="45">
        <v>4.3697267071500123E-2</v>
      </c>
      <c r="L176" s="45">
        <v>0</v>
      </c>
      <c r="M176" s="45">
        <v>8.5405056278045066E-3</v>
      </c>
      <c r="N176" s="45">
        <v>0</v>
      </c>
      <c r="O176" s="45">
        <v>1.2096177726430568E-3</v>
      </c>
      <c r="P176" s="45">
        <v>1.6081883391358076E-2</v>
      </c>
      <c r="Q176" s="45">
        <v>1.2924067378325299E-2</v>
      </c>
      <c r="R176" s="45">
        <v>6.4494402676729123E-4</v>
      </c>
      <c r="S176" s="45">
        <v>9.1011017848529718E-2</v>
      </c>
    </row>
    <row r="177" spans="1:19">
      <c r="A177" s="88" t="s">
        <v>282</v>
      </c>
      <c r="B177" s="69" t="s">
        <v>217</v>
      </c>
      <c r="C177" s="45">
        <v>0</v>
      </c>
      <c r="D177" s="45">
        <v>0</v>
      </c>
      <c r="E177" s="45">
        <v>0</v>
      </c>
      <c r="F177" s="45">
        <v>9.411278808215684E-4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4.4037574405129121E-3</v>
      </c>
      <c r="N177" s="45">
        <v>8.1864104866911092E-3</v>
      </c>
      <c r="O177" s="45">
        <v>1.851752903509718E-2</v>
      </c>
      <c r="P177" s="45">
        <v>2.280148814470806E-5</v>
      </c>
      <c r="Q177" s="45">
        <v>1.4314776060952994E-4</v>
      </c>
      <c r="R177" s="45">
        <v>4.1834179789645987E-4</v>
      </c>
      <c r="S177" s="45">
        <v>3.2633115889780129E-2</v>
      </c>
    </row>
    <row r="178" spans="1:19">
      <c r="A178" s="88" t="s">
        <v>282</v>
      </c>
      <c r="B178" s="69" t="s">
        <v>218</v>
      </c>
      <c r="C178" s="45">
        <v>8.9899204666066268E-6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1.6423354354699882E-5</v>
      </c>
      <c r="N178" s="45">
        <v>4.9083313751605573E-3</v>
      </c>
      <c r="O178" s="45">
        <v>1.449531264059889E-3</v>
      </c>
      <c r="P178" s="45">
        <v>2.1818144242530479E-2</v>
      </c>
      <c r="Q178" s="45">
        <v>1.6925426979863545E-4</v>
      </c>
      <c r="R178" s="45">
        <v>1.0902020083136676E-4</v>
      </c>
      <c r="S178" s="45">
        <v>2.8479694627208119E-2</v>
      </c>
    </row>
    <row r="179" spans="1:19">
      <c r="A179" s="88" t="s">
        <v>282</v>
      </c>
      <c r="B179" s="69" t="s">
        <v>219</v>
      </c>
      <c r="C179" s="45">
        <v>3.0176013208928598E-2</v>
      </c>
      <c r="D179" s="45">
        <v>0.18699301058015694</v>
      </c>
      <c r="E179" s="45">
        <v>3.9046217414906437E-7</v>
      </c>
      <c r="F179" s="45">
        <v>0.2471937577591774</v>
      </c>
      <c r="G179" s="45">
        <v>5.9965601549450298E-2</v>
      </c>
      <c r="H179" s="45">
        <v>0</v>
      </c>
      <c r="I179" s="45">
        <v>6.4221950586783816E-2</v>
      </c>
      <c r="J179" s="45">
        <v>2.0783963928838745E-4</v>
      </c>
      <c r="K179" s="45">
        <v>0</v>
      </c>
      <c r="L179" s="45">
        <v>0</v>
      </c>
      <c r="M179" s="45">
        <v>2.7162265168517052E-2</v>
      </c>
      <c r="N179" s="45">
        <v>0.15205311319372905</v>
      </c>
      <c r="O179" s="45">
        <v>1.6117829214745694E-3</v>
      </c>
      <c r="P179" s="45">
        <v>0.22585366691316722</v>
      </c>
      <c r="Q179" s="45">
        <v>6.4290585178032877E-3</v>
      </c>
      <c r="R179" s="45">
        <v>1.8082136103176438E-2</v>
      </c>
      <c r="S179" s="45">
        <v>1.0199505866038265</v>
      </c>
    </row>
    <row r="180" spans="1:19">
      <c r="A180" s="88" t="s">
        <v>282</v>
      </c>
      <c r="B180" s="69" t="s">
        <v>220</v>
      </c>
      <c r="C180" s="45">
        <v>0</v>
      </c>
      <c r="D180" s="45">
        <v>5.4495264953935418E-6</v>
      </c>
      <c r="E180" s="45">
        <v>3.2223951218907976E-2</v>
      </c>
      <c r="F180" s="45">
        <v>1.0949444668284514E-5</v>
      </c>
      <c r="G180" s="45">
        <v>7.9592287057206335E-3</v>
      </c>
      <c r="H180" s="45">
        <v>0</v>
      </c>
      <c r="I180" s="45">
        <v>3.3360473528265544E-3</v>
      </c>
      <c r="J180" s="45">
        <v>0</v>
      </c>
      <c r="K180" s="45">
        <v>2.9324124489460424E-4</v>
      </c>
      <c r="L180" s="45">
        <v>0</v>
      </c>
      <c r="M180" s="45">
        <v>5.8972218180048941E-3</v>
      </c>
      <c r="N180" s="45">
        <v>6.9896900695467501E-3</v>
      </c>
      <c r="O180" s="45">
        <v>4.4748190480303762E-4</v>
      </c>
      <c r="P180" s="45">
        <v>4.7816573524885442E-2</v>
      </c>
      <c r="Q180" s="45">
        <v>6.7207763449417257E-4</v>
      </c>
      <c r="R180" s="45">
        <v>4.1712086780911761E-3</v>
      </c>
      <c r="S180" s="45">
        <v>0.10982312112334114</v>
      </c>
    </row>
    <row r="181" spans="1:19">
      <c r="A181" s="88" t="s">
        <v>282</v>
      </c>
      <c r="B181" s="69" t="s">
        <v>221</v>
      </c>
      <c r="C181" s="45">
        <v>3.4771713750436639E-5</v>
      </c>
      <c r="D181" s="45">
        <v>2.9828131019016269E-4</v>
      </c>
      <c r="E181" s="45">
        <v>2.3326755477837136E-3</v>
      </c>
      <c r="F181" s="45">
        <v>1.1855452000045119E-2</v>
      </c>
      <c r="G181" s="45">
        <v>4.1680672225368198E-3</v>
      </c>
      <c r="H181" s="45">
        <v>0</v>
      </c>
      <c r="I181" s="45">
        <v>5.7212016905416885E-4</v>
      </c>
      <c r="J181" s="45">
        <v>3.4209907713155685E-2</v>
      </c>
      <c r="K181" s="45">
        <v>0</v>
      </c>
      <c r="L181" s="45">
        <v>0</v>
      </c>
      <c r="M181" s="45">
        <v>9.6087264409758788E-3</v>
      </c>
      <c r="N181" s="45">
        <v>1.6161345497485158E-3</v>
      </c>
      <c r="O181" s="45">
        <v>4.8004799974705747E-3</v>
      </c>
      <c r="P181" s="45">
        <v>1.4758277765571037E-2</v>
      </c>
      <c r="Q181" s="45">
        <v>1.919628056205025E-2</v>
      </c>
      <c r="R181" s="45">
        <v>3.0287303218612394E-4</v>
      </c>
      <c r="S181" s="45">
        <v>0.10375404802451271</v>
      </c>
    </row>
    <row r="182" spans="1:19">
      <c r="A182" s="88" t="s">
        <v>282</v>
      </c>
      <c r="B182" s="69" t="s">
        <v>222</v>
      </c>
      <c r="C182" s="45">
        <v>1.3992510789455626E-3</v>
      </c>
      <c r="D182" s="45">
        <v>0</v>
      </c>
      <c r="E182" s="45">
        <v>4.5675299265151015E-3</v>
      </c>
      <c r="F182" s="45">
        <v>1.1319608142557058E-4</v>
      </c>
      <c r="G182" s="45">
        <v>0</v>
      </c>
      <c r="H182" s="45">
        <v>0</v>
      </c>
      <c r="I182" s="45">
        <v>5.2924685332450538E-3</v>
      </c>
      <c r="J182" s="45">
        <v>4.5540289649104171E-3</v>
      </c>
      <c r="K182" s="45">
        <v>1.2151579542827307E-3</v>
      </c>
      <c r="L182" s="45">
        <v>0</v>
      </c>
      <c r="M182" s="45">
        <v>5.1699509606892846E-3</v>
      </c>
      <c r="N182" s="45">
        <v>6.4562328481976294E-4</v>
      </c>
      <c r="O182" s="45">
        <v>2.9372257800419632E-5</v>
      </c>
      <c r="P182" s="45">
        <v>1.7643907136944748E-2</v>
      </c>
      <c r="Q182" s="45">
        <v>1.9689485699547538E-2</v>
      </c>
      <c r="R182" s="45">
        <v>5.6072241327020933E-4</v>
      </c>
      <c r="S182" s="45">
        <v>6.08806942923934E-2</v>
      </c>
    </row>
    <row r="183" spans="1:19">
      <c r="A183" s="88" t="s">
        <v>282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0</v>
      </c>
      <c r="I183" s="45">
        <v>0</v>
      </c>
      <c r="J183" s="45">
        <v>0</v>
      </c>
      <c r="K183" s="45">
        <v>6.2351036317374042E-3</v>
      </c>
      <c r="L183" s="45">
        <v>1.4728420291234556E-3</v>
      </c>
      <c r="M183" s="45">
        <v>6.6724342146340376E-4</v>
      </c>
      <c r="N183" s="45">
        <v>4.51662433640454E-3</v>
      </c>
      <c r="O183" s="45">
        <v>2.2953926102076139E-6</v>
      </c>
      <c r="P183" s="45">
        <v>7.5566230963932668E-3</v>
      </c>
      <c r="Q183" s="45">
        <v>3.6984157987252075E-5</v>
      </c>
      <c r="R183" s="45">
        <v>4.3639522333691616E-3</v>
      </c>
      <c r="S183" s="45">
        <v>2.4851668299092466E-2</v>
      </c>
    </row>
    <row r="184" spans="1:19">
      <c r="A184" s="88" t="s">
        <v>282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4.0104347392655448E-5</v>
      </c>
      <c r="J184" s="45">
        <v>0</v>
      </c>
      <c r="K184" s="45">
        <v>1.083606556425698E-3</v>
      </c>
      <c r="L184" s="45">
        <v>5.9124918548292271E-4</v>
      </c>
      <c r="M184" s="45">
        <v>4.5940822013257332E-5</v>
      </c>
      <c r="N184" s="45">
        <v>6.8976659246544614E-6</v>
      </c>
      <c r="O184" s="45">
        <v>1.2712100756662181E-4</v>
      </c>
      <c r="P184" s="45">
        <v>2.6265154339455421E-4</v>
      </c>
      <c r="Q184" s="45">
        <v>9.7112530692555765E-6</v>
      </c>
      <c r="R184" s="45">
        <v>5.8761008858709829E-7</v>
      </c>
      <c r="S184" s="45">
        <v>2.1678699913678656E-3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8.3932592218616264E-6</v>
      </c>
      <c r="Q185" s="45">
        <v>0</v>
      </c>
      <c r="R185" s="45">
        <v>3.7593410695535567E-7</v>
      </c>
      <c r="S185" s="45">
        <v>8.7691933288169821E-6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0.12622498644006572</v>
      </c>
      <c r="D10" s="45">
        <v>0.20107130671877077</v>
      </c>
      <c r="E10" s="45">
        <v>0.21498416202065199</v>
      </c>
      <c r="F10" s="45">
        <v>4.1818053031592184</v>
      </c>
      <c r="G10" s="45">
        <v>1.0099620081398306</v>
      </c>
      <c r="H10" s="45">
        <v>2.9677346908994155E-2</v>
      </c>
      <c r="I10" s="45">
        <v>0.28749300438888276</v>
      </c>
      <c r="J10" s="45">
        <v>8.9120343757421935E-2</v>
      </c>
      <c r="K10" s="45">
        <v>0.10664403169324818</v>
      </c>
      <c r="L10" s="45">
        <v>4.4409547328871986</v>
      </c>
      <c r="M10" s="45">
        <v>1.2901399773123248</v>
      </c>
      <c r="N10" s="45">
        <v>0.81313618815193123</v>
      </c>
      <c r="O10" s="45">
        <v>8.4493797621708527E-2</v>
      </c>
      <c r="P10" s="45">
        <v>2.1371148047276867</v>
      </c>
      <c r="Q10" s="45">
        <v>0.10538682170656104</v>
      </c>
      <c r="R10" s="45">
        <v>0.7206320136469393</v>
      </c>
      <c r="S10" s="45">
        <v>15.838840829281438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0.23161059486300228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2.2216706143529663E-4</v>
      </c>
      <c r="Q11" s="45">
        <v>0</v>
      </c>
      <c r="R11" s="45">
        <v>5.2865545363705913E-2</v>
      </c>
      <c r="S11" s="45">
        <v>0.28469830728814216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2.6582953376106944E-3</v>
      </c>
      <c r="J12" s="45">
        <v>0</v>
      </c>
      <c r="K12" s="45">
        <v>0</v>
      </c>
      <c r="L12" s="45">
        <v>0</v>
      </c>
      <c r="M12" s="45">
        <v>1.1662864748531732E-3</v>
      </c>
      <c r="N12" s="45">
        <v>0</v>
      </c>
      <c r="O12" s="45">
        <v>0</v>
      </c>
      <c r="P12" s="45">
        <v>2.515378472387475E-4</v>
      </c>
      <c r="Q12" s="45">
        <v>3.8583958234339466E-3</v>
      </c>
      <c r="R12" s="45">
        <v>0</v>
      </c>
      <c r="S12" s="45">
        <v>7.93451548313584E-3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9.2769266241607973E-3</v>
      </c>
      <c r="Q13" s="45">
        <v>0</v>
      </c>
      <c r="R13" s="45">
        <v>1.0466404924081019E-5</v>
      </c>
      <c r="S13" s="45">
        <v>9.287393029083546E-3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8.9983505058279789E-3</v>
      </c>
      <c r="N14" s="45">
        <v>0</v>
      </c>
      <c r="O14" s="45">
        <v>0</v>
      </c>
      <c r="P14" s="45">
        <v>6.4473408091867856E-2</v>
      </c>
      <c r="Q14" s="45">
        <v>0</v>
      </c>
      <c r="R14" s="45">
        <v>0</v>
      </c>
      <c r="S14" s="45">
        <v>7.3471758597698056E-2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4.0196169460243736E-5</v>
      </c>
      <c r="R15" s="45">
        <v>0</v>
      </c>
      <c r="S15" s="45">
        <v>4.0196169457829001E-5</v>
      </c>
    </row>
    <row r="16" spans="1:20">
      <c r="A16" s="88" t="s">
        <v>282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2.5394962463842319E-2</v>
      </c>
      <c r="M16" s="45">
        <v>8.8919433860690233E-5</v>
      </c>
      <c r="N16" s="45">
        <v>0</v>
      </c>
      <c r="O16" s="45">
        <v>0</v>
      </c>
      <c r="P16" s="45">
        <v>3.229658459349416E-4</v>
      </c>
      <c r="Q16" s="45">
        <v>0</v>
      </c>
      <c r="R16" s="45">
        <v>1.5845325993707249E-2</v>
      </c>
      <c r="S16" s="45">
        <v>4.1652173737347198E-2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2.3356779851360088E-3</v>
      </c>
      <c r="N17" s="45">
        <v>3.2811713995171132E-3</v>
      </c>
      <c r="O17" s="45">
        <v>0</v>
      </c>
      <c r="P17" s="45">
        <v>2.1876689032478858E-2</v>
      </c>
      <c r="Q17" s="45">
        <v>0</v>
      </c>
      <c r="R17" s="45">
        <v>0</v>
      </c>
      <c r="S17" s="45">
        <v>2.7493538417129315E-2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9.0537480317682828E-3</v>
      </c>
      <c r="N18" s="45">
        <v>3.5889000077693467E-4</v>
      </c>
      <c r="O18" s="45">
        <v>0</v>
      </c>
      <c r="P18" s="45">
        <v>1.049400569572656E-2</v>
      </c>
      <c r="Q18" s="45">
        <v>0</v>
      </c>
      <c r="R18" s="45">
        <v>0</v>
      </c>
      <c r="S18" s="45">
        <v>1.990664372827311E-2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1.734850003636268E-4</v>
      </c>
      <c r="N19" s="45">
        <v>2.1147505342433703E-6</v>
      </c>
      <c r="O19" s="45">
        <v>1.143567159947706E-3</v>
      </c>
      <c r="P19" s="45">
        <v>1.8144072112447063E-4</v>
      </c>
      <c r="Q19" s="45">
        <v>0</v>
      </c>
      <c r="R19" s="45">
        <v>0</v>
      </c>
      <c r="S19" s="45">
        <v>1.5006076319714623E-3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0.78750578589641318</v>
      </c>
      <c r="M20" s="45">
        <v>6.7520945059573734E-6</v>
      </c>
      <c r="N20" s="45">
        <v>3.6862390819236701E-4</v>
      </c>
      <c r="O20" s="45">
        <v>4.1345669532386053E-5</v>
      </c>
      <c r="P20" s="45">
        <v>2.7050343481471728E-4</v>
      </c>
      <c r="Q20" s="45">
        <v>1.8182335921435033E-5</v>
      </c>
      <c r="R20" s="45">
        <v>3.6150984384963891E-4</v>
      </c>
      <c r="S20" s="45">
        <v>0.78857270318323458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2.0000945414695437E-3</v>
      </c>
      <c r="G21" s="45">
        <v>5.3609910862728372E-2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8.3385206314918747E-2</v>
      </c>
      <c r="N21" s="45">
        <v>2.3732129871079088E-4</v>
      </c>
      <c r="O21" s="45">
        <v>0</v>
      </c>
      <c r="P21" s="45">
        <v>0</v>
      </c>
      <c r="Q21" s="45">
        <v>0</v>
      </c>
      <c r="R21" s="45">
        <v>1.4810101411910637E-7</v>
      </c>
      <c r="S21" s="45">
        <v>0.13923268111883758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3.8814184408764163E-4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1.3321737510119114E-4</v>
      </c>
      <c r="N22" s="45">
        <v>3.9720561394370524E-2</v>
      </c>
      <c r="O22" s="45">
        <v>0</v>
      </c>
      <c r="P22" s="45">
        <v>8.8696476126256751E-2</v>
      </c>
      <c r="Q22" s="45">
        <v>0</v>
      </c>
      <c r="R22" s="45">
        <v>4.3746699511026499E-2</v>
      </c>
      <c r="S22" s="45">
        <v>0.1726850962508415</v>
      </c>
    </row>
    <row r="23" spans="1:19">
      <c r="A23" s="88" t="s">
        <v>282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5.4551136575236026E-3</v>
      </c>
      <c r="N23" s="45">
        <v>6.2604767996596866E-3</v>
      </c>
      <c r="O23" s="45">
        <v>1.1115888042683847E-3</v>
      </c>
      <c r="P23" s="45">
        <v>0</v>
      </c>
      <c r="Q23" s="45">
        <v>0</v>
      </c>
      <c r="R23" s="45">
        <v>0</v>
      </c>
      <c r="S23" s="45">
        <v>1.2827179261449828E-2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1.7851298955741779E-2</v>
      </c>
      <c r="Q24" s="45">
        <v>0</v>
      </c>
      <c r="R24" s="45">
        <v>0</v>
      </c>
      <c r="S24" s="45">
        <v>1.7851298955743999E-2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1.614934280952518E-2</v>
      </c>
      <c r="N25" s="45">
        <v>3.276139814369694E-3</v>
      </c>
      <c r="O25" s="45">
        <v>0</v>
      </c>
      <c r="P25" s="45">
        <v>4.5264414684234033E-3</v>
      </c>
      <c r="Q25" s="45">
        <v>3.3410327873739654E-5</v>
      </c>
      <c r="R25" s="45">
        <v>0</v>
      </c>
      <c r="S25" s="45">
        <v>2.398533442018902E-2</v>
      </c>
    </row>
    <row r="26" spans="1:19">
      <c r="A26" s="88" t="s">
        <v>282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3.4836643324487326E-4</v>
      </c>
      <c r="Q26" s="45">
        <v>3.0715528261610059E-4</v>
      </c>
      <c r="R26" s="45">
        <v>4.8865080552840112E-4</v>
      </c>
      <c r="S26" s="45">
        <v>1.1441725213927612E-3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2.706853869071657E-4</v>
      </c>
      <c r="J27" s="45">
        <v>0</v>
      </c>
      <c r="K27" s="45">
        <v>0</v>
      </c>
      <c r="L27" s="45">
        <v>0</v>
      </c>
      <c r="M27" s="45">
        <v>1.8228428485499437E-2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1.8499113872405104E-2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2.6005346692725584E-2</v>
      </c>
      <c r="F28" s="45">
        <v>0</v>
      </c>
      <c r="G28" s="45">
        <v>0.473610300643029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5.0687378095895075E-2</v>
      </c>
      <c r="P28" s="45">
        <v>3.0233869453422102E-4</v>
      </c>
      <c r="Q28" s="45">
        <v>0</v>
      </c>
      <c r="R28" s="45">
        <v>1.2936071973729035E-2</v>
      </c>
      <c r="S28" s="45">
        <v>0.56354143609991425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2.6826204568346085E-2</v>
      </c>
      <c r="L29" s="45">
        <v>0</v>
      </c>
      <c r="M29" s="45">
        <v>0</v>
      </c>
      <c r="N29" s="45">
        <v>3.8054192213967664E-3</v>
      </c>
      <c r="O29" s="45">
        <v>8.1151374635101969E-3</v>
      </c>
      <c r="P29" s="45">
        <v>1.3334151867949728E-4</v>
      </c>
      <c r="Q29" s="45">
        <v>0</v>
      </c>
      <c r="R29" s="45">
        <v>3.7456273072820068E-3</v>
      </c>
      <c r="S29" s="45">
        <v>4.2625730079215884E-2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3.8565013726955311E-2</v>
      </c>
      <c r="Q30" s="45">
        <v>0</v>
      </c>
      <c r="R30" s="45">
        <v>0</v>
      </c>
      <c r="S30" s="45">
        <v>3.8565013726955755E-2</v>
      </c>
    </row>
    <row r="31" spans="1:19">
      <c r="A31" s="88" t="s">
        <v>282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0</v>
      </c>
      <c r="O31" s="45">
        <v>0</v>
      </c>
      <c r="P31" s="45">
        <v>1.03824584930301E-4</v>
      </c>
      <c r="Q31" s="45">
        <v>5.6095211465956307E-4</v>
      </c>
      <c r="R31" s="45">
        <v>0</v>
      </c>
      <c r="S31" s="45">
        <v>6.6477669958686647E-4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2.9847625615531115E-7</v>
      </c>
      <c r="N32" s="45">
        <v>0</v>
      </c>
      <c r="O32" s="45">
        <v>0</v>
      </c>
      <c r="P32" s="45">
        <v>1.4591607609713009E-3</v>
      </c>
      <c r="Q32" s="45">
        <v>1.2811761784248255E-4</v>
      </c>
      <c r="R32" s="45">
        <v>0</v>
      </c>
      <c r="S32" s="45">
        <v>1.5875768550692726E-3</v>
      </c>
    </row>
    <row r="33" spans="1:19">
      <c r="A33" s="88" t="s">
        <v>282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4.3876872154707258E-3</v>
      </c>
      <c r="J33" s="45">
        <v>0</v>
      </c>
      <c r="K33" s="45">
        <v>0</v>
      </c>
      <c r="L33" s="45">
        <v>0</v>
      </c>
      <c r="M33" s="45">
        <v>5.2420036870093334E-4</v>
      </c>
      <c r="N33" s="45">
        <v>0</v>
      </c>
      <c r="O33" s="45">
        <v>1.8512697265782307E-4</v>
      </c>
      <c r="P33" s="45">
        <v>5.849275242608698E-5</v>
      </c>
      <c r="Q33" s="45">
        <v>2.4338846852617335E-4</v>
      </c>
      <c r="R33" s="45">
        <v>0</v>
      </c>
      <c r="S33" s="45">
        <v>5.398895777783963E-3</v>
      </c>
    </row>
    <row r="34" spans="1:19">
      <c r="A34" s="88" t="s">
        <v>282</v>
      </c>
      <c r="B34" s="89" t="s">
        <v>73</v>
      </c>
      <c r="C34" s="45">
        <v>0</v>
      </c>
      <c r="D34" s="45">
        <v>8.2106933186051889E-4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6.3712433251743583E-3</v>
      </c>
      <c r="N34" s="45">
        <v>1.3658071435518337E-4</v>
      </c>
      <c r="O34" s="45">
        <v>0</v>
      </c>
      <c r="P34" s="45">
        <v>4.6577446623078167E-2</v>
      </c>
      <c r="Q34" s="45">
        <v>2.867289190840866E-3</v>
      </c>
      <c r="R34" s="45">
        <v>0</v>
      </c>
      <c r="S34" s="45">
        <v>5.6773629185308039E-2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2.9633342535362317E-7</v>
      </c>
      <c r="N35" s="45">
        <v>1.8245681230810717E-4</v>
      </c>
      <c r="O35" s="45">
        <v>0</v>
      </c>
      <c r="P35" s="45">
        <v>4.9620551315054939E-4</v>
      </c>
      <c r="Q35" s="45">
        <v>0</v>
      </c>
      <c r="R35" s="45">
        <v>1.9733281515499357E-6</v>
      </c>
      <c r="S35" s="45">
        <v>6.8093198703067515E-4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8.2310999544130681E-3</v>
      </c>
      <c r="H36" s="45">
        <v>0</v>
      </c>
      <c r="I36" s="45">
        <v>0</v>
      </c>
      <c r="J36" s="45">
        <v>5.1202904371133728E-4</v>
      </c>
      <c r="K36" s="45">
        <v>0</v>
      </c>
      <c r="L36" s="45">
        <v>0.11354488905484406</v>
      </c>
      <c r="M36" s="45">
        <v>9.7915395157954777E-4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0.12326717200454951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6.8395146992203948E-3</v>
      </c>
      <c r="M37" s="45">
        <v>1.5564829700155602E-2</v>
      </c>
      <c r="N37" s="45">
        <v>0</v>
      </c>
      <c r="O37" s="45">
        <v>0</v>
      </c>
      <c r="P37" s="45">
        <v>2.1598871492981786E-2</v>
      </c>
      <c r="Q37" s="45">
        <v>3.8760534408616154E-4</v>
      </c>
      <c r="R37" s="45">
        <v>0</v>
      </c>
      <c r="S37" s="45">
        <v>4.4390821236444111E-2</v>
      </c>
    </row>
    <row r="38" spans="1:19">
      <c r="A38" s="88" t="s">
        <v>282</v>
      </c>
      <c r="B38" s="89" t="s">
        <v>77</v>
      </c>
      <c r="C38" s="45">
        <v>2.3145268487400533E-2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9.630556771479809E-3</v>
      </c>
      <c r="P38" s="45">
        <v>3.8737485845627972E-3</v>
      </c>
      <c r="Q38" s="45">
        <v>1.647513100240805E-3</v>
      </c>
      <c r="R38" s="45">
        <v>0.47329939158504986</v>
      </c>
      <c r="S38" s="45">
        <v>0.51159647852873746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0.28523129177615481</v>
      </c>
      <c r="G39" s="45">
        <v>0</v>
      </c>
      <c r="H39" s="45">
        <v>0</v>
      </c>
      <c r="I39" s="45">
        <v>0</v>
      </c>
      <c r="J39" s="45">
        <v>2.3307837033775813E-4</v>
      </c>
      <c r="K39" s="45">
        <v>0</v>
      </c>
      <c r="L39" s="45">
        <v>0</v>
      </c>
      <c r="M39" s="45">
        <v>6.5890770768994855E-4</v>
      </c>
      <c r="N39" s="45">
        <v>1.8385373322860055E-4</v>
      </c>
      <c r="O39" s="45">
        <v>2.7173817792501748E-2</v>
      </c>
      <c r="P39" s="45">
        <v>0</v>
      </c>
      <c r="Q39" s="45">
        <v>0</v>
      </c>
      <c r="R39" s="45">
        <v>7.9601861676259489E-3</v>
      </c>
      <c r="S39" s="45">
        <v>0.32144113554754128</v>
      </c>
    </row>
    <row r="40" spans="1:19">
      <c r="A40" s="88" t="s">
        <v>282</v>
      </c>
      <c r="B40" s="89" t="s">
        <v>79</v>
      </c>
      <c r="C40" s="45">
        <v>0</v>
      </c>
      <c r="D40" s="45">
        <v>0</v>
      </c>
      <c r="E40" s="45">
        <v>0</v>
      </c>
      <c r="F40" s="45">
        <v>1.2160177583082827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9.5946104720940451E-2</v>
      </c>
      <c r="N40" s="45">
        <v>4.4411846821481582E-3</v>
      </c>
      <c r="O40" s="45">
        <v>1.8642406431183256E-3</v>
      </c>
      <c r="P40" s="45">
        <v>3.6225102570499601E-3</v>
      </c>
      <c r="Q40" s="45">
        <v>0</v>
      </c>
      <c r="R40" s="45">
        <v>0</v>
      </c>
      <c r="S40" s="45">
        <v>1.3218917986115351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1.1735755811566202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5.5137334492454393E-3</v>
      </c>
      <c r="N41" s="45">
        <v>0</v>
      </c>
      <c r="O41" s="45">
        <v>3.9595664658553797E-5</v>
      </c>
      <c r="P41" s="45">
        <v>0</v>
      </c>
      <c r="Q41" s="45">
        <v>0</v>
      </c>
      <c r="R41" s="45">
        <v>5.6185844128275875E-4</v>
      </c>
      <c r="S41" s="45">
        <v>1.1796907687118079</v>
      </c>
    </row>
    <row r="42" spans="1:19">
      <c r="A42" s="88" t="s">
        <v>282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0.89096033880634629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5.2376357324801504E-4</v>
      </c>
      <c r="N42" s="45">
        <v>0</v>
      </c>
      <c r="O42" s="45">
        <v>7.8409019388950285E-4</v>
      </c>
      <c r="P42" s="45">
        <v>5.1557225576281951E-3</v>
      </c>
      <c r="Q42" s="45">
        <v>4.4626512416628961E-5</v>
      </c>
      <c r="R42" s="45">
        <v>7.9763803488290819E-3</v>
      </c>
      <c r="S42" s="45">
        <v>0.90544492199235549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1.2901795435421581E-5</v>
      </c>
      <c r="P43" s="45">
        <v>4.5564086807642123E-2</v>
      </c>
      <c r="Q43" s="45">
        <v>1.5063649802978252E-3</v>
      </c>
      <c r="R43" s="45">
        <v>0</v>
      </c>
      <c r="S43" s="45">
        <v>4.708335358337834E-2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</v>
      </c>
      <c r="F44" s="45">
        <v>4.1516225801470696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9.5116604535494531E-4</v>
      </c>
      <c r="N44" s="45">
        <v>0</v>
      </c>
      <c r="O44" s="45">
        <v>0</v>
      </c>
      <c r="P44" s="45">
        <v>2.2545321463367074E-2</v>
      </c>
      <c r="Q44" s="45">
        <v>0</v>
      </c>
      <c r="R44" s="45">
        <v>9.7381147227793008E-5</v>
      </c>
      <c r="S44" s="45">
        <v>4.1752164488030203</v>
      </c>
    </row>
    <row r="45" spans="1:19">
      <c r="A45" s="88" t="s">
        <v>282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2.0526431372600573E-3</v>
      </c>
      <c r="O45" s="45">
        <v>0</v>
      </c>
      <c r="P45" s="45">
        <v>8.4701102093864833E-4</v>
      </c>
      <c r="Q45" s="45">
        <v>6.3467257923696674E-4</v>
      </c>
      <c r="R45" s="45">
        <v>1.2515777036981035E-7</v>
      </c>
      <c r="S45" s="45">
        <v>3.5344518952094006E-3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6.9673656948941148E-2</v>
      </c>
      <c r="F46" s="45">
        <v>0</v>
      </c>
      <c r="G46" s="45">
        <v>0</v>
      </c>
      <c r="H46" s="45">
        <v>0</v>
      </c>
      <c r="I46" s="45">
        <v>4.2922173489334803E-6</v>
      </c>
      <c r="J46" s="45">
        <v>0</v>
      </c>
      <c r="K46" s="45">
        <v>0</v>
      </c>
      <c r="L46" s="45">
        <v>0</v>
      </c>
      <c r="M46" s="45">
        <v>1.6342687145840529E-3</v>
      </c>
      <c r="N46" s="45">
        <v>0</v>
      </c>
      <c r="O46" s="45">
        <v>1.1855378999325872E-4</v>
      </c>
      <c r="P46" s="45">
        <v>1.7691402074106133E-2</v>
      </c>
      <c r="Q46" s="45">
        <v>0</v>
      </c>
      <c r="R46" s="45">
        <v>0</v>
      </c>
      <c r="S46" s="45">
        <v>8.9122173744968336E-2</v>
      </c>
    </row>
    <row r="47" spans="1:19">
      <c r="A47" s="88" t="s">
        <v>282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8.1468195731801973E-3</v>
      </c>
      <c r="N47" s="45">
        <v>0</v>
      </c>
      <c r="O47" s="45">
        <v>0</v>
      </c>
      <c r="P47" s="45">
        <v>0.11562103482107533</v>
      </c>
      <c r="Q47" s="45">
        <v>0</v>
      </c>
      <c r="R47" s="45">
        <v>0</v>
      </c>
      <c r="S47" s="45">
        <v>0.1237678543942593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1.0832968749566296E-2</v>
      </c>
      <c r="N48" s="45">
        <v>1.2121388867492033E-3</v>
      </c>
      <c r="O48" s="45">
        <v>1.4108351182179346E-5</v>
      </c>
      <c r="P48" s="45">
        <v>2.234275518398654E-2</v>
      </c>
      <c r="Q48" s="45">
        <v>3.7828930724848053E-5</v>
      </c>
      <c r="R48" s="45">
        <v>9.2319113071201997E-3</v>
      </c>
      <c r="S48" s="45">
        <v>4.3671711409327685E-2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8.1438097258211606E-2</v>
      </c>
      <c r="N49" s="45">
        <v>3.512686116714292E-3</v>
      </c>
      <c r="O49" s="45">
        <v>0</v>
      </c>
      <c r="P49" s="45">
        <v>0.11020553402028055</v>
      </c>
      <c r="Q49" s="45">
        <v>0</v>
      </c>
      <c r="R49" s="45">
        <v>0</v>
      </c>
      <c r="S49" s="45">
        <v>0.19515631739520956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8.1742283103164448E-4</v>
      </c>
      <c r="F50" s="45">
        <v>0</v>
      </c>
      <c r="G50" s="45">
        <v>2.4998061749821776E-2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6.7545994060225212E-6</v>
      </c>
      <c r="N50" s="45">
        <v>9.0832855908071997E-2</v>
      </c>
      <c r="O50" s="45">
        <v>2.8971136143799148E-3</v>
      </c>
      <c r="P50" s="45">
        <v>3.9782322296830763E-3</v>
      </c>
      <c r="Q50" s="45">
        <v>2.5875081530177257E-4</v>
      </c>
      <c r="R50" s="45">
        <v>1.3166579295683434E-2</v>
      </c>
      <c r="S50" s="45">
        <v>0.13695577104337531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0.43083669925602219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1.5175211060321825E-2</v>
      </c>
      <c r="N51" s="45">
        <v>0</v>
      </c>
      <c r="O51" s="45">
        <v>3.6688579693824608E-3</v>
      </c>
      <c r="P51" s="45">
        <v>9.5461825008413825E-5</v>
      </c>
      <c r="Q51" s="45">
        <v>0</v>
      </c>
      <c r="R51" s="45">
        <v>0</v>
      </c>
      <c r="S51" s="45">
        <v>0.4497762301107322</v>
      </c>
    </row>
    <row r="52" spans="1:19">
      <c r="A52" s="88" t="s">
        <v>282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0.19032867983833768</v>
      </c>
      <c r="N52" s="45">
        <v>1.7178686239396335E-3</v>
      </c>
      <c r="O52" s="45">
        <v>1.3421579503530012E-3</v>
      </c>
      <c r="P52" s="45">
        <v>1.0116231359269534E-6</v>
      </c>
      <c r="Q52" s="45">
        <v>0</v>
      </c>
      <c r="R52" s="45">
        <v>4.735441653576089E-3</v>
      </c>
      <c r="S52" s="45">
        <v>0.19812515968933653</v>
      </c>
    </row>
    <row r="53" spans="1:19">
      <c r="A53" s="88" t="s">
        <v>282</v>
      </c>
      <c r="B53" s="89" t="s">
        <v>92</v>
      </c>
      <c r="C53" s="45">
        <v>0</v>
      </c>
      <c r="D53" s="45">
        <v>2.0143112835602217E-5</v>
      </c>
      <c r="E53" s="45">
        <v>0</v>
      </c>
      <c r="F53" s="45">
        <v>3.1373730022394852E-3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7.1220738160091557E-3</v>
      </c>
      <c r="N53" s="45">
        <v>0</v>
      </c>
      <c r="O53" s="45">
        <v>1.7147265546374774E-2</v>
      </c>
      <c r="P53" s="45">
        <v>2.776825421286766E-4</v>
      </c>
      <c r="Q53" s="45">
        <v>3.1137134294126345E-4</v>
      </c>
      <c r="R53" s="45">
        <v>8.1985401626063492E-3</v>
      </c>
      <c r="S53" s="45">
        <v>3.6214449525143522E-2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5.0819933348513757E-2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1.6592190685837949E-5</v>
      </c>
      <c r="N54" s="45">
        <v>1.2693767880348483E-2</v>
      </c>
      <c r="O54" s="45">
        <v>4.9766876199338145E-2</v>
      </c>
      <c r="P54" s="45">
        <v>1.3795146202599806E-2</v>
      </c>
      <c r="Q54" s="45">
        <v>5.2063693837564318E-3</v>
      </c>
      <c r="R54" s="45">
        <v>3.2990108049801847E-4</v>
      </c>
      <c r="S54" s="45">
        <v>0.13262858628574392</v>
      </c>
    </row>
    <row r="55" spans="1:19">
      <c r="A55" s="88" t="s">
        <v>282</v>
      </c>
      <c r="B55" s="89" t="s">
        <v>94</v>
      </c>
      <c r="C55" s="45">
        <v>1.305964011439259E-3</v>
      </c>
      <c r="D55" s="45">
        <v>0</v>
      </c>
      <c r="E55" s="45">
        <v>0</v>
      </c>
      <c r="F55" s="45">
        <v>0</v>
      </c>
      <c r="G55" s="45">
        <v>1.0350963448924055E-3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2.4470819370774333E-2</v>
      </c>
      <c r="N55" s="45">
        <v>1.5256365699789498E-4</v>
      </c>
      <c r="O55" s="45">
        <v>2.347099874656422E-3</v>
      </c>
      <c r="P55" s="45">
        <v>2.7673568839511997E-2</v>
      </c>
      <c r="Q55" s="45">
        <v>1.0123581696275252E-6</v>
      </c>
      <c r="R55" s="45">
        <v>0</v>
      </c>
      <c r="S55" s="45">
        <v>5.6986124456432918E-2</v>
      </c>
    </row>
    <row r="56" spans="1:19">
      <c r="A56" s="88" t="s">
        <v>282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</v>
      </c>
      <c r="N56" s="45">
        <v>8.1473661232480676E-3</v>
      </c>
      <c r="O56" s="45">
        <v>1.4639848987240134E-3</v>
      </c>
      <c r="P56" s="45">
        <v>2.8438409880589433E-2</v>
      </c>
      <c r="Q56" s="45">
        <v>2.0665371123521944E-2</v>
      </c>
      <c r="R56" s="45">
        <v>2.4298739491952048E-2</v>
      </c>
      <c r="S56" s="45">
        <v>8.3013871518037519E-2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0.1462154631094954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2.8399388972981665E-2</v>
      </c>
      <c r="N57" s="45">
        <v>0</v>
      </c>
      <c r="O57" s="45">
        <v>8.4580387828777082E-3</v>
      </c>
      <c r="P57" s="45">
        <v>0</v>
      </c>
      <c r="Q57" s="45">
        <v>1.1504226245134808E-4</v>
      </c>
      <c r="R57" s="45">
        <v>0</v>
      </c>
      <c r="S57" s="45">
        <v>0.18318793312780457</v>
      </c>
    </row>
    <row r="58" spans="1:19">
      <c r="A58" s="88" t="s">
        <v>282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2.9882384082179914E-3</v>
      </c>
      <c r="J58" s="45">
        <v>0</v>
      </c>
      <c r="K58" s="45">
        <v>0</v>
      </c>
      <c r="L58" s="45">
        <v>0</v>
      </c>
      <c r="M58" s="45">
        <v>1.2383854518047688E-2</v>
      </c>
      <c r="N58" s="45">
        <v>0</v>
      </c>
      <c r="O58" s="45">
        <v>3.4296858902493899E-5</v>
      </c>
      <c r="P58" s="45">
        <v>0</v>
      </c>
      <c r="Q58" s="45">
        <v>1.1634504231801679E-3</v>
      </c>
      <c r="R58" s="45">
        <v>3.2475760492076233E-2</v>
      </c>
      <c r="S58" s="45">
        <v>4.9045600700424075E-2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4.8641388999648427E-4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9.9826126102209756E-2</v>
      </c>
      <c r="M59" s="45">
        <v>1.3362133257379671E-3</v>
      </c>
      <c r="N59" s="45">
        <v>9.340599151454021E-3</v>
      </c>
      <c r="O59" s="45">
        <v>1.3544933938676729E-3</v>
      </c>
      <c r="P59" s="45">
        <v>5.6072201570023239E-4</v>
      </c>
      <c r="Q59" s="45">
        <v>3.0749794262794894E-3</v>
      </c>
      <c r="R59" s="45">
        <v>1.4654060942053349E-2</v>
      </c>
      <c r="S59" s="45">
        <v>0.13063360824730452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1.7440987357235649E-3</v>
      </c>
      <c r="H60" s="45">
        <v>0</v>
      </c>
      <c r="I60" s="45">
        <v>0</v>
      </c>
      <c r="J60" s="45">
        <v>2.5410736726614591E-3</v>
      </c>
      <c r="K60" s="45">
        <v>9.9968537125845469E-3</v>
      </c>
      <c r="L60" s="45">
        <v>0</v>
      </c>
      <c r="M60" s="45">
        <v>0.16782050717656261</v>
      </c>
      <c r="N60" s="45">
        <v>5.3222295996111502E-3</v>
      </c>
      <c r="O60" s="45">
        <v>0.53302200948113021</v>
      </c>
      <c r="P60" s="45">
        <v>0.39729433233558842</v>
      </c>
      <c r="Q60" s="45">
        <v>2.8022142499136149E-3</v>
      </c>
      <c r="R60" s="45">
        <v>0.17904063535615755</v>
      </c>
      <c r="S60" s="45">
        <v>1.2995839543199317</v>
      </c>
    </row>
    <row r="61" spans="1:19">
      <c r="A61" s="88" t="s">
        <v>282</v>
      </c>
      <c r="B61" s="89" t="s">
        <v>101</v>
      </c>
      <c r="C61" s="45">
        <v>0</v>
      </c>
      <c r="D61" s="45">
        <v>8.0974203840769587E-3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1.862898906039856E-3</v>
      </c>
      <c r="N61" s="45">
        <v>1.1208922481632078E-2</v>
      </c>
      <c r="O61" s="45">
        <v>7.6192890837678551E-4</v>
      </c>
      <c r="P61" s="45">
        <v>4.8236240051591217E-3</v>
      </c>
      <c r="Q61" s="45">
        <v>0</v>
      </c>
      <c r="R61" s="45">
        <v>3.211246514499777E-3</v>
      </c>
      <c r="S61" s="45">
        <v>2.9966041199788407E-2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4.315919516884037E-6</v>
      </c>
      <c r="N62" s="45">
        <v>0</v>
      </c>
      <c r="O62" s="45">
        <v>0</v>
      </c>
      <c r="P62" s="45">
        <v>6.9075063343104759E-4</v>
      </c>
      <c r="Q62" s="45">
        <v>2.6594043739606166E-3</v>
      </c>
      <c r="R62" s="45">
        <v>0.1112455709446003</v>
      </c>
      <c r="S62" s="45">
        <v>0.1146000418715083</v>
      </c>
    </row>
    <row r="63" spans="1:19">
      <c r="A63" s="88" t="s">
        <v>282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3.0515783012718511E-2</v>
      </c>
      <c r="N63" s="45">
        <v>0</v>
      </c>
      <c r="O63" s="45">
        <v>2.870780767105785E-6</v>
      </c>
      <c r="P63" s="45">
        <v>7.259717377860575E-3</v>
      </c>
      <c r="Q63" s="45">
        <v>3.4295691014474272E-4</v>
      </c>
      <c r="R63" s="45">
        <v>2.2587654758723374E-3</v>
      </c>
      <c r="S63" s="45">
        <v>4.0380093557359942E-2</v>
      </c>
    </row>
    <row r="64" spans="1:19">
      <c r="A64" s="88" t="s">
        <v>282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1.8448405483824981E-2</v>
      </c>
      <c r="H64" s="45">
        <v>0</v>
      </c>
      <c r="I64" s="45">
        <v>0</v>
      </c>
      <c r="J64" s="45">
        <v>0</v>
      </c>
      <c r="K64" s="45">
        <v>0</v>
      </c>
      <c r="L64" s="45">
        <v>0</v>
      </c>
      <c r="M64" s="45">
        <v>1.8510082499018754E-2</v>
      </c>
      <c r="N64" s="45">
        <v>3.2330226733903622E-2</v>
      </c>
      <c r="O64" s="45">
        <v>0</v>
      </c>
      <c r="P64" s="45">
        <v>0.10406362119592538</v>
      </c>
      <c r="Q64" s="45">
        <v>3.8592490031463811E-7</v>
      </c>
      <c r="R64" s="45">
        <v>1.7763568394002505E-15</v>
      </c>
      <c r="S64" s="45">
        <v>0.17335272183757411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1.9972325460665408E-5</v>
      </c>
      <c r="L65" s="45">
        <v>0</v>
      </c>
      <c r="M65" s="45">
        <v>4.1455346139107618E-4</v>
      </c>
      <c r="N65" s="45">
        <v>4.4582482579788696E-2</v>
      </c>
      <c r="O65" s="45">
        <v>3.9016455840997777E-3</v>
      </c>
      <c r="P65" s="45">
        <v>0</v>
      </c>
      <c r="Q65" s="45">
        <v>2.046462298882501E-5</v>
      </c>
      <c r="R65" s="45">
        <v>0</v>
      </c>
      <c r="S65" s="45">
        <v>4.8939118573734675E-2</v>
      </c>
    </row>
    <row r="66" spans="1:19">
      <c r="A66" s="88" t="s">
        <v>282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0</v>
      </c>
      <c r="M66" s="45">
        <v>3.682957627267669E-3</v>
      </c>
      <c r="N66" s="45">
        <v>0</v>
      </c>
      <c r="O66" s="45">
        <v>3.5745653278018708E-5</v>
      </c>
      <c r="P66" s="45">
        <v>1.8649395105446054E-2</v>
      </c>
      <c r="Q66" s="45">
        <v>0</v>
      </c>
      <c r="R66" s="45">
        <v>3.5424948635665032E-4</v>
      </c>
      <c r="S66" s="45">
        <v>2.2722347872345949E-2</v>
      </c>
    </row>
    <row r="67" spans="1:19">
      <c r="A67" s="88" t="s">
        <v>282</v>
      </c>
      <c r="B67" s="89" t="s">
        <v>107</v>
      </c>
      <c r="C67" s="45">
        <v>0</v>
      </c>
      <c r="D67" s="45">
        <v>0</v>
      </c>
      <c r="E67" s="45">
        <v>0</v>
      </c>
      <c r="F67" s="45">
        <v>0</v>
      </c>
      <c r="G67" s="45">
        <v>0.50976412815731598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1.7133953097794752E-2</v>
      </c>
      <c r="N67" s="45">
        <v>0.13200587284605891</v>
      </c>
      <c r="O67" s="45">
        <v>0</v>
      </c>
      <c r="P67" s="45">
        <v>1.3334137799470014E-4</v>
      </c>
      <c r="Q67" s="45">
        <v>6.0021769280038662E-4</v>
      </c>
      <c r="R67" s="45">
        <v>1.1447542229703345E-4</v>
      </c>
      <c r="S67" s="45">
        <v>0.65975198859425888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4.2390648295704381E-2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2.2403281416876197E-3</v>
      </c>
      <c r="N68" s="45">
        <v>0</v>
      </c>
      <c r="O68" s="45">
        <v>0</v>
      </c>
      <c r="P68" s="45">
        <v>5.9822482070530647E-3</v>
      </c>
      <c r="Q68" s="45">
        <v>4.8497362227048479E-3</v>
      </c>
      <c r="R68" s="45">
        <v>1.1451716591892591E-3</v>
      </c>
      <c r="S68" s="45">
        <v>5.6608132526335453E-2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0.20956157541075737</v>
      </c>
      <c r="F69" s="45">
        <v>0</v>
      </c>
      <c r="G69" s="45">
        <v>0</v>
      </c>
      <c r="H69" s="45">
        <v>0</v>
      </c>
      <c r="I69" s="45">
        <v>1.0231475030936799E-3</v>
      </c>
      <c r="J69" s="45">
        <v>0</v>
      </c>
      <c r="K69" s="45">
        <v>2.222454295970927E-3</v>
      </c>
      <c r="L69" s="45">
        <v>0</v>
      </c>
      <c r="M69" s="45">
        <v>7.0116010176501931E-4</v>
      </c>
      <c r="N69" s="45">
        <v>0</v>
      </c>
      <c r="O69" s="45">
        <v>0</v>
      </c>
      <c r="P69" s="45">
        <v>0</v>
      </c>
      <c r="Q69" s="45">
        <v>0</v>
      </c>
      <c r="R69" s="45">
        <v>0</v>
      </c>
      <c r="S69" s="45">
        <v>0.21350833731159113</v>
      </c>
    </row>
    <row r="70" spans="1:19">
      <c r="A70" s="88" t="s">
        <v>282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</v>
      </c>
      <c r="N70" s="45">
        <v>5.4956244815596689E-2</v>
      </c>
      <c r="O70" s="45">
        <v>1.8299902369012244E-6</v>
      </c>
      <c r="P70" s="45">
        <v>2.2328671876531203E-2</v>
      </c>
      <c r="Q70" s="45">
        <v>3.2095536623727439E-4</v>
      </c>
      <c r="R70" s="45">
        <v>5.3027889646699577E-3</v>
      </c>
      <c r="S70" s="45">
        <v>8.2910491013272747E-2</v>
      </c>
    </row>
    <row r="71" spans="1:19">
      <c r="A71" s="88" t="s">
        <v>282</v>
      </c>
      <c r="B71" s="89" t="s">
        <v>111</v>
      </c>
      <c r="C71" s="45">
        <v>0</v>
      </c>
      <c r="D71" s="45">
        <v>0</v>
      </c>
      <c r="E71" s="45">
        <v>0</v>
      </c>
      <c r="F71" s="45">
        <v>4.5731489715610252E-2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1.6770876377689703E-3</v>
      </c>
      <c r="N71" s="45">
        <v>0</v>
      </c>
      <c r="O71" s="45">
        <v>0</v>
      </c>
      <c r="P71" s="45">
        <v>2.4658993705028998E-3</v>
      </c>
      <c r="Q71" s="45">
        <v>0</v>
      </c>
      <c r="R71" s="45">
        <v>2.8548224346280904E-5</v>
      </c>
      <c r="S71" s="45">
        <v>4.9903024948225294E-2</v>
      </c>
    </row>
    <row r="72" spans="1:19">
      <c r="A72" s="88" t="s">
        <v>282</v>
      </c>
      <c r="B72" s="89" t="s">
        <v>112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2.0910924931511587E-2</v>
      </c>
      <c r="N72" s="45">
        <v>0</v>
      </c>
      <c r="O72" s="45">
        <v>4.5205872144871151E-4</v>
      </c>
      <c r="P72" s="45">
        <v>7.4395543012872878E-4</v>
      </c>
      <c r="Q72" s="45">
        <v>1.0789957137189388E-2</v>
      </c>
      <c r="R72" s="45">
        <v>5.2568907039791668E-3</v>
      </c>
      <c r="S72" s="45">
        <v>3.8153786924254973E-2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6.1729452726830836E-3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4.3163265791745786E-4</v>
      </c>
      <c r="N73" s="45">
        <v>0.15199986594510961</v>
      </c>
      <c r="O73" s="45">
        <v>0</v>
      </c>
      <c r="P73" s="45">
        <v>1.7694947073240375E-2</v>
      </c>
      <c r="Q73" s="45">
        <v>4.2694773959295329E-5</v>
      </c>
      <c r="R73" s="45">
        <v>1.5500156947318544E-2</v>
      </c>
      <c r="S73" s="45">
        <v>0.19184224267023708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3.3641751792767849E-5</v>
      </c>
      <c r="N74" s="45">
        <v>9.2302818638771988E-3</v>
      </c>
      <c r="O74" s="45">
        <v>0</v>
      </c>
      <c r="P74" s="45">
        <v>0</v>
      </c>
      <c r="Q74" s="45">
        <v>2.0991882117496474E-3</v>
      </c>
      <c r="R74" s="45">
        <v>0</v>
      </c>
      <c r="S74" s="45">
        <v>1.136311182741423E-2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5.6599793579570346E-3</v>
      </c>
      <c r="N75" s="45">
        <v>2.1049831589010637E-3</v>
      </c>
      <c r="O75" s="45">
        <v>7.4424572275033629E-4</v>
      </c>
      <c r="P75" s="45">
        <v>2.2886803708876968E-4</v>
      </c>
      <c r="Q75" s="45">
        <v>3.4021494582323619E-3</v>
      </c>
      <c r="R75" s="45">
        <v>8.0099541258960016E-4</v>
      </c>
      <c r="S75" s="45">
        <v>1.2941221147521276E-2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2.9589350012870219E-3</v>
      </c>
      <c r="K76" s="45">
        <v>0</v>
      </c>
      <c r="L76" s="45">
        <v>0</v>
      </c>
      <c r="M76" s="45">
        <v>8.6688861886692337E-3</v>
      </c>
      <c r="N76" s="45">
        <v>0</v>
      </c>
      <c r="O76" s="45">
        <v>9.1359318566827663E-2</v>
      </c>
      <c r="P76" s="45">
        <v>0</v>
      </c>
      <c r="Q76" s="45">
        <v>2.1991680224613952E-3</v>
      </c>
      <c r="R76" s="45">
        <v>0</v>
      </c>
      <c r="S76" s="45">
        <v>0.10518630777923832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1.8513993023780984E-3</v>
      </c>
      <c r="G77" s="45">
        <v>0</v>
      </c>
      <c r="H77" s="45">
        <v>0</v>
      </c>
      <c r="I77" s="45">
        <v>0</v>
      </c>
      <c r="J77" s="45">
        <v>0</v>
      </c>
      <c r="K77" s="45">
        <v>7.7077519735169742E-2</v>
      </c>
      <c r="L77" s="45">
        <v>0</v>
      </c>
      <c r="M77" s="45">
        <v>9.719437923501939E-3</v>
      </c>
      <c r="N77" s="45">
        <v>0</v>
      </c>
      <c r="O77" s="45">
        <v>9.9885345703335515E-3</v>
      </c>
      <c r="P77" s="45">
        <v>8.0576250856490006E-4</v>
      </c>
      <c r="Q77" s="45">
        <v>8.4953287862676863E-5</v>
      </c>
      <c r="R77" s="45">
        <v>1.7978698831910833E-5</v>
      </c>
      <c r="S77" s="45">
        <v>9.954558602664676E-2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4.8488314773287494E-2</v>
      </c>
      <c r="L78" s="45">
        <v>0</v>
      </c>
      <c r="M78" s="45">
        <v>2.2517650033115899E-4</v>
      </c>
      <c r="N78" s="45">
        <v>3.2688040214261527E-3</v>
      </c>
      <c r="O78" s="45">
        <v>1.1387189951934218E-2</v>
      </c>
      <c r="P78" s="45">
        <v>2.7182734924169338E-4</v>
      </c>
      <c r="Q78" s="45">
        <v>5.7368558862224694E-3</v>
      </c>
      <c r="R78" s="45">
        <v>4.720772489363867E-4</v>
      </c>
      <c r="S78" s="45">
        <v>6.9850245731377214E-2</v>
      </c>
    </row>
    <row r="79" spans="1:19">
      <c r="A79" s="88" t="s">
        <v>282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3.4312614946601094E-3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4.4229096610415297E-4</v>
      </c>
      <c r="N79" s="45">
        <v>0</v>
      </c>
      <c r="O79" s="45">
        <v>0.32023900129642546</v>
      </c>
      <c r="P79" s="45">
        <v>3.7533821460574934E-2</v>
      </c>
      <c r="Q79" s="45">
        <v>1.4746042923290403E-3</v>
      </c>
      <c r="R79" s="45">
        <v>7.4598495336530846E-5</v>
      </c>
      <c r="S79" s="45">
        <v>0.36319557800543834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1.0947840984994794E-2</v>
      </c>
      <c r="N80" s="45">
        <v>6.3214293540669875E-3</v>
      </c>
      <c r="O80" s="45">
        <v>4.3178411950905993E-3</v>
      </c>
      <c r="P80" s="45">
        <v>6.200299763436945E-5</v>
      </c>
      <c r="Q80" s="45">
        <v>0</v>
      </c>
      <c r="R80" s="45">
        <v>1.6624740679915817E-4</v>
      </c>
      <c r="S80" s="45">
        <v>2.1815361938578803E-2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0.77053306357747431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6.3637006160019993E-3</v>
      </c>
      <c r="N81" s="45">
        <v>1.1082034565790266E-4</v>
      </c>
      <c r="O81" s="45">
        <v>0</v>
      </c>
      <c r="P81" s="45">
        <v>1.4707527462576309E-7</v>
      </c>
      <c r="Q81" s="45">
        <v>2.326847684290978E-3</v>
      </c>
      <c r="R81" s="45">
        <v>1.2213647069540201E-2</v>
      </c>
      <c r="S81" s="45">
        <v>0.79154822636824207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9.1582151927616096E-4</v>
      </c>
      <c r="N82" s="45">
        <v>1.8572113218451314E-3</v>
      </c>
      <c r="O82" s="45">
        <v>6.6180516589486871E-4</v>
      </c>
      <c r="P82" s="45">
        <v>3.6676045254888656E-2</v>
      </c>
      <c r="Q82" s="45">
        <v>0</v>
      </c>
      <c r="R82" s="45">
        <v>3.709839849861396E-4</v>
      </c>
      <c r="S82" s="45">
        <v>4.048186724688918E-2</v>
      </c>
    </row>
    <row r="83" spans="1:19">
      <c r="A83" s="88" t="s">
        <v>282</v>
      </c>
      <c r="B83" s="69" t="s">
        <v>123</v>
      </c>
      <c r="C83" s="45">
        <v>0</v>
      </c>
      <c r="D83" s="45">
        <v>0</v>
      </c>
      <c r="E83" s="45">
        <v>2.2687771945232305E-3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5.0737839761089309E-2</v>
      </c>
      <c r="L83" s="45">
        <v>0</v>
      </c>
      <c r="M83" s="45">
        <v>0</v>
      </c>
      <c r="N83" s="45">
        <v>0</v>
      </c>
      <c r="O83" s="45">
        <v>3.2590922098947317E-3</v>
      </c>
      <c r="P83" s="45">
        <v>7.8582220167077388E-2</v>
      </c>
      <c r="Q83" s="45">
        <v>2.3700141246751905E-5</v>
      </c>
      <c r="R83" s="45">
        <v>1.7903416454586818E-2</v>
      </c>
      <c r="S83" s="45">
        <v>0.15277504592842206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3.0645951745999209</v>
      </c>
      <c r="M84" s="45">
        <v>0</v>
      </c>
      <c r="N84" s="45">
        <v>0</v>
      </c>
      <c r="O84" s="45">
        <v>0</v>
      </c>
      <c r="P84" s="45">
        <v>2.8692337394886636E-10</v>
      </c>
      <c r="Q84" s="45">
        <v>4.319277909293312E-2</v>
      </c>
      <c r="R84" s="45">
        <v>1.1851378568650262E-4</v>
      </c>
      <c r="S84" s="45">
        <v>3.1079064677654671</v>
      </c>
    </row>
    <row r="85" spans="1:19">
      <c r="A85" s="88" t="s">
        <v>282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1.3826676737091592E-2</v>
      </c>
      <c r="N85" s="45">
        <v>0</v>
      </c>
      <c r="O85" s="45">
        <v>0</v>
      </c>
      <c r="P85" s="45">
        <v>4.7003413249699477E-2</v>
      </c>
      <c r="Q85" s="45">
        <v>0</v>
      </c>
      <c r="R85" s="45">
        <v>0</v>
      </c>
      <c r="S85" s="45">
        <v>6.0830089986787073E-2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8.5055269479223372E-2</v>
      </c>
      <c r="J86" s="45">
        <v>6.2672483613497587E-3</v>
      </c>
      <c r="K86" s="45">
        <v>0</v>
      </c>
      <c r="L86" s="45">
        <v>0</v>
      </c>
      <c r="M86" s="45">
        <v>0</v>
      </c>
      <c r="N86" s="45">
        <v>0</v>
      </c>
      <c r="O86" s="45">
        <v>0</v>
      </c>
      <c r="P86" s="45">
        <v>1.1885104869572505E-2</v>
      </c>
      <c r="Q86" s="45">
        <v>2.2591134544768299E-2</v>
      </c>
      <c r="R86" s="45">
        <v>4.9956631243617267E-2</v>
      </c>
      <c r="S86" s="45">
        <v>0.175755388498537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1.8195040370089899E-2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0</v>
      </c>
      <c r="N87" s="45">
        <v>0</v>
      </c>
      <c r="O87" s="45">
        <v>0</v>
      </c>
      <c r="P87" s="45">
        <v>0</v>
      </c>
      <c r="Q87" s="45">
        <v>7.0204620294432973E-2</v>
      </c>
      <c r="R87" s="45">
        <v>2.2280501024063426E-4</v>
      </c>
      <c r="S87" s="45">
        <v>8.8622465674760065E-2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2.0500832615176989E-2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1.4087185156554938E-3</v>
      </c>
      <c r="N88" s="45">
        <v>9.0782804403444217E-5</v>
      </c>
      <c r="O88" s="45">
        <v>0</v>
      </c>
      <c r="P88" s="45">
        <v>9.5313883769299501E-2</v>
      </c>
      <c r="Q88" s="45">
        <v>2.769716129336075E-5</v>
      </c>
      <c r="R88" s="45">
        <v>3.2404082306314308E-3</v>
      </c>
      <c r="S88" s="45">
        <v>0.12058232309645689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0.19235611158536692</v>
      </c>
      <c r="M89" s="45">
        <v>1.5983550347709041E-5</v>
      </c>
      <c r="N89" s="45">
        <v>0</v>
      </c>
      <c r="O89" s="45">
        <v>3.7932322050817646E-3</v>
      </c>
      <c r="P89" s="45">
        <v>1.99462873661993E-3</v>
      </c>
      <c r="Q89" s="45">
        <v>0</v>
      </c>
      <c r="R89" s="45">
        <v>0</v>
      </c>
      <c r="S89" s="45">
        <v>0.19815995607741144</v>
      </c>
    </row>
    <row r="90" spans="1:19">
      <c r="A90" s="88" t="s">
        <v>282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1.9236759312110108E-3</v>
      </c>
      <c r="K90" s="45">
        <v>0</v>
      </c>
      <c r="L90" s="45">
        <v>0</v>
      </c>
      <c r="M90" s="45">
        <v>0</v>
      </c>
      <c r="N90" s="45">
        <v>7.7810805381612891E-3</v>
      </c>
      <c r="O90" s="45">
        <v>1.6686990211150832E-2</v>
      </c>
      <c r="P90" s="45">
        <v>4.392748912836808E-3</v>
      </c>
      <c r="Q90" s="45">
        <v>2.08205819299212E-3</v>
      </c>
      <c r="R90" s="45">
        <v>0</v>
      </c>
      <c r="S90" s="45">
        <v>3.2866553786355723E-2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9.0566912207341588E-3</v>
      </c>
      <c r="H91" s="45">
        <v>0.15587768585901229</v>
      </c>
      <c r="I91" s="45">
        <v>0</v>
      </c>
      <c r="J91" s="45">
        <v>8.6481291138157709E-2</v>
      </c>
      <c r="K91" s="45">
        <v>0</v>
      </c>
      <c r="L91" s="45">
        <v>0</v>
      </c>
      <c r="M91" s="45">
        <v>2.3650152892527032E-3</v>
      </c>
      <c r="N91" s="45">
        <v>0</v>
      </c>
      <c r="O91" s="45">
        <v>6.9352135467903864E-4</v>
      </c>
      <c r="P91" s="45">
        <v>3.3639287770084181E-2</v>
      </c>
      <c r="Q91" s="45">
        <v>1.9971162145608345E-3</v>
      </c>
      <c r="R91" s="45">
        <v>0</v>
      </c>
      <c r="S91" s="45">
        <v>0.29011060884647577</v>
      </c>
    </row>
    <row r="92" spans="1:19">
      <c r="A92" s="88" t="s">
        <v>282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0</v>
      </c>
      <c r="O92" s="45">
        <v>0</v>
      </c>
      <c r="P92" s="45">
        <v>6.1365295419798294E-2</v>
      </c>
      <c r="Q92" s="45">
        <v>4.6628656876511743E-3</v>
      </c>
      <c r="R92" s="45">
        <v>0</v>
      </c>
      <c r="S92" s="45">
        <v>6.6028161107446692E-2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1.6682498979609939E-3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1.5239726648554885E-3</v>
      </c>
      <c r="N93" s="45">
        <v>0</v>
      </c>
      <c r="O93" s="45">
        <v>0</v>
      </c>
      <c r="P93" s="45">
        <v>2.4555289843242178E-4</v>
      </c>
      <c r="Q93" s="45">
        <v>2.0252899879321662E-3</v>
      </c>
      <c r="R93" s="45">
        <v>9.4290202227469422E-3</v>
      </c>
      <c r="S93" s="45">
        <v>1.4892085671931454E-2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1.6443496120159384E-2</v>
      </c>
      <c r="N94" s="45">
        <v>4.4641241870149173E-3</v>
      </c>
      <c r="O94" s="45">
        <v>3.453759584974847E-4</v>
      </c>
      <c r="P94" s="45">
        <v>0</v>
      </c>
      <c r="Q94" s="45">
        <v>6.2719182088241787E-2</v>
      </c>
      <c r="R94" s="45">
        <v>0</v>
      </c>
      <c r="S94" s="45">
        <v>8.3972178353924676E-2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0.19621029300477089</v>
      </c>
      <c r="H95" s="45">
        <v>9.713333919430106E-3</v>
      </c>
      <c r="I95" s="45">
        <v>0</v>
      </c>
      <c r="J95" s="45">
        <v>0.38647368912749669</v>
      </c>
      <c r="K95" s="45">
        <v>0</v>
      </c>
      <c r="L95" s="45">
        <v>0</v>
      </c>
      <c r="M95" s="45">
        <v>5.9585817842884303E-3</v>
      </c>
      <c r="N95" s="45">
        <v>0</v>
      </c>
      <c r="O95" s="45">
        <v>6.2066117895764883E-4</v>
      </c>
      <c r="P95" s="45">
        <v>2.8523424564799171E-3</v>
      </c>
      <c r="Q95" s="45">
        <v>6.0938407432257868E-2</v>
      </c>
      <c r="R95" s="45">
        <v>1.9332710853809942E-3</v>
      </c>
      <c r="S95" s="45">
        <v>0.6647005799890664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7.0279044869039353E-3</v>
      </c>
      <c r="N96" s="45">
        <v>0</v>
      </c>
      <c r="O96" s="45">
        <v>0</v>
      </c>
      <c r="P96" s="45">
        <v>2.7105213635980618E-4</v>
      </c>
      <c r="Q96" s="45">
        <v>0</v>
      </c>
      <c r="R96" s="45">
        <v>1.9835478435155096E-3</v>
      </c>
      <c r="S96" s="45">
        <v>9.2825044667748102E-3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3.6505109937934321E-4</v>
      </c>
      <c r="N97" s="45">
        <v>0</v>
      </c>
      <c r="O97" s="45">
        <v>4.1043398446571899E-6</v>
      </c>
      <c r="P97" s="45">
        <v>0</v>
      </c>
      <c r="Q97" s="45">
        <v>1.0160520980251331E-3</v>
      </c>
      <c r="R97" s="45">
        <v>2.9410720335690144E-2</v>
      </c>
      <c r="S97" s="45">
        <v>3.0795927872937057E-2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0.22166484083382398</v>
      </c>
      <c r="K98" s="45">
        <v>4.6495377246709158E-3</v>
      </c>
      <c r="L98" s="45">
        <v>0</v>
      </c>
      <c r="M98" s="45">
        <v>1.9817956717589347E-3</v>
      </c>
      <c r="N98" s="45">
        <v>0</v>
      </c>
      <c r="O98" s="45">
        <v>4.2999943818610609E-2</v>
      </c>
      <c r="P98" s="45">
        <v>0</v>
      </c>
      <c r="Q98" s="45">
        <v>0</v>
      </c>
      <c r="R98" s="45">
        <v>0</v>
      </c>
      <c r="S98" s="45">
        <v>0.27129611804886622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3.8604710192152503E-2</v>
      </c>
      <c r="Q99" s="45">
        <v>0.21264248802794072</v>
      </c>
      <c r="R99" s="45">
        <v>0</v>
      </c>
      <c r="S99" s="45">
        <v>0.25124719822009212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1.6933243132464249E-3</v>
      </c>
      <c r="J100" s="45">
        <v>0</v>
      </c>
      <c r="K100" s="45">
        <v>0</v>
      </c>
      <c r="L100" s="45">
        <v>0</v>
      </c>
      <c r="M100" s="45">
        <v>2.0409076210934352E-3</v>
      </c>
      <c r="N100" s="45">
        <v>3.9055031039580967E-3</v>
      </c>
      <c r="O100" s="45">
        <v>0</v>
      </c>
      <c r="P100" s="45">
        <v>2.5690412354872905E-4</v>
      </c>
      <c r="Q100" s="45">
        <v>4.3618070179447299E-2</v>
      </c>
      <c r="R100" s="45">
        <v>0</v>
      </c>
      <c r="S100" s="45">
        <v>5.151470934129776E-2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3.1933256229774165E-4</v>
      </c>
      <c r="I101" s="45">
        <v>0</v>
      </c>
      <c r="J101" s="45">
        <v>0</v>
      </c>
      <c r="K101" s="45">
        <v>0</v>
      </c>
      <c r="L101" s="45">
        <v>0</v>
      </c>
      <c r="M101" s="45">
        <v>4.4617019530024393E-4</v>
      </c>
      <c r="N101" s="45">
        <v>0.10873401114982872</v>
      </c>
      <c r="O101" s="45">
        <v>4.489588227666097E-3</v>
      </c>
      <c r="P101" s="45">
        <v>0</v>
      </c>
      <c r="Q101" s="45">
        <v>0.15113102732886885</v>
      </c>
      <c r="R101" s="45">
        <v>0</v>
      </c>
      <c r="S101" s="45">
        <v>0.26512012946395913</v>
      </c>
    </row>
    <row r="102" spans="1:19">
      <c r="A102" s="88" t="s">
        <v>282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0.13254904190494798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1.3755308745203809E-2</v>
      </c>
      <c r="N102" s="45">
        <v>1.1123609015350366E-2</v>
      </c>
      <c r="O102" s="45">
        <v>0</v>
      </c>
      <c r="P102" s="45">
        <v>3.469304263843398E-4</v>
      </c>
      <c r="Q102" s="45">
        <v>0</v>
      </c>
      <c r="R102" s="45">
        <v>1.6463271111533118E-4</v>
      </c>
      <c r="S102" s="45">
        <v>0.15793952280299806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1.4510254331412398E-8</v>
      </c>
      <c r="O103" s="45">
        <v>0</v>
      </c>
      <c r="P103" s="45">
        <v>3.5566318847468636E-4</v>
      </c>
      <c r="Q103" s="45">
        <v>6.9547839484007667E-4</v>
      </c>
      <c r="R103" s="45">
        <v>6.1634381356867607E-5</v>
      </c>
      <c r="S103" s="45">
        <v>1.1127904749343998E-3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8.0505876877855487E-3</v>
      </c>
      <c r="I104" s="45">
        <v>3.9814685739976152E-3</v>
      </c>
      <c r="J104" s="45">
        <v>0</v>
      </c>
      <c r="K104" s="45">
        <v>0</v>
      </c>
      <c r="L104" s="45">
        <v>0</v>
      </c>
      <c r="M104" s="45">
        <v>5.1448131616504966E-4</v>
      </c>
      <c r="N104" s="45">
        <v>0</v>
      </c>
      <c r="O104" s="45">
        <v>4.366333908848441E-3</v>
      </c>
      <c r="P104" s="45">
        <v>1.1730138470342766E-3</v>
      </c>
      <c r="Q104" s="45">
        <v>0</v>
      </c>
      <c r="R104" s="45">
        <v>0</v>
      </c>
      <c r="S104" s="45">
        <v>1.8085885333825047E-2</v>
      </c>
    </row>
    <row r="105" spans="1:19">
      <c r="A105" s="88" t="s">
        <v>282</v>
      </c>
      <c r="B105" s="69" t="s">
        <v>145</v>
      </c>
      <c r="C105" s="45">
        <v>4.278104704419361E-5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1.7652312878979615E-5</v>
      </c>
      <c r="N105" s="45">
        <v>0</v>
      </c>
      <c r="O105" s="45">
        <v>3.2168007428090561E-4</v>
      </c>
      <c r="P105" s="45">
        <v>1.2350103848358884E-2</v>
      </c>
      <c r="Q105" s="45">
        <v>1.2540834719681149E-2</v>
      </c>
      <c r="R105" s="45">
        <v>8.3050554016339539E-4</v>
      </c>
      <c r="S105" s="45">
        <v>2.6103557542406008E-2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2.944208166578921E-3</v>
      </c>
      <c r="N106" s="45">
        <v>0</v>
      </c>
      <c r="O106" s="45">
        <v>4.1901416921353185E-2</v>
      </c>
      <c r="P106" s="45">
        <v>2.5573695160623799E-2</v>
      </c>
      <c r="Q106" s="45">
        <v>0</v>
      </c>
      <c r="R106" s="45">
        <v>0</v>
      </c>
      <c r="S106" s="45">
        <v>7.0419320248561235E-2</v>
      </c>
    </row>
    <row r="107" spans="1:19">
      <c r="A107" s="88" t="s">
        <v>282</v>
      </c>
      <c r="B107" s="69" t="s">
        <v>147</v>
      </c>
      <c r="C107" s="45">
        <v>3.131394088149278E-2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4.9338292174905263E-4</v>
      </c>
      <c r="N107" s="45">
        <v>0</v>
      </c>
      <c r="O107" s="45">
        <v>0</v>
      </c>
      <c r="P107" s="45">
        <v>9.6749900818160484E-4</v>
      </c>
      <c r="Q107" s="45">
        <v>2.3944865305258745E-4</v>
      </c>
      <c r="R107" s="45">
        <v>6.0984199555063068E-3</v>
      </c>
      <c r="S107" s="45">
        <v>3.9112691419973089E-2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3.1618479434669666E-7</v>
      </c>
      <c r="N108" s="45">
        <v>1.6652819862189805E-2</v>
      </c>
      <c r="O108" s="45">
        <v>0</v>
      </c>
      <c r="P108" s="45">
        <v>2.3705293284696616E-2</v>
      </c>
      <c r="Q108" s="45">
        <v>0</v>
      </c>
      <c r="R108" s="45">
        <v>0</v>
      </c>
      <c r="S108" s="45">
        <v>4.0358429331682544E-2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</v>
      </c>
      <c r="O109" s="45">
        <v>0</v>
      </c>
      <c r="P109" s="45">
        <v>3.9660219972237343E-4</v>
      </c>
      <c r="Q109" s="45">
        <v>6.0273188166659608E-4</v>
      </c>
      <c r="R109" s="45">
        <v>0</v>
      </c>
      <c r="S109" s="45">
        <v>9.9933408139207813E-4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5.6604721374866607E-3</v>
      </c>
      <c r="N110" s="45">
        <v>2.5310806721314805E-3</v>
      </c>
      <c r="O110" s="45">
        <v>0</v>
      </c>
      <c r="P110" s="45">
        <v>6.2284147913871379E-5</v>
      </c>
      <c r="Q110" s="45">
        <v>2.3156517072120408E-4</v>
      </c>
      <c r="R110" s="45">
        <v>7.4989339605480154E-5</v>
      </c>
      <c r="S110" s="45">
        <v>8.5603914678529236E-3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0.58545221650392709</v>
      </c>
      <c r="L111" s="45">
        <v>0</v>
      </c>
      <c r="M111" s="45">
        <v>0.10698232389333295</v>
      </c>
      <c r="N111" s="45">
        <v>0</v>
      </c>
      <c r="O111" s="45">
        <v>0</v>
      </c>
      <c r="P111" s="45">
        <v>3.7333489537268338E-2</v>
      </c>
      <c r="Q111" s="45">
        <v>3.1491124577942564E-4</v>
      </c>
      <c r="R111" s="45">
        <v>0</v>
      </c>
      <c r="S111" s="45">
        <v>0.73008294118031358</v>
      </c>
    </row>
    <row r="112" spans="1:19">
      <c r="A112" s="88" t="s">
        <v>282</v>
      </c>
      <c r="B112" s="69" t="s">
        <v>152</v>
      </c>
      <c r="C112" s="45">
        <v>1.1900720847520002E-2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3.8874775469821543E-6</v>
      </c>
      <c r="N112" s="45">
        <v>0</v>
      </c>
      <c r="O112" s="45">
        <v>0</v>
      </c>
      <c r="P112" s="45">
        <v>0</v>
      </c>
      <c r="Q112" s="45">
        <v>6.1510341011916658E-3</v>
      </c>
      <c r="R112" s="45">
        <v>7.2240357107955511E-4</v>
      </c>
      <c r="S112" s="45">
        <v>1.8778045997343895E-2</v>
      </c>
    </row>
    <row r="113" spans="1:19">
      <c r="A113" s="88" t="s">
        <v>282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0</v>
      </c>
      <c r="N113" s="45">
        <v>4.4936181019945565E-3</v>
      </c>
      <c r="O113" s="45">
        <v>0</v>
      </c>
      <c r="P113" s="45">
        <v>0.11689065628135165</v>
      </c>
      <c r="Q113" s="45">
        <v>4.5246096121087653E-4</v>
      </c>
      <c r="R113" s="45">
        <v>0</v>
      </c>
      <c r="S113" s="45">
        <v>0.12183673534455153</v>
      </c>
    </row>
    <row r="114" spans="1:19">
      <c r="A114" s="88" t="s">
        <v>282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1.6440630977201387E-3</v>
      </c>
      <c r="N114" s="45">
        <v>5.1679666403554592E-3</v>
      </c>
      <c r="O114" s="45">
        <v>0</v>
      </c>
      <c r="P114" s="45">
        <v>8.274849163214526E-6</v>
      </c>
      <c r="Q114" s="45">
        <v>0.20607366281204509</v>
      </c>
      <c r="R114" s="45">
        <v>0</v>
      </c>
      <c r="S114" s="45">
        <v>0.2128939673992889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3.0576461591711457E-3</v>
      </c>
      <c r="N115" s="45">
        <v>0</v>
      </c>
      <c r="O115" s="45">
        <v>0</v>
      </c>
      <c r="P115" s="45">
        <v>7.401745916628677E-3</v>
      </c>
      <c r="Q115" s="45">
        <v>0</v>
      </c>
      <c r="R115" s="45">
        <v>0</v>
      </c>
      <c r="S115" s="45">
        <v>1.0459392075802043E-2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0</v>
      </c>
      <c r="O116" s="45">
        <v>0</v>
      </c>
      <c r="P116" s="45">
        <v>1.8353947183040731E-3</v>
      </c>
      <c r="Q116" s="45">
        <v>1.2453416884214974E-3</v>
      </c>
      <c r="R116" s="45">
        <v>4.7326244569383391E-3</v>
      </c>
      <c r="S116" s="45">
        <v>7.8133608636576923E-3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2.3406935454275413E-3</v>
      </c>
      <c r="N117" s="45">
        <v>0</v>
      </c>
      <c r="O117" s="45">
        <v>0</v>
      </c>
      <c r="P117" s="45">
        <v>9.4760470294986909E-2</v>
      </c>
      <c r="Q117" s="45">
        <v>0</v>
      </c>
      <c r="R117" s="45">
        <v>0</v>
      </c>
      <c r="S117" s="45">
        <v>9.7101163840413562E-2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1.6337683393496449E-2</v>
      </c>
      <c r="J118" s="45">
        <v>0</v>
      </c>
      <c r="K118" s="45">
        <v>0.31515637601057589</v>
      </c>
      <c r="L118" s="45">
        <v>0</v>
      </c>
      <c r="M118" s="45">
        <v>0</v>
      </c>
      <c r="N118" s="45">
        <v>0</v>
      </c>
      <c r="O118" s="45">
        <v>0</v>
      </c>
      <c r="P118" s="45">
        <v>0.12238080125069306</v>
      </c>
      <c r="Q118" s="45">
        <v>5.1214704155237989E-3</v>
      </c>
      <c r="R118" s="45">
        <v>7.3524276142613587E-3</v>
      </c>
      <c r="S118" s="45">
        <v>0.46634875868455339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1.4066142460514186E-2</v>
      </c>
      <c r="N119" s="45">
        <v>0</v>
      </c>
      <c r="O119" s="45">
        <v>2.0751221167425449E-4</v>
      </c>
      <c r="P119" s="45">
        <v>0</v>
      </c>
      <c r="Q119" s="45">
        <v>0</v>
      </c>
      <c r="R119" s="45">
        <v>2.1431095794000043E-4</v>
      </c>
      <c r="S119" s="45">
        <v>1.4487965630124222E-2</v>
      </c>
    </row>
    <row r="120" spans="1:19">
      <c r="A120" s="88" t="s">
        <v>282</v>
      </c>
      <c r="B120" s="69" t="s">
        <v>160</v>
      </c>
      <c r="C120" s="45">
        <v>7.9847986824566064E-4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2.8221292650787433E-5</v>
      </c>
      <c r="N120" s="45">
        <v>0</v>
      </c>
      <c r="O120" s="45">
        <v>3.4001309718578732E-3</v>
      </c>
      <c r="P120" s="45">
        <v>1.1301542779493801E-3</v>
      </c>
      <c r="Q120" s="45">
        <v>0</v>
      </c>
      <c r="R120" s="45">
        <v>0</v>
      </c>
      <c r="S120" s="45">
        <v>5.3569864107032572E-3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1.7652888063407257E-2</v>
      </c>
      <c r="N121" s="45">
        <v>0</v>
      </c>
      <c r="O121" s="45">
        <v>2.7449217101964685E-3</v>
      </c>
      <c r="P121" s="45">
        <v>0</v>
      </c>
      <c r="Q121" s="45">
        <v>0</v>
      </c>
      <c r="R121" s="45">
        <v>0</v>
      </c>
      <c r="S121" s="45">
        <v>2.0397809773598397E-2</v>
      </c>
    </row>
    <row r="122" spans="1:19">
      <c r="A122" s="88" t="s">
        <v>282</v>
      </c>
      <c r="B122" s="69" t="s">
        <v>162</v>
      </c>
      <c r="C122" s="45">
        <v>0.20539470921176509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6.2894915068989476E-3</v>
      </c>
      <c r="N122" s="45">
        <v>0</v>
      </c>
      <c r="O122" s="45">
        <v>0</v>
      </c>
      <c r="P122" s="45">
        <v>1.5268284612703908E-3</v>
      </c>
      <c r="Q122" s="45">
        <v>0</v>
      </c>
      <c r="R122" s="45">
        <v>0</v>
      </c>
      <c r="S122" s="45">
        <v>0.21321102917993784</v>
      </c>
    </row>
    <row r="123" spans="1:19">
      <c r="A123" s="88" t="s">
        <v>282</v>
      </c>
      <c r="B123" s="69" t="s">
        <v>163</v>
      </c>
      <c r="C123" s="45">
        <v>3.4858282144112351E-6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1.1114271492029815E-4</v>
      </c>
      <c r="N123" s="45">
        <v>0</v>
      </c>
      <c r="O123" s="45">
        <v>1.4277404911424929E-2</v>
      </c>
      <c r="P123" s="45">
        <v>0</v>
      </c>
      <c r="Q123" s="45">
        <v>1.1569168162197663E-3</v>
      </c>
      <c r="R123" s="45">
        <v>9.358108572699031E-5</v>
      </c>
      <c r="S123" s="45">
        <v>1.5642531356512279E-2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0</v>
      </c>
      <c r="N124" s="45">
        <v>0</v>
      </c>
      <c r="O124" s="45">
        <v>0</v>
      </c>
      <c r="P124" s="45">
        <v>1.8026634623078408E-3</v>
      </c>
      <c r="Q124" s="45">
        <v>3.1394332237733025E-4</v>
      </c>
      <c r="R124" s="45">
        <v>4.7493223938488427E-5</v>
      </c>
      <c r="S124" s="45">
        <v>2.1641000086205509E-3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2.1923987135989975E-3</v>
      </c>
      <c r="Q125" s="45">
        <v>3.2767130739768113E-3</v>
      </c>
      <c r="R125" s="45">
        <v>0</v>
      </c>
      <c r="S125" s="45">
        <v>5.4691117875762529E-3</v>
      </c>
    </row>
    <row r="126" spans="1:19">
      <c r="A126" s="88" t="s">
        <v>282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1.6913722924938313E-4</v>
      </c>
      <c r="N126" s="45">
        <v>0</v>
      </c>
      <c r="O126" s="45">
        <v>0</v>
      </c>
      <c r="P126" s="45">
        <v>7.7816736764075856E-3</v>
      </c>
      <c r="Q126" s="45">
        <v>0</v>
      </c>
      <c r="R126" s="45">
        <v>0</v>
      </c>
      <c r="S126" s="45">
        <v>7.9508109056618537E-3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8.8417120786088543E-2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6.6261878235374994E-2</v>
      </c>
      <c r="N127" s="45">
        <v>1.0168766717249422E-2</v>
      </c>
      <c r="O127" s="45">
        <v>0</v>
      </c>
      <c r="P127" s="45">
        <v>0</v>
      </c>
      <c r="Q127" s="45">
        <v>1.7809829393478083E-5</v>
      </c>
      <c r="R127" s="45">
        <v>0</v>
      </c>
      <c r="S127" s="45">
        <v>0.16486557556811476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1.4640536010190885E-6</v>
      </c>
      <c r="N128" s="45">
        <v>0</v>
      </c>
      <c r="O128" s="45">
        <v>0</v>
      </c>
      <c r="P128" s="45">
        <v>9.8107714040462923E-4</v>
      </c>
      <c r="Q128" s="45">
        <v>4.3710627530835211E-4</v>
      </c>
      <c r="R128" s="45">
        <v>0</v>
      </c>
      <c r="S128" s="45">
        <v>1.4196474693051186E-3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5.8560493260007007E-4</v>
      </c>
      <c r="N129" s="45">
        <v>3.2475829578437754E-5</v>
      </c>
      <c r="O129" s="45">
        <v>0</v>
      </c>
      <c r="P129" s="45">
        <v>0</v>
      </c>
      <c r="Q129" s="45">
        <v>6.5888499273558665E-4</v>
      </c>
      <c r="R129" s="45">
        <v>0</v>
      </c>
      <c r="S129" s="45">
        <v>1.2769657549185354E-3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1.0049224708241766E-3</v>
      </c>
      <c r="N130" s="45">
        <v>0</v>
      </c>
      <c r="O130" s="45">
        <v>0</v>
      </c>
      <c r="P130" s="45">
        <v>1.3951735228383555E-3</v>
      </c>
      <c r="Q130" s="45">
        <v>6.955537664183975E-2</v>
      </c>
      <c r="R130" s="45">
        <v>9.6591333871742791E-5</v>
      </c>
      <c r="S130" s="45">
        <v>7.2052063969366031E-2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0</v>
      </c>
      <c r="Q131" s="45">
        <v>5.8553080044716488E-3</v>
      </c>
      <c r="R131" s="45">
        <v>3.1306408150300058E-5</v>
      </c>
      <c r="S131" s="45">
        <v>5.8866144126241693E-3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3.3555280404351073E-2</v>
      </c>
      <c r="Q132" s="45">
        <v>0</v>
      </c>
      <c r="R132" s="45">
        <v>1.0055880860413424E-3</v>
      </c>
      <c r="S132" s="45">
        <v>3.456086849039508E-2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0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45">
        <v>0</v>
      </c>
    </row>
    <row r="134" spans="1:19">
      <c r="A134" s="88" t="s">
        <v>282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0.17692431004329112</v>
      </c>
      <c r="N134" s="45">
        <v>0</v>
      </c>
      <c r="O134" s="45">
        <v>0</v>
      </c>
      <c r="P134" s="45">
        <v>1.5285941661025149E-3</v>
      </c>
      <c r="Q134" s="45">
        <v>0</v>
      </c>
      <c r="R134" s="45">
        <v>0</v>
      </c>
      <c r="S134" s="45">
        <v>0.17845290420939364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7.8909091839580725E-3</v>
      </c>
      <c r="Q135" s="45">
        <v>2.9802600509594157E-3</v>
      </c>
      <c r="R135" s="45">
        <v>5.8312737714061313E-6</v>
      </c>
      <c r="S135" s="45">
        <v>1.0877000508699552E-2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0</v>
      </c>
      <c r="N136" s="45">
        <v>0</v>
      </c>
      <c r="O136" s="45">
        <v>0</v>
      </c>
      <c r="P136" s="45">
        <v>0</v>
      </c>
      <c r="Q136" s="45">
        <v>1.6845992159528755E-3</v>
      </c>
      <c r="R136" s="45">
        <v>2.674996093681159E-4</v>
      </c>
      <c r="S136" s="45">
        <v>1.9520988253205473E-3</v>
      </c>
    </row>
    <row r="137" spans="1:19">
      <c r="A137" s="88" t="s">
        <v>282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5.6444538157816027E-3</v>
      </c>
      <c r="N137" s="45">
        <v>4.0106477915635708E-5</v>
      </c>
      <c r="O137" s="45">
        <v>0</v>
      </c>
      <c r="P137" s="45">
        <v>0</v>
      </c>
      <c r="Q137" s="45">
        <v>0</v>
      </c>
      <c r="R137" s="45">
        <v>0</v>
      </c>
      <c r="S137" s="45">
        <v>5.6845602936874684E-3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1.1506632993685817E-3</v>
      </c>
      <c r="J138" s="45">
        <v>0</v>
      </c>
      <c r="K138" s="45">
        <v>0</v>
      </c>
      <c r="L138" s="45">
        <v>0</v>
      </c>
      <c r="M138" s="45">
        <v>0</v>
      </c>
      <c r="N138" s="45">
        <v>0</v>
      </c>
      <c r="O138" s="45">
        <v>0</v>
      </c>
      <c r="P138" s="45">
        <v>3.230842061485717E-4</v>
      </c>
      <c r="Q138" s="45">
        <v>1.5605309656883115E-3</v>
      </c>
      <c r="R138" s="45">
        <v>0</v>
      </c>
      <c r="S138" s="45">
        <v>3.0342784711976378E-3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0</v>
      </c>
      <c r="N139" s="45">
        <v>3.1689348900654224E-3</v>
      </c>
      <c r="O139" s="45">
        <v>0</v>
      </c>
      <c r="P139" s="45">
        <v>2.973209917691122E-3</v>
      </c>
      <c r="Q139" s="45">
        <v>0</v>
      </c>
      <c r="R139" s="45">
        <v>0</v>
      </c>
      <c r="S139" s="45">
        <v>6.1421448077538798E-3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0</v>
      </c>
      <c r="O140" s="45">
        <v>0</v>
      </c>
      <c r="P140" s="45">
        <v>0.24114173877283562</v>
      </c>
      <c r="Q140" s="45">
        <v>0</v>
      </c>
      <c r="R140" s="45">
        <v>0</v>
      </c>
      <c r="S140" s="45">
        <v>0.24114173877283918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0.30939077363340861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0.30939077363341028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3.4644614728425172E-3</v>
      </c>
      <c r="L142" s="45">
        <v>0</v>
      </c>
      <c r="M142" s="45">
        <v>2.6871005483171118E-3</v>
      </c>
      <c r="N142" s="45">
        <v>3.2974126638141144E-4</v>
      </c>
      <c r="O142" s="45">
        <v>0</v>
      </c>
      <c r="P142" s="45">
        <v>1.2816302701779136E-5</v>
      </c>
      <c r="Q142" s="45">
        <v>0</v>
      </c>
      <c r="R142" s="45">
        <v>2.8858496605721484E-6</v>
      </c>
      <c r="S142" s="45">
        <v>6.4970054399040578E-3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2.5041796352454071E-4</v>
      </c>
      <c r="N143" s="45">
        <v>3.7301122278132759E-2</v>
      </c>
      <c r="O143" s="45">
        <v>0</v>
      </c>
      <c r="P143" s="45">
        <v>0</v>
      </c>
      <c r="Q143" s="45">
        <v>3.6345788681244606E-3</v>
      </c>
      <c r="R143" s="45">
        <v>4.0447013489597339E-6</v>
      </c>
      <c r="S143" s="45">
        <v>4.1190163811130276E-2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9.4006855683126389E-4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2.9834347969881492E-6</v>
      </c>
      <c r="N144" s="45">
        <v>0</v>
      </c>
      <c r="O144" s="45">
        <v>0</v>
      </c>
      <c r="P144" s="45">
        <v>0</v>
      </c>
      <c r="Q144" s="45">
        <v>0</v>
      </c>
      <c r="R144" s="45">
        <v>0</v>
      </c>
      <c r="S144" s="45">
        <v>9.4305199162647568E-4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45">
        <v>0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1.5198241262313061E-3</v>
      </c>
      <c r="N146" s="45">
        <v>2.2288947841286877E-3</v>
      </c>
      <c r="O146" s="45">
        <v>0</v>
      </c>
      <c r="P146" s="45">
        <v>0</v>
      </c>
      <c r="Q146" s="45">
        <v>5.2701009001769883E-3</v>
      </c>
      <c r="R146" s="45">
        <v>4.1505753367587772E-4</v>
      </c>
      <c r="S146" s="45">
        <v>9.4338773442146362E-3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3.2213544898240798E-7</v>
      </c>
      <c r="O147" s="45">
        <v>0</v>
      </c>
      <c r="P147" s="45">
        <v>0</v>
      </c>
      <c r="Q147" s="45">
        <v>0</v>
      </c>
      <c r="R147" s="45">
        <v>0</v>
      </c>
      <c r="S147" s="45">
        <v>3.2213544898240798E-7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2.2827913558565172E-5</v>
      </c>
      <c r="K148" s="45">
        <v>0</v>
      </c>
      <c r="L148" s="45">
        <v>0</v>
      </c>
      <c r="M148" s="45">
        <v>5.0450251483979969E-5</v>
      </c>
      <c r="N148" s="45">
        <v>0.10299726878381588</v>
      </c>
      <c r="O148" s="45">
        <v>8.4881562424810042E-5</v>
      </c>
      <c r="P148" s="45">
        <v>2.3517506125733334E-2</v>
      </c>
      <c r="Q148" s="45">
        <v>4.1952894975771926E-6</v>
      </c>
      <c r="R148" s="45">
        <v>9.6349145536578362E-5</v>
      </c>
      <c r="S148" s="45">
        <v>0.12677347907204961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5.3249393955278279E-2</v>
      </c>
      <c r="N149" s="45">
        <v>0</v>
      </c>
      <c r="O149" s="45">
        <v>0</v>
      </c>
      <c r="P149" s="45">
        <v>4.483061289890955E-2</v>
      </c>
      <c r="Q149" s="45">
        <v>0</v>
      </c>
      <c r="R149" s="45">
        <v>0</v>
      </c>
      <c r="S149" s="45">
        <v>9.80800068541825E-2</v>
      </c>
    </row>
    <row r="150" spans="1:19">
      <c r="A150" s="88" t="s">
        <v>282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2.3447198355244225E-3</v>
      </c>
      <c r="N150" s="45">
        <v>0</v>
      </c>
      <c r="O150" s="45">
        <v>0</v>
      </c>
      <c r="P150" s="45">
        <v>5.6227652484963642E-3</v>
      </c>
      <c r="Q150" s="45">
        <v>7.2421525544186238E-4</v>
      </c>
      <c r="R150" s="45">
        <v>3.1617495637092929E-4</v>
      </c>
      <c r="S150" s="45">
        <v>9.0078752958362429E-3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5.9255006631455664E-3</v>
      </c>
      <c r="K151" s="45">
        <v>0</v>
      </c>
      <c r="L151" s="45">
        <v>0</v>
      </c>
      <c r="M151" s="45">
        <v>1.2717648636955126E-3</v>
      </c>
      <c r="N151" s="45">
        <v>1.1514764163036428E-2</v>
      </c>
      <c r="O151" s="45">
        <v>1.8995863825335135E-3</v>
      </c>
      <c r="P151" s="45">
        <v>1.5582412861743222E-3</v>
      </c>
      <c r="Q151" s="45">
        <v>0</v>
      </c>
      <c r="R151" s="45">
        <v>4.1077869354921859E-5</v>
      </c>
      <c r="S151" s="45">
        <v>2.2210935227938933E-2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0</v>
      </c>
      <c r="P152" s="45">
        <v>0</v>
      </c>
      <c r="Q152" s="45">
        <v>0</v>
      </c>
      <c r="R152" s="45">
        <v>1.9334713766028244E-3</v>
      </c>
      <c r="S152" s="45">
        <v>1.9334713766028244E-3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1.5140943575713828E-2</v>
      </c>
      <c r="J153" s="45">
        <v>0</v>
      </c>
      <c r="K153" s="45">
        <v>0</v>
      </c>
      <c r="L153" s="45">
        <v>0</v>
      </c>
      <c r="M153" s="45">
        <v>0</v>
      </c>
      <c r="N153" s="45">
        <v>0</v>
      </c>
      <c r="O153" s="45">
        <v>0</v>
      </c>
      <c r="P153" s="45">
        <v>0</v>
      </c>
      <c r="Q153" s="45">
        <v>7.9831314788947338E-5</v>
      </c>
      <c r="R153" s="45">
        <v>0</v>
      </c>
      <c r="S153" s="45">
        <v>1.5220774890501332E-2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4.3268344941651549E-3</v>
      </c>
      <c r="N154" s="45">
        <v>0</v>
      </c>
      <c r="O154" s="45">
        <v>0</v>
      </c>
      <c r="P154" s="45">
        <v>6.3982574030063688E-6</v>
      </c>
      <c r="Q154" s="45">
        <v>3.0910189585990899E-3</v>
      </c>
      <c r="R154" s="45">
        <v>1.4521389994897049E-3</v>
      </c>
      <c r="S154" s="45">
        <v>8.8763907096591765E-3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1.5877015823395624E-4</v>
      </c>
      <c r="N155" s="45">
        <v>0</v>
      </c>
      <c r="O155" s="45">
        <v>0</v>
      </c>
      <c r="P155" s="45">
        <v>1.890509596513823E-5</v>
      </c>
      <c r="Q155" s="45">
        <v>0</v>
      </c>
      <c r="R155" s="45">
        <v>0</v>
      </c>
      <c r="S155" s="45">
        <v>1.7767525419998265E-4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6.4476760011624723E-3</v>
      </c>
      <c r="J156" s="45">
        <v>0</v>
      </c>
      <c r="K156" s="45">
        <v>0</v>
      </c>
      <c r="L156" s="45">
        <v>7.1359788828926796E-2</v>
      </c>
      <c r="M156" s="45">
        <v>0</v>
      </c>
      <c r="N156" s="45">
        <v>0</v>
      </c>
      <c r="O156" s="45">
        <v>0</v>
      </c>
      <c r="P156" s="45">
        <v>0</v>
      </c>
      <c r="Q156" s="45">
        <v>0</v>
      </c>
      <c r="R156" s="45">
        <v>3.427993840467991E-4</v>
      </c>
      <c r="S156" s="45">
        <v>7.8150264214144727E-2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1.2803952039243782E-2</v>
      </c>
      <c r="N157" s="45">
        <v>0</v>
      </c>
      <c r="O157" s="45">
        <v>0</v>
      </c>
      <c r="P157" s="45">
        <v>1.0643995915344817E-3</v>
      </c>
      <c r="Q157" s="45">
        <v>1.3068530221440611E-3</v>
      </c>
      <c r="R157" s="45">
        <v>0</v>
      </c>
      <c r="S157" s="45">
        <v>1.517520465291966E-2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2.2649099590843491E-4</v>
      </c>
      <c r="Q158" s="45">
        <v>0</v>
      </c>
      <c r="R158" s="45">
        <v>0</v>
      </c>
      <c r="S158" s="45">
        <v>2.2649099590665855E-4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8.9550682358385814E-5</v>
      </c>
      <c r="N159" s="45">
        <v>0</v>
      </c>
      <c r="O159" s="45">
        <v>0</v>
      </c>
      <c r="P159" s="45">
        <v>0</v>
      </c>
      <c r="Q159" s="45">
        <v>3.3705802167105503E-6</v>
      </c>
      <c r="R159" s="45">
        <v>0</v>
      </c>
      <c r="S159" s="45">
        <v>9.2921262570655472E-5</v>
      </c>
    </row>
    <row r="160" spans="1:19">
      <c r="A160" s="88" t="s">
        <v>282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4.5831079797942209E-7</v>
      </c>
      <c r="P160" s="45">
        <v>5.4938967079003476E-3</v>
      </c>
      <c r="Q160" s="45">
        <v>1.8735499818234302E-8</v>
      </c>
      <c r="R160" s="45">
        <v>0</v>
      </c>
      <c r="S160" s="45">
        <v>5.4943737541961468E-3</v>
      </c>
    </row>
    <row r="161" spans="1:19">
      <c r="A161" s="88" t="s">
        <v>282</v>
      </c>
      <c r="B161" s="69" t="s">
        <v>201</v>
      </c>
      <c r="C161" s="45">
        <v>3.4147429512001004E-2</v>
      </c>
      <c r="D161" s="45">
        <v>6.3207006349091654E-3</v>
      </c>
      <c r="E161" s="45">
        <v>0.46829644237903623</v>
      </c>
      <c r="F161" s="45">
        <v>0</v>
      </c>
      <c r="G161" s="45">
        <v>6.5625535765696519E-3</v>
      </c>
      <c r="H161" s="45">
        <v>2.3828905108718129E-2</v>
      </c>
      <c r="I161" s="45">
        <v>0</v>
      </c>
      <c r="J161" s="45">
        <v>0</v>
      </c>
      <c r="K161" s="45">
        <v>0.26618367238202056</v>
      </c>
      <c r="L161" s="45">
        <v>4.75022460445782E-2</v>
      </c>
      <c r="M161" s="45">
        <v>0.13942957456093286</v>
      </c>
      <c r="N161" s="45">
        <v>0.22400094043459151</v>
      </c>
      <c r="O161" s="45">
        <v>0.15433280478232669</v>
      </c>
      <c r="P161" s="45">
        <v>0.2476980434381435</v>
      </c>
      <c r="Q161" s="45">
        <v>2.0477099603973592E-2</v>
      </c>
      <c r="R161" s="45">
        <v>4.3133773322815649E-2</v>
      </c>
      <c r="S161" s="45">
        <v>1.6819141857806201</v>
      </c>
    </row>
    <row r="162" spans="1:19">
      <c r="A162" s="88" t="s">
        <v>282</v>
      </c>
      <c r="B162" s="69" t="s">
        <v>202</v>
      </c>
      <c r="C162" s="45">
        <v>5.9901851314714261E-5</v>
      </c>
      <c r="D162" s="45">
        <v>3.8890098056120204E-3</v>
      </c>
      <c r="E162" s="45">
        <v>5.6256059974835182E-6</v>
      </c>
      <c r="F162" s="45">
        <v>5.5375988796447118E-2</v>
      </c>
      <c r="G162" s="45">
        <v>0.29815789369995516</v>
      </c>
      <c r="H162" s="45">
        <v>1.1674943362413592E-3</v>
      </c>
      <c r="I162" s="45">
        <v>2.9318898776772906E-2</v>
      </c>
      <c r="J162" s="45">
        <v>0</v>
      </c>
      <c r="K162" s="45">
        <v>5.9117782229490601E-2</v>
      </c>
      <c r="L162" s="45">
        <v>0</v>
      </c>
      <c r="M162" s="45">
        <v>9.1149398136647797E-2</v>
      </c>
      <c r="N162" s="45">
        <v>0.16731507336895524</v>
      </c>
      <c r="O162" s="45">
        <v>2.0243971149933149E-2</v>
      </c>
      <c r="P162" s="45">
        <v>0.24553342407302647</v>
      </c>
      <c r="Q162" s="45">
        <v>1.331868403444858E-2</v>
      </c>
      <c r="R162" s="45">
        <v>5.4926799078928612E-2</v>
      </c>
      <c r="S162" s="45">
        <v>1.0395799449437675</v>
      </c>
    </row>
    <row r="163" spans="1:19">
      <c r="A163" s="88" t="s">
        <v>282</v>
      </c>
      <c r="B163" s="69" t="s">
        <v>203</v>
      </c>
      <c r="C163" s="45">
        <v>2.1382404298838642E-3</v>
      </c>
      <c r="D163" s="45">
        <v>1.577101986118667</v>
      </c>
      <c r="E163" s="45">
        <v>0</v>
      </c>
      <c r="F163" s="45">
        <v>0</v>
      </c>
      <c r="G163" s="45">
        <v>0.26440950690305787</v>
      </c>
      <c r="H163" s="45">
        <v>0</v>
      </c>
      <c r="I163" s="45">
        <v>4.4680589687751349E-2</v>
      </c>
      <c r="J163" s="45">
        <v>0</v>
      </c>
      <c r="K163" s="45">
        <v>5.044403829712607E-4</v>
      </c>
      <c r="L163" s="45">
        <v>0.18245444974233749</v>
      </c>
      <c r="M163" s="45">
        <v>0.25140072320761631</v>
      </c>
      <c r="N163" s="45">
        <v>9.2615893871116572E-2</v>
      </c>
      <c r="O163" s="45">
        <v>4.7168598926310423E-3</v>
      </c>
      <c r="P163" s="45">
        <v>0.1626895622756086</v>
      </c>
      <c r="Q163" s="45">
        <v>8.6427536334698907E-3</v>
      </c>
      <c r="R163" s="45">
        <v>8.1912271106661994E-2</v>
      </c>
      <c r="S163" s="45">
        <v>2.6732672772517745</v>
      </c>
    </row>
    <row r="164" spans="1:19">
      <c r="A164" s="88" t="s">
        <v>282</v>
      </c>
      <c r="B164" s="69" t="s">
        <v>204</v>
      </c>
      <c r="C164" s="45">
        <v>9.7558623227689267E-6</v>
      </c>
      <c r="D164" s="45">
        <v>0</v>
      </c>
      <c r="E164" s="45">
        <v>1.128822639666538E-2</v>
      </c>
      <c r="F164" s="45">
        <v>0</v>
      </c>
      <c r="G164" s="45">
        <v>0</v>
      </c>
      <c r="H164" s="45">
        <v>0</v>
      </c>
      <c r="I164" s="45">
        <v>2.6456250544212301E-3</v>
      </c>
      <c r="J164" s="45">
        <v>1.1987240320305848E-3</v>
      </c>
      <c r="K164" s="45">
        <v>2.2357484671544192E-2</v>
      </c>
      <c r="L164" s="45">
        <v>0.10814905999578883</v>
      </c>
      <c r="M164" s="45">
        <v>0.11428427722408196</v>
      </c>
      <c r="N164" s="45">
        <v>8.5909426752905915E-2</v>
      </c>
      <c r="O164" s="45">
        <v>3.1249567342698015E-2</v>
      </c>
      <c r="P164" s="45">
        <v>0.19464132984928639</v>
      </c>
      <c r="Q164" s="45">
        <v>8.6801936439602212E-3</v>
      </c>
      <c r="R164" s="45">
        <v>3.0413832351061654E-2</v>
      </c>
      <c r="S164" s="45">
        <v>0.61082750317677181</v>
      </c>
    </row>
    <row r="165" spans="1:19">
      <c r="A165" s="88" t="s">
        <v>282</v>
      </c>
      <c r="B165" s="69" t="s">
        <v>205</v>
      </c>
      <c r="C165" s="45">
        <v>1.5534145750079054E-4</v>
      </c>
      <c r="D165" s="45">
        <v>0</v>
      </c>
      <c r="E165" s="45">
        <v>3.7603384683309038E-3</v>
      </c>
      <c r="F165" s="45">
        <v>2.7299524102133432E-3</v>
      </c>
      <c r="G165" s="45">
        <v>3.2960904154450077E-2</v>
      </c>
      <c r="H165" s="45">
        <v>0</v>
      </c>
      <c r="I165" s="45">
        <v>0</v>
      </c>
      <c r="J165" s="45">
        <v>5.2474134924905602E-2</v>
      </c>
      <c r="K165" s="45">
        <v>0.19410201324564991</v>
      </c>
      <c r="L165" s="45">
        <v>0.11885067821106432</v>
      </c>
      <c r="M165" s="45">
        <v>7.229211059273144E-2</v>
      </c>
      <c r="N165" s="45">
        <v>5.4418834251097614E-2</v>
      </c>
      <c r="O165" s="45">
        <v>1.8595937911483063E-3</v>
      </c>
      <c r="P165" s="45">
        <v>9.1395689105075562E-2</v>
      </c>
      <c r="Q165" s="45">
        <v>1.5536827560103106E-4</v>
      </c>
      <c r="R165" s="45">
        <v>5.0147590819156207E-3</v>
      </c>
      <c r="S165" s="45">
        <v>0.63016971796969301</v>
      </c>
    </row>
    <row r="166" spans="1:19">
      <c r="A166" s="88" t="s">
        <v>282</v>
      </c>
      <c r="B166" s="69" t="s">
        <v>206</v>
      </c>
      <c r="C166" s="45">
        <v>0</v>
      </c>
      <c r="D166" s="45">
        <v>0</v>
      </c>
      <c r="E166" s="45">
        <v>2.4167603793935566E-2</v>
      </c>
      <c r="F166" s="45">
        <v>0</v>
      </c>
      <c r="G166" s="45">
        <v>0.63651077573627735</v>
      </c>
      <c r="H166" s="45">
        <v>0</v>
      </c>
      <c r="I166" s="45">
        <v>8.8580578538585142E-3</v>
      </c>
      <c r="J166" s="45">
        <v>0</v>
      </c>
      <c r="K166" s="45">
        <v>3.1663155900332418E-2</v>
      </c>
      <c r="L166" s="45">
        <v>0.72509232088507503</v>
      </c>
      <c r="M166" s="45">
        <v>8.1150500870366571E-2</v>
      </c>
      <c r="N166" s="45">
        <v>1.0705560476983678E-2</v>
      </c>
      <c r="O166" s="45">
        <v>4.0201458636886622E-2</v>
      </c>
      <c r="P166" s="45">
        <v>0.10086704167374627</v>
      </c>
      <c r="Q166" s="45">
        <v>9.3618589025914467E-3</v>
      </c>
      <c r="R166" s="45">
        <v>4.8367016830326293E-3</v>
      </c>
      <c r="S166" s="45">
        <v>1.6734150364130826</v>
      </c>
    </row>
    <row r="167" spans="1:19">
      <c r="A167" s="88" t="s">
        <v>282</v>
      </c>
      <c r="B167" s="69" t="s">
        <v>207</v>
      </c>
      <c r="C167" s="45">
        <v>0</v>
      </c>
      <c r="D167" s="45">
        <v>0</v>
      </c>
      <c r="E167" s="45">
        <v>2.3449532344907986E-3</v>
      </c>
      <c r="F167" s="45">
        <v>4.2485517125701477E-2</v>
      </c>
      <c r="G167" s="45">
        <v>2.8653470479504506E-2</v>
      </c>
      <c r="H167" s="45">
        <v>0</v>
      </c>
      <c r="I167" s="45">
        <v>0</v>
      </c>
      <c r="J167" s="45">
        <v>9.0471826850635484E-3</v>
      </c>
      <c r="K167" s="45">
        <v>4.5009641430594716E-2</v>
      </c>
      <c r="L167" s="45">
        <v>4.52574930282168E-3</v>
      </c>
      <c r="M167" s="45">
        <v>2.1794328490938764E-2</v>
      </c>
      <c r="N167" s="45">
        <v>1.789423153304881E-3</v>
      </c>
      <c r="O167" s="45">
        <v>1.4427572629616137E-4</v>
      </c>
      <c r="P167" s="45">
        <v>6.6196170826963829E-2</v>
      </c>
      <c r="Q167" s="45">
        <v>3.3919304089516933E-2</v>
      </c>
      <c r="R167" s="45">
        <v>1.2014694931011149E-2</v>
      </c>
      <c r="S167" s="45">
        <v>0.26792471147620489</v>
      </c>
    </row>
    <row r="168" spans="1:19">
      <c r="A168" s="88" t="s">
        <v>282</v>
      </c>
      <c r="B168" s="69" t="s">
        <v>208</v>
      </c>
      <c r="C168" s="45">
        <v>3.7246437623222328E-3</v>
      </c>
      <c r="D168" s="45">
        <v>0</v>
      </c>
      <c r="E168" s="45">
        <v>8.6082028442202585E-4</v>
      </c>
      <c r="F168" s="45">
        <v>0.10898714584601876</v>
      </c>
      <c r="G168" s="45">
        <v>0</v>
      </c>
      <c r="H168" s="45">
        <v>0</v>
      </c>
      <c r="I168" s="45">
        <v>2.3819220250897999E-4</v>
      </c>
      <c r="J168" s="45">
        <v>2.8277864874737269E-4</v>
      </c>
      <c r="K168" s="45">
        <v>0</v>
      </c>
      <c r="L168" s="45">
        <v>0.3123602477755405</v>
      </c>
      <c r="M168" s="45">
        <v>0.1632390511111641</v>
      </c>
      <c r="N168" s="45">
        <v>6.7488373997242945E-2</v>
      </c>
      <c r="O168" s="45">
        <v>6.7392562861701144E-4</v>
      </c>
      <c r="P168" s="45">
        <v>7.1480474999318311E-2</v>
      </c>
      <c r="Q168" s="45">
        <v>2.6200005653919556E-2</v>
      </c>
      <c r="R168" s="45">
        <v>2.6890943154209701E-3</v>
      </c>
      <c r="S168" s="45">
        <v>0.75822475422523894</v>
      </c>
    </row>
    <row r="169" spans="1:19">
      <c r="A169" s="88" t="s">
        <v>282</v>
      </c>
      <c r="B169" s="69" t="s">
        <v>209</v>
      </c>
      <c r="C169" s="45">
        <v>0</v>
      </c>
      <c r="D169" s="45">
        <v>5.6002230196731562E-2</v>
      </c>
      <c r="E169" s="45">
        <v>0</v>
      </c>
      <c r="F169" s="45">
        <v>0.10848024082926955</v>
      </c>
      <c r="G169" s="45">
        <v>1.1121653822715238E-2</v>
      </c>
      <c r="H169" s="45">
        <v>0</v>
      </c>
      <c r="I169" s="45">
        <v>0</v>
      </c>
      <c r="J169" s="45">
        <v>2.4273772484439959E-4</v>
      </c>
      <c r="K169" s="45">
        <v>0</v>
      </c>
      <c r="L169" s="45">
        <v>5.5521528506830009E-4</v>
      </c>
      <c r="M169" s="45">
        <v>2.160090401700776E-2</v>
      </c>
      <c r="N169" s="45">
        <v>2.3081957190676849E-2</v>
      </c>
      <c r="O169" s="45">
        <v>8.4381298498421575E-3</v>
      </c>
      <c r="P169" s="45">
        <v>0.11254033375267092</v>
      </c>
      <c r="Q169" s="45">
        <v>3.5410265508715177E-3</v>
      </c>
      <c r="R169" s="45">
        <v>1.0057100943285491E-2</v>
      </c>
      <c r="S169" s="45">
        <v>0.3556615301629904</v>
      </c>
    </row>
    <row r="170" spans="1:19">
      <c r="A170" s="88" t="s">
        <v>282</v>
      </c>
      <c r="B170" s="69" t="s">
        <v>210</v>
      </c>
      <c r="C170" s="45">
        <v>0</v>
      </c>
      <c r="D170" s="45">
        <v>0</v>
      </c>
      <c r="E170" s="45">
        <v>2.7043420692476339E-2</v>
      </c>
      <c r="F170" s="45">
        <v>1.5002532799304191E-3</v>
      </c>
      <c r="G170" s="45">
        <v>0</v>
      </c>
      <c r="H170" s="45">
        <v>0</v>
      </c>
      <c r="I170" s="45">
        <v>9.7763017720131629E-6</v>
      </c>
      <c r="J170" s="45">
        <v>4.7953758630953969E-2</v>
      </c>
      <c r="K170" s="45">
        <v>0</v>
      </c>
      <c r="L170" s="45">
        <v>0</v>
      </c>
      <c r="M170" s="45">
        <v>1.8189224824407546E-2</v>
      </c>
      <c r="N170" s="45">
        <v>7.9987322781969183E-3</v>
      </c>
      <c r="O170" s="45">
        <v>1.0998343935402222E-3</v>
      </c>
      <c r="P170" s="45">
        <v>0.11862982492887131</v>
      </c>
      <c r="Q170" s="45">
        <v>4.2167634422773936E-4</v>
      </c>
      <c r="R170" s="45">
        <v>4.6786437421124205E-2</v>
      </c>
      <c r="S170" s="45">
        <v>0.26963293909549435</v>
      </c>
    </row>
    <row r="171" spans="1:19">
      <c r="A171" s="88" t="s">
        <v>282</v>
      </c>
      <c r="B171" s="69" t="s">
        <v>211</v>
      </c>
      <c r="C171" s="45">
        <v>3.3650700045967374E-4</v>
      </c>
      <c r="D171" s="45">
        <v>0</v>
      </c>
      <c r="E171" s="45">
        <v>7.2663938002522244E-2</v>
      </c>
      <c r="F171" s="45">
        <v>0</v>
      </c>
      <c r="G171" s="45">
        <v>0</v>
      </c>
      <c r="H171" s="45">
        <v>0</v>
      </c>
      <c r="I171" s="45">
        <v>7.6731374593419499E-4</v>
      </c>
      <c r="J171" s="45">
        <v>2.3296294414200558E-2</v>
      </c>
      <c r="K171" s="45">
        <v>8.3503630541654772E-3</v>
      </c>
      <c r="L171" s="45">
        <v>8.7011817620386012E-4</v>
      </c>
      <c r="M171" s="45">
        <v>3.2936669417559017E-2</v>
      </c>
      <c r="N171" s="45">
        <v>7.4536059600127658E-4</v>
      </c>
      <c r="O171" s="45">
        <v>7.4038620494485397E-3</v>
      </c>
      <c r="P171" s="45">
        <v>9.3502229104655221E-2</v>
      </c>
      <c r="Q171" s="45">
        <v>2.2247972930522497E-3</v>
      </c>
      <c r="R171" s="45">
        <v>2.8961939290312877E-3</v>
      </c>
      <c r="S171" s="45">
        <v>0.24599364678323354</v>
      </c>
    </row>
    <row r="172" spans="1:19">
      <c r="A172" s="88" t="s">
        <v>282</v>
      </c>
      <c r="B172" s="69" t="s">
        <v>212</v>
      </c>
      <c r="C172" s="45">
        <v>0</v>
      </c>
      <c r="D172" s="45">
        <v>7.08200972763251E-5</v>
      </c>
      <c r="E172" s="45">
        <v>2.47378908401652E-4</v>
      </c>
      <c r="F172" s="45">
        <v>0</v>
      </c>
      <c r="G172" s="45">
        <v>0</v>
      </c>
      <c r="H172" s="45">
        <v>8.0591501570519419E-3</v>
      </c>
      <c r="I172" s="45">
        <v>6.2629791175365934E-3</v>
      </c>
      <c r="J172" s="45">
        <v>0</v>
      </c>
      <c r="K172" s="45">
        <v>0</v>
      </c>
      <c r="L172" s="45">
        <v>0.45381521008289205</v>
      </c>
      <c r="M172" s="45">
        <v>6.4434208026735718E-3</v>
      </c>
      <c r="N172" s="45">
        <v>2.8121669117115999E-3</v>
      </c>
      <c r="O172" s="45">
        <v>2.7504646044470338E-2</v>
      </c>
      <c r="P172" s="45">
        <v>5.2492300857847951E-2</v>
      </c>
      <c r="Q172" s="45">
        <v>2.4186610206231585E-3</v>
      </c>
      <c r="R172" s="45">
        <v>6.5502172098774736E-4</v>
      </c>
      <c r="S172" s="45">
        <v>0.56078175572146449</v>
      </c>
    </row>
    <row r="173" spans="1:19">
      <c r="A173" s="88" t="s">
        <v>282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2.4814860140613959E-2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6.1588726297134855E-3</v>
      </c>
      <c r="N173" s="45">
        <v>2.9560439393456761E-3</v>
      </c>
      <c r="O173" s="45">
        <v>1.374342521966998E-4</v>
      </c>
      <c r="P173" s="45">
        <v>6.0126705750594311E-2</v>
      </c>
      <c r="Q173" s="45">
        <v>5.2069926699482849E-3</v>
      </c>
      <c r="R173" s="45">
        <v>4.2630134564465294E-3</v>
      </c>
      <c r="S173" s="45">
        <v>0.10366392283886938</v>
      </c>
    </row>
    <row r="174" spans="1:19">
      <c r="A174" s="88" t="s">
        <v>282</v>
      </c>
      <c r="B174" s="69" t="s">
        <v>214</v>
      </c>
      <c r="C174" s="45">
        <v>3.0875177694766887E-4</v>
      </c>
      <c r="D174" s="45">
        <v>2.3410256451583678E-5</v>
      </c>
      <c r="E174" s="45">
        <v>0</v>
      </c>
      <c r="F174" s="45">
        <v>7.1405841528928704E-3</v>
      </c>
      <c r="G174" s="45">
        <v>0</v>
      </c>
      <c r="H174" s="45">
        <v>0</v>
      </c>
      <c r="I174" s="45">
        <v>5.4043938052528162E-6</v>
      </c>
      <c r="J174" s="45">
        <v>1.9535694283382865E-2</v>
      </c>
      <c r="K174" s="45">
        <v>7.0585535083833584E-4</v>
      </c>
      <c r="L174" s="45">
        <v>8.942014819967703E-2</v>
      </c>
      <c r="M174" s="45">
        <v>1.8132622474967164E-2</v>
      </c>
      <c r="N174" s="45">
        <v>2.1508177062656841E-3</v>
      </c>
      <c r="O174" s="45">
        <v>8.0411953970571659E-5</v>
      </c>
      <c r="P174" s="45">
        <v>1.019098013990849E-2</v>
      </c>
      <c r="Q174" s="45">
        <v>2.2089379370713313E-3</v>
      </c>
      <c r="R174" s="45">
        <v>1.2044919594180747E-3</v>
      </c>
      <c r="S174" s="45">
        <v>0.15110811058559648</v>
      </c>
    </row>
    <row r="175" spans="1:19">
      <c r="A175" s="88" t="s">
        <v>282</v>
      </c>
      <c r="B175" s="69" t="s">
        <v>215</v>
      </c>
      <c r="C175" s="45">
        <v>2.2682312767649537E-3</v>
      </c>
      <c r="D175" s="45">
        <v>1.2864343865715E-5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2.3062978468436857E-2</v>
      </c>
      <c r="N175" s="45">
        <v>2.0683536726018303E-4</v>
      </c>
      <c r="O175" s="45">
        <v>4.9736716255965874E-5</v>
      </c>
      <c r="P175" s="45">
        <v>1.4492314805224282E-2</v>
      </c>
      <c r="Q175" s="45">
        <v>3.0062748161441277E-4</v>
      </c>
      <c r="R175" s="45">
        <v>4.1271844416752579E-3</v>
      </c>
      <c r="S175" s="45">
        <v>4.452077290110168E-2</v>
      </c>
    </row>
    <row r="176" spans="1:19">
      <c r="A176" s="88" t="s">
        <v>282</v>
      </c>
      <c r="B176" s="69" t="s">
        <v>216</v>
      </c>
      <c r="C176" s="45">
        <v>0</v>
      </c>
      <c r="D176" s="45">
        <v>9.6159339973578284E-4</v>
      </c>
      <c r="E176" s="45">
        <v>1.3361324727889645E-4</v>
      </c>
      <c r="F176" s="45">
        <v>6.0414964793054082E-3</v>
      </c>
      <c r="G176" s="45">
        <v>0</v>
      </c>
      <c r="H176" s="45">
        <v>0</v>
      </c>
      <c r="I176" s="45">
        <v>0</v>
      </c>
      <c r="J176" s="45">
        <v>0</v>
      </c>
      <c r="K176" s="45">
        <v>3.8407160929023298E-2</v>
      </c>
      <c r="L176" s="45">
        <v>0</v>
      </c>
      <c r="M176" s="45">
        <v>2.6134488373988241E-2</v>
      </c>
      <c r="N176" s="45">
        <v>0</v>
      </c>
      <c r="O176" s="45">
        <v>3.1899369686221313E-3</v>
      </c>
      <c r="P176" s="45">
        <v>4.323684151994911E-3</v>
      </c>
      <c r="Q176" s="45">
        <v>3.8977310395527098E-4</v>
      </c>
      <c r="R176" s="45">
        <v>4.5576607515229739E-4</v>
      </c>
      <c r="S176" s="45">
        <v>8.0037512729049354E-2</v>
      </c>
    </row>
    <row r="177" spans="1:19">
      <c r="A177" s="88" t="s">
        <v>282</v>
      </c>
      <c r="B177" s="69" t="s">
        <v>217</v>
      </c>
      <c r="C177" s="45">
        <v>0</v>
      </c>
      <c r="D177" s="45">
        <v>4.1796066061472459E-6</v>
      </c>
      <c r="E177" s="45">
        <v>0</v>
      </c>
      <c r="F177" s="45">
        <v>7.1471205828455453E-2</v>
      </c>
      <c r="G177" s="45">
        <v>0</v>
      </c>
      <c r="H177" s="45">
        <v>0</v>
      </c>
      <c r="I177" s="45">
        <v>0.11469192719788013</v>
      </c>
      <c r="J177" s="45">
        <v>0</v>
      </c>
      <c r="K177" s="45">
        <v>1.9555681418648163E-5</v>
      </c>
      <c r="L177" s="45">
        <v>0</v>
      </c>
      <c r="M177" s="45">
        <v>1.9932937015263441E-3</v>
      </c>
      <c r="N177" s="45">
        <v>0.14314829374727056</v>
      </c>
      <c r="O177" s="45">
        <v>1.7541636897628887E-3</v>
      </c>
      <c r="P177" s="45">
        <v>6.5676072238147754E-3</v>
      </c>
      <c r="Q177" s="45">
        <v>2.1559019615846609E-4</v>
      </c>
      <c r="R177" s="45">
        <v>6.3895130210767093E-5</v>
      </c>
      <c r="S177" s="45">
        <v>0.33992971200310507</v>
      </c>
    </row>
    <row r="178" spans="1:19">
      <c r="A178" s="88" t="s">
        <v>282</v>
      </c>
      <c r="B178" s="69" t="s">
        <v>218</v>
      </c>
      <c r="C178" s="45">
        <v>1.9201783154166263E-2</v>
      </c>
      <c r="D178" s="45">
        <v>3.2436107840716488E-4</v>
      </c>
      <c r="E178" s="45">
        <v>0</v>
      </c>
      <c r="F178" s="45">
        <v>0</v>
      </c>
      <c r="G178" s="45">
        <v>0</v>
      </c>
      <c r="H178" s="45">
        <v>0</v>
      </c>
      <c r="I178" s="45">
        <v>1.5959892592396496E-3</v>
      </c>
      <c r="J178" s="45">
        <v>0</v>
      </c>
      <c r="K178" s="45">
        <v>0</v>
      </c>
      <c r="L178" s="45">
        <v>0</v>
      </c>
      <c r="M178" s="45">
        <v>8.9460755460901709E-5</v>
      </c>
      <c r="N178" s="45">
        <v>9.2953527397678926E-3</v>
      </c>
      <c r="O178" s="45">
        <v>4.0212310308263E-6</v>
      </c>
      <c r="P178" s="45">
        <v>0.12920090520097105</v>
      </c>
      <c r="Q178" s="45">
        <v>1.0593002979602417E-2</v>
      </c>
      <c r="R178" s="45">
        <v>5.8674824152049609E-4</v>
      </c>
      <c r="S178" s="45">
        <v>0.17089162464016994</v>
      </c>
    </row>
    <row r="179" spans="1:19">
      <c r="A179" s="88" t="s">
        <v>282</v>
      </c>
      <c r="B179" s="69" t="s">
        <v>219</v>
      </c>
      <c r="C179" s="45">
        <v>4.2202505842752203E-3</v>
      </c>
      <c r="D179" s="45">
        <v>0.27572963471455481</v>
      </c>
      <c r="E179" s="45">
        <v>4.0605421380845996E-7</v>
      </c>
      <c r="F179" s="45">
        <v>0.21702818233837107</v>
      </c>
      <c r="G179" s="45">
        <v>1.1115589834700401E-3</v>
      </c>
      <c r="H179" s="45">
        <v>0</v>
      </c>
      <c r="I179" s="45">
        <v>2.4386469226460594E-2</v>
      </c>
      <c r="J179" s="45">
        <v>0</v>
      </c>
      <c r="K179" s="45">
        <v>4.3485527707975979E-3</v>
      </c>
      <c r="L179" s="45">
        <v>7.4833288852396151E-3</v>
      </c>
      <c r="M179" s="45">
        <v>2.2511247162020354E-2</v>
      </c>
      <c r="N179" s="45">
        <v>5.0260420867657807E-2</v>
      </c>
      <c r="O179" s="45">
        <v>2.1905093690846256E-2</v>
      </c>
      <c r="P179" s="45">
        <v>0.15676391526198952</v>
      </c>
      <c r="Q179" s="45">
        <v>3.1309479113852401E-2</v>
      </c>
      <c r="R179" s="45">
        <v>1.9072350324668363E-2</v>
      </c>
      <c r="S179" s="45">
        <v>0.83613088997840634</v>
      </c>
    </row>
    <row r="180" spans="1:19">
      <c r="A180" s="88" t="s">
        <v>282</v>
      </c>
      <c r="B180" s="69" t="s">
        <v>220</v>
      </c>
      <c r="C180" s="45">
        <v>2.3176560692014514E-2</v>
      </c>
      <c r="D180" s="45">
        <v>6.3745397041126139E-3</v>
      </c>
      <c r="E180" s="45">
        <v>2.9226526726378044E-3</v>
      </c>
      <c r="F180" s="45">
        <v>2.2145247717304528E-3</v>
      </c>
      <c r="G180" s="45">
        <v>0</v>
      </c>
      <c r="H180" s="45">
        <v>0</v>
      </c>
      <c r="I180" s="45">
        <v>6.5695120675368646E-4</v>
      </c>
      <c r="J180" s="45">
        <v>1.0739843504858904E-4</v>
      </c>
      <c r="K180" s="45">
        <v>0</v>
      </c>
      <c r="L180" s="45">
        <v>0</v>
      </c>
      <c r="M180" s="45">
        <v>8.493735114585732E-3</v>
      </c>
      <c r="N180" s="45">
        <v>2.415916057830092E-2</v>
      </c>
      <c r="O180" s="45">
        <v>1.6298758160759874E-4</v>
      </c>
      <c r="P180" s="45">
        <v>2.8363314613020663E-2</v>
      </c>
      <c r="Q180" s="45">
        <v>9.6097655153326578E-4</v>
      </c>
      <c r="R180" s="45">
        <v>2.0945913791909909E-3</v>
      </c>
      <c r="S180" s="45">
        <v>9.9687393300548877E-2</v>
      </c>
    </row>
    <row r="181" spans="1:19">
      <c r="A181" s="88" t="s">
        <v>282</v>
      </c>
      <c r="B181" s="69" t="s">
        <v>221</v>
      </c>
      <c r="C181" s="45">
        <v>3.2026464123104947E-3</v>
      </c>
      <c r="D181" s="45">
        <v>0</v>
      </c>
      <c r="E181" s="45">
        <v>0</v>
      </c>
      <c r="F181" s="45">
        <v>8.9622179906427846E-3</v>
      </c>
      <c r="G181" s="45">
        <v>3.7934137938051116E-2</v>
      </c>
      <c r="H181" s="45">
        <v>0</v>
      </c>
      <c r="I181" s="45">
        <v>0</v>
      </c>
      <c r="J181" s="45">
        <v>3.7660001492286543E-2</v>
      </c>
      <c r="K181" s="45">
        <v>1.3930046030993903E-2</v>
      </c>
      <c r="L181" s="45">
        <v>3.6121178609729299E-3</v>
      </c>
      <c r="M181" s="45">
        <v>5.3192159754504864E-3</v>
      </c>
      <c r="N181" s="45">
        <v>1.7872186980278926E-3</v>
      </c>
      <c r="O181" s="45">
        <v>1.6032525227647199E-3</v>
      </c>
      <c r="P181" s="45">
        <v>4.7189154124309241E-2</v>
      </c>
      <c r="Q181" s="45">
        <v>1.0203037742268162E-2</v>
      </c>
      <c r="R181" s="45">
        <v>1.8706768122589423E-4</v>
      </c>
      <c r="S181" s="45">
        <v>0.1715901144692964</v>
      </c>
    </row>
    <row r="182" spans="1:19">
      <c r="A182" s="88" t="s">
        <v>282</v>
      </c>
      <c r="B182" s="69" t="s">
        <v>222</v>
      </c>
      <c r="C182" s="45">
        <v>1.5046238264759815E-6</v>
      </c>
      <c r="D182" s="45">
        <v>0</v>
      </c>
      <c r="E182" s="45">
        <v>3.0730351449532733E-2</v>
      </c>
      <c r="F182" s="45">
        <v>0</v>
      </c>
      <c r="G182" s="45">
        <v>5.5331556186333231E-3</v>
      </c>
      <c r="H182" s="45">
        <v>0</v>
      </c>
      <c r="I182" s="45">
        <v>0</v>
      </c>
      <c r="J182" s="45">
        <v>5.3242513323215057E-4</v>
      </c>
      <c r="K182" s="45">
        <v>1.6831923844917718E-4</v>
      </c>
      <c r="L182" s="45">
        <v>7.3031893306065854E-3</v>
      </c>
      <c r="M182" s="45">
        <v>7.1500176254808423E-3</v>
      </c>
      <c r="N182" s="45">
        <v>0</v>
      </c>
      <c r="O182" s="45">
        <v>8.1016114036547293E-5</v>
      </c>
      <c r="P182" s="45">
        <v>6.2184423188531568E-3</v>
      </c>
      <c r="Q182" s="45">
        <v>2.6620689990996871E-2</v>
      </c>
      <c r="R182" s="45">
        <v>7.3011378518295089E-4</v>
      </c>
      <c r="S182" s="45">
        <v>8.5069225228842527E-2</v>
      </c>
    </row>
    <row r="183" spans="1:19">
      <c r="A183" s="88" t="s">
        <v>282</v>
      </c>
      <c r="B183" s="69" t="s">
        <v>223</v>
      </c>
      <c r="C183" s="45">
        <v>1.0830042768639192E-5</v>
      </c>
      <c r="D183" s="45">
        <v>0</v>
      </c>
      <c r="E183" s="45">
        <v>1.7028688031373029E-4</v>
      </c>
      <c r="F183" s="45">
        <v>6.9439348699518177E-5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1.9549283193853739E-4</v>
      </c>
      <c r="M183" s="45">
        <v>5.7629897620703474E-5</v>
      </c>
      <c r="N183" s="45">
        <v>5.0018283979724742E-4</v>
      </c>
      <c r="O183" s="45">
        <v>3.8780604487698156E-6</v>
      </c>
      <c r="P183" s="45">
        <v>1.0537822484799619E-3</v>
      </c>
      <c r="Q183" s="45">
        <v>9.1136522914858631E-4</v>
      </c>
      <c r="R183" s="45">
        <v>1.2083919182614977E-4</v>
      </c>
      <c r="S183" s="45">
        <v>3.093726571030686E-3</v>
      </c>
    </row>
    <row r="184" spans="1:19">
      <c r="A184" s="88" t="s">
        <v>282</v>
      </c>
      <c r="B184" s="69" t="s">
        <v>224</v>
      </c>
      <c r="C184" s="45">
        <v>4.4020159631785738E-5</v>
      </c>
      <c r="D184" s="45">
        <v>0</v>
      </c>
      <c r="E184" s="45">
        <v>9.1320889072932232E-8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7.1360942117681958E-5</v>
      </c>
      <c r="N184" s="45">
        <v>0</v>
      </c>
      <c r="O184" s="45">
        <v>4.3810860510973271E-5</v>
      </c>
      <c r="P184" s="45">
        <v>2.6802793969693539E-4</v>
      </c>
      <c r="Q184" s="45">
        <v>7.25080684187418E-5</v>
      </c>
      <c r="R184" s="45">
        <v>8.7855020245442006E-6</v>
      </c>
      <c r="S184" s="45">
        <v>5.0860479328918018E-4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5.9255692952397965E-7</v>
      </c>
      <c r="P185" s="45">
        <v>5.1282832966847991E-6</v>
      </c>
      <c r="Q185" s="45">
        <v>0</v>
      </c>
      <c r="R185" s="45">
        <v>0</v>
      </c>
      <c r="S185" s="45">
        <v>5.7208402282071802E-6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B2:G33"/>
  <sheetViews>
    <sheetView workbookViewId="0">
      <selection activeCell="B2" sqref="B2:C6"/>
    </sheetView>
  </sheetViews>
  <sheetFormatPr defaultRowHeight="15"/>
  <cols>
    <col min="2" max="2" width="23.140625" bestFit="1" customWidth="1"/>
    <col min="3" max="5" width="10.85546875" customWidth="1"/>
  </cols>
  <sheetData>
    <row r="2" spans="2:7">
      <c r="B2" s="133" t="s">
        <v>331</v>
      </c>
      <c r="C2" s="134" t="s">
        <v>332</v>
      </c>
      <c r="D2" s="134"/>
      <c r="E2" s="135"/>
      <c r="F2" s="135"/>
      <c r="G2" s="136"/>
    </row>
    <row r="3" spans="2:7">
      <c r="B3" s="137" t="s">
        <v>333</v>
      </c>
      <c r="C3" s="138">
        <v>41543</v>
      </c>
      <c r="D3" s="139"/>
      <c r="E3" s="140"/>
      <c r="F3" s="140"/>
      <c r="G3" s="141"/>
    </row>
    <row r="4" spans="2:7">
      <c r="B4" s="137" t="s">
        <v>1</v>
      </c>
      <c r="C4" s="139" t="s">
        <v>348</v>
      </c>
      <c r="D4" s="139"/>
      <c r="E4" s="140"/>
      <c r="F4" s="140"/>
      <c r="G4" s="141"/>
    </row>
    <row r="5" spans="2:7">
      <c r="B5" s="137" t="s">
        <v>3</v>
      </c>
      <c r="C5" s="142" t="s">
        <v>283</v>
      </c>
      <c r="D5" s="142"/>
      <c r="E5" s="140"/>
      <c r="F5" s="140"/>
      <c r="G5" s="141"/>
    </row>
    <row r="6" spans="2:7" ht="18">
      <c r="B6" s="143" t="s">
        <v>334</v>
      </c>
      <c r="C6" s="144" t="s">
        <v>335</v>
      </c>
      <c r="D6" s="144"/>
      <c r="E6" s="144"/>
      <c r="F6" s="144"/>
      <c r="G6" s="145"/>
    </row>
    <row r="8" spans="2:7">
      <c r="B8" s="146" t="s">
        <v>336</v>
      </c>
    </row>
    <row r="9" spans="2:7">
      <c r="B9" s="147" t="s">
        <v>337</v>
      </c>
      <c r="C9" s="148">
        <v>2010</v>
      </c>
      <c r="D9" s="148">
        <v>2015</v>
      </c>
      <c r="E9" s="148">
        <v>2020</v>
      </c>
      <c r="F9" s="148">
        <v>2025</v>
      </c>
      <c r="G9" s="149">
        <v>2030</v>
      </c>
    </row>
    <row r="10" spans="2:7">
      <c r="B10" s="150" t="s">
        <v>12</v>
      </c>
      <c r="C10" s="151"/>
      <c r="D10" s="151"/>
      <c r="E10" s="152"/>
      <c r="F10" s="152"/>
      <c r="G10" s="153"/>
    </row>
    <row r="11" spans="2:7">
      <c r="B11" s="73" t="s">
        <v>14</v>
      </c>
      <c r="C11" s="202">
        <v>0.99338303027954811</v>
      </c>
      <c r="D11" s="202">
        <v>1.3484262108288425</v>
      </c>
      <c r="E11" s="202">
        <v>1.520767231413013</v>
      </c>
      <c r="F11" s="202">
        <v>1.6344718754792065</v>
      </c>
      <c r="G11" s="202">
        <v>1.7172039416119638</v>
      </c>
    </row>
    <row r="12" spans="2:7">
      <c r="B12" s="73" t="s">
        <v>15</v>
      </c>
      <c r="C12" s="202">
        <v>7.5759756213149396</v>
      </c>
      <c r="D12" s="202">
        <v>8.8150091454769708</v>
      </c>
      <c r="E12" s="202">
        <v>9.9205378906774033</v>
      </c>
      <c r="F12" s="202">
        <v>10.367918912359839</v>
      </c>
      <c r="G12" s="202">
        <v>10.446230910981621</v>
      </c>
    </row>
    <row r="13" spans="2:7">
      <c r="B13" s="73" t="s">
        <v>16</v>
      </c>
      <c r="C13" s="202">
        <v>0</v>
      </c>
      <c r="D13" s="202">
        <v>0</v>
      </c>
      <c r="E13" s="202">
        <v>0</v>
      </c>
      <c r="F13" s="202">
        <v>0</v>
      </c>
      <c r="G13" s="202">
        <v>0</v>
      </c>
    </row>
    <row r="14" spans="2:7">
      <c r="B14" s="73" t="s">
        <v>17</v>
      </c>
      <c r="C14" s="202">
        <v>38.094087399359786</v>
      </c>
      <c r="D14" s="202">
        <v>62.463588907772404</v>
      </c>
      <c r="E14" s="202">
        <v>78.16526707980492</v>
      </c>
      <c r="F14" s="202">
        <v>84.576221160542332</v>
      </c>
      <c r="G14" s="202">
        <v>85.552779292975274</v>
      </c>
    </row>
    <row r="15" spans="2:7">
      <c r="B15" s="73" t="s">
        <v>18</v>
      </c>
      <c r="C15" s="202">
        <v>117.98244327703284</v>
      </c>
      <c r="D15" s="202">
        <v>140.96959922546182</v>
      </c>
      <c r="E15" s="202">
        <v>159.6628282770356</v>
      </c>
      <c r="F15" s="202">
        <v>165.48734178441475</v>
      </c>
      <c r="G15" s="202">
        <v>164.52098519797181</v>
      </c>
    </row>
    <row r="16" spans="2:7">
      <c r="B16" s="73" t="s">
        <v>19</v>
      </c>
      <c r="C16" s="202">
        <v>109.34443897758648</v>
      </c>
      <c r="D16" s="202">
        <v>102.42664953774637</v>
      </c>
      <c r="E16" s="202">
        <v>98.268152132240729</v>
      </c>
      <c r="F16" s="202">
        <v>94.823098785521864</v>
      </c>
      <c r="G16" s="202">
        <v>91.539043274991343</v>
      </c>
    </row>
    <row r="17" spans="2:7">
      <c r="B17" s="73" t="s">
        <v>20</v>
      </c>
      <c r="C17" s="202">
        <v>1.3056920716477025</v>
      </c>
      <c r="D17" s="202">
        <v>1.3742451585753208</v>
      </c>
      <c r="E17" s="202">
        <v>1.4571338903890274</v>
      </c>
      <c r="F17" s="202">
        <v>1.4983683886437662</v>
      </c>
      <c r="G17" s="202">
        <v>1.5151199721546245</v>
      </c>
    </row>
    <row r="18" spans="2:7">
      <c r="B18" s="73" t="s">
        <v>21</v>
      </c>
      <c r="C18" s="202">
        <v>0.31240584448762243</v>
      </c>
      <c r="D18" s="202">
        <v>0.50966592199267458</v>
      </c>
      <c r="E18" s="202">
        <v>0.55726435773302929</v>
      </c>
      <c r="F18" s="202">
        <v>0.58337302721787521</v>
      </c>
      <c r="G18" s="202">
        <v>0.59937963966540431</v>
      </c>
    </row>
    <row r="19" spans="2:7">
      <c r="B19" s="73" t="s">
        <v>22</v>
      </c>
      <c r="C19" s="202">
        <v>0.11407500141149818</v>
      </c>
      <c r="D19" s="202">
        <v>0.25908212875677838</v>
      </c>
      <c r="E19" s="202">
        <v>0.31451696243645128</v>
      </c>
      <c r="F19" s="202">
        <v>0.34803037662766656</v>
      </c>
      <c r="G19" s="202">
        <v>0.37044933061128354</v>
      </c>
    </row>
    <row r="20" spans="2:7">
      <c r="B20" s="73" t="s">
        <v>23</v>
      </c>
      <c r="C20" s="202">
        <v>5.730688128363977</v>
      </c>
      <c r="D20" s="202">
        <v>8.0749225345033793</v>
      </c>
      <c r="E20" s="202">
        <v>8.568580332985773</v>
      </c>
      <c r="F20" s="202">
        <v>8.7660921222988684</v>
      </c>
      <c r="G20" s="202">
        <v>8.7748891659225698</v>
      </c>
    </row>
    <row r="21" spans="2:7">
      <c r="B21" s="150" t="s">
        <v>13</v>
      </c>
      <c r="C21" s="203"/>
      <c r="D21" s="203"/>
      <c r="E21" s="203"/>
      <c r="F21" s="203"/>
      <c r="G21" s="204"/>
    </row>
    <row r="22" spans="2:7">
      <c r="B22" s="157" t="s">
        <v>24</v>
      </c>
      <c r="C22" s="202">
        <v>12.374135038692749</v>
      </c>
      <c r="D22" s="202">
        <v>13.665067536463233</v>
      </c>
      <c r="E22" s="202">
        <v>16.10536188851523</v>
      </c>
      <c r="F22" s="202">
        <v>17.416966782996056</v>
      </c>
      <c r="G22" s="202">
        <v>18.234732259536269</v>
      </c>
    </row>
    <row r="23" spans="2:7">
      <c r="B23" s="157" t="s">
        <v>238</v>
      </c>
      <c r="C23" s="202">
        <v>24.181331621891434</v>
      </c>
      <c r="D23" s="202">
        <v>24.507437885381005</v>
      </c>
      <c r="E23" s="202">
        <v>25.664995939900127</v>
      </c>
      <c r="F23" s="202">
        <v>26.257804705786413</v>
      </c>
      <c r="G23" s="202">
        <v>26.388019856109114</v>
      </c>
    </row>
    <row r="24" spans="2:7">
      <c r="B24" s="157" t="s">
        <v>239</v>
      </c>
      <c r="C24" s="202">
        <v>1.4733783227404513</v>
      </c>
      <c r="D24" s="202">
        <v>2.4396608225814833</v>
      </c>
      <c r="E24" s="202">
        <v>3.1167549978834415</v>
      </c>
      <c r="F24" s="202">
        <v>3.4731146008692502</v>
      </c>
      <c r="G24" s="202">
        <v>3.6760612520682017</v>
      </c>
    </row>
    <row r="25" spans="2:7">
      <c r="B25" s="157" t="s">
        <v>27</v>
      </c>
      <c r="C25" s="202">
        <v>0.37043138162051653</v>
      </c>
      <c r="D25" s="202">
        <v>1.0220852718639508</v>
      </c>
      <c r="E25" s="202">
        <v>1.3380497575656736</v>
      </c>
      <c r="F25" s="202">
        <v>1.5244665267878226</v>
      </c>
      <c r="G25" s="202">
        <v>1.6580334607315339</v>
      </c>
    </row>
    <row r="26" spans="2:7">
      <c r="B26" s="157" t="s">
        <v>28</v>
      </c>
      <c r="C26" s="202">
        <v>0.71969845366183716</v>
      </c>
      <c r="D26" s="202">
        <v>0.83073135978717372</v>
      </c>
      <c r="E26" s="202">
        <v>0.80891275085563419</v>
      </c>
      <c r="F26" s="202">
        <v>0.79491123046880974</v>
      </c>
      <c r="G26" s="202">
        <v>0.78566485665226005</v>
      </c>
    </row>
    <row r="27" spans="2:7">
      <c r="B27" s="157" t="s">
        <v>240</v>
      </c>
      <c r="C27" s="202">
        <v>244.38294807492252</v>
      </c>
      <c r="D27" s="202">
        <v>281.20236788699276</v>
      </c>
      <c r="E27" s="202">
        <v>316.62409279068231</v>
      </c>
      <c r="F27" s="202">
        <v>333.84910074953541</v>
      </c>
      <c r="G27" s="202">
        <v>340.29264396509569</v>
      </c>
    </row>
    <row r="28" spans="2:7">
      <c r="B28" s="157" t="s">
        <v>338</v>
      </c>
      <c r="C28" s="202">
        <v>0</v>
      </c>
      <c r="D28" s="202">
        <v>0</v>
      </c>
      <c r="E28" s="202">
        <v>0</v>
      </c>
      <c r="F28" s="202">
        <v>0</v>
      </c>
      <c r="G28" s="202">
        <v>0</v>
      </c>
    </row>
    <row r="29" spans="2:7">
      <c r="B29" s="19" t="s">
        <v>241</v>
      </c>
      <c r="C29" s="205">
        <v>564.95511224501388</v>
      </c>
      <c r="D29" s="205">
        <v>649.90853953418423</v>
      </c>
      <c r="E29" s="205">
        <v>722.09321628011844</v>
      </c>
      <c r="F29" s="205">
        <v>751.40128102954986</v>
      </c>
      <c r="G29" s="206">
        <v>756.071236377079</v>
      </c>
    </row>
    <row r="31" spans="2:7">
      <c r="B31" s="160" t="s">
        <v>339</v>
      </c>
      <c r="C31" t="s">
        <v>349</v>
      </c>
      <c r="E31" s="161"/>
      <c r="F31" s="161"/>
    </row>
    <row r="33" spans="3:7">
      <c r="C33" s="162"/>
      <c r="D33" s="162"/>
      <c r="G33" s="16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0.11817172731335919</v>
      </c>
      <c r="E10" s="45">
        <v>0</v>
      </c>
      <c r="F10" s="45">
        <v>0</v>
      </c>
      <c r="G10" s="45">
        <v>2.8388206028456201E-4</v>
      </c>
      <c r="H10" s="45">
        <v>0.76662622546492487</v>
      </c>
      <c r="I10" s="45">
        <v>0</v>
      </c>
      <c r="J10" s="45">
        <v>2.3109852742031574E-3</v>
      </c>
      <c r="K10" s="45">
        <v>0</v>
      </c>
      <c r="L10" s="45">
        <v>0</v>
      </c>
      <c r="M10" s="45">
        <v>2.8566918525729224E-2</v>
      </c>
      <c r="N10" s="45">
        <v>2.5037159036270188E-2</v>
      </c>
      <c r="O10" s="45">
        <v>0</v>
      </c>
      <c r="P10" s="45">
        <v>7.3342999980614259E-3</v>
      </c>
      <c r="Q10" s="45">
        <v>3.2499792124193981E-2</v>
      </c>
      <c r="R10" s="45">
        <v>4.47066032125715E-2</v>
      </c>
      <c r="S10" s="45">
        <v>1.0255375930095982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4.1587759704269679E-3</v>
      </c>
      <c r="N11" s="45">
        <v>0</v>
      </c>
      <c r="O11" s="45">
        <v>0</v>
      </c>
      <c r="P11" s="45">
        <v>0</v>
      </c>
      <c r="Q11" s="45">
        <v>0</v>
      </c>
      <c r="R11" s="45">
        <v>0.10925040484642598</v>
      </c>
      <c r="S11" s="45">
        <v>0.11340918081685292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0.13146610095713362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0.13146610095713385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1.7210778181207306E-3</v>
      </c>
      <c r="Q13" s="45">
        <v>0</v>
      </c>
      <c r="R13" s="45">
        <v>0</v>
      </c>
      <c r="S13" s="45">
        <v>1.7210778181206976E-3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5.6239132119936877E-3</v>
      </c>
      <c r="N14" s="45">
        <v>0</v>
      </c>
      <c r="O14" s="45">
        <v>0</v>
      </c>
      <c r="P14" s="45">
        <v>0</v>
      </c>
      <c r="Q14" s="45">
        <v>0</v>
      </c>
      <c r="R14" s="45">
        <v>2.9202474663425626E-7</v>
      </c>
      <c r="S14" s="45">
        <v>5.6242052367401207E-3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4.8256005408610025E-2</v>
      </c>
      <c r="P17" s="45">
        <v>0</v>
      </c>
      <c r="Q17" s="45">
        <v>0</v>
      </c>
      <c r="R17" s="45">
        <v>0</v>
      </c>
      <c r="S17" s="45">
        <v>4.8256005408610081E-2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2.7736067810659598E-4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2.7736067810679721E-4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7.5182877271144886E-3</v>
      </c>
      <c r="O20" s="45">
        <v>0</v>
      </c>
      <c r="P20" s="45">
        <v>0</v>
      </c>
      <c r="Q20" s="45">
        <v>0</v>
      </c>
      <c r="R20" s="45">
        <v>0</v>
      </c>
      <c r="S20" s="45">
        <v>7.5182877271144921E-3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8.1463496573452865E-8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8.1463496393041623E-8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0</v>
      </c>
      <c r="S24" s="45">
        <v>0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1.278393034275304E-2</v>
      </c>
      <c r="O25" s="45">
        <v>0</v>
      </c>
      <c r="P25" s="45">
        <v>0</v>
      </c>
      <c r="Q25" s="45">
        <v>0</v>
      </c>
      <c r="R25" s="45">
        <v>0</v>
      </c>
      <c r="S25" s="45">
        <v>1.2783930342753047E-2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0</v>
      </c>
      <c r="Q26" s="45">
        <v>0</v>
      </c>
      <c r="R26" s="45">
        <v>0</v>
      </c>
      <c r="S26" s="45">
        <v>0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0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6.0283075787282703E-3</v>
      </c>
      <c r="N28" s="45">
        <v>9.8416435471529728E-3</v>
      </c>
      <c r="O28" s="45">
        <v>0</v>
      </c>
      <c r="P28" s="45">
        <v>0</v>
      </c>
      <c r="Q28" s="45">
        <v>0</v>
      </c>
      <c r="R28" s="45">
        <v>0</v>
      </c>
      <c r="S28" s="45">
        <v>1.5869951125881521E-2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3.9935462047634204E-3</v>
      </c>
      <c r="Q29" s="45">
        <v>0</v>
      </c>
      <c r="R29" s="45">
        <v>0</v>
      </c>
      <c r="S29" s="45">
        <v>3.9935462047633319E-3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1.7818503532870955E-6</v>
      </c>
      <c r="N30" s="45">
        <v>6.6619619072235431E-2</v>
      </c>
      <c r="O30" s="45">
        <v>0</v>
      </c>
      <c r="P30" s="45">
        <v>0</v>
      </c>
      <c r="Q30" s="45">
        <v>0</v>
      </c>
      <c r="R30" s="45">
        <v>0.43610977636903225</v>
      </c>
      <c r="S30" s="45">
        <v>0.50273117729162053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2.5406711599840204E-6</v>
      </c>
      <c r="N31" s="45">
        <v>1.0280287733195337E-3</v>
      </c>
      <c r="O31" s="45">
        <v>0</v>
      </c>
      <c r="P31" s="45">
        <v>0</v>
      </c>
      <c r="Q31" s="45">
        <v>0</v>
      </c>
      <c r="R31" s="45">
        <v>0</v>
      </c>
      <c r="S31" s="45">
        <v>1.0305694444796565E-3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7.7725807231283917E-4</v>
      </c>
      <c r="N32" s="45">
        <v>0</v>
      </c>
      <c r="O32" s="45">
        <v>0</v>
      </c>
      <c r="P32" s="45">
        <v>0</v>
      </c>
      <c r="Q32" s="45">
        <v>0</v>
      </c>
      <c r="R32" s="45">
        <v>1.6232179530436799</v>
      </c>
      <c r="S32" s="45">
        <v>1.6239952111159925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4.207225173406208E-3</v>
      </c>
      <c r="N33" s="45">
        <v>4.2011630512150386E-2</v>
      </c>
      <c r="O33" s="45">
        <v>0</v>
      </c>
      <c r="P33" s="45">
        <v>0</v>
      </c>
      <c r="Q33" s="45">
        <v>0</v>
      </c>
      <c r="R33" s="45">
        <v>0</v>
      </c>
      <c r="S33" s="45">
        <v>4.6218855685556726E-2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0</v>
      </c>
      <c r="Q34" s="45">
        <v>0</v>
      </c>
      <c r="R34" s="45">
        <v>0</v>
      </c>
      <c r="S34" s="45">
        <v>0</v>
      </c>
    </row>
    <row r="35" spans="1:19">
      <c r="A35" s="88" t="s">
        <v>284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5.6529093222942861E-4</v>
      </c>
      <c r="N35" s="45">
        <v>0</v>
      </c>
      <c r="O35" s="45">
        <v>0</v>
      </c>
      <c r="P35" s="45">
        <v>0</v>
      </c>
      <c r="Q35" s="45">
        <v>0</v>
      </c>
      <c r="R35" s="45">
        <v>0</v>
      </c>
      <c r="S35" s="45">
        <v>5.6529093222934534E-4</v>
      </c>
    </row>
    <row r="36" spans="1:19">
      <c r="A36" s="88" t="s">
        <v>284</v>
      </c>
      <c r="B36" s="89" t="s">
        <v>75</v>
      </c>
      <c r="C36" s="45">
        <v>1.9209980865295927E-2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1.9209980865296128E-2</v>
      </c>
    </row>
    <row r="37" spans="1:19">
      <c r="A37" s="88" t="s">
        <v>284</v>
      </c>
      <c r="B37" s="89" t="s">
        <v>76</v>
      </c>
      <c r="C37" s="45">
        <v>0</v>
      </c>
      <c r="D37" s="45">
        <v>0.11438675306217465</v>
      </c>
      <c r="E37" s="45">
        <v>0</v>
      </c>
      <c r="F37" s="45">
        <v>0</v>
      </c>
      <c r="G37" s="45">
        <v>0</v>
      </c>
      <c r="H37" s="45">
        <v>0.81932076965810319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0.93370752272027735</v>
      </c>
    </row>
    <row r="38" spans="1:19">
      <c r="A38" s="88" t="s">
        <v>284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8.5028255443250957E-3</v>
      </c>
      <c r="Q38" s="45">
        <v>0</v>
      </c>
      <c r="R38" s="45">
        <v>0</v>
      </c>
      <c r="S38" s="45">
        <v>8.5028255443253542E-3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2.676328547286666E-6</v>
      </c>
      <c r="N39" s="45">
        <v>0</v>
      </c>
      <c r="O39" s="45">
        <v>0</v>
      </c>
      <c r="P39" s="45">
        <v>3.1013873452184863E-3</v>
      </c>
      <c r="Q39" s="45">
        <v>0</v>
      </c>
      <c r="R39" s="45">
        <v>0</v>
      </c>
      <c r="S39" s="45">
        <v>3.1040636737653671E-3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0.70503890135055292</v>
      </c>
      <c r="I40" s="45">
        <v>0</v>
      </c>
      <c r="J40" s="45">
        <v>0</v>
      </c>
      <c r="K40" s="45">
        <v>0</v>
      </c>
      <c r="L40" s="45">
        <v>0</v>
      </c>
      <c r="M40" s="45">
        <v>0</v>
      </c>
      <c r="N40" s="45">
        <v>9.1757814555986167E-2</v>
      </c>
      <c r="O40" s="45">
        <v>0</v>
      </c>
      <c r="P40" s="45">
        <v>0</v>
      </c>
      <c r="Q40" s="45">
        <v>0</v>
      </c>
      <c r="R40" s="45">
        <v>0</v>
      </c>
      <c r="S40" s="45">
        <v>0.796796715906539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0</v>
      </c>
      <c r="N41" s="45">
        <v>0</v>
      </c>
      <c r="O41" s="45">
        <v>0</v>
      </c>
      <c r="P41" s="45">
        <v>0</v>
      </c>
      <c r="Q41" s="45">
        <v>0</v>
      </c>
      <c r="R41" s="45">
        <v>0</v>
      </c>
      <c r="S41" s="45">
        <v>0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7.910738812098167E-5</v>
      </c>
      <c r="N42" s="45">
        <v>0</v>
      </c>
      <c r="O42" s="45">
        <v>0</v>
      </c>
      <c r="P42" s="45">
        <v>0</v>
      </c>
      <c r="Q42" s="45">
        <v>0</v>
      </c>
      <c r="R42" s="45">
        <v>0</v>
      </c>
      <c r="S42" s="45">
        <v>7.9107388121002487E-5</v>
      </c>
    </row>
    <row r="43" spans="1:19">
      <c r="A43" s="88" t="s">
        <v>284</v>
      </c>
      <c r="B43" s="89" t="s">
        <v>82</v>
      </c>
      <c r="C43" s="45">
        <v>0</v>
      </c>
      <c r="D43" s="45">
        <v>8.70782223081219E-2</v>
      </c>
      <c r="E43" s="45">
        <v>0</v>
      </c>
      <c r="F43" s="45">
        <v>0</v>
      </c>
      <c r="G43" s="45">
        <v>0</v>
      </c>
      <c r="H43" s="45">
        <v>1.1746044391458144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2.6176328720373121E-4</v>
      </c>
      <c r="S43" s="45">
        <v>1.2619444247411407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2.249555123678979E-6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9.2496499159894774E-3</v>
      </c>
      <c r="O44" s="45">
        <v>0</v>
      </c>
      <c r="P44" s="45">
        <v>0</v>
      </c>
      <c r="Q44" s="45">
        <v>0</v>
      </c>
      <c r="R44" s="45">
        <v>4.8651563826815902E-3</v>
      </c>
      <c r="S44" s="45">
        <v>1.4117055853794191E-2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6.3478535826111404E-5</v>
      </c>
      <c r="N45" s="45">
        <v>8.8819784533855639E-4</v>
      </c>
      <c r="O45" s="45">
        <v>0</v>
      </c>
      <c r="P45" s="45">
        <v>0</v>
      </c>
      <c r="Q45" s="45">
        <v>0</v>
      </c>
      <c r="R45" s="45">
        <v>0.73183820281181466</v>
      </c>
      <c r="S45" s="45">
        <v>0.73278987919298011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1.6500452190058856E-4</v>
      </c>
      <c r="N46" s="45">
        <v>7.207113534323123E-2</v>
      </c>
      <c r="O46" s="45">
        <v>0</v>
      </c>
      <c r="P46" s="45">
        <v>0</v>
      </c>
      <c r="Q46" s="45">
        <v>0</v>
      </c>
      <c r="R46" s="45">
        <v>2.369354812253377E-2</v>
      </c>
      <c r="S46" s="45">
        <v>9.5929687987664991E-2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0.77265051830440257</v>
      </c>
      <c r="I47" s="45">
        <v>0</v>
      </c>
      <c r="J47" s="45">
        <v>0</v>
      </c>
      <c r="K47" s="45">
        <v>0</v>
      </c>
      <c r="L47" s="45">
        <v>0</v>
      </c>
      <c r="M47" s="45">
        <v>2.1296272963622492E-3</v>
      </c>
      <c r="N47" s="45">
        <v>0</v>
      </c>
      <c r="O47" s="45">
        <v>0</v>
      </c>
      <c r="P47" s="45">
        <v>0</v>
      </c>
      <c r="Q47" s="45">
        <v>0</v>
      </c>
      <c r="R47" s="45">
        <v>4.4197840741615479E-3</v>
      </c>
      <c r="S47" s="45">
        <v>0.77919992967492746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8.0761777369608295E-4</v>
      </c>
      <c r="N48" s="45">
        <v>0</v>
      </c>
      <c r="O48" s="45">
        <v>0</v>
      </c>
      <c r="P48" s="45">
        <v>0</v>
      </c>
      <c r="Q48" s="45">
        <v>0</v>
      </c>
      <c r="R48" s="45">
        <v>8.8804553264441033E-2</v>
      </c>
      <c r="S48" s="45">
        <v>8.9612171038135457E-2</v>
      </c>
    </row>
    <row r="49" spans="1:19">
      <c r="A49" s="88" t="s">
        <v>284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6.5431149933944943E-5</v>
      </c>
      <c r="N49" s="45">
        <v>1.0185462222516428E-2</v>
      </c>
      <c r="O49" s="45">
        <v>0</v>
      </c>
      <c r="P49" s="45">
        <v>0</v>
      </c>
      <c r="Q49" s="45">
        <v>0</v>
      </c>
      <c r="R49" s="45">
        <v>0</v>
      </c>
      <c r="S49" s="45">
        <v>1.0250893372452552E-2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0.39407701465464395</v>
      </c>
      <c r="I50" s="45">
        <v>0</v>
      </c>
      <c r="J50" s="45">
        <v>0</v>
      </c>
      <c r="K50" s="45">
        <v>0</v>
      </c>
      <c r="L50" s="45">
        <v>0</v>
      </c>
      <c r="M50" s="45">
        <v>1.4819059451249422E-4</v>
      </c>
      <c r="N50" s="45">
        <v>0</v>
      </c>
      <c r="O50" s="45">
        <v>0</v>
      </c>
      <c r="P50" s="45">
        <v>0</v>
      </c>
      <c r="Q50" s="45">
        <v>0</v>
      </c>
      <c r="R50" s="45">
        <v>0.13766071049933037</v>
      </c>
      <c r="S50" s="45">
        <v>0.53188591574848587</v>
      </c>
    </row>
    <row r="51" spans="1:19">
      <c r="A51" s="88" t="s">
        <v>284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1.7671181282815043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1.9798527693445152E-2</v>
      </c>
      <c r="N51" s="45">
        <v>3.0697739206731911E-2</v>
      </c>
      <c r="O51" s="45">
        <v>0</v>
      </c>
      <c r="P51" s="45">
        <v>0</v>
      </c>
      <c r="Q51" s="45">
        <v>0</v>
      </c>
      <c r="R51" s="45">
        <v>5.7159106265194382E-3</v>
      </c>
      <c r="S51" s="45">
        <v>1.8233303058082004</v>
      </c>
    </row>
    <row r="52" spans="1:19">
      <c r="A52" s="88" t="s">
        <v>284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4.695963257815789</v>
      </c>
      <c r="I52" s="45">
        <v>3.212501481482255E-2</v>
      </c>
      <c r="J52" s="45">
        <v>0</v>
      </c>
      <c r="K52" s="45">
        <v>0</v>
      </c>
      <c r="L52" s="45">
        <v>0</v>
      </c>
      <c r="M52" s="45">
        <v>1.064805696850718E-3</v>
      </c>
      <c r="N52" s="45">
        <v>5.4525227125545861E-3</v>
      </c>
      <c r="O52" s="45">
        <v>0</v>
      </c>
      <c r="P52" s="45">
        <v>0</v>
      </c>
      <c r="Q52" s="45">
        <v>0</v>
      </c>
      <c r="R52" s="45">
        <v>0.62102186415177618</v>
      </c>
      <c r="S52" s="45">
        <v>5.3556274651917928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1.4535785714898686</v>
      </c>
      <c r="G53" s="45">
        <v>0</v>
      </c>
      <c r="H53" s="45">
        <v>0</v>
      </c>
      <c r="I53" s="45">
        <v>2.0341178974471463E-2</v>
      </c>
      <c r="J53" s="45">
        <v>0</v>
      </c>
      <c r="K53" s="45">
        <v>0</v>
      </c>
      <c r="L53" s="45">
        <v>0</v>
      </c>
      <c r="M53" s="45">
        <v>5.6255465751937905E-4</v>
      </c>
      <c r="N53" s="45">
        <v>1.4492113914126636E-2</v>
      </c>
      <c r="O53" s="45">
        <v>0</v>
      </c>
      <c r="P53" s="45">
        <v>0</v>
      </c>
      <c r="Q53" s="45">
        <v>0</v>
      </c>
      <c r="R53" s="45">
        <v>0</v>
      </c>
      <c r="S53" s="45">
        <v>1.4889744190359853</v>
      </c>
    </row>
    <row r="54" spans="1:19">
      <c r="A54" s="88" t="s">
        <v>284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0.38663881992732385</v>
      </c>
      <c r="I54" s="45">
        <v>0</v>
      </c>
      <c r="J54" s="45">
        <v>0</v>
      </c>
      <c r="K54" s="45">
        <v>0</v>
      </c>
      <c r="L54" s="45">
        <v>0.98984571400119714</v>
      </c>
      <c r="M54" s="45">
        <v>1.4364937897013902E-2</v>
      </c>
      <c r="N54" s="45">
        <v>6.9067650215100529E-3</v>
      </c>
      <c r="O54" s="45">
        <v>0</v>
      </c>
      <c r="P54" s="45">
        <v>3.1902153660658267E-3</v>
      </c>
      <c r="Q54" s="45">
        <v>2.387279648214731E-3</v>
      </c>
      <c r="R54" s="45">
        <v>4.6493700575092056E-2</v>
      </c>
      <c r="S54" s="45">
        <v>1.4498274324364182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8.2529003553069913E-2</v>
      </c>
      <c r="I55" s="45">
        <v>0</v>
      </c>
      <c r="J55" s="45">
        <v>0</v>
      </c>
      <c r="K55" s="45">
        <v>0</v>
      </c>
      <c r="L55" s="45">
        <v>0</v>
      </c>
      <c r="M55" s="45">
        <v>5.8965267226996659E-2</v>
      </c>
      <c r="N55" s="45">
        <v>1.3281689417468212E-2</v>
      </c>
      <c r="O55" s="45">
        <v>0</v>
      </c>
      <c r="P55" s="45">
        <v>0</v>
      </c>
      <c r="Q55" s="45">
        <v>0</v>
      </c>
      <c r="R55" s="45">
        <v>2.5122257478250809E-2</v>
      </c>
      <c r="S55" s="45">
        <v>0.17989821767578462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2.6063891955548453</v>
      </c>
      <c r="I56" s="45">
        <v>0</v>
      </c>
      <c r="J56" s="45">
        <v>0</v>
      </c>
      <c r="K56" s="45">
        <v>0</v>
      </c>
      <c r="L56" s="45">
        <v>0</v>
      </c>
      <c r="M56" s="45">
        <v>1.3722445885155921E-6</v>
      </c>
      <c r="N56" s="45">
        <v>6.1926902765014114E-2</v>
      </c>
      <c r="O56" s="45">
        <v>0</v>
      </c>
      <c r="P56" s="45">
        <v>3.0647298601411792E-3</v>
      </c>
      <c r="Q56" s="45">
        <v>0</v>
      </c>
      <c r="R56" s="45">
        <v>0.41858929425840552</v>
      </c>
      <c r="S56" s="45">
        <v>3.0899714946830024</v>
      </c>
    </row>
    <row r="57" spans="1:19">
      <c r="A57" s="88" t="s">
        <v>284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1.9195246052760018E-3</v>
      </c>
      <c r="N57" s="45">
        <v>0.12330101296543089</v>
      </c>
      <c r="O57" s="45">
        <v>0</v>
      </c>
      <c r="P57" s="45">
        <v>0</v>
      </c>
      <c r="Q57" s="45">
        <v>0</v>
      </c>
      <c r="R57" s="45">
        <v>1.6676973434075588</v>
      </c>
      <c r="S57" s="45">
        <v>1.792917880978262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7.6471456476863431E-2</v>
      </c>
      <c r="N58" s="45">
        <v>0.20405689908757108</v>
      </c>
      <c r="O58" s="45">
        <v>0</v>
      </c>
      <c r="P58" s="45">
        <v>2.9110839219959175E-2</v>
      </c>
      <c r="Q58" s="45">
        <v>0</v>
      </c>
      <c r="R58" s="45">
        <v>1.4077074212973564</v>
      </c>
      <c r="S58" s="45">
        <v>1.7173466160817483</v>
      </c>
    </row>
    <row r="59" spans="1:19">
      <c r="A59" s="88" t="s">
        <v>284</v>
      </c>
      <c r="B59" s="89" t="s">
        <v>98</v>
      </c>
      <c r="C59" s="45">
        <v>0</v>
      </c>
      <c r="D59" s="45">
        <v>0</v>
      </c>
      <c r="E59" s="45">
        <v>0</v>
      </c>
      <c r="F59" s="45">
        <v>7.5693871317095809</v>
      </c>
      <c r="G59" s="45">
        <v>1.6438132988735172</v>
      </c>
      <c r="H59" s="45">
        <v>1.1088639672224812</v>
      </c>
      <c r="I59" s="45">
        <v>7.5057692746446913E-5</v>
      </c>
      <c r="J59" s="45">
        <v>0</v>
      </c>
      <c r="K59" s="45">
        <v>0</v>
      </c>
      <c r="L59" s="45">
        <v>0</v>
      </c>
      <c r="M59" s="45">
        <v>2.7564975278178583E-2</v>
      </c>
      <c r="N59" s="45">
        <v>0.29015756835380657</v>
      </c>
      <c r="O59" s="45">
        <v>0</v>
      </c>
      <c r="P59" s="45">
        <v>0</v>
      </c>
      <c r="Q59" s="45">
        <v>0</v>
      </c>
      <c r="R59" s="45">
        <v>0.29625526809707381</v>
      </c>
      <c r="S59" s="45">
        <v>10.936117267227385</v>
      </c>
    </row>
    <row r="60" spans="1:19">
      <c r="A60" s="88" t="s">
        <v>284</v>
      </c>
      <c r="B60" s="89" t="s">
        <v>99</v>
      </c>
      <c r="C60" s="45">
        <v>0</v>
      </c>
      <c r="D60" s="45">
        <v>2.9143820787992158E-2</v>
      </c>
      <c r="E60" s="45">
        <v>0</v>
      </c>
      <c r="F60" s="45">
        <v>6.183736601894374E-2</v>
      </c>
      <c r="G60" s="45">
        <v>0</v>
      </c>
      <c r="H60" s="45">
        <v>3.5998297459113004</v>
      </c>
      <c r="I60" s="45">
        <v>1.9930726161839732E-2</v>
      </c>
      <c r="J60" s="45">
        <v>2.0689471481031684E-4</v>
      </c>
      <c r="K60" s="45">
        <v>0</v>
      </c>
      <c r="L60" s="45">
        <v>0</v>
      </c>
      <c r="M60" s="45">
        <v>0.29707698524085119</v>
      </c>
      <c r="N60" s="45">
        <v>0.26782843665418188</v>
      </c>
      <c r="O60" s="45">
        <v>0</v>
      </c>
      <c r="P60" s="45">
        <v>1.2282264469365423E-6</v>
      </c>
      <c r="Q60" s="45">
        <v>1.1615032450400124E-2</v>
      </c>
      <c r="R60" s="45">
        <v>3.1019038405135735</v>
      </c>
      <c r="S60" s="45">
        <v>7.3893740766803404</v>
      </c>
    </row>
    <row r="61" spans="1:19">
      <c r="A61" s="88" t="s">
        <v>284</v>
      </c>
      <c r="B61" s="89" t="s">
        <v>101</v>
      </c>
      <c r="C61" s="45">
        <v>0</v>
      </c>
      <c r="D61" s="45">
        <v>0.17465289826306907</v>
      </c>
      <c r="E61" s="45">
        <v>0</v>
      </c>
      <c r="F61" s="45">
        <v>0.45708915986243959</v>
      </c>
      <c r="G61" s="45">
        <v>0</v>
      </c>
      <c r="H61" s="45">
        <v>1.2700691243834967</v>
      </c>
      <c r="I61" s="45">
        <v>3.8837310453120763E-2</v>
      </c>
      <c r="J61" s="45">
        <v>0</v>
      </c>
      <c r="K61" s="45">
        <v>0</v>
      </c>
      <c r="L61" s="45">
        <v>0</v>
      </c>
      <c r="M61" s="45">
        <v>0.20403366681080104</v>
      </c>
      <c r="N61" s="45">
        <v>0.29245476516389046</v>
      </c>
      <c r="O61" s="45">
        <v>0</v>
      </c>
      <c r="P61" s="45">
        <v>6.9453220959395795E-4</v>
      </c>
      <c r="Q61" s="45">
        <v>0</v>
      </c>
      <c r="R61" s="45">
        <v>9.5422510835546053</v>
      </c>
      <c r="S61" s="45">
        <v>11.980082540701019</v>
      </c>
    </row>
    <row r="62" spans="1:19">
      <c r="A62" s="88" t="s">
        <v>284</v>
      </c>
      <c r="B62" s="89" t="s">
        <v>102</v>
      </c>
      <c r="C62" s="45">
        <v>0</v>
      </c>
      <c r="D62" s="45">
        <v>0.45982850654082097</v>
      </c>
      <c r="E62" s="45">
        <v>0</v>
      </c>
      <c r="F62" s="45">
        <v>5.691153658079152</v>
      </c>
      <c r="G62" s="45">
        <v>0</v>
      </c>
      <c r="H62" s="45">
        <v>0</v>
      </c>
      <c r="I62" s="45">
        <v>2.4500094897295099E-6</v>
      </c>
      <c r="J62" s="45">
        <v>8.2467485564723161E-3</v>
      </c>
      <c r="K62" s="45">
        <v>0</v>
      </c>
      <c r="L62" s="45">
        <v>0</v>
      </c>
      <c r="M62" s="45">
        <v>0.11586905439390727</v>
      </c>
      <c r="N62" s="45">
        <v>4.8290436466911446E-2</v>
      </c>
      <c r="O62" s="45">
        <v>0</v>
      </c>
      <c r="P62" s="45">
        <v>1.0184932058866225E-3</v>
      </c>
      <c r="Q62" s="45">
        <v>2.2861018298331919E-2</v>
      </c>
      <c r="R62" s="45">
        <v>0.28724079725498797</v>
      </c>
      <c r="S62" s="45">
        <v>6.6345111628059641</v>
      </c>
    </row>
    <row r="63" spans="1:19">
      <c r="A63" s="88" t="s">
        <v>284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0.19416513707751193</v>
      </c>
      <c r="H63" s="45">
        <v>0.31176205721185823</v>
      </c>
      <c r="I63" s="45">
        <v>1.8584608977036121E-4</v>
      </c>
      <c r="J63" s="45">
        <v>0</v>
      </c>
      <c r="K63" s="45">
        <v>0</v>
      </c>
      <c r="L63" s="45">
        <v>0</v>
      </c>
      <c r="M63" s="45">
        <v>7.8895919306731566E-2</v>
      </c>
      <c r="N63" s="45">
        <v>0.46843620979521061</v>
      </c>
      <c r="O63" s="45">
        <v>0</v>
      </c>
      <c r="P63" s="45">
        <v>1.4785758140349603E-3</v>
      </c>
      <c r="Q63" s="45">
        <v>0</v>
      </c>
      <c r="R63" s="45">
        <v>0.16171379461103541</v>
      </c>
      <c r="S63" s="45">
        <v>1.2166375399061451</v>
      </c>
    </row>
    <row r="64" spans="1:19">
      <c r="A64" s="88" t="s">
        <v>284</v>
      </c>
      <c r="B64" s="89" t="s">
        <v>104</v>
      </c>
      <c r="C64" s="45">
        <v>0</v>
      </c>
      <c r="D64" s="45">
        <v>0</v>
      </c>
      <c r="E64" s="45">
        <v>0</v>
      </c>
      <c r="F64" s="45">
        <v>5.7787373259157597</v>
      </c>
      <c r="G64" s="45">
        <v>0.39978787954751649</v>
      </c>
      <c r="H64" s="45">
        <v>1.453083306153605</v>
      </c>
      <c r="I64" s="45">
        <v>4.1524335254878669E-2</v>
      </c>
      <c r="J64" s="45">
        <v>0</v>
      </c>
      <c r="K64" s="45">
        <v>0</v>
      </c>
      <c r="L64" s="45">
        <v>0</v>
      </c>
      <c r="M64" s="45">
        <v>0.16060712822926904</v>
      </c>
      <c r="N64" s="45">
        <v>0.21872808653173781</v>
      </c>
      <c r="O64" s="45">
        <v>0</v>
      </c>
      <c r="P64" s="45">
        <v>1.1294550363072781E-3</v>
      </c>
      <c r="Q64" s="45">
        <v>0</v>
      </c>
      <c r="R64" s="45">
        <v>0.46922273425438377</v>
      </c>
      <c r="S64" s="45">
        <v>8.5228202509234734</v>
      </c>
    </row>
    <row r="65" spans="1:19">
      <c r="A65" s="88" t="s">
        <v>284</v>
      </c>
      <c r="B65" s="89" t="s">
        <v>105</v>
      </c>
      <c r="C65" s="45">
        <v>0</v>
      </c>
      <c r="D65" s="45">
        <v>0.21373964261444756</v>
      </c>
      <c r="E65" s="45">
        <v>0</v>
      </c>
      <c r="F65" s="45">
        <v>0</v>
      </c>
      <c r="G65" s="45">
        <v>0.23342390792641687</v>
      </c>
      <c r="H65" s="45">
        <v>1.8330470709477211</v>
      </c>
      <c r="I65" s="45">
        <v>1.0128502138368856E-2</v>
      </c>
      <c r="J65" s="45">
        <v>0</v>
      </c>
      <c r="K65" s="45">
        <v>0</v>
      </c>
      <c r="L65" s="45">
        <v>0</v>
      </c>
      <c r="M65" s="45">
        <v>7.6325431559176593E-4</v>
      </c>
      <c r="N65" s="45">
        <v>0.33130993671013442</v>
      </c>
      <c r="O65" s="45">
        <v>0</v>
      </c>
      <c r="P65" s="45">
        <v>5.176415998805417E-3</v>
      </c>
      <c r="Q65" s="45">
        <v>1.3555276948832434E-3</v>
      </c>
      <c r="R65" s="45">
        <v>0.82189520122464899</v>
      </c>
      <c r="S65" s="45">
        <v>3.4508394595710143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0.18758165238764946</v>
      </c>
      <c r="I66" s="45">
        <v>5.7171157288432028E-3</v>
      </c>
      <c r="J66" s="45">
        <v>0</v>
      </c>
      <c r="K66" s="45">
        <v>0</v>
      </c>
      <c r="L66" s="45">
        <v>0</v>
      </c>
      <c r="M66" s="45">
        <v>5.4454451538586301E-2</v>
      </c>
      <c r="N66" s="45">
        <v>0.31943770732706778</v>
      </c>
      <c r="O66" s="45">
        <v>0.11669429108831925</v>
      </c>
      <c r="P66" s="45">
        <v>1.3575641397926691E-2</v>
      </c>
      <c r="Q66" s="45">
        <v>0</v>
      </c>
      <c r="R66" s="45">
        <v>0.21882061414552112</v>
      </c>
      <c r="S66" s="45">
        <v>0.91628147361390688</v>
      </c>
    </row>
    <row r="67" spans="1:19">
      <c r="A67" s="88" t="s">
        <v>284</v>
      </c>
      <c r="B67" s="89" t="s">
        <v>107</v>
      </c>
      <c r="C67" s="45">
        <v>0</v>
      </c>
      <c r="D67" s="45">
        <v>0.2922976896094045</v>
      </c>
      <c r="E67" s="45">
        <v>0</v>
      </c>
      <c r="F67" s="45">
        <v>0</v>
      </c>
      <c r="G67" s="45">
        <v>0</v>
      </c>
      <c r="H67" s="45">
        <v>0.20067290868747278</v>
      </c>
      <c r="I67" s="45">
        <v>0</v>
      </c>
      <c r="J67" s="45">
        <v>0</v>
      </c>
      <c r="K67" s="45">
        <v>3.408102174942469E-3</v>
      </c>
      <c r="L67" s="45">
        <v>0</v>
      </c>
      <c r="M67" s="45">
        <v>2.1900288581991001E-2</v>
      </c>
      <c r="N67" s="45">
        <v>0.54407424077341915</v>
      </c>
      <c r="O67" s="45">
        <v>3.0095568491355085E-3</v>
      </c>
      <c r="P67" s="45">
        <v>2.6698731046019497E-2</v>
      </c>
      <c r="Q67" s="45">
        <v>0</v>
      </c>
      <c r="R67" s="45">
        <v>1.8018473347718142</v>
      </c>
      <c r="S67" s="45">
        <v>2.8939088524941923</v>
      </c>
    </row>
    <row r="68" spans="1:19">
      <c r="A68" s="88" t="s">
        <v>284</v>
      </c>
      <c r="B68" s="89" t="s">
        <v>108</v>
      </c>
      <c r="C68" s="45">
        <v>6.9979165676381655E-2</v>
      </c>
      <c r="D68" s="45">
        <v>6.3527077243762831E-2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1.0618505590158367E-3</v>
      </c>
      <c r="K68" s="45">
        <v>0</v>
      </c>
      <c r="L68" s="45">
        <v>0</v>
      </c>
      <c r="M68" s="45">
        <v>7.257309542253787E-2</v>
      </c>
      <c r="N68" s="45">
        <v>0.1612526941551593</v>
      </c>
      <c r="O68" s="45">
        <v>0</v>
      </c>
      <c r="P68" s="45">
        <v>8.3361015401281491E-5</v>
      </c>
      <c r="Q68" s="45">
        <v>0</v>
      </c>
      <c r="R68" s="45">
        <v>5.4833568128927972</v>
      </c>
      <c r="S68" s="45">
        <v>5.8518340569650462</v>
      </c>
    </row>
    <row r="69" spans="1:19">
      <c r="A69" s="88" t="s">
        <v>284</v>
      </c>
      <c r="B69" s="89" t="s">
        <v>109</v>
      </c>
      <c r="C69" s="45">
        <v>8.0542836745881863E-3</v>
      </c>
      <c r="D69" s="45">
        <v>0.17545539945902333</v>
      </c>
      <c r="E69" s="45">
        <v>0</v>
      </c>
      <c r="F69" s="45">
        <v>0</v>
      </c>
      <c r="G69" s="45">
        <v>0.82523217292614781</v>
      </c>
      <c r="H69" s="45">
        <v>1.3368167428697895</v>
      </c>
      <c r="I69" s="45">
        <v>7.0695879961753999E-2</v>
      </c>
      <c r="J69" s="45">
        <v>0</v>
      </c>
      <c r="K69" s="45">
        <v>6.5345443286279831E-3</v>
      </c>
      <c r="L69" s="45">
        <v>0.1071856883512643</v>
      </c>
      <c r="M69" s="45">
        <v>0.24424085382793392</v>
      </c>
      <c r="N69" s="45">
        <v>0.19202552337619938</v>
      </c>
      <c r="O69" s="45">
        <v>0</v>
      </c>
      <c r="P69" s="45">
        <v>0</v>
      </c>
      <c r="Q69" s="45">
        <v>0</v>
      </c>
      <c r="R69" s="45">
        <v>1.0695460675401023</v>
      </c>
      <c r="S69" s="45">
        <v>4.035787156315422</v>
      </c>
    </row>
    <row r="70" spans="1:19">
      <c r="A70" s="88" t="s">
        <v>284</v>
      </c>
      <c r="B70" s="89" t="s">
        <v>110</v>
      </c>
      <c r="C70" s="45">
        <v>0</v>
      </c>
      <c r="D70" s="45">
        <v>0</v>
      </c>
      <c r="E70" s="45">
        <v>0</v>
      </c>
      <c r="F70" s="45">
        <v>0.86550880662387542</v>
      </c>
      <c r="G70" s="45">
        <v>0</v>
      </c>
      <c r="H70" s="45">
        <v>1.5766568217778314</v>
      </c>
      <c r="I70" s="45">
        <v>8.626521107243601E-3</v>
      </c>
      <c r="J70" s="45">
        <v>0</v>
      </c>
      <c r="K70" s="45">
        <v>0</v>
      </c>
      <c r="L70" s="45">
        <v>0.24199280323459771</v>
      </c>
      <c r="M70" s="45">
        <v>0.49521352231142823</v>
      </c>
      <c r="N70" s="45">
        <v>0.2058329242007515</v>
      </c>
      <c r="O70" s="45">
        <v>0</v>
      </c>
      <c r="P70" s="45">
        <v>1.1012555703130575E-2</v>
      </c>
      <c r="Q70" s="45">
        <v>8.9774064958469957E-4</v>
      </c>
      <c r="R70" s="45">
        <v>1.2493114697712073</v>
      </c>
      <c r="S70" s="45">
        <v>4.6550531653796554</v>
      </c>
    </row>
    <row r="71" spans="1:19">
      <c r="A71" s="88" t="s">
        <v>284</v>
      </c>
      <c r="B71" s="89" t="s">
        <v>111</v>
      </c>
      <c r="C71" s="45">
        <v>4.1177081250196756E-2</v>
      </c>
      <c r="D71" s="45">
        <v>0.22279794260332375</v>
      </c>
      <c r="E71" s="45">
        <v>0</v>
      </c>
      <c r="F71" s="45">
        <v>0</v>
      </c>
      <c r="G71" s="45">
        <v>1.5690270508415667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0.3406714291463202</v>
      </c>
      <c r="N71" s="45">
        <v>0.17236296785549854</v>
      </c>
      <c r="O71" s="45">
        <v>0</v>
      </c>
      <c r="P71" s="45">
        <v>0</v>
      </c>
      <c r="Q71" s="45">
        <v>4.0203065979212416E-3</v>
      </c>
      <c r="R71" s="45">
        <v>2.1781386779212255</v>
      </c>
      <c r="S71" s="45">
        <v>4.5281954562160678</v>
      </c>
    </row>
    <row r="72" spans="1:19">
      <c r="A72" s="88" t="s">
        <v>284</v>
      </c>
      <c r="B72" s="89" t="s">
        <v>112</v>
      </c>
      <c r="C72" s="45">
        <v>0</v>
      </c>
      <c r="D72" s="45">
        <v>0.61224336675281643</v>
      </c>
      <c r="E72" s="45">
        <v>0</v>
      </c>
      <c r="F72" s="45">
        <v>1.7992748876458684</v>
      </c>
      <c r="G72" s="45">
        <v>1.7078973190038571</v>
      </c>
      <c r="H72" s="45">
        <v>0</v>
      </c>
      <c r="I72" s="45">
        <v>3.3096577690175932E-2</v>
      </c>
      <c r="J72" s="45">
        <v>0</v>
      </c>
      <c r="K72" s="45">
        <v>0</v>
      </c>
      <c r="L72" s="45">
        <v>6.6109029309759926E-3</v>
      </c>
      <c r="M72" s="45">
        <v>7.0729704257192161E-2</v>
      </c>
      <c r="N72" s="45">
        <v>5.3604339250161281E-2</v>
      </c>
      <c r="O72" s="45">
        <v>5.5576163664307759E-2</v>
      </c>
      <c r="P72" s="45">
        <v>0</v>
      </c>
      <c r="Q72" s="45">
        <v>0</v>
      </c>
      <c r="R72" s="45">
        <v>1.7814793727723313</v>
      </c>
      <c r="S72" s="45">
        <v>6.1205126339676923</v>
      </c>
    </row>
    <row r="73" spans="1:19">
      <c r="A73" s="88" t="s">
        <v>284</v>
      </c>
      <c r="B73" s="89" t="s">
        <v>113</v>
      </c>
      <c r="C73" s="45">
        <v>0</v>
      </c>
      <c r="D73" s="45">
        <v>0</v>
      </c>
      <c r="E73" s="45">
        <v>0</v>
      </c>
      <c r="F73" s="45">
        <v>0.60561820819841117</v>
      </c>
      <c r="G73" s="45">
        <v>2.2540134626035595</v>
      </c>
      <c r="H73" s="45">
        <v>0</v>
      </c>
      <c r="I73" s="45">
        <v>0.14485419034079872</v>
      </c>
      <c r="J73" s="45">
        <v>0</v>
      </c>
      <c r="K73" s="45">
        <v>0</v>
      </c>
      <c r="L73" s="45">
        <v>0</v>
      </c>
      <c r="M73" s="45">
        <v>0.47663038154924875</v>
      </c>
      <c r="N73" s="45">
        <v>6.447164064308275E-2</v>
      </c>
      <c r="O73" s="45">
        <v>5.4059649916606473E-2</v>
      </c>
      <c r="P73" s="45">
        <v>4.7610276272235103E-3</v>
      </c>
      <c r="Q73" s="45">
        <v>3.9234722101638697E-4</v>
      </c>
      <c r="R73" s="45">
        <v>3.4523600100132512</v>
      </c>
      <c r="S73" s="45">
        <v>7.0571609181131691</v>
      </c>
    </row>
    <row r="74" spans="1:19">
      <c r="A74" s="88" t="s">
        <v>284</v>
      </c>
      <c r="B74" s="89" t="s">
        <v>114</v>
      </c>
      <c r="C74" s="45">
        <v>0</v>
      </c>
      <c r="D74" s="45">
        <v>0.40676987050230862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4.9477141602768615E-2</v>
      </c>
      <c r="N74" s="45">
        <v>0.13381438574509197</v>
      </c>
      <c r="O74" s="45">
        <v>5.4014365988911128E-2</v>
      </c>
      <c r="P74" s="45">
        <v>3.0002862460094287E-2</v>
      </c>
      <c r="Q74" s="45">
        <v>0</v>
      </c>
      <c r="R74" s="45">
        <v>0.90175423160450663</v>
      </c>
      <c r="S74" s="45">
        <v>1.5758328579036913</v>
      </c>
    </row>
    <row r="75" spans="1:19">
      <c r="A75" s="88" t="s">
        <v>284</v>
      </c>
      <c r="B75" s="89" t="s">
        <v>115</v>
      </c>
      <c r="C75" s="45">
        <v>8.2854594940268533E-2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0.17286201340494456</v>
      </c>
      <c r="N75" s="45">
        <v>6.8165907322356389E-2</v>
      </c>
      <c r="O75" s="45">
        <v>0</v>
      </c>
      <c r="P75" s="45">
        <v>7.1406284773790629E-3</v>
      </c>
      <c r="Q75" s="45">
        <v>8.3112026852216747E-4</v>
      </c>
      <c r="R75" s="45">
        <v>1.1496150724452576</v>
      </c>
      <c r="S75" s="45">
        <v>1.4814693368587371</v>
      </c>
    </row>
    <row r="76" spans="1:19">
      <c r="A76" s="88" t="s">
        <v>284</v>
      </c>
      <c r="B76" s="69" t="s">
        <v>116</v>
      </c>
      <c r="C76" s="45">
        <v>0</v>
      </c>
      <c r="D76" s="45">
        <v>0</v>
      </c>
      <c r="E76" s="45">
        <v>0</v>
      </c>
      <c r="F76" s="45">
        <v>1.5644385582166862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0.20412309949454155</v>
      </c>
      <c r="N76" s="45">
        <v>0.1279033927802633</v>
      </c>
      <c r="O76" s="45">
        <v>0.11850665450796005</v>
      </c>
      <c r="P76" s="45">
        <v>6.4020476279931515E-3</v>
      </c>
      <c r="Q76" s="45">
        <v>4.1934639080811187E-3</v>
      </c>
      <c r="R76" s="45">
        <v>0.36140581582907316</v>
      </c>
      <c r="S76" s="45">
        <v>2.3869730323646081</v>
      </c>
    </row>
    <row r="77" spans="1:19">
      <c r="A77" s="88" t="s">
        <v>284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8.7097800805742365E-2</v>
      </c>
      <c r="J77" s="45">
        <v>0</v>
      </c>
      <c r="K77" s="45">
        <v>0</v>
      </c>
      <c r="L77" s="45">
        <v>0</v>
      </c>
      <c r="M77" s="45">
        <v>3.7786142319115257E-2</v>
      </c>
      <c r="N77" s="45">
        <v>5.6192463623988331E-2</v>
      </c>
      <c r="O77" s="45">
        <v>0</v>
      </c>
      <c r="P77" s="45">
        <v>0</v>
      </c>
      <c r="Q77" s="45">
        <v>2.154045623843498E-3</v>
      </c>
      <c r="R77" s="45">
        <v>0.61818355199348929</v>
      </c>
      <c r="S77" s="45">
        <v>0.8014140043661655</v>
      </c>
    </row>
    <row r="78" spans="1:19">
      <c r="A78" s="88" t="s">
        <v>284</v>
      </c>
      <c r="B78" s="69" t="s">
        <v>118</v>
      </c>
      <c r="C78" s="45">
        <v>0</v>
      </c>
      <c r="D78" s="45">
        <v>0</v>
      </c>
      <c r="E78" s="45">
        <v>0</v>
      </c>
      <c r="F78" s="45">
        <v>1.7172987035760734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0.10260494580337332</v>
      </c>
      <c r="N78" s="45">
        <v>1.2072288842819745E-2</v>
      </c>
      <c r="O78" s="45">
        <v>0</v>
      </c>
      <c r="P78" s="45">
        <v>1.2677243525624493E-3</v>
      </c>
      <c r="Q78" s="45">
        <v>3.9304601127223004E-3</v>
      </c>
      <c r="R78" s="45">
        <v>1.1722797968388932</v>
      </c>
      <c r="S78" s="45">
        <v>3.009453919526436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1.1078228894734199E-4</v>
      </c>
      <c r="J79" s="45">
        <v>0</v>
      </c>
      <c r="K79" s="45">
        <v>0</v>
      </c>
      <c r="L79" s="45">
        <v>1.5543891508768226E-2</v>
      </c>
      <c r="M79" s="45">
        <v>6.337236297238924E-3</v>
      </c>
      <c r="N79" s="45">
        <v>0.14157241791303754</v>
      </c>
      <c r="O79" s="45">
        <v>0</v>
      </c>
      <c r="P79" s="45">
        <v>9.305030381007634E-3</v>
      </c>
      <c r="Q79" s="45">
        <v>1.821698182126158E-3</v>
      </c>
      <c r="R79" s="45">
        <v>1.4956944952976983</v>
      </c>
      <c r="S79" s="45">
        <v>1.6703855518688329</v>
      </c>
    </row>
    <row r="80" spans="1:19">
      <c r="A80" s="88" t="s">
        <v>284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0.53661429529821625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5.3415465000117734E-2</v>
      </c>
      <c r="N80" s="45">
        <v>9.4573512611481725E-2</v>
      </c>
      <c r="O80" s="45">
        <v>0</v>
      </c>
      <c r="P80" s="45">
        <v>0</v>
      </c>
      <c r="Q80" s="45">
        <v>1.366078061745879E-3</v>
      </c>
      <c r="R80" s="45">
        <v>0.17547656110998133</v>
      </c>
      <c r="S80" s="45">
        <v>0.86144591208154964</v>
      </c>
    </row>
    <row r="81" spans="1:19">
      <c r="A81" s="88" t="s">
        <v>284</v>
      </c>
      <c r="B81" s="69" t="s">
        <v>121</v>
      </c>
      <c r="C81" s="45">
        <v>0.11546859554469405</v>
      </c>
      <c r="D81" s="45">
        <v>0.16846743877294212</v>
      </c>
      <c r="E81" s="45">
        <v>0</v>
      </c>
      <c r="F81" s="45">
        <v>0</v>
      </c>
      <c r="G81" s="45">
        <v>0</v>
      </c>
      <c r="H81" s="45">
        <v>0</v>
      </c>
      <c r="I81" s="45">
        <v>2.8548426343894762E-2</v>
      </c>
      <c r="J81" s="45">
        <v>0</v>
      </c>
      <c r="K81" s="45">
        <v>0</v>
      </c>
      <c r="L81" s="45">
        <v>0</v>
      </c>
      <c r="M81" s="45">
        <v>2.0064917169912544E-2</v>
      </c>
      <c r="N81" s="45">
        <v>3.9841661213936064E-2</v>
      </c>
      <c r="O81" s="45">
        <v>0</v>
      </c>
      <c r="P81" s="45">
        <v>1.2981769519458036E-2</v>
      </c>
      <c r="Q81" s="45">
        <v>8.4274315726217131E-3</v>
      </c>
      <c r="R81" s="45">
        <v>4.4994171275163808E-2</v>
      </c>
      <c r="S81" s="45">
        <v>0.43879441141261566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0.89770425993687297</v>
      </c>
      <c r="I82" s="45">
        <v>0</v>
      </c>
      <c r="J82" s="45">
        <v>0</v>
      </c>
      <c r="K82" s="45">
        <v>1.282691292763757E-2</v>
      </c>
      <c r="L82" s="45">
        <v>0</v>
      </c>
      <c r="M82" s="45">
        <v>5.3997485716769322E-2</v>
      </c>
      <c r="N82" s="45">
        <v>7.3760488240054656E-2</v>
      </c>
      <c r="O82" s="45">
        <v>0</v>
      </c>
      <c r="P82" s="45">
        <v>2.2864290777675489E-3</v>
      </c>
      <c r="Q82" s="45">
        <v>5.2849758398564456E-3</v>
      </c>
      <c r="R82" s="45">
        <v>0.10480507021251384</v>
      </c>
      <c r="S82" s="45">
        <v>1.1506656219514753</v>
      </c>
    </row>
    <row r="83" spans="1:19">
      <c r="A83" s="88" t="s">
        <v>284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2.6914650843446353E-2</v>
      </c>
      <c r="N83" s="45">
        <v>0.14672739650490652</v>
      </c>
      <c r="O83" s="45">
        <v>0</v>
      </c>
      <c r="P83" s="45">
        <v>0</v>
      </c>
      <c r="Q83" s="45">
        <v>2.701307339996975E-3</v>
      </c>
      <c r="R83" s="45">
        <v>1.1623765928203866</v>
      </c>
      <c r="S83" s="45">
        <v>1.3387199475087499</v>
      </c>
    </row>
    <row r="84" spans="1:19">
      <c r="A84" s="88" t="s">
        <v>284</v>
      </c>
      <c r="B84" s="69" t="s">
        <v>124</v>
      </c>
      <c r="C84" s="45">
        <v>0</v>
      </c>
      <c r="D84" s="45">
        <v>1.7967543902599914E-2</v>
      </c>
      <c r="E84" s="45">
        <v>0</v>
      </c>
      <c r="F84" s="45">
        <v>1.6372870939939226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2.7927868921153731E-3</v>
      </c>
      <c r="N84" s="45">
        <v>5.5365347085774452E-2</v>
      </c>
      <c r="O84" s="45">
        <v>0</v>
      </c>
      <c r="P84" s="45">
        <v>0</v>
      </c>
      <c r="Q84" s="45">
        <v>2.6858520400024621E-3</v>
      </c>
      <c r="R84" s="45">
        <v>0.82879804269834523</v>
      </c>
      <c r="S84" s="45">
        <v>2.5448966666127575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4.1081757827996057E-2</v>
      </c>
      <c r="N85" s="45">
        <v>0.15039723827327034</v>
      </c>
      <c r="O85" s="45">
        <v>0</v>
      </c>
      <c r="P85" s="45">
        <v>0</v>
      </c>
      <c r="Q85" s="45">
        <v>3.195542426045167E-3</v>
      </c>
      <c r="R85" s="45">
        <v>0.77075042879889111</v>
      </c>
      <c r="S85" s="45">
        <v>0.96542496732618588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1.280418373525171E-2</v>
      </c>
      <c r="L86" s="45">
        <v>5.4506838748352493E-2</v>
      </c>
      <c r="M86" s="45">
        <v>1.8153596182899356E-3</v>
      </c>
      <c r="N86" s="45">
        <v>8.8724919671176572E-2</v>
      </c>
      <c r="O86" s="45">
        <v>0</v>
      </c>
      <c r="P86" s="45">
        <v>0</v>
      </c>
      <c r="Q86" s="45">
        <v>0</v>
      </c>
      <c r="R86" s="45">
        <v>0</v>
      </c>
      <c r="S86" s="45">
        <v>0.15785130177306428</v>
      </c>
    </row>
    <row r="87" spans="1:19">
      <c r="A87" s="88" t="s">
        <v>284</v>
      </c>
      <c r="B87" s="69" t="s">
        <v>127</v>
      </c>
      <c r="C87" s="45">
        <v>4.0006759419619842E-2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4.7815608527033593E-2</v>
      </c>
      <c r="N87" s="45">
        <v>8.9733033609415536E-2</v>
      </c>
      <c r="O87" s="45">
        <v>5.6684224475147149E-2</v>
      </c>
      <c r="P87" s="45">
        <v>7.8127974691047375E-4</v>
      </c>
      <c r="Q87" s="45">
        <v>0</v>
      </c>
      <c r="R87" s="45">
        <v>1.8906620104083061E-2</v>
      </c>
      <c r="S87" s="45">
        <v>0.25392752588223289</v>
      </c>
    </row>
    <row r="88" spans="1:19">
      <c r="A88" s="88" t="s">
        <v>284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0.57451546046468138</v>
      </c>
      <c r="I88" s="45">
        <v>0</v>
      </c>
      <c r="J88" s="45">
        <v>0</v>
      </c>
      <c r="K88" s="45">
        <v>0</v>
      </c>
      <c r="L88" s="45">
        <v>0</v>
      </c>
      <c r="M88" s="45">
        <v>0.10579226955706611</v>
      </c>
      <c r="N88" s="45">
        <v>1.2831502449391685E-2</v>
      </c>
      <c r="O88" s="45">
        <v>0</v>
      </c>
      <c r="P88" s="45">
        <v>0</v>
      </c>
      <c r="Q88" s="45">
        <v>7.7865255813175105E-3</v>
      </c>
      <c r="R88" s="45">
        <v>0</v>
      </c>
      <c r="S88" s="45">
        <v>0.70092575805244905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0.90537869399538629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3.3949600417312098E-2</v>
      </c>
      <c r="N89" s="45">
        <v>4.9496535894895111E-2</v>
      </c>
      <c r="O89" s="45">
        <v>1.8136550720529998E-3</v>
      </c>
      <c r="P89" s="45">
        <v>7.4512448163324696E-4</v>
      </c>
      <c r="Q89" s="45">
        <v>0</v>
      </c>
      <c r="R89" s="45">
        <v>0.12396958811424952</v>
      </c>
      <c r="S89" s="45">
        <v>1.1153531979755087</v>
      </c>
    </row>
    <row r="90" spans="1:19">
      <c r="A90" s="88" t="s">
        <v>284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0.10214178624517434</v>
      </c>
      <c r="N90" s="45">
        <v>3.3960648328683618E-3</v>
      </c>
      <c r="O90" s="45">
        <v>0</v>
      </c>
      <c r="P90" s="45">
        <v>9.9447000985586342E-4</v>
      </c>
      <c r="Q90" s="45">
        <v>0</v>
      </c>
      <c r="R90" s="45">
        <v>3.0372068932784657E-2</v>
      </c>
      <c r="S90" s="45">
        <v>0.1369043900207032</v>
      </c>
    </row>
    <row r="91" spans="1:19">
      <c r="A91" s="88" t="s">
        <v>284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0.84982557084318699</v>
      </c>
      <c r="H91" s="45">
        <v>0</v>
      </c>
      <c r="I91" s="45">
        <v>0</v>
      </c>
      <c r="J91" s="45">
        <v>3.009645540008335E-3</v>
      </c>
      <c r="K91" s="45">
        <v>0</v>
      </c>
      <c r="L91" s="45">
        <v>0</v>
      </c>
      <c r="M91" s="45">
        <v>3.5429277020390781E-2</v>
      </c>
      <c r="N91" s="45">
        <v>1.3172830534679214E-2</v>
      </c>
      <c r="O91" s="45">
        <v>3.7621768345130757E-3</v>
      </c>
      <c r="P91" s="45">
        <v>0</v>
      </c>
      <c r="Q91" s="45">
        <v>0</v>
      </c>
      <c r="R91" s="45">
        <v>0.24826240801331778</v>
      </c>
      <c r="S91" s="45">
        <v>1.1534619087861131</v>
      </c>
    </row>
    <row r="92" spans="1:19">
      <c r="A92" s="88" t="s">
        <v>284</v>
      </c>
      <c r="B92" s="69" t="s">
        <v>132</v>
      </c>
      <c r="C92" s="45">
        <v>0</v>
      </c>
      <c r="D92" s="45">
        <v>5.0918965555479367E-2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4.1816377487891465E-2</v>
      </c>
      <c r="N92" s="45">
        <v>2.379152647935534E-3</v>
      </c>
      <c r="O92" s="45">
        <v>0</v>
      </c>
      <c r="P92" s="45">
        <v>9.5161975061754944E-3</v>
      </c>
      <c r="Q92" s="45">
        <v>0</v>
      </c>
      <c r="R92" s="45">
        <v>1.7466416127575712E-2</v>
      </c>
      <c r="S92" s="45">
        <v>0.12209710932503981</v>
      </c>
    </row>
    <row r="93" spans="1:19">
      <c r="A93" s="88" t="s">
        <v>284</v>
      </c>
      <c r="B93" s="69" t="s">
        <v>133</v>
      </c>
      <c r="C93" s="45">
        <v>5.9101921632818522E-2</v>
      </c>
      <c r="D93" s="45">
        <v>0</v>
      </c>
      <c r="E93" s="45">
        <v>0</v>
      </c>
      <c r="F93" s="45">
        <v>0</v>
      </c>
      <c r="G93" s="45">
        <v>1.8294155844649342</v>
      </c>
      <c r="H93" s="45">
        <v>0</v>
      </c>
      <c r="I93" s="45">
        <v>0</v>
      </c>
      <c r="J93" s="45">
        <v>0</v>
      </c>
      <c r="K93" s="45">
        <v>0</v>
      </c>
      <c r="L93" s="45">
        <v>2.3781966185342007E-2</v>
      </c>
      <c r="M93" s="45">
        <v>0.26015395043879597</v>
      </c>
      <c r="N93" s="45">
        <v>0.16638924691017998</v>
      </c>
      <c r="O93" s="45">
        <v>0</v>
      </c>
      <c r="P93" s="45">
        <v>8.5759005470201211E-4</v>
      </c>
      <c r="Q93" s="45">
        <v>0</v>
      </c>
      <c r="R93" s="45">
        <v>0.57106409498884148</v>
      </c>
      <c r="S93" s="45">
        <v>2.9107643546756208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0.61007165575544064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9.7182575796317394E-4</v>
      </c>
      <c r="N94" s="45">
        <v>7.5754484403917743E-2</v>
      </c>
      <c r="O94" s="45">
        <v>0</v>
      </c>
      <c r="P94" s="45">
        <v>1.977512393502856E-5</v>
      </c>
      <c r="Q94" s="45">
        <v>4.6472485941533581E-3</v>
      </c>
      <c r="R94" s="45">
        <v>9.8018161873653753E-2</v>
      </c>
      <c r="S94" s="45">
        <v>0.78948315150907433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2.606996496445102E-2</v>
      </c>
      <c r="J95" s="45">
        <v>0</v>
      </c>
      <c r="K95" s="45">
        <v>0</v>
      </c>
      <c r="L95" s="45">
        <v>0</v>
      </c>
      <c r="M95" s="45">
        <v>3.02040731815163E-2</v>
      </c>
      <c r="N95" s="45">
        <v>3.8597943212268504E-2</v>
      </c>
      <c r="O95" s="45">
        <v>0</v>
      </c>
      <c r="P95" s="45">
        <v>1.0096629823320435E-2</v>
      </c>
      <c r="Q95" s="45">
        <v>9.438964252733606E-3</v>
      </c>
      <c r="R95" s="45">
        <v>0.30980173958240442</v>
      </c>
      <c r="S95" s="45">
        <v>0.42420931501669656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0.71893399287542437</v>
      </c>
      <c r="I96" s="45">
        <v>0</v>
      </c>
      <c r="J96" s="45">
        <v>0</v>
      </c>
      <c r="K96" s="45">
        <v>0</v>
      </c>
      <c r="L96" s="45">
        <v>0</v>
      </c>
      <c r="M96" s="45">
        <v>1.0460530918936506E-2</v>
      </c>
      <c r="N96" s="45">
        <v>6.4209976716242068E-2</v>
      </c>
      <c r="O96" s="45">
        <v>0</v>
      </c>
      <c r="P96" s="45">
        <v>1.482383490061856E-3</v>
      </c>
      <c r="Q96" s="45">
        <v>0</v>
      </c>
      <c r="R96" s="45">
        <v>0.34645974096636678</v>
      </c>
      <c r="S96" s="45">
        <v>1.1415466249670203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2.3958725511903645E-3</v>
      </c>
      <c r="K97" s="45">
        <v>0</v>
      </c>
      <c r="L97" s="45">
        <v>0</v>
      </c>
      <c r="M97" s="45">
        <v>2.0325465988235258E-2</v>
      </c>
      <c r="N97" s="45">
        <v>1.4822388318069812E-3</v>
      </c>
      <c r="O97" s="45">
        <v>8.1975527462740838E-2</v>
      </c>
      <c r="P97" s="45">
        <v>0</v>
      </c>
      <c r="Q97" s="45">
        <v>0</v>
      </c>
      <c r="R97" s="45">
        <v>0.22752906177980492</v>
      </c>
      <c r="S97" s="45">
        <v>0.33370816661374647</v>
      </c>
    </row>
    <row r="98" spans="1:19">
      <c r="A98" s="88" t="s">
        <v>284</v>
      </c>
      <c r="B98" s="69" t="s">
        <v>138</v>
      </c>
      <c r="C98" s="45">
        <v>0</v>
      </c>
      <c r="D98" s="45">
        <v>0.18816107039679153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2.1405333058011067E-3</v>
      </c>
      <c r="N98" s="45">
        <v>3.569388513927052E-2</v>
      </c>
      <c r="O98" s="45">
        <v>0</v>
      </c>
      <c r="P98" s="45">
        <v>5.0751406287466438E-3</v>
      </c>
      <c r="Q98" s="45">
        <v>0</v>
      </c>
      <c r="R98" s="45">
        <v>6.5240546634399266E-2</v>
      </c>
      <c r="S98" s="45">
        <v>0.29631117610506408</v>
      </c>
    </row>
    <row r="99" spans="1:19">
      <c r="A99" s="88" t="s">
        <v>284</v>
      </c>
      <c r="B99" s="69" t="s">
        <v>139</v>
      </c>
      <c r="C99" s="45">
        <v>0</v>
      </c>
      <c r="D99" s="45">
        <v>0.13353667527419066</v>
      </c>
      <c r="E99" s="45">
        <v>0</v>
      </c>
      <c r="F99" s="45">
        <v>0</v>
      </c>
      <c r="G99" s="45">
        <v>0</v>
      </c>
      <c r="H99" s="45">
        <v>0.64593449208701514</v>
      </c>
      <c r="I99" s="45">
        <v>0</v>
      </c>
      <c r="J99" s="45">
        <v>1.3454980567680068E-2</v>
      </c>
      <c r="K99" s="45">
        <v>0</v>
      </c>
      <c r="L99" s="45">
        <v>3.412527002665966E-2</v>
      </c>
      <c r="M99" s="45">
        <v>0.14802683586762022</v>
      </c>
      <c r="N99" s="45">
        <v>0.12090189548910502</v>
      </c>
      <c r="O99" s="45">
        <v>0</v>
      </c>
      <c r="P99" s="45">
        <v>0</v>
      </c>
      <c r="Q99" s="45">
        <v>0</v>
      </c>
      <c r="R99" s="45">
        <v>3.3889711037424775E-2</v>
      </c>
      <c r="S99" s="45">
        <v>1.129869860349686</v>
      </c>
    </row>
    <row r="100" spans="1:19">
      <c r="A100" s="88" t="s">
        <v>284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7.2698854481867414E-4</v>
      </c>
      <c r="N100" s="45">
        <v>2.6925624550091953E-2</v>
      </c>
      <c r="O100" s="45">
        <v>0</v>
      </c>
      <c r="P100" s="45">
        <v>0</v>
      </c>
      <c r="Q100" s="45">
        <v>0</v>
      </c>
      <c r="R100" s="45">
        <v>0.17320268523984339</v>
      </c>
      <c r="S100" s="45">
        <v>0.20085529833474425</v>
      </c>
    </row>
    <row r="101" spans="1:19">
      <c r="A101" s="88" t="s">
        <v>284</v>
      </c>
      <c r="B101" s="69" t="s">
        <v>141</v>
      </c>
      <c r="C101" s="45">
        <v>0</v>
      </c>
      <c r="D101" s="45">
        <v>0.16146116859528892</v>
      </c>
      <c r="E101" s="45">
        <v>0</v>
      </c>
      <c r="F101" s="45">
        <v>0</v>
      </c>
      <c r="G101" s="45">
        <v>0.66638533535687472</v>
      </c>
      <c r="H101" s="45">
        <v>0</v>
      </c>
      <c r="I101" s="45">
        <v>0</v>
      </c>
      <c r="J101" s="45">
        <v>0</v>
      </c>
      <c r="K101" s="45">
        <v>0</v>
      </c>
      <c r="L101" s="45">
        <v>7.2052585527118129E-2</v>
      </c>
      <c r="M101" s="45">
        <v>5.3374300686519049E-2</v>
      </c>
      <c r="N101" s="45">
        <v>3.0076002550650571E-2</v>
      </c>
      <c r="O101" s="45">
        <v>0</v>
      </c>
      <c r="P101" s="45">
        <v>0</v>
      </c>
      <c r="Q101" s="45">
        <v>0</v>
      </c>
      <c r="R101" s="45">
        <v>1.7909145372868807E-2</v>
      </c>
      <c r="S101" s="45">
        <v>1.0012585380893029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3.4235945478615815</v>
      </c>
      <c r="H102" s="45">
        <v>0.62229489974968999</v>
      </c>
      <c r="I102" s="45">
        <v>0</v>
      </c>
      <c r="J102" s="45">
        <v>0</v>
      </c>
      <c r="K102" s="45">
        <v>0</v>
      </c>
      <c r="L102" s="45">
        <v>0</v>
      </c>
      <c r="M102" s="45">
        <v>1.4321630332134738E-2</v>
      </c>
      <c r="N102" s="45">
        <v>5.0236529113334427E-4</v>
      </c>
      <c r="O102" s="45">
        <v>0</v>
      </c>
      <c r="P102" s="45">
        <v>1.0840425728749103E-2</v>
      </c>
      <c r="Q102" s="45">
        <v>0</v>
      </c>
      <c r="R102" s="45">
        <v>2.0000796057445314E-2</v>
      </c>
      <c r="S102" s="45">
        <v>4.0915546650207375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0.83703140205933124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8.2991619189929366E-3</v>
      </c>
      <c r="N103" s="45">
        <v>3.5015222034594728E-2</v>
      </c>
      <c r="O103" s="45">
        <v>0</v>
      </c>
      <c r="P103" s="45">
        <v>1.6300074625316019E-2</v>
      </c>
      <c r="Q103" s="45">
        <v>0</v>
      </c>
      <c r="R103" s="45">
        <v>0</v>
      </c>
      <c r="S103" s="45">
        <v>0.89664586063824459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1.5241087299100933</v>
      </c>
      <c r="H104" s="45">
        <v>0</v>
      </c>
      <c r="I104" s="45">
        <v>0</v>
      </c>
      <c r="J104" s="45">
        <v>0</v>
      </c>
      <c r="K104" s="45">
        <v>5.8803411918577284E-3</v>
      </c>
      <c r="L104" s="45">
        <v>0</v>
      </c>
      <c r="M104" s="45">
        <v>6.6996914533934415E-3</v>
      </c>
      <c r="N104" s="45">
        <v>0</v>
      </c>
      <c r="O104" s="45">
        <v>0</v>
      </c>
      <c r="P104" s="45">
        <v>0</v>
      </c>
      <c r="Q104" s="45">
        <v>3.6139855718264891E-3</v>
      </c>
      <c r="R104" s="45">
        <v>3.4241834297716878E-2</v>
      </c>
      <c r="S104" s="45">
        <v>1.5745445824248918</v>
      </c>
    </row>
    <row r="105" spans="1:19">
      <c r="A105" s="88" t="s">
        <v>284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4.5065086493289996E-3</v>
      </c>
      <c r="N105" s="45">
        <v>4.9849837846647205E-2</v>
      </c>
      <c r="O105" s="45">
        <v>0</v>
      </c>
      <c r="P105" s="45">
        <v>5.8979222124907471E-3</v>
      </c>
      <c r="Q105" s="45">
        <v>0</v>
      </c>
      <c r="R105" s="45">
        <v>7.5022619534337309E-3</v>
      </c>
      <c r="S105" s="45">
        <v>6.7756530661910119E-2</v>
      </c>
    </row>
    <row r="106" spans="1:19">
      <c r="A106" s="88" t="s">
        <v>284</v>
      </c>
      <c r="B106" s="69" t="s">
        <v>146</v>
      </c>
      <c r="C106" s="45">
        <v>0</v>
      </c>
      <c r="D106" s="45">
        <v>0</v>
      </c>
      <c r="E106" s="45">
        <v>0</v>
      </c>
      <c r="F106" s="45">
        <v>0.7627587300501979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7.4326493878782429E-3</v>
      </c>
      <c r="N106" s="45">
        <v>1.7578726405549361E-2</v>
      </c>
      <c r="O106" s="45">
        <v>0</v>
      </c>
      <c r="P106" s="45">
        <v>0</v>
      </c>
      <c r="Q106" s="45">
        <v>2.6945532499908498E-3</v>
      </c>
      <c r="R106" s="45">
        <v>3.9099780447287458E-2</v>
      </c>
      <c r="S106" s="45">
        <v>0.82956443954088854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1.9841301988333448</v>
      </c>
      <c r="G107" s="45">
        <v>0</v>
      </c>
      <c r="H107" s="45">
        <v>0.60647193984375036</v>
      </c>
      <c r="I107" s="45">
        <v>0</v>
      </c>
      <c r="J107" s="45">
        <v>0</v>
      </c>
      <c r="K107" s="45">
        <v>6.6103595009861793E-3</v>
      </c>
      <c r="L107" s="45">
        <v>0</v>
      </c>
      <c r="M107" s="45">
        <v>2.5719885723907154E-3</v>
      </c>
      <c r="N107" s="45">
        <v>0</v>
      </c>
      <c r="O107" s="45">
        <v>5.3694675437793937E-2</v>
      </c>
      <c r="P107" s="45">
        <v>0</v>
      </c>
      <c r="Q107" s="45">
        <v>0</v>
      </c>
      <c r="R107" s="45">
        <v>0.29797613568266712</v>
      </c>
      <c r="S107" s="45">
        <v>2.9514552978709219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0.87398814245701928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0.10976638572840081</v>
      </c>
      <c r="N108" s="45">
        <v>0</v>
      </c>
      <c r="O108" s="45">
        <v>4.3552556809990373E-3</v>
      </c>
      <c r="P108" s="45">
        <v>1.1353547265488262E-2</v>
      </c>
      <c r="Q108" s="45">
        <v>2.763227154676029E-3</v>
      </c>
      <c r="R108" s="45">
        <v>0</v>
      </c>
      <c r="S108" s="45">
        <v>1.0022265582865657</v>
      </c>
    </row>
    <row r="109" spans="1:19">
      <c r="A109" s="88" t="s">
        <v>284</v>
      </c>
      <c r="B109" s="69" t="s">
        <v>149</v>
      </c>
      <c r="C109" s="45">
        <v>3.6994646369343243E-2</v>
      </c>
      <c r="D109" s="45">
        <v>0</v>
      </c>
      <c r="E109" s="45">
        <v>0</v>
      </c>
      <c r="F109" s="45">
        <v>0.90317649795247945</v>
      </c>
      <c r="G109" s="45">
        <v>0</v>
      </c>
      <c r="H109" s="45">
        <v>0</v>
      </c>
      <c r="I109" s="45">
        <v>0</v>
      </c>
      <c r="J109" s="45">
        <v>0</v>
      </c>
      <c r="K109" s="45">
        <v>6.447597444951228E-3</v>
      </c>
      <c r="L109" s="45">
        <v>0</v>
      </c>
      <c r="M109" s="45">
        <v>1.0744685680146304E-3</v>
      </c>
      <c r="N109" s="45">
        <v>2.7426363298118872E-2</v>
      </c>
      <c r="O109" s="45">
        <v>0</v>
      </c>
      <c r="P109" s="45">
        <v>1.1079292183405753E-3</v>
      </c>
      <c r="Q109" s="45">
        <v>0</v>
      </c>
      <c r="R109" s="45">
        <v>0.42992159045213185</v>
      </c>
      <c r="S109" s="45">
        <v>1.4061490933033838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0.48545711968591121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2.3139289771139104E-3</v>
      </c>
      <c r="N110" s="45">
        <v>1.6812581367986468E-4</v>
      </c>
      <c r="O110" s="45">
        <v>0</v>
      </c>
      <c r="P110" s="45">
        <v>6.1669982422098979E-3</v>
      </c>
      <c r="Q110" s="45">
        <v>0</v>
      </c>
      <c r="R110" s="45">
        <v>0.86253936250354002</v>
      </c>
      <c r="S110" s="45">
        <v>1.3566455352224693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6.4379559113798557E-2</v>
      </c>
      <c r="M111" s="45">
        <v>1.5179626798762946E-2</v>
      </c>
      <c r="N111" s="45">
        <v>1.5859862500528621E-2</v>
      </c>
      <c r="O111" s="45">
        <v>0</v>
      </c>
      <c r="P111" s="45">
        <v>1.0240417020909498E-2</v>
      </c>
      <c r="Q111" s="45">
        <v>0</v>
      </c>
      <c r="R111" s="45">
        <v>4.9565926408149608E-2</v>
      </c>
      <c r="S111" s="45">
        <v>0.15522539184212292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2.0364579450111719E-3</v>
      </c>
      <c r="N112" s="45">
        <v>3.0767262809192175E-2</v>
      </c>
      <c r="O112" s="45">
        <v>0</v>
      </c>
      <c r="P112" s="45">
        <v>0</v>
      </c>
      <c r="Q112" s="45">
        <v>0</v>
      </c>
      <c r="R112" s="45">
        <v>4.1139609993621207E-3</v>
      </c>
      <c r="S112" s="45">
        <v>3.691768175357879E-2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0.23668632539449375</v>
      </c>
      <c r="M113" s="45">
        <v>6.6103563437609481E-3</v>
      </c>
      <c r="N113" s="45">
        <v>1.3758363224436465E-3</v>
      </c>
      <c r="O113" s="45">
        <v>0</v>
      </c>
      <c r="P113" s="45">
        <v>7.9103818751130595E-3</v>
      </c>
      <c r="Q113" s="45">
        <v>1.2200659318882812E-3</v>
      </c>
      <c r="R113" s="45">
        <v>0</v>
      </c>
      <c r="S113" s="45">
        <v>0.25380296586772033</v>
      </c>
    </row>
    <row r="114" spans="1:19">
      <c r="A114" s="88" t="s">
        <v>284</v>
      </c>
      <c r="B114" s="69" t="s">
        <v>154</v>
      </c>
      <c r="C114" s="45">
        <v>8.7060045880090697E-2</v>
      </c>
      <c r="D114" s="45">
        <v>0</v>
      </c>
      <c r="E114" s="45">
        <v>0</v>
      </c>
      <c r="F114" s="45">
        <v>0.91007148070013244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5.8291528329847964E-3</v>
      </c>
      <c r="N114" s="45">
        <v>1.8645064152078561E-3</v>
      </c>
      <c r="O114" s="45">
        <v>0</v>
      </c>
      <c r="P114" s="45">
        <v>0</v>
      </c>
      <c r="Q114" s="45">
        <v>0</v>
      </c>
      <c r="R114" s="45">
        <v>1.2967337086492066</v>
      </c>
      <c r="S114" s="45">
        <v>2.3015588944776084</v>
      </c>
    </row>
    <row r="115" spans="1:19">
      <c r="A115" s="88" t="s">
        <v>284</v>
      </c>
      <c r="B115" s="69" t="s">
        <v>155</v>
      </c>
      <c r="C115" s="45">
        <v>2.0752733177844873E-2</v>
      </c>
      <c r="D115" s="45">
        <v>0.2199446251515651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3.4893798386939068E-3</v>
      </c>
      <c r="N115" s="45">
        <v>9.6150627237712172E-3</v>
      </c>
      <c r="O115" s="45">
        <v>0</v>
      </c>
      <c r="P115" s="45">
        <v>0</v>
      </c>
      <c r="Q115" s="45">
        <v>0</v>
      </c>
      <c r="R115" s="45">
        <v>0.20879579518392433</v>
      </c>
      <c r="S115" s="45">
        <v>0.46259759607579554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7.6893627260696817E-3</v>
      </c>
      <c r="N116" s="45">
        <v>3.3749880680051803E-3</v>
      </c>
      <c r="O116" s="45">
        <v>0</v>
      </c>
      <c r="P116" s="45">
        <v>0</v>
      </c>
      <c r="Q116" s="45">
        <v>0</v>
      </c>
      <c r="R116" s="45">
        <v>8.8729259650222048E-3</v>
      </c>
      <c r="S116" s="45">
        <v>1.9937276759094402E-2</v>
      </c>
    </row>
    <row r="117" spans="1:19">
      <c r="A117" s="88" t="s">
        <v>284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7.7715284297821159E-3</v>
      </c>
      <c r="K117" s="45">
        <v>6.7776345316324579E-3</v>
      </c>
      <c r="L117" s="45">
        <v>0</v>
      </c>
      <c r="M117" s="45">
        <v>3.3511215188018362E-2</v>
      </c>
      <c r="N117" s="45">
        <v>3.5473711800904084E-5</v>
      </c>
      <c r="O117" s="45">
        <v>0</v>
      </c>
      <c r="P117" s="45">
        <v>0</v>
      </c>
      <c r="Q117" s="45">
        <v>0</v>
      </c>
      <c r="R117" s="45">
        <v>2.3451118091315948E-2</v>
      </c>
      <c r="S117" s="45">
        <v>7.1546969952578365E-2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5.798228286442253E-2</v>
      </c>
      <c r="N118" s="45">
        <v>1.018382404058471E-2</v>
      </c>
      <c r="O118" s="45">
        <v>6.6753168124215279E-2</v>
      </c>
      <c r="P118" s="45">
        <v>0</v>
      </c>
      <c r="Q118" s="45">
        <v>4.8770575594386523E-3</v>
      </c>
      <c r="R118" s="45">
        <v>8.5072291265582578E-2</v>
      </c>
      <c r="S118" s="45">
        <v>0.22486862385423478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0.55193019956112721</v>
      </c>
      <c r="I119" s="45">
        <v>0</v>
      </c>
      <c r="J119" s="45">
        <v>0</v>
      </c>
      <c r="K119" s="45">
        <v>1.1807289450911217E-2</v>
      </c>
      <c r="L119" s="45">
        <v>0</v>
      </c>
      <c r="M119" s="45">
        <v>1.3833622253756062E-4</v>
      </c>
      <c r="N119" s="45">
        <v>1.0908785851579061E-2</v>
      </c>
      <c r="O119" s="45">
        <v>0</v>
      </c>
      <c r="P119" s="45">
        <v>1.6661588404484284E-2</v>
      </c>
      <c r="Q119" s="45">
        <v>0</v>
      </c>
      <c r="R119" s="45">
        <v>8.1543208522255384E-2</v>
      </c>
      <c r="S119" s="45">
        <v>0.67298940801290996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2.2526224318115018E-2</v>
      </c>
      <c r="J120" s="45">
        <v>6.9213208900360673E-3</v>
      </c>
      <c r="K120" s="45">
        <v>0</v>
      </c>
      <c r="L120" s="45">
        <v>0</v>
      </c>
      <c r="M120" s="45">
        <v>5.6074424192775751E-3</v>
      </c>
      <c r="N120" s="45">
        <v>0</v>
      </c>
      <c r="O120" s="45">
        <v>3.2578287899720504E-3</v>
      </c>
      <c r="P120" s="45">
        <v>1.1391483027944904E-3</v>
      </c>
      <c r="Q120" s="45">
        <v>0</v>
      </c>
      <c r="R120" s="45">
        <v>4.2508211349421288E-2</v>
      </c>
      <c r="S120" s="45">
        <v>8.1960176069600266E-2</v>
      </c>
    </row>
    <row r="121" spans="1:19">
      <c r="A121" s="88" t="s">
        <v>284</v>
      </c>
      <c r="B121" s="69" t="s">
        <v>161</v>
      </c>
      <c r="C121" s="45">
        <v>0</v>
      </c>
      <c r="D121" s="45">
        <v>0</v>
      </c>
      <c r="E121" s="45">
        <v>0</v>
      </c>
      <c r="F121" s="45">
        <v>0.89995883942658139</v>
      </c>
      <c r="G121" s="45">
        <v>0.80811004599206981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2.5313503482156108E-3</v>
      </c>
      <c r="N121" s="45">
        <v>1.8423340660218557E-3</v>
      </c>
      <c r="O121" s="45">
        <v>0</v>
      </c>
      <c r="P121" s="45">
        <v>7.2599296473979669E-3</v>
      </c>
      <c r="Q121" s="45">
        <v>0</v>
      </c>
      <c r="R121" s="45">
        <v>0.18164727816166959</v>
      </c>
      <c r="S121" s="45">
        <v>1.9013497776419683</v>
      </c>
    </row>
    <row r="122" spans="1:19">
      <c r="A122" s="88" t="s">
        <v>284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7.2717917939558591E-3</v>
      </c>
      <c r="L122" s="45">
        <v>6.7488510025859316E-2</v>
      </c>
      <c r="M122" s="45">
        <v>2.0809290022771876E-4</v>
      </c>
      <c r="N122" s="45">
        <v>5.1301616292933616E-3</v>
      </c>
      <c r="O122" s="45">
        <v>0</v>
      </c>
      <c r="P122" s="45">
        <v>0</v>
      </c>
      <c r="Q122" s="45">
        <v>0</v>
      </c>
      <c r="R122" s="45">
        <v>0.22989215585526779</v>
      </c>
      <c r="S122" s="45">
        <v>0.30999071220458063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3.2310620715358951E-3</v>
      </c>
      <c r="N123" s="45">
        <v>6.9808435860059248E-3</v>
      </c>
      <c r="O123" s="45">
        <v>5.9227171489562025E-4</v>
      </c>
      <c r="P123" s="45">
        <v>0</v>
      </c>
      <c r="Q123" s="45">
        <v>0</v>
      </c>
      <c r="R123" s="45">
        <v>0.15896196357166303</v>
      </c>
      <c r="S123" s="45">
        <v>0.16976614094409115</v>
      </c>
    </row>
    <row r="124" spans="1:19">
      <c r="A124" s="88" t="s">
        <v>284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9.6974947663142075E-5</v>
      </c>
      <c r="N124" s="45">
        <v>0</v>
      </c>
      <c r="O124" s="45">
        <v>0</v>
      </c>
      <c r="P124" s="45">
        <v>0</v>
      </c>
      <c r="Q124" s="45">
        <v>0</v>
      </c>
      <c r="R124" s="45">
        <v>0.20469635862912838</v>
      </c>
      <c r="S124" s="45">
        <v>0.20479333357678797</v>
      </c>
    </row>
    <row r="125" spans="1:19">
      <c r="A125" s="88" t="s">
        <v>284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1.8520153486130564E-2</v>
      </c>
      <c r="M125" s="45">
        <v>4.4320744732473827E-2</v>
      </c>
      <c r="N125" s="45">
        <v>0</v>
      </c>
      <c r="O125" s="45">
        <v>0</v>
      </c>
      <c r="P125" s="45">
        <v>0</v>
      </c>
      <c r="Q125" s="45">
        <v>0</v>
      </c>
      <c r="R125" s="45">
        <v>8.5119554560222355E-3</v>
      </c>
      <c r="S125" s="45">
        <v>7.1352853674653716E-2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3.7157841382518875E-2</v>
      </c>
      <c r="M126" s="45">
        <v>1.2441064337980201E-2</v>
      </c>
      <c r="N126" s="45">
        <v>5.765800453642278E-2</v>
      </c>
      <c r="O126" s="45">
        <v>0</v>
      </c>
      <c r="P126" s="45">
        <v>0</v>
      </c>
      <c r="Q126" s="45">
        <v>0</v>
      </c>
      <c r="R126" s="45">
        <v>9.6843246057019883E-2</v>
      </c>
      <c r="S126" s="45">
        <v>0.20410015631392753</v>
      </c>
    </row>
    <row r="127" spans="1:19">
      <c r="A127" s="88" t="s">
        <v>284</v>
      </c>
      <c r="B127" s="69" t="s">
        <v>167</v>
      </c>
      <c r="C127" s="45">
        <v>0</v>
      </c>
      <c r="D127" s="45">
        <v>0</v>
      </c>
      <c r="E127" s="45">
        <v>0</v>
      </c>
      <c r="F127" s="45">
        <v>0.910195356970803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5.9480396937165114E-2</v>
      </c>
      <c r="M127" s="45">
        <v>3.201788180414944E-3</v>
      </c>
      <c r="N127" s="45">
        <v>2.0303721329210767E-2</v>
      </c>
      <c r="O127" s="45">
        <v>0</v>
      </c>
      <c r="P127" s="45">
        <v>0</v>
      </c>
      <c r="Q127" s="45">
        <v>0</v>
      </c>
      <c r="R127" s="45">
        <v>0.65836185161248295</v>
      </c>
      <c r="S127" s="45">
        <v>1.6515431150300515</v>
      </c>
    </row>
    <row r="128" spans="1:19">
      <c r="A128" s="88" t="s">
        <v>284</v>
      </c>
      <c r="B128" s="69" t="s">
        <v>168</v>
      </c>
      <c r="C128" s="45">
        <v>0</v>
      </c>
      <c r="D128" s="45">
        <v>0.15070529106160091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0</v>
      </c>
      <c r="O128" s="45">
        <v>4.4452125600624726E-2</v>
      </c>
      <c r="P128" s="45">
        <v>7.4360298935799429E-3</v>
      </c>
      <c r="Q128" s="45">
        <v>0</v>
      </c>
      <c r="R128" s="45">
        <v>0</v>
      </c>
      <c r="S128" s="45">
        <v>0.20259344655582368</v>
      </c>
    </row>
    <row r="129" spans="1:19">
      <c r="A129" s="88" t="s">
        <v>284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2.7071171291126461E-4</v>
      </c>
      <c r="N129" s="45">
        <v>2.8550519198988766E-3</v>
      </c>
      <c r="O129" s="45">
        <v>0</v>
      </c>
      <c r="P129" s="45">
        <v>0</v>
      </c>
      <c r="Q129" s="45">
        <v>0</v>
      </c>
      <c r="R129" s="45">
        <v>0.26126471433970977</v>
      </c>
      <c r="S129" s="45">
        <v>0.26439047797254034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3.0645080019038318E-3</v>
      </c>
      <c r="N130" s="45">
        <v>0</v>
      </c>
      <c r="O130" s="45">
        <v>0</v>
      </c>
      <c r="P130" s="45">
        <v>0</v>
      </c>
      <c r="Q130" s="45">
        <v>0</v>
      </c>
      <c r="R130" s="45">
        <v>0.13314876369459228</v>
      </c>
      <c r="S130" s="45">
        <v>0.13621327169647657</v>
      </c>
    </row>
    <row r="131" spans="1:19">
      <c r="A131" s="88" t="s">
        <v>284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5.7642804413431392E-3</v>
      </c>
      <c r="O131" s="45">
        <v>9.6324305097927887E-4</v>
      </c>
      <c r="P131" s="45">
        <v>0</v>
      </c>
      <c r="Q131" s="45">
        <v>0</v>
      </c>
      <c r="R131" s="45">
        <v>0</v>
      </c>
      <c r="S131" s="45">
        <v>6.7275234923158678E-3</v>
      </c>
    </row>
    <row r="132" spans="1:19">
      <c r="A132" s="88" t="s">
        <v>284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1.1874303727208289E-2</v>
      </c>
      <c r="K132" s="45">
        <v>6.7521294440825025E-3</v>
      </c>
      <c r="L132" s="45">
        <v>0</v>
      </c>
      <c r="M132" s="45">
        <v>1.7224358510441462E-3</v>
      </c>
      <c r="N132" s="45">
        <v>0</v>
      </c>
      <c r="O132" s="45">
        <v>0</v>
      </c>
      <c r="P132" s="45">
        <v>6.5679215607252761E-3</v>
      </c>
      <c r="Q132" s="45">
        <v>0</v>
      </c>
      <c r="R132" s="45">
        <v>5.0930972019088472E-2</v>
      </c>
      <c r="S132" s="45">
        <v>7.7847762602175408E-2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4.2253292912191043E-3</v>
      </c>
      <c r="N133" s="45">
        <v>0</v>
      </c>
      <c r="O133" s="45">
        <v>0</v>
      </c>
      <c r="P133" s="45">
        <v>0</v>
      </c>
      <c r="Q133" s="45">
        <v>0</v>
      </c>
      <c r="R133" s="45">
        <v>0.18665524448061888</v>
      </c>
      <c r="S133" s="45">
        <v>0.19088057377183532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4.3338105861907145E-3</v>
      </c>
      <c r="L134" s="45">
        <v>4.2857066567535185E-2</v>
      </c>
      <c r="M134" s="45">
        <v>3.2501091474603783E-2</v>
      </c>
      <c r="N134" s="45">
        <v>5.1200173017094563E-2</v>
      </c>
      <c r="O134" s="45">
        <v>5.1330175914451326E-2</v>
      </c>
      <c r="P134" s="45">
        <v>0</v>
      </c>
      <c r="Q134" s="45">
        <v>0</v>
      </c>
      <c r="R134" s="45">
        <v>2.5602406373600672E-2</v>
      </c>
      <c r="S134" s="45">
        <v>0.20782472393347007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5.8715793725756527E-3</v>
      </c>
      <c r="N135" s="45">
        <v>3.3022781759770581E-3</v>
      </c>
      <c r="O135" s="45">
        <v>0</v>
      </c>
      <c r="P135" s="45">
        <v>0</v>
      </c>
      <c r="Q135" s="45">
        <v>0</v>
      </c>
      <c r="R135" s="45">
        <v>0</v>
      </c>
      <c r="S135" s="45">
        <v>9.1738575485749152E-3</v>
      </c>
    </row>
    <row r="136" spans="1:19">
      <c r="A136" s="88" t="s">
        <v>284</v>
      </c>
      <c r="B136" s="69" t="s">
        <v>176</v>
      </c>
      <c r="C136" s="45">
        <v>0</v>
      </c>
      <c r="D136" s="45">
        <v>0.12572864088922664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9.169992535694213E-3</v>
      </c>
      <c r="L136" s="45">
        <v>0</v>
      </c>
      <c r="M136" s="45">
        <v>2.2659306431194182E-7</v>
      </c>
      <c r="N136" s="45">
        <v>0</v>
      </c>
      <c r="O136" s="45">
        <v>0</v>
      </c>
      <c r="P136" s="45">
        <v>0</v>
      </c>
      <c r="Q136" s="45">
        <v>9.7515325440440392E-3</v>
      </c>
      <c r="R136" s="45">
        <v>5.1049105204107548E-2</v>
      </c>
      <c r="S136" s="45">
        <v>0.19569949776612816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2.3206918361213802E-2</v>
      </c>
      <c r="O137" s="45">
        <v>0</v>
      </c>
      <c r="P137" s="45">
        <v>0</v>
      </c>
      <c r="Q137" s="45">
        <v>0</v>
      </c>
      <c r="R137" s="45">
        <v>1.1504911060455925E-4</v>
      </c>
      <c r="S137" s="45">
        <v>2.3321967471815697E-2</v>
      </c>
    </row>
    <row r="138" spans="1:19">
      <c r="A138" s="88" t="s">
        <v>284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3.3042640373714072E-2</v>
      </c>
      <c r="M138" s="45">
        <v>5.0489716960283815E-2</v>
      </c>
      <c r="N138" s="45">
        <v>3.8979196802468863E-4</v>
      </c>
      <c r="O138" s="45">
        <v>0</v>
      </c>
      <c r="P138" s="45">
        <v>0</v>
      </c>
      <c r="Q138" s="45">
        <v>0</v>
      </c>
      <c r="R138" s="45">
        <v>3.1623813428097947E-2</v>
      </c>
      <c r="S138" s="45">
        <v>0.11554596273009565</v>
      </c>
    </row>
    <row r="139" spans="1:19">
      <c r="A139" s="88" t="s">
        <v>284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2.7668977225907554E-3</v>
      </c>
      <c r="N139" s="45">
        <v>1.4336457723556073E-2</v>
      </c>
      <c r="O139" s="45">
        <v>0</v>
      </c>
      <c r="P139" s="45">
        <v>1.8097032541518066E-3</v>
      </c>
      <c r="Q139" s="45">
        <v>0</v>
      </c>
      <c r="R139" s="45">
        <v>0</v>
      </c>
      <c r="S139" s="45">
        <v>1.8913058700320562E-2</v>
      </c>
    </row>
    <row r="140" spans="1:19">
      <c r="A140" s="88" t="s">
        <v>284</v>
      </c>
      <c r="B140" s="69" t="s">
        <v>180</v>
      </c>
      <c r="C140" s="45">
        <v>3.5925461410955206E-2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1.963751174884365E-2</v>
      </c>
      <c r="N140" s="45">
        <v>0</v>
      </c>
      <c r="O140" s="45">
        <v>0</v>
      </c>
      <c r="P140" s="45">
        <v>0</v>
      </c>
      <c r="Q140" s="45">
        <v>2.764697380596981E-3</v>
      </c>
      <c r="R140" s="45">
        <v>0.71783665408289465</v>
      </c>
      <c r="S140" s="45">
        <v>0.77616432462329499</v>
      </c>
    </row>
    <row r="141" spans="1:19">
      <c r="A141" s="88" t="s">
        <v>284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0.47411242906069972</v>
      </c>
      <c r="I141" s="45">
        <v>0</v>
      </c>
      <c r="J141" s="45">
        <v>0</v>
      </c>
      <c r="K141" s="45">
        <v>0</v>
      </c>
      <c r="L141" s="45">
        <v>3.0580424859206534E-2</v>
      </c>
      <c r="M141" s="45">
        <v>1.6134008069990102E-5</v>
      </c>
      <c r="N141" s="45">
        <v>3.8723695866789143E-3</v>
      </c>
      <c r="O141" s="45">
        <v>0</v>
      </c>
      <c r="P141" s="45">
        <v>0</v>
      </c>
      <c r="Q141" s="45">
        <v>0</v>
      </c>
      <c r="R141" s="45">
        <v>0.12747577417380285</v>
      </c>
      <c r="S141" s="45">
        <v>0.63605713168846023</v>
      </c>
    </row>
    <row r="142" spans="1:19">
      <c r="A142" s="88" t="s">
        <v>284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3.3228858777789583E-4</v>
      </c>
      <c r="N142" s="45">
        <v>0</v>
      </c>
      <c r="O142" s="45">
        <v>0</v>
      </c>
      <c r="P142" s="45">
        <v>4.3407244528026467E-4</v>
      </c>
      <c r="Q142" s="45">
        <v>0</v>
      </c>
      <c r="R142" s="45">
        <v>0</v>
      </c>
      <c r="S142" s="45">
        <v>7.6636103304394965E-4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5.0212058175029384E-2</v>
      </c>
      <c r="N143" s="45">
        <v>1.0251620048948418E-2</v>
      </c>
      <c r="O143" s="45">
        <v>0</v>
      </c>
      <c r="P143" s="45">
        <v>7.3545277552383714E-4</v>
      </c>
      <c r="Q143" s="45">
        <v>0</v>
      </c>
      <c r="R143" s="45">
        <v>0.31753932421988651</v>
      </c>
      <c r="S143" s="45">
        <v>0.3787384552193771</v>
      </c>
    </row>
    <row r="144" spans="1:19">
      <c r="A144" s="88" t="s">
        <v>284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0.89632331379920771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6.2490375671941933E-3</v>
      </c>
      <c r="N144" s="45">
        <v>0</v>
      </c>
      <c r="O144" s="45">
        <v>0</v>
      </c>
      <c r="P144" s="45">
        <v>0</v>
      </c>
      <c r="Q144" s="45">
        <v>3.8505503988904843E-3</v>
      </c>
      <c r="R144" s="45">
        <v>0.28994221864919467</v>
      </c>
      <c r="S144" s="45">
        <v>1.1963651204144981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5.3902124570734955E-3</v>
      </c>
      <c r="N145" s="45">
        <v>3.4778657397727564E-2</v>
      </c>
      <c r="O145" s="45">
        <v>6.4550309114115967E-2</v>
      </c>
      <c r="P145" s="45">
        <v>2.0060856407509986E-3</v>
      </c>
      <c r="Q145" s="45">
        <v>0</v>
      </c>
      <c r="R145" s="45">
        <v>3.1333865234493885E-2</v>
      </c>
      <c r="S145" s="45">
        <v>0.13805912984415158</v>
      </c>
    </row>
    <row r="146" spans="1:19">
      <c r="A146" s="88" t="s">
        <v>284</v>
      </c>
      <c r="B146" s="69" t="s">
        <v>186</v>
      </c>
      <c r="C146" s="45">
        <v>3.2756237985223757E-2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0.16738717387860369</v>
      </c>
      <c r="M146" s="45">
        <v>1.7827300712545124E-3</v>
      </c>
      <c r="N146" s="45">
        <v>3.2147146522472525E-2</v>
      </c>
      <c r="O146" s="45">
        <v>0</v>
      </c>
      <c r="P146" s="45">
        <v>3.1038190399482191E-3</v>
      </c>
      <c r="Q146" s="45">
        <v>0</v>
      </c>
      <c r="R146" s="45">
        <v>0.35956626667357483</v>
      </c>
      <c r="S146" s="45">
        <v>0.59674337417112611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0.7567754513169227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2.944077273371537E-3</v>
      </c>
      <c r="Q147" s="45">
        <v>2.0560830830078369E-3</v>
      </c>
      <c r="R147" s="45">
        <v>0.12045028864935858</v>
      </c>
      <c r="S147" s="45">
        <v>0.8822259003226236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1.0739485016193484E-3</v>
      </c>
      <c r="N148" s="45">
        <v>0</v>
      </c>
      <c r="O148" s="45">
        <v>2.2351435802030473E-3</v>
      </c>
      <c r="P148" s="45">
        <v>0</v>
      </c>
      <c r="Q148" s="45">
        <v>0</v>
      </c>
      <c r="R148" s="45">
        <v>6.8169184730990651E-3</v>
      </c>
      <c r="S148" s="45">
        <v>1.0126010554927234E-2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1.0525113250086093E-2</v>
      </c>
      <c r="N149" s="45">
        <v>0</v>
      </c>
      <c r="O149" s="45">
        <v>0</v>
      </c>
      <c r="P149" s="45">
        <v>0</v>
      </c>
      <c r="Q149" s="45">
        <v>0</v>
      </c>
      <c r="R149" s="45">
        <v>0.72802631788628958</v>
      </c>
      <c r="S149" s="45">
        <v>0.73855143113638633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9.2556537430254604E-2</v>
      </c>
      <c r="M150" s="45">
        <v>0</v>
      </c>
      <c r="N150" s="45">
        <v>3.4370650068551889E-2</v>
      </c>
      <c r="O150" s="45">
        <v>1.249851246125977E-3</v>
      </c>
      <c r="P150" s="45">
        <v>0</v>
      </c>
      <c r="Q150" s="45">
        <v>0</v>
      </c>
      <c r="R150" s="45">
        <v>0</v>
      </c>
      <c r="S150" s="45">
        <v>0.12817703874492281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2.6443332433530031E-3</v>
      </c>
      <c r="S151" s="45">
        <v>2.6443332433530031E-3</v>
      </c>
    </row>
    <row r="152" spans="1:19">
      <c r="A152" s="88" t="s">
        <v>284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8.7579857907704728E-2</v>
      </c>
      <c r="O152" s="45">
        <v>0</v>
      </c>
      <c r="P152" s="45">
        <v>3.769154934028629E-3</v>
      </c>
      <c r="Q152" s="45">
        <v>0</v>
      </c>
      <c r="R152" s="45">
        <v>0.25095386010717391</v>
      </c>
      <c r="S152" s="45">
        <v>0.34230287294892037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6.7303087038656506E-3</v>
      </c>
      <c r="L153" s="45">
        <v>0</v>
      </c>
      <c r="M153" s="45">
        <v>1.483206199548448E-4</v>
      </c>
      <c r="N153" s="45">
        <v>0.118391602983694</v>
      </c>
      <c r="O153" s="45">
        <v>2.0584575057731591E-3</v>
      </c>
      <c r="P153" s="45">
        <v>0</v>
      </c>
      <c r="Q153" s="45">
        <v>0</v>
      </c>
      <c r="R153" s="45">
        <v>0</v>
      </c>
      <c r="S153" s="45">
        <v>0.12732868981328238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6.4337154517826178E-3</v>
      </c>
      <c r="N154" s="45">
        <v>0</v>
      </c>
      <c r="O154" s="45">
        <v>0</v>
      </c>
      <c r="P154" s="45">
        <v>0</v>
      </c>
      <c r="Q154" s="45">
        <v>0</v>
      </c>
      <c r="R154" s="45">
        <v>0</v>
      </c>
      <c r="S154" s="45">
        <v>6.4337154517488671E-3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3.4685320074076209E-2</v>
      </c>
      <c r="N155" s="45">
        <v>4.5549075070088207E-3</v>
      </c>
      <c r="O155" s="45">
        <v>0</v>
      </c>
      <c r="P155" s="45">
        <v>5.5829527070697105E-3</v>
      </c>
      <c r="Q155" s="45">
        <v>0</v>
      </c>
      <c r="R155" s="45">
        <v>6.3062975835649127E-2</v>
      </c>
      <c r="S155" s="45">
        <v>0.10788615612381136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0</v>
      </c>
      <c r="O156" s="45">
        <v>0</v>
      </c>
      <c r="P156" s="45">
        <v>5.4778574031309479E-3</v>
      </c>
      <c r="Q156" s="45">
        <v>1.8746811682997244E-3</v>
      </c>
      <c r="R156" s="45">
        <v>0</v>
      </c>
      <c r="S156" s="45">
        <v>7.3525385714390268E-3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4.2390006738642683E-2</v>
      </c>
      <c r="N157" s="45">
        <v>8.2505260181902074E-3</v>
      </c>
      <c r="O157" s="45">
        <v>0</v>
      </c>
      <c r="P157" s="45">
        <v>1.9329338704507371E-3</v>
      </c>
      <c r="Q157" s="45">
        <v>0</v>
      </c>
      <c r="R157" s="45">
        <v>0</v>
      </c>
      <c r="S157" s="45">
        <v>5.2573466627279686E-2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7.5384572266591343E-3</v>
      </c>
      <c r="Q158" s="45">
        <v>0</v>
      </c>
      <c r="R158" s="45">
        <v>0.60756451520043697</v>
      </c>
      <c r="S158" s="45">
        <v>0.61510297242708134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</v>
      </c>
    </row>
    <row r="160" spans="1:19">
      <c r="A160" s="88" t="s">
        <v>284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2.5034095679764778E-2</v>
      </c>
      <c r="J160" s="45">
        <v>0</v>
      </c>
      <c r="K160" s="45">
        <v>0</v>
      </c>
      <c r="L160" s="45">
        <v>0</v>
      </c>
      <c r="M160" s="45">
        <v>2.663293556528501E-4</v>
      </c>
      <c r="N160" s="45">
        <v>0</v>
      </c>
      <c r="O160" s="45">
        <v>0</v>
      </c>
      <c r="P160" s="45">
        <v>6.6287492835442885E-3</v>
      </c>
      <c r="Q160" s="45">
        <v>0</v>
      </c>
      <c r="R160" s="45">
        <v>0.56788141488362953</v>
      </c>
      <c r="S160" s="45">
        <v>0.59981058920263308</v>
      </c>
    </row>
    <row r="161" spans="1:19">
      <c r="A161" s="88" t="s">
        <v>284</v>
      </c>
      <c r="B161" s="69" t="s">
        <v>201</v>
      </c>
      <c r="C161" s="45">
        <v>4.1553751426164687E-2</v>
      </c>
      <c r="D161" s="45">
        <v>4.6821670309816099E-2</v>
      </c>
      <c r="E161" s="45">
        <v>0</v>
      </c>
      <c r="F161" s="45">
        <v>4.91735828867143</v>
      </c>
      <c r="G161" s="45">
        <v>0.78785629573728855</v>
      </c>
      <c r="H161" s="45">
        <v>0</v>
      </c>
      <c r="I161" s="45">
        <v>0</v>
      </c>
      <c r="J161" s="45">
        <v>1.5192893358485157E-2</v>
      </c>
      <c r="K161" s="45">
        <v>2.501748550630617E-2</v>
      </c>
      <c r="L161" s="45">
        <v>0.24744328148915873</v>
      </c>
      <c r="M161" s="45">
        <v>6.7778218935278467E-2</v>
      </c>
      <c r="N161" s="45">
        <v>0.26698473220990326</v>
      </c>
      <c r="O161" s="45">
        <v>2.086659141309255E-2</v>
      </c>
      <c r="P161" s="45">
        <v>2.7859606894190869E-2</v>
      </c>
      <c r="Q161" s="45">
        <v>2.0736697343219423E-2</v>
      </c>
      <c r="R161" s="45">
        <v>2.4767180962979367</v>
      </c>
      <c r="S161" s="45">
        <v>8.962187609592263</v>
      </c>
    </row>
    <row r="162" spans="1:19">
      <c r="A162" s="88" t="s">
        <v>284</v>
      </c>
      <c r="B162" s="69" t="s">
        <v>202</v>
      </c>
      <c r="C162" s="45">
        <v>3.7592866374312806E-2</v>
      </c>
      <c r="D162" s="45">
        <v>4.017267327401175E-2</v>
      </c>
      <c r="E162" s="45">
        <v>0</v>
      </c>
      <c r="F162" s="45">
        <v>0.32932227690176319</v>
      </c>
      <c r="G162" s="45">
        <v>5.2486571881130821</v>
      </c>
      <c r="H162" s="45">
        <v>0</v>
      </c>
      <c r="I162" s="45">
        <v>0</v>
      </c>
      <c r="J162" s="45">
        <v>3.7790332410856525E-3</v>
      </c>
      <c r="K162" s="45">
        <v>5.3048463083212871E-3</v>
      </c>
      <c r="L162" s="45">
        <v>0.10366154175877229</v>
      </c>
      <c r="M162" s="45">
        <v>4.4964392848191537E-2</v>
      </c>
      <c r="N162" s="45">
        <v>0.14425092230844605</v>
      </c>
      <c r="O162" s="45">
        <v>1.9444101873930753E-2</v>
      </c>
      <c r="P162" s="45">
        <v>3.3839694804030929E-2</v>
      </c>
      <c r="Q162" s="45">
        <v>1.0005732146280061E-2</v>
      </c>
      <c r="R162" s="45">
        <v>0.78451255536609921</v>
      </c>
      <c r="S162" s="45">
        <v>6.8055078253183581</v>
      </c>
    </row>
    <row r="163" spans="1:19">
      <c r="A163" s="88" t="s">
        <v>284</v>
      </c>
      <c r="B163" s="69" t="s">
        <v>203</v>
      </c>
      <c r="C163" s="45">
        <v>0</v>
      </c>
      <c r="D163" s="45">
        <v>1.8225562417966579E-2</v>
      </c>
      <c r="E163" s="45">
        <v>0</v>
      </c>
      <c r="F163" s="45">
        <v>0.5003407887183613</v>
      </c>
      <c r="G163" s="45">
        <v>4.8485303413494343</v>
      </c>
      <c r="H163" s="45">
        <v>0.28282843872030128</v>
      </c>
      <c r="I163" s="45">
        <v>0</v>
      </c>
      <c r="J163" s="45">
        <v>1.0832083385521885E-3</v>
      </c>
      <c r="K163" s="45">
        <v>1.9209644276695803E-2</v>
      </c>
      <c r="L163" s="45">
        <v>0</v>
      </c>
      <c r="M163" s="45">
        <v>1.9160716724708315E-2</v>
      </c>
      <c r="N163" s="45">
        <v>9.2067123355207059E-2</v>
      </c>
      <c r="O163" s="45">
        <v>3.4616375138593503E-2</v>
      </c>
      <c r="P163" s="45">
        <v>1.1091603720997267E-2</v>
      </c>
      <c r="Q163" s="45">
        <v>7.4718648456520431E-3</v>
      </c>
      <c r="R163" s="45">
        <v>0.29931551371844023</v>
      </c>
      <c r="S163" s="45">
        <v>6.1339411813248432</v>
      </c>
    </row>
    <row r="164" spans="1:19">
      <c r="A164" s="88" t="s">
        <v>284</v>
      </c>
      <c r="B164" s="69" t="s">
        <v>204</v>
      </c>
      <c r="C164" s="45">
        <v>0</v>
      </c>
      <c r="D164" s="45">
        <v>3.4019789041072279E-2</v>
      </c>
      <c r="E164" s="45">
        <v>0</v>
      </c>
      <c r="F164" s="45">
        <v>0.32932227690177029</v>
      </c>
      <c r="G164" s="45">
        <v>0</v>
      </c>
      <c r="H164" s="45">
        <v>0</v>
      </c>
      <c r="I164" s="45">
        <v>0</v>
      </c>
      <c r="J164" s="45">
        <v>2.7236575054733203E-3</v>
      </c>
      <c r="K164" s="45">
        <v>0</v>
      </c>
      <c r="L164" s="45">
        <v>8.0907345665699459E-3</v>
      </c>
      <c r="M164" s="45">
        <v>8.5294054264615227E-3</v>
      </c>
      <c r="N164" s="45">
        <v>4.2278218203549045E-2</v>
      </c>
      <c r="O164" s="45">
        <v>0</v>
      </c>
      <c r="P164" s="45">
        <v>1.0408288192707227E-2</v>
      </c>
      <c r="Q164" s="45">
        <v>0</v>
      </c>
      <c r="R164" s="45">
        <v>0.27921791656915218</v>
      </c>
      <c r="S164" s="45">
        <v>0.71459028640677502</v>
      </c>
    </row>
    <row r="165" spans="1:19">
      <c r="A165" s="88" t="s">
        <v>284</v>
      </c>
      <c r="B165" s="69" t="s">
        <v>205</v>
      </c>
      <c r="C165" s="45">
        <v>0</v>
      </c>
      <c r="D165" s="45">
        <v>4.7064612480738788E-2</v>
      </c>
      <c r="E165" s="45">
        <v>0</v>
      </c>
      <c r="F165" s="45">
        <v>0</v>
      </c>
      <c r="G165" s="45">
        <v>0</v>
      </c>
      <c r="H165" s="45">
        <v>0.22303408246540357</v>
      </c>
      <c r="I165" s="45">
        <v>0</v>
      </c>
      <c r="J165" s="45">
        <v>1.1734923195286656E-3</v>
      </c>
      <c r="K165" s="45">
        <v>0</v>
      </c>
      <c r="L165" s="45">
        <v>0</v>
      </c>
      <c r="M165" s="45">
        <v>2.0495031858676072E-3</v>
      </c>
      <c r="N165" s="45">
        <v>3.0780876951837399E-2</v>
      </c>
      <c r="O165" s="45">
        <v>2.8958862503423388E-2</v>
      </c>
      <c r="P165" s="45">
        <v>5.9841062211204998E-3</v>
      </c>
      <c r="Q165" s="45">
        <v>3.8024419101293228E-3</v>
      </c>
      <c r="R165" s="45">
        <v>0</v>
      </c>
      <c r="S165" s="45">
        <v>0.34284797803809397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0.28946333992557527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2.6352430847669694E-2</v>
      </c>
      <c r="N166" s="45">
        <v>0</v>
      </c>
      <c r="O166" s="45">
        <v>0</v>
      </c>
      <c r="P166" s="45">
        <v>7.3534539294355383E-3</v>
      </c>
      <c r="Q166" s="45">
        <v>0</v>
      </c>
      <c r="R166" s="45">
        <v>2.8215564386442793E-2</v>
      </c>
      <c r="S166" s="45">
        <v>0.35138478908908155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0</v>
      </c>
      <c r="H167" s="45">
        <v>7.0679386219637763E-2</v>
      </c>
      <c r="I167" s="45">
        <v>0</v>
      </c>
      <c r="J167" s="45">
        <v>0</v>
      </c>
      <c r="K167" s="45">
        <v>0</v>
      </c>
      <c r="L167" s="45">
        <v>0</v>
      </c>
      <c r="M167" s="45">
        <v>4.0129253740417425E-5</v>
      </c>
      <c r="N167" s="45">
        <v>0</v>
      </c>
      <c r="O167" s="45">
        <v>2.6415571285173134E-2</v>
      </c>
      <c r="P167" s="45">
        <v>1.8552559593884022E-3</v>
      </c>
      <c r="Q167" s="45">
        <v>0</v>
      </c>
      <c r="R167" s="45">
        <v>6.5153095324859578E-2</v>
      </c>
      <c r="S167" s="45">
        <v>0.16414343804285636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0.45127194109530677</v>
      </c>
      <c r="H168" s="45">
        <v>1.5114445714058178E-2</v>
      </c>
      <c r="I168" s="45">
        <v>0</v>
      </c>
      <c r="J168" s="45">
        <v>4.5667012831016318E-3</v>
      </c>
      <c r="K168" s="45">
        <v>0</v>
      </c>
      <c r="L168" s="45">
        <v>0</v>
      </c>
      <c r="M168" s="45">
        <v>1.3179697663536771E-3</v>
      </c>
      <c r="N168" s="45">
        <v>0</v>
      </c>
      <c r="O168" s="45">
        <v>0</v>
      </c>
      <c r="P168" s="45">
        <v>1.5115892808381659E-4</v>
      </c>
      <c r="Q168" s="45">
        <v>0</v>
      </c>
      <c r="R168" s="45">
        <v>7.783774611951344E-2</v>
      </c>
      <c r="S168" s="45">
        <v>0.55025996290635248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</v>
      </c>
      <c r="H169" s="45">
        <v>0</v>
      </c>
      <c r="I169" s="45">
        <v>0</v>
      </c>
      <c r="J169" s="45">
        <v>1.9314220329334775E-3</v>
      </c>
      <c r="K169" s="45">
        <v>0</v>
      </c>
      <c r="L169" s="45">
        <v>1.0365825140039142E-2</v>
      </c>
      <c r="M169" s="45">
        <v>8.9193034222212475E-4</v>
      </c>
      <c r="N169" s="45">
        <v>1.6039397570111191E-4</v>
      </c>
      <c r="O169" s="45">
        <v>0</v>
      </c>
      <c r="P169" s="45">
        <v>0</v>
      </c>
      <c r="Q169" s="45">
        <v>0</v>
      </c>
      <c r="R169" s="45">
        <v>8.5469294682994246E-2</v>
      </c>
      <c r="S169" s="45">
        <v>9.8818866173928654E-2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8.7763895183997354E-3</v>
      </c>
      <c r="K170" s="45">
        <v>0</v>
      </c>
      <c r="L170" s="45">
        <v>0</v>
      </c>
      <c r="M170" s="45">
        <v>2.2862395869793772E-6</v>
      </c>
      <c r="N170" s="45">
        <v>0</v>
      </c>
      <c r="O170" s="45">
        <v>0</v>
      </c>
      <c r="P170" s="45">
        <v>5.9285711169763111E-3</v>
      </c>
      <c r="Q170" s="45">
        <v>0</v>
      </c>
      <c r="R170" s="45">
        <v>1.357870967254371E-3</v>
      </c>
      <c r="S170" s="45">
        <v>1.6065117842231302E-2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0.17461546787454552</v>
      </c>
      <c r="G171" s="45">
        <v>0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0</v>
      </c>
      <c r="N171" s="45">
        <v>0</v>
      </c>
      <c r="O171" s="45">
        <v>0</v>
      </c>
      <c r="P171" s="45">
        <v>2.0082383879982402E-4</v>
      </c>
      <c r="Q171" s="45">
        <v>0</v>
      </c>
      <c r="R171" s="45">
        <v>5.5695858070365034E-2</v>
      </c>
      <c r="S171" s="45">
        <v>0.23051214978369217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2.7544882565344597E-4</v>
      </c>
      <c r="J172" s="45">
        <v>1.6492411532974399E-3</v>
      </c>
      <c r="K172" s="45">
        <v>0</v>
      </c>
      <c r="L172" s="45">
        <v>0</v>
      </c>
      <c r="M172" s="45">
        <v>1.8681487685459075E-3</v>
      </c>
      <c r="N172" s="45">
        <v>8.3504926943156477E-3</v>
      </c>
      <c r="O172" s="45">
        <v>0</v>
      </c>
      <c r="P172" s="45">
        <v>2.7706826562523545E-4</v>
      </c>
      <c r="Q172" s="45">
        <v>1.4997488195736541E-4</v>
      </c>
      <c r="R172" s="45">
        <v>3.8252773942531348E-2</v>
      </c>
      <c r="S172" s="45">
        <v>5.0823148531918605E-2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1.4152387350809814E-2</v>
      </c>
      <c r="M173" s="45">
        <v>8.5693491471694472E-5</v>
      </c>
      <c r="N173" s="45">
        <v>3.0232480355607549E-5</v>
      </c>
      <c r="O173" s="45">
        <v>0</v>
      </c>
      <c r="P173" s="45">
        <v>0</v>
      </c>
      <c r="Q173" s="45">
        <v>0</v>
      </c>
      <c r="R173" s="45">
        <v>5.8356959389982421E-2</v>
      </c>
      <c r="S173" s="45">
        <v>7.2625272712627975E-2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5.3036225845648488E-4</v>
      </c>
      <c r="J174" s="45">
        <v>0</v>
      </c>
      <c r="K174" s="45">
        <v>0</v>
      </c>
      <c r="L174" s="45">
        <v>1.158405573486565E-3</v>
      </c>
      <c r="M174" s="45">
        <v>0</v>
      </c>
      <c r="N174" s="45">
        <v>0</v>
      </c>
      <c r="O174" s="45">
        <v>9.0804268748989614E-4</v>
      </c>
      <c r="P174" s="45">
        <v>0</v>
      </c>
      <c r="Q174" s="45">
        <v>0</v>
      </c>
      <c r="R174" s="45">
        <v>2.0941438756423736E-2</v>
      </c>
      <c r="S174" s="45">
        <v>2.3538249275844692E-2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0</v>
      </c>
      <c r="Q175" s="45">
        <v>0</v>
      </c>
      <c r="R175" s="45">
        <v>1.476906262354305E-3</v>
      </c>
      <c r="S175" s="45">
        <v>1.4769062623258833E-3</v>
      </c>
    </row>
    <row r="176" spans="1:19">
      <c r="A176" s="88" t="s">
        <v>284</v>
      </c>
      <c r="B176" s="69" t="s">
        <v>216</v>
      </c>
      <c r="C176" s="45">
        <v>1.4582505544122881E-3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7.0670702021047305E-5</v>
      </c>
      <c r="N176" s="45">
        <v>0</v>
      </c>
      <c r="O176" s="45">
        <v>0</v>
      </c>
      <c r="P176" s="45">
        <v>2.4062432565445935E-3</v>
      </c>
      <c r="Q176" s="45">
        <v>0</v>
      </c>
      <c r="R176" s="45">
        <v>4.0456088356606301E-2</v>
      </c>
      <c r="S176" s="45">
        <v>4.4391252869615982E-2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45">
        <v>0</v>
      </c>
      <c r="S177" s="45">
        <v>0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1.3145728479102559E-5</v>
      </c>
      <c r="N178" s="45">
        <v>2.1469968386078619E-3</v>
      </c>
      <c r="O178" s="45">
        <v>0</v>
      </c>
      <c r="P178" s="45">
        <v>0</v>
      </c>
      <c r="Q178" s="45">
        <v>0</v>
      </c>
      <c r="R178" s="45">
        <v>0</v>
      </c>
      <c r="S178" s="45">
        <v>2.1601425670780827E-3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0.20282788384999861</v>
      </c>
      <c r="H179" s="45">
        <v>9.2997465583373184E-3</v>
      </c>
      <c r="I179" s="45">
        <v>0</v>
      </c>
      <c r="J179" s="45">
        <v>0</v>
      </c>
      <c r="K179" s="45">
        <v>0</v>
      </c>
      <c r="L179" s="45">
        <v>3.1457468180873249E-4</v>
      </c>
      <c r="M179" s="45">
        <v>2.4345354561052801E-3</v>
      </c>
      <c r="N179" s="45">
        <v>9.7844055512892325E-3</v>
      </c>
      <c r="O179" s="45">
        <v>0</v>
      </c>
      <c r="P179" s="45">
        <v>5.5624857155545104E-5</v>
      </c>
      <c r="Q179" s="45">
        <v>0</v>
      </c>
      <c r="R179" s="45">
        <v>8.7819610846452179E-2</v>
      </c>
      <c r="S179" s="45">
        <v>0.31253638180115217</v>
      </c>
    </row>
    <row r="180" spans="1:19">
      <c r="A180" s="88" t="s">
        <v>284</v>
      </c>
      <c r="B180" s="69" t="s">
        <v>220</v>
      </c>
      <c r="C180" s="45">
        <v>4.7406173976582977E-4</v>
      </c>
      <c r="D180" s="45">
        <v>0</v>
      </c>
      <c r="E180" s="45">
        <v>0</v>
      </c>
      <c r="F180" s="45">
        <v>0</v>
      </c>
      <c r="G180" s="45">
        <v>0</v>
      </c>
      <c r="H180" s="45">
        <v>0</v>
      </c>
      <c r="I180" s="45">
        <v>3.7867530221635803E-4</v>
      </c>
      <c r="J180" s="45">
        <v>0</v>
      </c>
      <c r="K180" s="45">
        <v>2.3887507065520341E-4</v>
      </c>
      <c r="L180" s="45">
        <v>0</v>
      </c>
      <c r="M180" s="45">
        <v>0</v>
      </c>
      <c r="N180" s="45">
        <v>1.8461385238310868E-6</v>
      </c>
      <c r="O180" s="45">
        <v>0</v>
      </c>
      <c r="P180" s="45">
        <v>0</v>
      </c>
      <c r="Q180" s="45">
        <v>0</v>
      </c>
      <c r="R180" s="45">
        <v>3.7457105697839665E-2</v>
      </c>
      <c r="S180" s="45">
        <v>3.8550563949002026E-2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3.164234514230202E-5</v>
      </c>
      <c r="N181" s="45">
        <v>1.9541975926635757E-3</v>
      </c>
      <c r="O181" s="45">
        <v>0</v>
      </c>
      <c r="P181" s="45">
        <v>9.7190221342580152E-6</v>
      </c>
      <c r="Q181" s="45">
        <v>0</v>
      </c>
      <c r="R181" s="45">
        <v>3.5558676634124708E-2</v>
      </c>
      <c r="S181" s="45">
        <v>3.7554235594058127E-2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1.8409781448358586E-4</v>
      </c>
      <c r="N182" s="45">
        <v>3.6390246743955856E-4</v>
      </c>
      <c r="O182" s="45">
        <v>0</v>
      </c>
      <c r="P182" s="45">
        <v>0</v>
      </c>
      <c r="Q182" s="45">
        <v>0</v>
      </c>
      <c r="R182" s="45">
        <v>9.229354606404172E-3</v>
      </c>
      <c r="S182" s="45">
        <v>9.7773548883139938E-3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1.0996518706996028E-3</v>
      </c>
      <c r="I183" s="45">
        <v>0</v>
      </c>
      <c r="J183" s="45">
        <v>2.9745839085926207E-4</v>
      </c>
      <c r="K183" s="45">
        <v>0</v>
      </c>
      <c r="L183" s="45">
        <v>0</v>
      </c>
      <c r="M183" s="45">
        <v>5.284582143438854E-6</v>
      </c>
      <c r="N183" s="45">
        <v>1.1474675662981326E-6</v>
      </c>
      <c r="O183" s="45">
        <v>0</v>
      </c>
      <c r="P183" s="45">
        <v>7.1780782371910767E-6</v>
      </c>
      <c r="Q183" s="45">
        <v>1.3467804865249788E-4</v>
      </c>
      <c r="R183" s="45">
        <v>3.8088993783560454E-3</v>
      </c>
      <c r="S183" s="45">
        <v>5.3542978165523891E-3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2.4010177845923408E-7</v>
      </c>
      <c r="N184" s="45">
        <v>0</v>
      </c>
      <c r="O184" s="45">
        <v>0</v>
      </c>
      <c r="P184" s="45">
        <v>0</v>
      </c>
      <c r="Q184" s="45">
        <v>2.5914044343619547E-4</v>
      </c>
      <c r="R184" s="45">
        <v>1.7077281907376118E-3</v>
      </c>
      <c r="S184" s="45">
        <v>1.9671087359256489E-3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1.1648688706600296E-4</v>
      </c>
      <c r="S185" s="45">
        <v>1.1648688706600296E-4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0.13746824904457569</v>
      </c>
      <c r="E10" s="45">
        <v>0</v>
      </c>
      <c r="F10" s="45">
        <v>0</v>
      </c>
      <c r="G10" s="45">
        <v>0</v>
      </c>
      <c r="H10" s="45">
        <v>0.38646601411213344</v>
      </c>
      <c r="I10" s="45">
        <v>0</v>
      </c>
      <c r="J10" s="45">
        <v>0</v>
      </c>
      <c r="K10" s="45">
        <v>0</v>
      </c>
      <c r="L10" s="45">
        <v>8.467731924440081E-3</v>
      </c>
      <c r="M10" s="45">
        <v>3.6334365489406342E-2</v>
      </c>
      <c r="N10" s="45">
        <v>2.9946236116629273E-2</v>
      </c>
      <c r="O10" s="45">
        <v>0</v>
      </c>
      <c r="P10" s="45">
        <v>1.1975825591639228E-2</v>
      </c>
      <c r="Q10" s="45">
        <v>1.02552810020713E-2</v>
      </c>
      <c r="R10" s="45">
        <v>0.17235816808411999</v>
      </c>
      <c r="S10" s="45">
        <v>0.79327187136501531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0.25834469431695894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0.24250888478147767</v>
      </c>
      <c r="S14" s="45">
        <v>0.50085357909843675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8.1273904765132195E-4</v>
      </c>
      <c r="Q15" s="45">
        <v>0</v>
      </c>
      <c r="R15" s="45">
        <v>0</v>
      </c>
      <c r="S15" s="45">
        <v>8.1273904765133409E-4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1.4813464584151337E-7</v>
      </c>
      <c r="N17" s="45">
        <v>0</v>
      </c>
      <c r="O17" s="45">
        <v>0</v>
      </c>
      <c r="P17" s="45">
        <v>0</v>
      </c>
      <c r="Q17" s="45">
        <v>0</v>
      </c>
      <c r="R17" s="45">
        <v>0</v>
      </c>
      <c r="S17" s="45">
        <v>1.4813464566110213E-7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1.0412333865909403E-2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1.0412333865909451E-2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7.1466144738422071E-4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2.9909392939646284E-4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1.0137553767806118E-3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0.54965363820748547</v>
      </c>
      <c r="S20" s="45">
        <v>0.54965363820748547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1.1117004472603224E-2</v>
      </c>
      <c r="O22" s="45">
        <v>0</v>
      </c>
      <c r="P22" s="45">
        <v>0</v>
      </c>
      <c r="Q22" s="45">
        <v>0</v>
      </c>
      <c r="R22" s="45">
        <v>0</v>
      </c>
      <c r="S22" s="45">
        <v>1.111700447260322E-2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2.9608231706712562E-4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2.9608231706723664E-4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9.5424145144296091E-5</v>
      </c>
      <c r="S24" s="45">
        <v>9.5424145144296091E-5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0.25095204141778071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3.5555134475517433E-2</v>
      </c>
      <c r="O25" s="45">
        <v>0</v>
      </c>
      <c r="P25" s="45">
        <v>5.5100608307750987E-4</v>
      </c>
      <c r="Q25" s="45">
        <v>0</v>
      </c>
      <c r="R25" s="45">
        <v>0</v>
      </c>
      <c r="S25" s="45">
        <v>0.28705818197637578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9.8090809441767624E-3</v>
      </c>
      <c r="O26" s="45">
        <v>0</v>
      </c>
      <c r="P26" s="45">
        <v>0</v>
      </c>
      <c r="Q26" s="45">
        <v>0</v>
      </c>
      <c r="R26" s="45">
        <v>0</v>
      </c>
      <c r="S26" s="45">
        <v>9.8090809441768734E-3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8.3568787336331385E-4</v>
      </c>
      <c r="O27" s="45">
        <v>0</v>
      </c>
      <c r="P27" s="45">
        <v>0</v>
      </c>
      <c r="Q27" s="45">
        <v>0</v>
      </c>
      <c r="R27" s="45">
        <v>0.55472278591338176</v>
      </c>
      <c r="S27" s="45">
        <v>0.55555847378674494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0.71433965169107927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0</v>
      </c>
      <c r="P28" s="45">
        <v>0</v>
      </c>
      <c r="Q28" s="45">
        <v>0</v>
      </c>
      <c r="R28" s="45">
        <v>0</v>
      </c>
      <c r="S28" s="45">
        <v>0.71433965169107916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5.1680523840817727E-4</v>
      </c>
      <c r="N30" s="45">
        <v>0</v>
      </c>
      <c r="O30" s="45">
        <v>0</v>
      </c>
      <c r="P30" s="45">
        <v>0</v>
      </c>
      <c r="Q30" s="45">
        <v>0</v>
      </c>
      <c r="R30" s="45">
        <v>4.7919468527926057E-3</v>
      </c>
      <c r="S30" s="45">
        <v>5.3087520912007413E-3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6.5568304478819117E-6</v>
      </c>
      <c r="O31" s="45">
        <v>0</v>
      </c>
      <c r="P31" s="45">
        <v>0</v>
      </c>
      <c r="Q31" s="45">
        <v>0</v>
      </c>
      <c r="R31" s="45">
        <v>1.8288696471760084</v>
      </c>
      <c r="S31" s="45">
        <v>1.8288762040064559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0.85803228138349596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3.6119836018453783E-3</v>
      </c>
      <c r="R32" s="45">
        <v>0</v>
      </c>
      <c r="S32" s="45">
        <v>0.86164426498534219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0</v>
      </c>
      <c r="N33" s="45">
        <v>0</v>
      </c>
      <c r="O33" s="45">
        <v>0</v>
      </c>
      <c r="P33" s="45">
        <v>1.830327199807278E-3</v>
      </c>
      <c r="Q33" s="45">
        <v>0</v>
      </c>
      <c r="R33" s="45">
        <v>0.46049557750597048</v>
      </c>
      <c r="S33" s="45">
        <v>0.46232590470577861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1.4150112562262562E-4</v>
      </c>
      <c r="N34" s="45">
        <v>0</v>
      </c>
      <c r="O34" s="45">
        <v>0</v>
      </c>
      <c r="P34" s="45">
        <v>0</v>
      </c>
      <c r="Q34" s="45">
        <v>0</v>
      </c>
      <c r="R34" s="45">
        <v>0</v>
      </c>
      <c r="S34" s="45">
        <v>1.4150112562205663E-4</v>
      </c>
    </row>
    <row r="35" spans="1:19">
      <c r="A35" s="88" t="s">
        <v>284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5.5487367694289176E-3</v>
      </c>
      <c r="K35" s="45">
        <v>0</v>
      </c>
      <c r="L35" s="45">
        <v>0</v>
      </c>
      <c r="M35" s="45">
        <v>0</v>
      </c>
      <c r="N35" s="45">
        <v>4.8090492453524661E-2</v>
      </c>
      <c r="O35" s="45">
        <v>0</v>
      </c>
      <c r="P35" s="45">
        <v>0</v>
      </c>
      <c r="Q35" s="45">
        <v>0</v>
      </c>
      <c r="R35" s="45">
        <v>0</v>
      </c>
      <c r="S35" s="45">
        <v>5.3639229222953944E-2</v>
      </c>
    </row>
    <row r="36" spans="1:19">
      <c r="A36" s="88" t="s">
        <v>284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8.1348364679650204E-4</v>
      </c>
      <c r="Q36" s="45">
        <v>0</v>
      </c>
      <c r="R36" s="45">
        <v>0</v>
      </c>
      <c r="S36" s="45">
        <v>8.1348364679634244E-4</v>
      </c>
    </row>
    <row r="37" spans="1:19">
      <c r="A37" s="88" t="s">
        <v>284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0</v>
      </c>
    </row>
    <row r="38" spans="1:19">
      <c r="A38" s="88" t="s">
        <v>284</v>
      </c>
      <c r="B38" s="89" t="s">
        <v>77</v>
      </c>
      <c r="C38" s="45">
        <v>0</v>
      </c>
      <c r="D38" s="45">
        <v>9.7279269117516193E-2</v>
      </c>
      <c r="E38" s="45">
        <v>0</v>
      </c>
      <c r="F38" s="45">
        <v>0</v>
      </c>
      <c r="G38" s="45">
        <v>0</v>
      </c>
      <c r="H38" s="45">
        <v>2.8198167090209836E-6</v>
      </c>
      <c r="I38" s="45">
        <v>0</v>
      </c>
      <c r="J38" s="45">
        <v>0</v>
      </c>
      <c r="K38" s="45">
        <v>0</v>
      </c>
      <c r="L38" s="45">
        <v>0</v>
      </c>
      <c r="M38" s="45">
        <v>2.2132216809592209E-6</v>
      </c>
      <c r="N38" s="45">
        <v>0</v>
      </c>
      <c r="O38" s="45">
        <v>0</v>
      </c>
      <c r="P38" s="45">
        <v>0</v>
      </c>
      <c r="Q38" s="45">
        <v>1.5489376917213731E-3</v>
      </c>
      <c r="R38" s="45">
        <v>0</v>
      </c>
      <c r="S38" s="45">
        <v>9.8833239847627041E-2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5.8648803189712335E-2</v>
      </c>
      <c r="M39" s="45">
        <v>1.0301979063333522E-3</v>
      </c>
      <c r="N39" s="45">
        <v>0</v>
      </c>
      <c r="O39" s="45">
        <v>0</v>
      </c>
      <c r="P39" s="45">
        <v>0</v>
      </c>
      <c r="Q39" s="45">
        <v>0</v>
      </c>
      <c r="R39" s="45">
        <v>0</v>
      </c>
      <c r="S39" s="45">
        <v>5.967900109604507E-2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9.6332623552893015E-4</v>
      </c>
      <c r="N40" s="45">
        <v>0</v>
      </c>
      <c r="O40" s="45">
        <v>0</v>
      </c>
      <c r="P40" s="45">
        <v>0</v>
      </c>
      <c r="Q40" s="45">
        <v>0</v>
      </c>
      <c r="R40" s="45">
        <v>0</v>
      </c>
      <c r="S40" s="45">
        <v>9.6332623552974894E-4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0</v>
      </c>
      <c r="N41" s="45">
        <v>1.0418823675364675E-3</v>
      </c>
      <c r="O41" s="45">
        <v>0</v>
      </c>
      <c r="P41" s="45">
        <v>8.4551309706158984E-3</v>
      </c>
      <c r="Q41" s="45">
        <v>0</v>
      </c>
      <c r="R41" s="45">
        <v>0</v>
      </c>
      <c r="S41" s="45">
        <v>9.4970133381524491E-3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1.9063336089814073E-2</v>
      </c>
      <c r="N42" s="45">
        <v>0</v>
      </c>
      <c r="O42" s="45">
        <v>0</v>
      </c>
      <c r="P42" s="45">
        <v>0</v>
      </c>
      <c r="Q42" s="45">
        <v>0</v>
      </c>
      <c r="R42" s="45">
        <v>1.7499995601764518E-2</v>
      </c>
      <c r="S42" s="45">
        <v>3.6563331691578327E-2</v>
      </c>
    </row>
    <row r="43" spans="1:19">
      <c r="A43" s="88" t="s">
        <v>284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6.5652856329506959E-3</v>
      </c>
      <c r="N43" s="45">
        <v>0</v>
      </c>
      <c r="O43" s="45">
        <v>0</v>
      </c>
      <c r="P43" s="45">
        <v>0</v>
      </c>
      <c r="Q43" s="45">
        <v>0</v>
      </c>
      <c r="R43" s="45">
        <v>3.516522568328595E-2</v>
      </c>
      <c r="S43" s="45">
        <v>4.1730511316236729E-2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8.3074594610715313E-3</v>
      </c>
      <c r="O44" s="45">
        <v>7.2888007158874155E-2</v>
      </c>
      <c r="P44" s="45">
        <v>0</v>
      </c>
      <c r="Q44" s="45">
        <v>0</v>
      </c>
      <c r="R44" s="45">
        <v>2.5108513133189625E-3</v>
      </c>
      <c r="S44" s="45">
        <v>8.3706317933263996E-2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6.5613065601297094E-3</v>
      </c>
      <c r="N45" s="45">
        <v>0</v>
      </c>
      <c r="O45" s="45">
        <v>0</v>
      </c>
      <c r="P45" s="45">
        <v>0</v>
      </c>
      <c r="Q45" s="45">
        <v>0</v>
      </c>
      <c r="R45" s="45">
        <v>0</v>
      </c>
      <c r="S45" s="45">
        <v>6.5613065601297649E-3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5.4519131141992507E-7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5.5170548060408386E-4</v>
      </c>
      <c r="N46" s="45">
        <v>0</v>
      </c>
      <c r="O46" s="45">
        <v>0</v>
      </c>
      <c r="P46" s="45">
        <v>0</v>
      </c>
      <c r="Q46" s="45">
        <v>0</v>
      </c>
      <c r="R46" s="45">
        <v>0</v>
      </c>
      <c r="S46" s="45">
        <v>5.5225067191599919E-4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2.2092531752957867</v>
      </c>
      <c r="H47" s="45">
        <v>0.41354148419517678</v>
      </c>
      <c r="I47" s="45">
        <v>0</v>
      </c>
      <c r="J47" s="45">
        <v>0</v>
      </c>
      <c r="K47" s="45">
        <v>0</v>
      </c>
      <c r="L47" s="45">
        <v>0</v>
      </c>
      <c r="M47" s="45">
        <v>2.9704328276455638E-2</v>
      </c>
      <c r="N47" s="45">
        <v>2.7780159461796849E-3</v>
      </c>
      <c r="O47" s="45">
        <v>0</v>
      </c>
      <c r="P47" s="45">
        <v>0</v>
      </c>
      <c r="Q47" s="45">
        <v>0</v>
      </c>
      <c r="R47" s="45">
        <v>3.7824356337212706E-4</v>
      </c>
      <c r="S47" s="45">
        <v>2.6556552472769699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3.7082543018513281</v>
      </c>
      <c r="I48" s="45">
        <v>0</v>
      </c>
      <c r="J48" s="45">
        <v>0</v>
      </c>
      <c r="K48" s="45">
        <v>0</v>
      </c>
      <c r="L48" s="45">
        <v>0</v>
      </c>
      <c r="M48" s="45">
        <v>3.1006144888966192E-4</v>
      </c>
      <c r="N48" s="45">
        <v>0</v>
      </c>
      <c r="O48" s="45">
        <v>0</v>
      </c>
      <c r="P48" s="45">
        <v>1.0952834947271103E-2</v>
      </c>
      <c r="Q48" s="45">
        <v>0</v>
      </c>
      <c r="R48" s="45">
        <v>1.0125522926271033</v>
      </c>
      <c r="S48" s="45">
        <v>4.7320694908745935</v>
      </c>
    </row>
    <row r="49" spans="1:19">
      <c r="A49" s="88" t="s">
        <v>284</v>
      </c>
      <c r="B49" s="89" t="s">
        <v>88</v>
      </c>
      <c r="C49" s="45">
        <v>2.0565795841127475E-2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2.488166545119852E-6</v>
      </c>
      <c r="N49" s="45">
        <v>7.3258982077994417E-3</v>
      </c>
      <c r="O49" s="45">
        <v>0</v>
      </c>
      <c r="P49" s="45">
        <v>0</v>
      </c>
      <c r="Q49" s="45">
        <v>6.7110838927476359E-4</v>
      </c>
      <c r="R49" s="45">
        <v>0</v>
      </c>
      <c r="S49" s="45">
        <v>2.8565290604745996E-2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0.323256642046025</v>
      </c>
      <c r="I50" s="45">
        <v>0</v>
      </c>
      <c r="J50" s="45">
        <v>0</v>
      </c>
      <c r="K50" s="45">
        <v>0</v>
      </c>
      <c r="L50" s="45">
        <v>0</v>
      </c>
      <c r="M50" s="45">
        <v>1.6751924226130893E-3</v>
      </c>
      <c r="N50" s="45">
        <v>0</v>
      </c>
      <c r="O50" s="45">
        <v>0</v>
      </c>
      <c r="P50" s="45">
        <v>0</v>
      </c>
      <c r="Q50" s="45">
        <v>0</v>
      </c>
      <c r="R50" s="45">
        <v>4.3527885450362014E-2</v>
      </c>
      <c r="S50" s="45">
        <v>0.36845971991900051</v>
      </c>
    </row>
    <row r="51" spans="1:19">
      <c r="A51" s="88" t="s">
        <v>284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0.35098850455007924</v>
      </c>
      <c r="M51" s="45">
        <v>3.1423446370797692E-3</v>
      </c>
      <c r="N51" s="45">
        <v>0</v>
      </c>
      <c r="O51" s="45">
        <v>0</v>
      </c>
      <c r="P51" s="45">
        <v>0</v>
      </c>
      <c r="Q51" s="45">
        <v>0</v>
      </c>
      <c r="R51" s="45">
        <v>0</v>
      </c>
      <c r="S51" s="45">
        <v>0.35413084918716109</v>
      </c>
    </row>
    <row r="52" spans="1:19">
      <c r="A52" s="88" t="s">
        <v>284</v>
      </c>
      <c r="B52" s="89" t="s">
        <v>91</v>
      </c>
      <c r="C52" s="45">
        <v>0</v>
      </c>
      <c r="D52" s="45">
        <v>0</v>
      </c>
      <c r="E52" s="45">
        <v>0</v>
      </c>
      <c r="F52" s="45">
        <v>0.4531484803665547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0.46366471817537347</v>
      </c>
      <c r="M52" s="45">
        <v>1.6317352311017219E-2</v>
      </c>
      <c r="N52" s="45">
        <v>1.1455469533815626E-2</v>
      </c>
      <c r="O52" s="45">
        <v>0</v>
      </c>
      <c r="P52" s="45">
        <v>7.5083806360234095E-3</v>
      </c>
      <c r="Q52" s="45">
        <v>0</v>
      </c>
      <c r="R52" s="45">
        <v>0.12324695776993355</v>
      </c>
      <c r="S52" s="45">
        <v>1.0753413587927163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6.9990450391013925E-2</v>
      </c>
      <c r="N53" s="45">
        <v>4.3090582424888613E-2</v>
      </c>
      <c r="O53" s="45">
        <v>0</v>
      </c>
      <c r="P53" s="45">
        <v>1.1755546428933589E-3</v>
      </c>
      <c r="Q53" s="45">
        <v>0</v>
      </c>
      <c r="R53" s="45">
        <v>9.3213763921934145E-2</v>
      </c>
      <c r="S53" s="45">
        <v>0.20747035138072789</v>
      </c>
    </row>
    <row r="54" spans="1:19">
      <c r="A54" s="88" t="s">
        <v>284</v>
      </c>
      <c r="B54" s="89" t="s">
        <v>93</v>
      </c>
      <c r="C54" s="45">
        <v>0</v>
      </c>
      <c r="D54" s="45">
        <v>0.16426389134023262</v>
      </c>
      <c r="E54" s="45">
        <v>0</v>
      </c>
      <c r="F54" s="45">
        <v>0</v>
      </c>
      <c r="G54" s="45">
        <v>0</v>
      </c>
      <c r="H54" s="45">
        <v>2.1039609479061374</v>
      </c>
      <c r="I54" s="45">
        <v>0</v>
      </c>
      <c r="J54" s="45">
        <v>0</v>
      </c>
      <c r="K54" s="45">
        <v>0</v>
      </c>
      <c r="L54" s="45">
        <v>0</v>
      </c>
      <c r="M54" s="45">
        <v>2.9584092012460705E-4</v>
      </c>
      <c r="N54" s="45">
        <v>9.1528361729376062E-5</v>
      </c>
      <c r="O54" s="45">
        <v>0</v>
      </c>
      <c r="P54" s="45">
        <v>7.6980664484609246E-3</v>
      </c>
      <c r="Q54" s="45">
        <v>0</v>
      </c>
      <c r="R54" s="45">
        <v>2.065201921351445E-2</v>
      </c>
      <c r="S54" s="45">
        <v>2.2969622941902017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2.763920030358157</v>
      </c>
      <c r="G55" s="45">
        <v>0</v>
      </c>
      <c r="H55" s="45">
        <v>0.96129875860244951</v>
      </c>
      <c r="I55" s="45">
        <v>0</v>
      </c>
      <c r="J55" s="45">
        <v>0</v>
      </c>
      <c r="K55" s="45">
        <v>0</v>
      </c>
      <c r="L55" s="45">
        <v>0</v>
      </c>
      <c r="M55" s="45">
        <v>5.646429715720036E-2</v>
      </c>
      <c r="N55" s="45">
        <v>8.5485649342840198E-3</v>
      </c>
      <c r="O55" s="45">
        <v>0</v>
      </c>
      <c r="P55" s="45">
        <v>3.6554190381491089E-3</v>
      </c>
      <c r="Q55" s="45">
        <v>0</v>
      </c>
      <c r="R55" s="45">
        <v>1.701907019205251E-2</v>
      </c>
      <c r="S55" s="45">
        <v>3.8109061402822917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5.1480538580729318E-3</v>
      </c>
      <c r="N56" s="45">
        <v>3.2521813817304346E-2</v>
      </c>
      <c r="O56" s="45">
        <v>0</v>
      </c>
      <c r="P56" s="45">
        <v>0</v>
      </c>
      <c r="Q56" s="45">
        <v>6.4544328843626347E-4</v>
      </c>
      <c r="R56" s="45">
        <v>0.48199923419014201</v>
      </c>
      <c r="S56" s="45">
        <v>0.52031454515395836</v>
      </c>
    </row>
    <row r="57" spans="1:19">
      <c r="A57" s="88" t="s">
        <v>284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1.1378087231079874</v>
      </c>
      <c r="I57" s="45">
        <v>0</v>
      </c>
      <c r="J57" s="45">
        <v>0</v>
      </c>
      <c r="K57" s="45">
        <v>0</v>
      </c>
      <c r="L57" s="45">
        <v>0</v>
      </c>
      <c r="M57" s="45">
        <v>2.4473013004477906E-4</v>
      </c>
      <c r="N57" s="45">
        <v>3.522538934792746E-2</v>
      </c>
      <c r="O57" s="45">
        <v>0</v>
      </c>
      <c r="P57" s="45">
        <v>0</v>
      </c>
      <c r="Q57" s="45">
        <v>0</v>
      </c>
      <c r="R57" s="45">
        <v>2.0788463325511639</v>
      </c>
      <c r="S57" s="45">
        <v>3.2521251751371238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0.23843174077553897</v>
      </c>
      <c r="I58" s="45">
        <v>1.5718121866953278E-2</v>
      </c>
      <c r="J58" s="45">
        <v>0</v>
      </c>
      <c r="K58" s="45">
        <v>0</v>
      </c>
      <c r="L58" s="45">
        <v>0</v>
      </c>
      <c r="M58" s="45">
        <v>3.8247999682463618E-3</v>
      </c>
      <c r="N58" s="45">
        <v>4.4286489134037876E-2</v>
      </c>
      <c r="O58" s="45">
        <v>0</v>
      </c>
      <c r="P58" s="45">
        <v>5.4925299776703157E-3</v>
      </c>
      <c r="Q58" s="45">
        <v>1.3275206743879435E-3</v>
      </c>
      <c r="R58" s="45">
        <v>0.36812315674482132</v>
      </c>
      <c r="S58" s="45">
        <v>0.67720435914165478</v>
      </c>
    </row>
    <row r="59" spans="1:19">
      <c r="A59" s="88" t="s">
        <v>284</v>
      </c>
      <c r="B59" s="89" t="s">
        <v>98</v>
      </c>
      <c r="C59" s="45">
        <v>0</v>
      </c>
      <c r="D59" s="45">
        <v>3.8840063274525494E-2</v>
      </c>
      <c r="E59" s="45">
        <v>0</v>
      </c>
      <c r="F59" s="45">
        <v>0.83137005508261996</v>
      </c>
      <c r="G59" s="45">
        <v>0</v>
      </c>
      <c r="H59" s="45">
        <v>0</v>
      </c>
      <c r="I59" s="45">
        <v>3.6438989370631156E-2</v>
      </c>
      <c r="J59" s="45">
        <v>0</v>
      </c>
      <c r="K59" s="45">
        <v>0</v>
      </c>
      <c r="L59" s="45">
        <v>0</v>
      </c>
      <c r="M59" s="45">
        <v>9.1619431444860067E-2</v>
      </c>
      <c r="N59" s="45">
        <v>0.60131654783969268</v>
      </c>
      <c r="O59" s="45">
        <v>0</v>
      </c>
      <c r="P59" s="45">
        <v>6.5709537774867988E-2</v>
      </c>
      <c r="Q59" s="45">
        <v>0</v>
      </c>
      <c r="R59" s="45">
        <v>2.7929644652674206</v>
      </c>
      <c r="S59" s="45">
        <v>4.458259090054618</v>
      </c>
    </row>
    <row r="60" spans="1:19">
      <c r="A60" s="88" t="s">
        <v>284</v>
      </c>
      <c r="B60" s="89" t="s">
        <v>99</v>
      </c>
      <c r="C60" s="45">
        <v>0</v>
      </c>
      <c r="D60" s="45">
        <v>0.11869530747137802</v>
      </c>
      <c r="E60" s="45">
        <v>0</v>
      </c>
      <c r="F60" s="45">
        <v>0.11979103477580377</v>
      </c>
      <c r="G60" s="45">
        <v>3.559196419925843</v>
      </c>
      <c r="H60" s="45">
        <v>2.7509804913729106</v>
      </c>
      <c r="I60" s="45">
        <v>4.2154925522343317E-2</v>
      </c>
      <c r="J60" s="45">
        <v>2.0814628856433929E-4</v>
      </c>
      <c r="K60" s="45">
        <v>0</v>
      </c>
      <c r="L60" s="45">
        <v>0</v>
      </c>
      <c r="M60" s="45">
        <v>0.28192713160260063</v>
      </c>
      <c r="N60" s="45">
        <v>0.3760721912600542</v>
      </c>
      <c r="O60" s="45">
        <v>0</v>
      </c>
      <c r="P60" s="45">
        <v>9.0386164901257171E-6</v>
      </c>
      <c r="Q60" s="45">
        <v>5.6957359402015628E-3</v>
      </c>
      <c r="R60" s="45">
        <v>12.515510310561382</v>
      </c>
      <c r="S60" s="45">
        <v>19.770240733337573</v>
      </c>
    </row>
    <row r="61" spans="1:19">
      <c r="A61" s="88" t="s">
        <v>284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3.3320446433314499E-4</v>
      </c>
      <c r="J61" s="45">
        <v>0</v>
      </c>
      <c r="K61" s="45">
        <v>0</v>
      </c>
      <c r="L61" s="45">
        <v>0</v>
      </c>
      <c r="M61" s="45">
        <v>0.32434715489377519</v>
      </c>
      <c r="N61" s="45">
        <v>0.366584600862355</v>
      </c>
      <c r="O61" s="45">
        <v>0</v>
      </c>
      <c r="P61" s="45">
        <v>0</v>
      </c>
      <c r="Q61" s="45">
        <v>0</v>
      </c>
      <c r="R61" s="45">
        <v>18.894564626606218</v>
      </c>
      <c r="S61" s="45">
        <v>19.585829586826677</v>
      </c>
    </row>
    <row r="62" spans="1:19">
      <c r="A62" s="88" t="s">
        <v>284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0.27792638679926274</v>
      </c>
      <c r="H62" s="45">
        <v>0</v>
      </c>
      <c r="I62" s="45">
        <v>2.4224847028284091E-4</v>
      </c>
      <c r="J62" s="45">
        <v>0</v>
      </c>
      <c r="K62" s="45">
        <v>0</v>
      </c>
      <c r="L62" s="45">
        <v>0</v>
      </c>
      <c r="M62" s="45">
        <v>1.5688749952021297E-2</v>
      </c>
      <c r="N62" s="45">
        <v>0.16410258833841063</v>
      </c>
      <c r="O62" s="45">
        <v>0</v>
      </c>
      <c r="P62" s="45">
        <v>4.4076716993021264E-2</v>
      </c>
      <c r="Q62" s="45">
        <v>1.3454292328919027E-2</v>
      </c>
      <c r="R62" s="45">
        <v>0.3242711753841192</v>
      </c>
      <c r="S62" s="45">
        <v>0.83976215826604061</v>
      </c>
    </row>
    <row r="63" spans="1:19">
      <c r="A63" s="88" t="s">
        <v>284</v>
      </c>
      <c r="B63" s="89" t="s">
        <v>103</v>
      </c>
      <c r="C63" s="45">
        <v>0</v>
      </c>
      <c r="D63" s="45">
        <v>0.43999339678930238</v>
      </c>
      <c r="E63" s="45">
        <v>0</v>
      </c>
      <c r="F63" s="45">
        <v>0</v>
      </c>
      <c r="G63" s="45">
        <v>1.5124758360929853</v>
      </c>
      <c r="H63" s="45">
        <v>1.3329286902409567</v>
      </c>
      <c r="I63" s="45">
        <v>0</v>
      </c>
      <c r="J63" s="45">
        <v>0</v>
      </c>
      <c r="K63" s="45">
        <v>0</v>
      </c>
      <c r="L63" s="45">
        <v>9.9549002959132826E-2</v>
      </c>
      <c r="M63" s="45">
        <v>0.10427817986571175</v>
      </c>
      <c r="N63" s="45">
        <v>0.30555641929214472</v>
      </c>
      <c r="O63" s="45">
        <v>5.1869597332439163E-2</v>
      </c>
      <c r="P63" s="45">
        <v>1.0316946087103041E-3</v>
      </c>
      <c r="Q63" s="45">
        <v>2.4935290451691336E-3</v>
      </c>
      <c r="R63" s="45">
        <v>0.34737891099160834</v>
      </c>
      <c r="S63" s="45">
        <v>4.1975552572181698</v>
      </c>
    </row>
    <row r="64" spans="1:19">
      <c r="A64" s="88" t="s">
        <v>284</v>
      </c>
      <c r="B64" s="89" t="s">
        <v>104</v>
      </c>
      <c r="C64" s="45">
        <v>0</v>
      </c>
      <c r="D64" s="45">
        <v>0.22191061899928322</v>
      </c>
      <c r="E64" s="45">
        <v>0</v>
      </c>
      <c r="F64" s="45">
        <v>0.32836268507537181</v>
      </c>
      <c r="G64" s="45">
        <v>2.8424080244429497</v>
      </c>
      <c r="H64" s="45">
        <v>0</v>
      </c>
      <c r="I64" s="45">
        <v>6.46804086658926E-2</v>
      </c>
      <c r="J64" s="45">
        <v>0</v>
      </c>
      <c r="K64" s="45">
        <v>0</v>
      </c>
      <c r="L64" s="45">
        <v>0</v>
      </c>
      <c r="M64" s="45">
        <v>5.684475724061322E-2</v>
      </c>
      <c r="N64" s="45">
        <v>0.11134320638096273</v>
      </c>
      <c r="O64" s="45">
        <v>0</v>
      </c>
      <c r="P64" s="45">
        <v>5.2652167507994396E-3</v>
      </c>
      <c r="Q64" s="45">
        <v>1.2058249067988455E-3</v>
      </c>
      <c r="R64" s="45">
        <v>0.63347942955466863</v>
      </c>
      <c r="S64" s="45">
        <v>4.2655001720173402</v>
      </c>
    </row>
    <row r="65" spans="1:19">
      <c r="A65" s="88" t="s">
        <v>284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0.49090782774091934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6.0636976018062505E-3</v>
      </c>
      <c r="N65" s="45">
        <v>0.17272889870489161</v>
      </c>
      <c r="O65" s="45">
        <v>0</v>
      </c>
      <c r="P65" s="45">
        <v>8.7090841352671089E-3</v>
      </c>
      <c r="Q65" s="45">
        <v>1.5143232144805147E-3</v>
      </c>
      <c r="R65" s="45">
        <v>0.47521184693989227</v>
      </c>
      <c r="S65" s="45">
        <v>1.1551356783372455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5.5357401325014042</v>
      </c>
      <c r="G66" s="45">
        <v>3.9463874748881018</v>
      </c>
      <c r="H66" s="45">
        <v>0.34387481370194095</v>
      </c>
      <c r="I66" s="45">
        <v>7.3883350517074953E-3</v>
      </c>
      <c r="J66" s="45">
        <v>0</v>
      </c>
      <c r="K66" s="45">
        <v>0</v>
      </c>
      <c r="L66" s="45">
        <v>0.18280430374064616</v>
      </c>
      <c r="M66" s="45">
        <v>4.3525445586280354E-2</v>
      </c>
      <c r="N66" s="45">
        <v>0.18080352395998567</v>
      </c>
      <c r="O66" s="45">
        <v>4.5740538279231135E-3</v>
      </c>
      <c r="P66" s="45">
        <v>3.5465163948001643E-3</v>
      </c>
      <c r="Q66" s="45">
        <v>0</v>
      </c>
      <c r="R66" s="45">
        <v>0.3392243434408968</v>
      </c>
      <c r="S66" s="45">
        <v>10.587868943093682</v>
      </c>
    </row>
    <row r="67" spans="1:19">
      <c r="A67" s="88" t="s">
        <v>284</v>
      </c>
      <c r="B67" s="89" t="s">
        <v>107</v>
      </c>
      <c r="C67" s="45">
        <v>0</v>
      </c>
      <c r="D67" s="45">
        <v>0.11083665736147186</v>
      </c>
      <c r="E67" s="45">
        <v>0</v>
      </c>
      <c r="F67" s="45">
        <v>1.1743687572407371</v>
      </c>
      <c r="G67" s="45">
        <v>0</v>
      </c>
      <c r="H67" s="45">
        <v>1.8530029422574987</v>
      </c>
      <c r="I67" s="45">
        <v>2.148167745215801E-2</v>
      </c>
      <c r="J67" s="45">
        <v>0</v>
      </c>
      <c r="K67" s="45">
        <v>0</v>
      </c>
      <c r="L67" s="45">
        <v>0.10185048338305536</v>
      </c>
      <c r="M67" s="45">
        <v>7.7049125927468376E-2</v>
      </c>
      <c r="N67" s="45">
        <v>0.26866698938700129</v>
      </c>
      <c r="O67" s="45">
        <v>0.12220139275350905</v>
      </c>
      <c r="P67" s="45">
        <v>0</v>
      </c>
      <c r="Q67" s="45">
        <v>0</v>
      </c>
      <c r="R67" s="45">
        <v>0.82208558698980738</v>
      </c>
      <c r="S67" s="45">
        <v>4.5515436127527238</v>
      </c>
    </row>
    <row r="68" spans="1:19">
      <c r="A68" s="88" t="s">
        <v>284</v>
      </c>
      <c r="B68" s="89" t="s">
        <v>108</v>
      </c>
      <c r="C68" s="45">
        <v>0</v>
      </c>
      <c r="D68" s="45">
        <v>0.2546010050807046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9.1356545233371111E-2</v>
      </c>
      <c r="N68" s="45">
        <v>0.26317604017032492</v>
      </c>
      <c r="O68" s="45">
        <v>0</v>
      </c>
      <c r="P68" s="45">
        <v>1.6733545033367159E-2</v>
      </c>
      <c r="Q68" s="45">
        <v>0</v>
      </c>
      <c r="R68" s="45">
        <v>1.2658619912712012</v>
      </c>
      <c r="S68" s="45">
        <v>1.8917291267889595</v>
      </c>
    </row>
    <row r="69" spans="1:19">
      <c r="A69" s="88" t="s">
        <v>284</v>
      </c>
      <c r="B69" s="89" t="s">
        <v>109</v>
      </c>
      <c r="C69" s="45">
        <v>1.3329620796992788E-2</v>
      </c>
      <c r="D69" s="45">
        <v>0</v>
      </c>
      <c r="E69" s="45">
        <v>0</v>
      </c>
      <c r="F69" s="45">
        <v>0</v>
      </c>
      <c r="G69" s="45">
        <v>0</v>
      </c>
      <c r="H69" s="45">
        <v>0</v>
      </c>
      <c r="I69" s="45">
        <v>2.464935169350646E-4</v>
      </c>
      <c r="J69" s="45">
        <v>0</v>
      </c>
      <c r="K69" s="45">
        <v>9.4420235606767038E-3</v>
      </c>
      <c r="L69" s="45">
        <v>0.22720834386787891</v>
      </c>
      <c r="M69" s="45">
        <v>0.12867179119441596</v>
      </c>
      <c r="N69" s="45">
        <v>2.1494034835622955E-2</v>
      </c>
      <c r="O69" s="45">
        <v>0</v>
      </c>
      <c r="P69" s="45">
        <v>2.8226853385761363E-2</v>
      </c>
      <c r="Q69" s="45">
        <v>0</v>
      </c>
      <c r="R69" s="45">
        <v>1.6487784505802452</v>
      </c>
      <c r="S69" s="45">
        <v>2.0773976117385189</v>
      </c>
    </row>
    <row r="70" spans="1:19">
      <c r="A70" s="88" t="s">
        <v>284</v>
      </c>
      <c r="B70" s="89" t="s">
        <v>110</v>
      </c>
      <c r="C70" s="45">
        <v>7.4905448510155084E-2</v>
      </c>
      <c r="D70" s="45">
        <v>0.44239675281940261</v>
      </c>
      <c r="E70" s="45">
        <v>0</v>
      </c>
      <c r="F70" s="45">
        <v>0</v>
      </c>
      <c r="G70" s="45">
        <v>0.48301907953650947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0.1376662898032659</v>
      </c>
      <c r="N70" s="45">
        <v>0.1271095554908106</v>
      </c>
      <c r="O70" s="45">
        <v>0</v>
      </c>
      <c r="P70" s="45">
        <v>1.1408456215223794E-2</v>
      </c>
      <c r="Q70" s="45">
        <v>2.4409942026636169E-3</v>
      </c>
      <c r="R70" s="45">
        <v>2.3991571687439475</v>
      </c>
      <c r="S70" s="45">
        <v>3.6781037453219909</v>
      </c>
    </row>
    <row r="71" spans="1:19">
      <c r="A71" s="88" t="s">
        <v>284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1.2957075393609792</v>
      </c>
      <c r="I71" s="45">
        <v>0</v>
      </c>
      <c r="J71" s="45">
        <v>0</v>
      </c>
      <c r="K71" s="45">
        <v>0</v>
      </c>
      <c r="L71" s="45">
        <v>0.11272622335075067</v>
      </c>
      <c r="M71" s="45">
        <v>0.2849849187507707</v>
      </c>
      <c r="N71" s="45">
        <v>6.2630888428413911E-2</v>
      </c>
      <c r="O71" s="45">
        <v>0</v>
      </c>
      <c r="P71" s="45">
        <v>5.8236895161427882E-3</v>
      </c>
      <c r="Q71" s="45">
        <v>5.9897007397060748E-3</v>
      </c>
      <c r="R71" s="45">
        <v>2.6094983771132263</v>
      </c>
      <c r="S71" s="45">
        <v>4.377361337259984</v>
      </c>
    </row>
    <row r="72" spans="1:19">
      <c r="A72" s="88" t="s">
        <v>284</v>
      </c>
      <c r="B72" s="89" t="s">
        <v>112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1.5329497221506188</v>
      </c>
      <c r="I72" s="45">
        <v>0</v>
      </c>
      <c r="J72" s="45">
        <v>1.0583165254504385E-3</v>
      </c>
      <c r="K72" s="45">
        <v>0</v>
      </c>
      <c r="L72" s="45">
        <v>0</v>
      </c>
      <c r="M72" s="45">
        <v>2.7419214593120023E-2</v>
      </c>
      <c r="N72" s="45">
        <v>0.14177894632981447</v>
      </c>
      <c r="O72" s="45">
        <v>0</v>
      </c>
      <c r="P72" s="45">
        <v>1.0550769760672152E-3</v>
      </c>
      <c r="Q72" s="45">
        <v>0</v>
      </c>
      <c r="R72" s="45">
        <v>2.2050771521761092</v>
      </c>
      <c r="S72" s="45">
        <v>3.9093384287511697</v>
      </c>
    </row>
    <row r="73" spans="1:19">
      <c r="A73" s="88" t="s">
        <v>284</v>
      </c>
      <c r="B73" s="89" t="s">
        <v>113</v>
      </c>
      <c r="C73" s="45">
        <v>0</v>
      </c>
      <c r="D73" s="45">
        <v>0.35939025991193319</v>
      </c>
      <c r="E73" s="45">
        <v>0</v>
      </c>
      <c r="F73" s="45">
        <v>0</v>
      </c>
      <c r="G73" s="45">
        <v>1.6752464547802237</v>
      </c>
      <c r="H73" s="45">
        <v>0</v>
      </c>
      <c r="I73" s="45">
        <v>7.4194171225917316E-2</v>
      </c>
      <c r="J73" s="45">
        <v>0</v>
      </c>
      <c r="K73" s="45">
        <v>4.9488553294492824E-4</v>
      </c>
      <c r="L73" s="45">
        <v>0</v>
      </c>
      <c r="M73" s="45">
        <v>0.45462135104212398</v>
      </c>
      <c r="N73" s="45">
        <v>0.3740146816878962</v>
      </c>
      <c r="O73" s="45">
        <v>0</v>
      </c>
      <c r="P73" s="45">
        <v>1.3807228650320469E-3</v>
      </c>
      <c r="Q73" s="45">
        <v>4.7670532049016306E-4</v>
      </c>
      <c r="R73" s="45">
        <v>0.83800066630493575</v>
      </c>
      <c r="S73" s="45">
        <v>3.7778198986715097</v>
      </c>
    </row>
    <row r="74" spans="1:19">
      <c r="A74" s="88" t="s">
        <v>284</v>
      </c>
      <c r="B74" s="89" t="s">
        <v>114</v>
      </c>
      <c r="C74" s="45">
        <v>0</v>
      </c>
      <c r="D74" s="45">
        <v>0.27515335499445559</v>
      </c>
      <c r="E74" s="45">
        <v>0</v>
      </c>
      <c r="F74" s="45">
        <v>0.58500637303416525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0.22541764713245094</v>
      </c>
      <c r="N74" s="45">
        <v>0.16445379770913426</v>
      </c>
      <c r="O74" s="45">
        <v>0</v>
      </c>
      <c r="P74" s="45">
        <v>8.1119549453672612E-3</v>
      </c>
      <c r="Q74" s="45">
        <v>2.4415226736977658E-4</v>
      </c>
      <c r="R74" s="45">
        <v>2.0071604877175631</v>
      </c>
      <c r="S74" s="45">
        <v>3.2655477678005127</v>
      </c>
    </row>
    <row r="75" spans="1:19">
      <c r="A75" s="88" t="s">
        <v>284</v>
      </c>
      <c r="B75" s="89" t="s">
        <v>115</v>
      </c>
      <c r="C75" s="45">
        <v>4.634356089753898E-2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0.33959588305027166</v>
      </c>
      <c r="N75" s="45">
        <v>7.3392141927899779E-2</v>
      </c>
      <c r="O75" s="45">
        <v>0</v>
      </c>
      <c r="P75" s="45">
        <v>6.7562078343925136E-3</v>
      </c>
      <c r="Q75" s="45">
        <v>4.8186406397185341E-3</v>
      </c>
      <c r="R75" s="45">
        <v>1.1554680118287806</v>
      </c>
      <c r="S75" s="45">
        <v>1.6263744461786018</v>
      </c>
    </row>
    <row r="76" spans="1:19">
      <c r="A76" s="88" t="s">
        <v>284</v>
      </c>
      <c r="B76" s="69" t="s">
        <v>116</v>
      </c>
      <c r="C76" s="45">
        <v>0</v>
      </c>
      <c r="D76" s="45">
        <v>0.39094584538878463</v>
      </c>
      <c r="E76" s="45">
        <v>0</v>
      </c>
      <c r="F76" s="45">
        <v>0.57122641392008511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8.7698119900520455E-2</v>
      </c>
      <c r="M76" s="45">
        <v>0.25726531445528256</v>
      </c>
      <c r="N76" s="45">
        <v>1.1395537970018133E-2</v>
      </c>
      <c r="O76" s="45">
        <v>7.7957205772078153E-2</v>
      </c>
      <c r="P76" s="45">
        <v>0</v>
      </c>
      <c r="Q76" s="45">
        <v>0</v>
      </c>
      <c r="R76" s="45">
        <v>0.28675804403357574</v>
      </c>
      <c r="S76" s="45">
        <v>1.6832464814403352</v>
      </c>
    </row>
    <row r="77" spans="1:19">
      <c r="A77" s="88" t="s">
        <v>284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6.8910484571550579E-2</v>
      </c>
      <c r="J77" s="45">
        <v>0</v>
      </c>
      <c r="K77" s="45">
        <v>0</v>
      </c>
      <c r="L77" s="45">
        <v>0</v>
      </c>
      <c r="M77" s="45">
        <v>0.10350412345944759</v>
      </c>
      <c r="N77" s="45">
        <v>0.16220148411212509</v>
      </c>
      <c r="O77" s="45">
        <v>0.11633006053211992</v>
      </c>
      <c r="P77" s="45">
        <v>1.1238955993249367E-2</v>
      </c>
      <c r="Q77" s="45">
        <v>2.212889716006132E-3</v>
      </c>
      <c r="R77" s="45">
        <v>1.3285550792926202</v>
      </c>
      <c r="S77" s="45">
        <v>1.7929530776771401</v>
      </c>
    </row>
    <row r="78" spans="1:19">
      <c r="A78" s="88" t="s">
        <v>284</v>
      </c>
      <c r="B78" s="69" t="s">
        <v>118</v>
      </c>
      <c r="C78" s="45">
        <v>9.2806739564785051E-2</v>
      </c>
      <c r="D78" s="45">
        <v>2.5025178148665894E-2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1.56282167767543E-2</v>
      </c>
      <c r="N78" s="45">
        <v>3.7089398507855975E-2</v>
      </c>
      <c r="O78" s="45">
        <v>0</v>
      </c>
      <c r="P78" s="45">
        <v>1.1034348023914453E-3</v>
      </c>
      <c r="Q78" s="45">
        <v>1.8972681615570669E-3</v>
      </c>
      <c r="R78" s="45">
        <v>0.23251053356980123</v>
      </c>
      <c r="S78" s="45">
        <v>0.40606076953179127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0.15439668601989442</v>
      </c>
      <c r="N79" s="45">
        <v>0.14364381891126676</v>
      </c>
      <c r="O79" s="45">
        <v>0</v>
      </c>
      <c r="P79" s="45">
        <v>4.107507169680169E-3</v>
      </c>
      <c r="Q79" s="45">
        <v>9.3620901047192992E-3</v>
      </c>
      <c r="R79" s="45">
        <v>1.014782302660528</v>
      </c>
      <c r="S79" s="45">
        <v>1.3262924048661091</v>
      </c>
    </row>
    <row r="80" spans="1:19">
      <c r="A80" s="88" t="s">
        <v>284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3.834560511621099E-2</v>
      </c>
      <c r="J80" s="45">
        <v>0</v>
      </c>
      <c r="K80" s="45">
        <v>0</v>
      </c>
      <c r="L80" s="45">
        <v>0</v>
      </c>
      <c r="M80" s="45">
        <v>1.1078946907846721E-2</v>
      </c>
      <c r="N80" s="45">
        <v>0.16379007621539987</v>
      </c>
      <c r="O80" s="45">
        <v>0</v>
      </c>
      <c r="P80" s="45">
        <v>7.0282556464237311E-3</v>
      </c>
      <c r="Q80" s="45">
        <v>3.1979350523741595E-3</v>
      </c>
      <c r="R80" s="45">
        <v>2.5725642315126862</v>
      </c>
      <c r="S80" s="45">
        <v>2.7960050504509297</v>
      </c>
    </row>
    <row r="81" spans="1:19">
      <c r="A81" s="88" t="s">
        <v>284</v>
      </c>
      <c r="B81" s="69" t="s">
        <v>121</v>
      </c>
      <c r="C81" s="45">
        <v>0</v>
      </c>
      <c r="D81" s="45">
        <v>0.18450338035281089</v>
      </c>
      <c r="E81" s="45">
        <v>0</v>
      </c>
      <c r="F81" s="45">
        <v>1.0773997585234554</v>
      </c>
      <c r="G81" s="45">
        <v>0</v>
      </c>
      <c r="H81" s="45">
        <v>0</v>
      </c>
      <c r="I81" s="45">
        <v>0</v>
      </c>
      <c r="J81" s="45">
        <v>5.6943641798264943E-3</v>
      </c>
      <c r="K81" s="45">
        <v>0</v>
      </c>
      <c r="L81" s="45">
        <v>0</v>
      </c>
      <c r="M81" s="45">
        <v>9.9434079304607792E-3</v>
      </c>
      <c r="N81" s="45">
        <v>0.20230174286827296</v>
      </c>
      <c r="O81" s="45">
        <v>0</v>
      </c>
      <c r="P81" s="45">
        <v>1.4551401981886924E-2</v>
      </c>
      <c r="Q81" s="45">
        <v>4.8124297599183852E-3</v>
      </c>
      <c r="R81" s="45">
        <v>0.62907253015160336</v>
      </c>
      <c r="S81" s="45">
        <v>2.1282790157482339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3.4835821074389317E-2</v>
      </c>
      <c r="J82" s="45">
        <v>0</v>
      </c>
      <c r="K82" s="45">
        <v>0</v>
      </c>
      <c r="L82" s="45">
        <v>0</v>
      </c>
      <c r="M82" s="45">
        <v>1.0417119283900433E-2</v>
      </c>
      <c r="N82" s="45">
        <v>0.16891477148311207</v>
      </c>
      <c r="O82" s="45">
        <v>2.9043907209740372E-3</v>
      </c>
      <c r="P82" s="45">
        <v>2.1398218600470698E-2</v>
      </c>
      <c r="Q82" s="45">
        <v>0</v>
      </c>
      <c r="R82" s="45">
        <v>0.93277031984737846</v>
      </c>
      <c r="S82" s="45">
        <v>1.171240641010229</v>
      </c>
    </row>
    <row r="83" spans="1:19">
      <c r="A83" s="88" t="s">
        <v>284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5.2481877861638715E-2</v>
      </c>
      <c r="J83" s="45">
        <v>0</v>
      </c>
      <c r="K83" s="45">
        <v>0</v>
      </c>
      <c r="L83" s="45">
        <v>0</v>
      </c>
      <c r="M83" s="45">
        <v>0.12017643295918923</v>
      </c>
      <c r="N83" s="45">
        <v>2.0608689551639969E-3</v>
      </c>
      <c r="O83" s="45">
        <v>3.5409769641727151E-3</v>
      </c>
      <c r="P83" s="45">
        <v>0</v>
      </c>
      <c r="Q83" s="45">
        <v>0</v>
      </c>
      <c r="R83" s="45">
        <v>0.26842706634593583</v>
      </c>
      <c r="S83" s="45">
        <v>0.44668722308608722</v>
      </c>
    </row>
    <row r="84" spans="1:19">
      <c r="A84" s="88" t="s">
        <v>284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6.3907886788982404E-2</v>
      </c>
      <c r="J84" s="45">
        <v>0</v>
      </c>
      <c r="K84" s="45">
        <v>0</v>
      </c>
      <c r="L84" s="45">
        <v>1.5718037607173496E-2</v>
      </c>
      <c r="M84" s="45">
        <v>8.513140185317658E-2</v>
      </c>
      <c r="N84" s="45">
        <v>1.6398731837101721E-2</v>
      </c>
      <c r="O84" s="45">
        <v>0</v>
      </c>
      <c r="P84" s="45">
        <v>1.8616793901764517E-3</v>
      </c>
      <c r="Q84" s="45">
        <v>6.6180644241230907E-3</v>
      </c>
      <c r="R84" s="45">
        <v>0.97093700808554217</v>
      </c>
      <c r="S84" s="45">
        <v>1.1605728099862915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1.5553372636008825E-2</v>
      </c>
      <c r="L85" s="45">
        <v>0.10780146565428628</v>
      </c>
      <c r="M85" s="45">
        <v>5.9167960255877006E-3</v>
      </c>
      <c r="N85" s="45">
        <v>1.1166396804595635E-2</v>
      </c>
      <c r="O85" s="45">
        <v>0</v>
      </c>
      <c r="P85" s="45">
        <v>3.399623212801961E-5</v>
      </c>
      <c r="Q85" s="45">
        <v>2.0967063022950261E-4</v>
      </c>
      <c r="R85" s="45">
        <v>1.3288923259689938</v>
      </c>
      <c r="S85" s="45">
        <v>1.4695740239518216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2.1564460948522601E-2</v>
      </c>
      <c r="N86" s="45">
        <v>4.2290820117672823E-2</v>
      </c>
      <c r="O86" s="45">
        <v>2.4455697493190875E-3</v>
      </c>
      <c r="P86" s="45">
        <v>8.0131128521603867E-3</v>
      </c>
      <c r="Q86" s="45">
        <v>3.7463716498662702E-3</v>
      </c>
      <c r="R86" s="45">
        <v>0.36800433423854884</v>
      </c>
      <c r="S86" s="45">
        <v>0.44606466955607971</v>
      </c>
    </row>
    <row r="87" spans="1:19">
      <c r="A87" s="88" t="s">
        <v>284</v>
      </c>
      <c r="B87" s="69" t="s">
        <v>127</v>
      </c>
      <c r="C87" s="45">
        <v>4.5481043846434532E-2</v>
      </c>
      <c r="D87" s="45">
        <v>0</v>
      </c>
      <c r="E87" s="45">
        <v>0</v>
      </c>
      <c r="F87" s="45">
        <v>0</v>
      </c>
      <c r="G87" s="45">
        <v>0</v>
      </c>
      <c r="H87" s="45">
        <v>0.14624950334423659</v>
      </c>
      <c r="I87" s="45">
        <v>0</v>
      </c>
      <c r="J87" s="45">
        <v>0</v>
      </c>
      <c r="K87" s="45">
        <v>0</v>
      </c>
      <c r="L87" s="45">
        <v>0</v>
      </c>
      <c r="M87" s="45">
        <v>8.0054006227224583E-2</v>
      </c>
      <c r="N87" s="45">
        <v>0.1232281091908991</v>
      </c>
      <c r="O87" s="45">
        <v>0</v>
      </c>
      <c r="P87" s="45">
        <v>0</v>
      </c>
      <c r="Q87" s="45">
        <v>0</v>
      </c>
      <c r="R87" s="45">
        <v>1.08418371511695</v>
      </c>
      <c r="S87" s="45">
        <v>1.4791963777257706</v>
      </c>
    </row>
    <row r="88" spans="1:19">
      <c r="A88" s="88" t="s">
        <v>284</v>
      </c>
      <c r="B88" s="69" t="s">
        <v>128</v>
      </c>
      <c r="C88" s="45">
        <v>6.5350374332521277E-2</v>
      </c>
      <c r="D88" s="45">
        <v>0</v>
      </c>
      <c r="E88" s="45">
        <v>0</v>
      </c>
      <c r="F88" s="45">
        <v>0</v>
      </c>
      <c r="G88" s="45">
        <v>0</v>
      </c>
      <c r="H88" s="45">
        <v>0.62687518559282296</v>
      </c>
      <c r="I88" s="45">
        <v>3.3690312654321097E-2</v>
      </c>
      <c r="J88" s="45">
        <v>0</v>
      </c>
      <c r="K88" s="45">
        <v>0</v>
      </c>
      <c r="L88" s="45">
        <v>0</v>
      </c>
      <c r="M88" s="45">
        <v>1.560281499537064E-2</v>
      </c>
      <c r="N88" s="45">
        <v>3.8786978964525431E-2</v>
      </c>
      <c r="O88" s="45">
        <v>0</v>
      </c>
      <c r="P88" s="45">
        <v>9.7442320532281634E-4</v>
      </c>
      <c r="Q88" s="45">
        <v>0</v>
      </c>
      <c r="R88" s="45">
        <v>1.5546375290426795E-2</v>
      </c>
      <c r="S88" s="45">
        <v>0.79682646503528076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1.4923207489053318</v>
      </c>
      <c r="G89" s="45">
        <v>0</v>
      </c>
      <c r="H89" s="45">
        <v>0</v>
      </c>
      <c r="I89" s="45">
        <v>2.9990462447693433E-2</v>
      </c>
      <c r="J89" s="45">
        <v>0</v>
      </c>
      <c r="K89" s="45">
        <v>0</v>
      </c>
      <c r="L89" s="45">
        <v>4.7022052971524175E-2</v>
      </c>
      <c r="M89" s="45">
        <v>5.455119515087592E-3</v>
      </c>
      <c r="N89" s="45">
        <v>0.11394667931032743</v>
      </c>
      <c r="O89" s="45">
        <v>7.5692268302802179E-2</v>
      </c>
      <c r="P89" s="45">
        <v>1.4225037547325514E-2</v>
      </c>
      <c r="Q89" s="45">
        <v>1.5077510582775511E-4</v>
      </c>
      <c r="R89" s="45">
        <v>1.3370926364601132E-2</v>
      </c>
      <c r="S89" s="45">
        <v>1.7921740704705371</v>
      </c>
    </row>
    <row r="90" spans="1:19">
      <c r="A90" s="88" t="s">
        <v>284</v>
      </c>
      <c r="B90" s="69" t="s">
        <v>130</v>
      </c>
      <c r="C90" s="45">
        <v>0</v>
      </c>
      <c r="D90" s="45">
        <v>5.4956569498004093E-2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0.12851584216277834</v>
      </c>
      <c r="N90" s="45">
        <v>7.9672744364675196E-2</v>
      </c>
      <c r="O90" s="45">
        <v>0.14354693619737235</v>
      </c>
      <c r="P90" s="45">
        <v>0</v>
      </c>
      <c r="Q90" s="45">
        <v>2.3482301662858251E-4</v>
      </c>
      <c r="R90" s="45">
        <v>0.28793513845921836</v>
      </c>
      <c r="S90" s="45">
        <v>0.69486205369867093</v>
      </c>
    </row>
    <row r="91" spans="1:19">
      <c r="A91" s="88" t="s">
        <v>284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3.9111264313087979E-2</v>
      </c>
      <c r="N91" s="45">
        <v>8.8982796712766543E-3</v>
      </c>
      <c r="O91" s="45">
        <v>0</v>
      </c>
      <c r="P91" s="45">
        <v>4.0834759094061091E-3</v>
      </c>
      <c r="Q91" s="45">
        <v>8.0065933365033037E-3</v>
      </c>
      <c r="R91" s="45">
        <v>2.7895919097971955E-2</v>
      </c>
      <c r="S91" s="45">
        <v>8.7995532328250192E-2</v>
      </c>
    </row>
    <row r="92" spans="1:19">
      <c r="A92" s="88" t="s">
        <v>284</v>
      </c>
      <c r="B92" s="69" t="s">
        <v>132</v>
      </c>
      <c r="C92" s="45">
        <v>3.7274517989290712E-2</v>
      </c>
      <c r="D92" s="45">
        <v>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6.5484189175366581E-3</v>
      </c>
      <c r="N92" s="45">
        <v>0.13022461457030232</v>
      </c>
      <c r="O92" s="45">
        <v>0</v>
      </c>
      <c r="P92" s="45">
        <v>0</v>
      </c>
      <c r="Q92" s="45">
        <v>0</v>
      </c>
      <c r="R92" s="45">
        <v>0.38660581977418929</v>
      </c>
      <c r="S92" s="45">
        <v>0.56065337125130554</v>
      </c>
    </row>
    <row r="93" spans="1:19">
      <c r="A93" s="88" t="s">
        <v>284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0.59796644923547149</v>
      </c>
      <c r="I93" s="45">
        <v>0</v>
      </c>
      <c r="J93" s="45">
        <v>0</v>
      </c>
      <c r="K93" s="45">
        <v>0</v>
      </c>
      <c r="L93" s="45">
        <v>0</v>
      </c>
      <c r="M93" s="45">
        <v>0.1027175051673197</v>
      </c>
      <c r="N93" s="45">
        <v>0.10353204072307598</v>
      </c>
      <c r="O93" s="45">
        <v>0</v>
      </c>
      <c r="P93" s="45">
        <v>0</v>
      </c>
      <c r="Q93" s="45">
        <v>6.068460703492512E-3</v>
      </c>
      <c r="R93" s="45">
        <v>7.001361086335578E-2</v>
      </c>
      <c r="S93" s="45">
        <v>0.88029806669271693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1.0959139291820321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3.0379347131958667E-2</v>
      </c>
      <c r="N94" s="45">
        <v>1.5811077810193197E-2</v>
      </c>
      <c r="O94" s="45">
        <v>0</v>
      </c>
      <c r="P94" s="45">
        <v>0</v>
      </c>
      <c r="Q94" s="45">
        <v>3.1704039042241283E-3</v>
      </c>
      <c r="R94" s="45">
        <v>6.3927060766019395E-2</v>
      </c>
      <c r="S94" s="45">
        <v>1.2092018187944404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0.76407658856734884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6.1480934673297405E-2</v>
      </c>
      <c r="N95" s="45">
        <v>0.11450091992566946</v>
      </c>
      <c r="O95" s="45">
        <v>1.1955081638271858E-3</v>
      </c>
      <c r="P95" s="45">
        <v>7.684970979998651E-5</v>
      </c>
      <c r="Q95" s="45">
        <v>0</v>
      </c>
      <c r="R95" s="45">
        <v>0.18609900914987065</v>
      </c>
      <c r="S95" s="45">
        <v>1.1274298101898239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2.428315671044956E-3</v>
      </c>
      <c r="N96" s="45">
        <v>6.7875655922884803E-2</v>
      </c>
      <c r="O96" s="45">
        <v>0</v>
      </c>
      <c r="P96" s="45">
        <v>0</v>
      </c>
      <c r="Q96" s="45">
        <v>4.1147539818497947E-4</v>
      </c>
      <c r="R96" s="45">
        <v>0.37136847761605907</v>
      </c>
      <c r="S96" s="45">
        <v>0.44208392460814139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0.19693733868914798</v>
      </c>
      <c r="N97" s="45">
        <v>4.5874361957949361E-2</v>
      </c>
      <c r="O97" s="45">
        <v>0</v>
      </c>
      <c r="P97" s="45">
        <v>7.7368306951081101E-4</v>
      </c>
      <c r="Q97" s="45">
        <v>0</v>
      </c>
      <c r="R97" s="45">
        <v>6.1786239561001821E-2</v>
      </c>
      <c r="S97" s="45">
        <v>0.30537162327763667</v>
      </c>
    </row>
    <row r="98" spans="1:19">
      <c r="A98" s="88" t="s">
        <v>284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1.0380546712184042</v>
      </c>
      <c r="H98" s="45">
        <v>0</v>
      </c>
      <c r="I98" s="45">
        <v>0</v>
      </c>
      <c r="J98" s="45">
        <v>0</v>
      </c>
      <c r="K98" s="45">
        <v>0</v>
      </c>
      <c r="L98" s="45">
        <v>5.1032345683627911E-2</v>
      </c>
      <c r="M98" s="45">
        <v>1.1184583035175777E-2</v>
      </c>
      <c r="N98" s="45">
        <v>4.5530800264472759E-2</v>
      </c>
      <c r="O98" s="45">
        <v>0</v>
      </c>
      <c r="P98" s="45">
        <v>0</v>
      </c>
      <c r="Q98" s="45">
        <v>1.5461701568103003E-3</v>
      </c>
      <c r="R98" s="45">
        <v>4.44165825109053E-2</v>
      </c>
      <c r="S98" s="45">
        <v>1.191765152869408</v>
      </c>
    </row>
    <row r="99" spans="1:19">
      <c r="A99" s="88" t="s">
        <v>284</v>
      </c>
      <c r="B99" s="69" t="s">
        <v>139</v>
      </c>
      <c r="C99" s="45">
        <v>0</v>
      </c>
      <c r="D99" s="45">
        <v>0.17705487489945515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5.814715829023898E-3</v>
      </c>
      <c r="K99" s="45">
        <v>0</v>
      </c>
      <c r="L99" s="45">
        <v>0</v>
      </c>
      <c r="M99" s="45">
        <v>7.6079477365501802E-2</v>
      </c>
      <c r="N99" s="45">
        <v>1.5135574305109145E-2</v>
      </c>
      <c r="O99" s="45">
        <v>0</v>
      </c>
      <c r="P99" s="45">
        <v>8.7937284129181448E-3</v>
      </c>
      <c r="Q99" s="45">
        <v>7.4304516952705679E-4</v>
      </c>
      <c r="R99" s="45">
        <v>0.43770428723878751</v>
      </c>
      <c r="S99" s="45">
        <v>0.72132570322031597</v>
      </c>
    </row>
    <row r="100" spans="1:19">
      <c r="A100" s="88" t="s">
        <v>284</v>
      </c>
      <c r="B100" s="69" t="s">
        <v>140</v>
      </c>
      <c r="C100" s="45">
        <v>5.9689790919497054E-2</v>
      </c>
      <c r="D100" s="45">
        <v>0</v>
      </c>
      <c r="E100" s="45">
        <v>0</v>
      </c>
      <c r="F100" s="45">
        <v>0</v>
      </c>
      <c r="G100" s="45">
        <v>0.98216686802874875</v>
      </c>
      <c r="H100" s="45">
        <v>0.75677379266230815</v>
      </c>
      <c r="I100" s="45">
        <v>3.1505422072963585E-2</v>
      </c>
      <c r="J100" s="45">
        <v>0</v>
      </c>
      <c r="K100" s="45">
        <v>0</v>
      </c>
      <c r="L100" s="45">
        <v>0.13658733051730221</v>
      </c>
      <c r="M100" s="45">
        <v>5.4107038375897254E-2</v>
      </c>
      <c r="N100" s="45">
        <v>6.993496533659993E-3</v>
      </c>
      <c r="O100" s="45">
        <v>0</v>
      </c>
      <c r="P100" s="45">
        <v>0</v>
      </c>
      <c r="Q100" s="45">
        <v>1.2030054320663619E-4</v>
      </c>
      <c r="R100" s="45">
        <v>8.9650645718677424E-3</v>
      </c>
      <c r="S100" s="45">
        <v>2.0369091042254581</v>
      </c>
    </row>
    <row r="101" spans="1:19">
      <c r="A101" s="88" t="s">
        <v>284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0.45838033450399962</v>
      </c>
      <c r="H101" s="45">
        <v>0</v>
      </c>
      <c r="I101" s="45">
        <v>8.1499016904312827E-3</v>
      </c>
      <c r="J101" s="45">
        <v>0</v>
      </c>
      <c r="K101" s="45">
        <v>0</v>
      </c>
      <c r="L101" s="45">
        <v>0</v>
      </c>
      <c r="M101" s="45">
        <v>2.7021136750810193E-2</v>
      </c>
      <c r="N101" s="45">
        <v>1.9275087386745327E-2</v>
      </c>
      <c r="O101" s="45">
        <v>0</v>
      </c>
      <c r="P101" s="45">
        <v>0</v>
      </c>
      <c r="Q101" s="45">
        <v>2.8094265837663723E-3</v>
      </c>
      <c r="R101" s="45">
        <v>8.15651686491492E-3</v>
      </c>
      <c r="S101" s="45">
        <v>0.52379240378064651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1.2362310002203003E-3</v>
      </c>
      <c r="N102" s="45">
        <v>0</v>
      </c>
      <c r="O102" s="45">
        <v>0</v>
      </c>
      <c r="P102" s="45">
        <v>0</v>
      </c>
      <c r="Q102" s="45">
        <v>8.1553683741284327E-3</v>
      </c>
      <c r="R102" s="45">
        <v>1.4321822957015229E-2</v>
      </c>
      <c r="S102" s="45">
        <v>2.371342233135465E-2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0.69988435079108058</v>
      </c>
      <c r="I103" s="45">
        <v>0</v>
      </c>
      <c r="J103" s="45">
        <v>0</v>
      </c>
      <c r="K103" s="45">
        <v>0</v>
      </c>
      <c r="L103" s="45">
        <v>0</v>
      </c>
      <c r="M103" s="45">
        <v>4.3020821748024574E-2</v>
      </c>
      <c r="N103" s="45">
        <v>7.5314010666387432E-2</v>
      </c>
      <c r="O103" s="45">
        <v>6.4472036455507364E-3</v>
      </c>
      <c r="P103" s="45">
        <v>1.0242514849871542E-2</v>
      </c>
      <c r="Q103" s="45">
        <v>3.091570533342608E-3</v>
      </c>
      <c r="R103" s="45">
        <v>3.763912278269288E-2</v>
      </c>
      <c r="S103" s="45">
        <v>0.87563959501696331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5.4439198153755086E-3</v>
      </c>
      <c r="N104" s="45">
        <v>4.1221780339945724E-2</v>
      </c>
      <c r="O104" s="45">
        <v>0</v>
      </c>
      <c r="P104" s="45">
        <v>9.95425120576654E-3</v>
      </c>
      <c r="Q104" s="45">
        <v>0</v>
      </c>
      <c r="R104" s="45">
        <v>0.19060063300007357</v>
      </c>
      <c r="S104" s="45">
        <v>0.2472205843611448</v>
      </c>
    </row>
    <row r="105" spans="1:19">
      <c r="A105" s="88" t="s">
        <v>284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7.6955470233681794E-3</v>
      </c>
      <c r="L105" s="45">
        <v>0</v>
      </c>
      <c r="M105" s="45">
        <v>3.6395433598856997E-3</v>
      </c>
      <c r="N105" s="45">
        <v>3.4005800120738172E-2</v>
      </c>
      <c r="O105" s="45">
        <v>0</v>
      </c>
      <c r="P105" s="45">
        <v>0</v>
      </c>
      <c r="Q105" s="45">
        <v>0</v>
      </c>
      <c r="R105" s="45">
        <v>1.343713849148287E-2</v>
      </c>
      <c r="S105" s="45">
        <v>5.8778028995504883E-2</v>
      </c>
    </row>
    <row r="106" spans="1:19">
      <c r="A106" s="88" t="s">
        <v>284</v>
      </c>
      <c r="B106" s="69" t="s">
        <v>146</v>
      </c>
      <c r="C106" s="45">
        <v>4.2596663575601768E-2</v>
      </c>
      <c r="D106" s="45">
        <v>0</v>
      </c>
      <c r="E106" s="45">
        <v>0</v>
      </c>
      <c r="F106" s="45">
        <v>0</v>
      </c>
      <c r="G106" s="45">
        <v>0.56912161105701031</v>
      </c>
      <c r="H106" s="45">
        <v>0</v>
      </c>
      <c r="I106" s="45">
        <v>0</v>
      </c>
      <c r="J106" s="45">
        <v>1.263189818500288E-2</v>
      </c>
      <c r="K106" s="45">
        <v>0</v>
      </c>
      <c r="L106" s="45">
        <v>0.25706357896318721</v>
      </c>
      <c r="M106" s="45">
        <v>0.12492626153761321</v>
      </c>
      <c r="N106" s="45">
        <v>5.2594073387682627E-2</v>
      </c>
      <c r="O106" s="45">
        <v>0</v>
      </c>
      <c r="P106" s="45">
        <v>1.1959930793951801E-2</v>
      </c>
      <c r="Q106" s="45">
        <v>6.2350191072624711E-3</v>
      </c>
      <c r="R106" s="45">
        <v>0</v>
      </c>
      <c r="S106" s="45">
        <v>1.0771290366073458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4.2403744090968587E-3</v>
      </c>
      <c r="N107" s="45">
        <v>5.712762076678235E-2</v>
      </c>
      <c r="O107" s="45">
        <v>7.2225511071375093E-2</v>
      </c>
      <c r="P107" s="45">
        <v>0</v>
      </c>
      <c r="Q107" s="45">
        <v>0</v>
      </c>
      <c r="R107" s="45">
        <v>0.12245982781956855</v>
      </c>
      <c r="S107" s="45">
        <v>0.25605333406679165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0.60814283497767008</v>
      </c>
      <c r="I108" s="45">
        <v>0</v>
      </c>
      <c r="J108" s="45">
        <v>0</v>
      </c>
      <c r="K108" s="45">
        <v>0</v>
      </c>
      <c r="L108" s="45">
        <v>0</v>
      </c>
      <c r="M108" s="45">
        <v>0.13553738250513447</v>
      </c>
      <c r="N108" s="45">
        <v>1.1047847932579735E-2</v>
      </c>
      <c r="O108" s="45">
        <v>0</v>
      </c>
      <c r="P108" s="45">
        <v>1.7520099423116331E-2</v>
      </c>
      <c r="Q108" s="45">
        <v>8.8801935544264021E-3</v>
      </c>
      <c r="R108" s="45">
        <v>9.6454550234554404E-2</v>
      </c>
      <c r="S108" s="45">
        <v>0.8775829086274598</v>
      </c>
    </row>
    <row r="109" spans="1:19">
      <c r="A109" s="88" t="s">
        <v>284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7.8760879684163509E-3</v>
      </c>
      <c r="L109" s="45">
        <v>0</v>
      </c>
      <c r="M109" s="45">
        <v>4.2180456733911242E-3</v>
      </c>
      <c r="N109" s="45">
        <v>2.9254110313798876E-3</v>
      </c>
      <c r="O109" s="45">
        <v>3.061453529138225E-3</v>
      </c>
      <c r="P109" s="45">
        <v>0</v>
      </c>
      <c r="Q109" s="45">
        <v>3.8651310470581013E-3</v>
      </c>
      <c r="R109" s="45">
        <v>4.0889977823354684E-2</v>
      </c>
      <c r="S109" s="45">
        <v>6.2836107072769209E-2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0.66909479648379744</v>
      </c>
      <c r="I110" s="45">
        <v>0</v>
      </c>
      <c r="J110" s="45">
        <v>0</v>
      </c>
      <c r="K110" s="45">
        <v>7.4870735598941349E-3</v>
      </c>
      <c r="L110" s="45">
        <v>0</v>
      </c>
      <c r="M110" s="45">
        <v>7.8234577429991958E-4</v>
      </c>
      <c r="N110" s="45">
        <v>0</v>
      </c>
      <c r="O110" s="45">
        <v>0</v>
      </c>
      <c r="P110" s="45">
        <v>0</v>
      </c>
      <c r="Q110" s="45">
        <v>0</v>
      </c>
      <c r="R110" s="45">
        <v>3.7476517374557261E-4</v>
      </c>
      <c r="S110" s="45">
        <v>0.6777389809917338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0.48149234256478124</v>
      </c>
      <c r="G111" s="45">
        <v>0.96770511992653496</v>
      </c>
      <c r="H111" s="45">
        <v>0</v>
      </c>
      <c r="I111" s="45">
        <v>0</v>
      </c>
      <c r="J111" s="45">
        <v>0</v>
      </c>
      <c r="K111" s="45">
        <v>1.5913563247655006E-2</v>
      </c>
      <c r="L111" s="45">
        <v>0</v>
      </c>
      <c r="M111" s="45">
        <v>5.1958320117337919E-3</v>
      </c>
      <c r="N111" s="45">
        <v>3.307455504283574E-3</v>
      </c>
      <c r="O111" s="45">
        <v>0</v>
      </c>
      <c r="P111" s="45">
        <v>0</v>
      </c>
      <c r="Q111" s="45">
        <v>0</v>
      </c>
      <c r="R111" s="45">
        <v>0.36513046002158944</v>
      </c>
      <c r="S111" s="45">
        <v>1.8387447732765452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0</v>
      </c>
      <c r="N112" s="45">
        <v>6.6298024036557379E-2</v>
      </c>
      <c r="O112" s="45">
        <v>0</v>
      </c>
      <c r="P112" s="45">
        <v>0</v>
      </c>
      <c r="Q112" s="45">
        <v>1.3797015571490046E-4</v>
      </c>
      <c r="R112" s="45">
        <v>7.4428490601974318E-4</v>
      </c>
      <c r="S112" s="45">
        <v>6.7180279098295159E-2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0.84448974851163783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9.8664328622355413E-3</v>
      </c>
      <c r="N113" s="45">
        <v>0</v>
      </c>
      <c r="O113" s="45">
        <v>0</v>
      </c>
      <c r="P113" s="45">
        <v>0</v>
      </c>
      <c r="Q113" s="45">
        <v>0</v>
      </c>
      <c r="R113" s="45">
        <v>0.22060686946242924</v>
      </c>
      <c r="S113" s="45">
        <v>1.0749630508363168</v>
      </c>
    </row>
    <row r="114" spans="1:19">
      <c r="A114" s="88" t="s">
        <v>284</v>
      </c>
      <c r="B114" s="69" t="s">
        <v>154</v>
      </c>
      <c r="C114" s="45">
        <v>0</v>
      </c>
      <c r="D114" s="45">
        <v>0.17095272574505227</v>
      </c>
      <c r="E114" s="45">
        <v>0</v>
      </c>
      <c r="F114" s="45">
        <v>0</v>
      </c>
      <c r="G114" s="45">
        <v>3.3173865528847735</v>
      </c>
      <c r="H114" s="45">
        <v>0</v>
      </c>
      <c r="I114" s="45">
        <v>0</v>
      </c>
      <c r="J114" s="45">
        <v>0</v>
      </c>
      <c r="K114" s="45">
        <v>0</v>
      </c>
      <c r="L114" s="45">
        <v>4.3407724837332573E-2</v>
      </c>
      <c r="M114" s="45">
        <v>3.0740385087835165E-3</v>
      </c>
      <c r="N114" s="45">
        <v>4.5247994369788103E-3</v>
      </c>
      <c r="O114" s="45">
        <v>4.9591182464211458E-3</v>
      </c>
      <c r="P114" s="45">
        <v>3.800001347425308E-3</v>
      </c>
      <c r="Q114" s="45">
        <v>0</v>
      </c>
      <c r="R114" s="45">
        <v>0.12321891179254862</v>
      </c>
      <c r="S114" s="45">
        <v>3.67132387279932</v>
      </c>
    </row>
    <row r="115" spans="1:19">
      <c r="A115" s="88" t="s">
        <v>284</v>
      </c>
      <c r="B115" s="69" t="s">
        <v>155</v>
      </c>
      <c r="C115" s="45">
        <v>0</v>
      </c>
      <c r="D115" s="45">
        <v>0</v>
      </c>
      <c r="E115" s="45">
        <v>0</v>
      </c>
      <c r="F115" s="45">
        <v>0.81075796926053201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3.1656121876064258E-2</v>
      </c>
      <c r="M115" s="45">
        <v>1.2619434220280112E-3</v>
      </c>
      <c r="N115" s="45">
        <v>5.6915028709166648E-2</v>
      </c>
      <c r="O115" s="45">
        <v>0</v>
      </c>
      <c r="P115" s="45">
        <v>0</v>
      </c>
      <c r="Q115" s="45">
        <v>0</v>
      </c>
      <c r="R115" s="45">
        <v>9.3978841075923469E-2</v>
      </c>
      <c r="S115" s="45">
        <v>0.99456990434367754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0.77754482223673449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5.6309551849734518E-2</v>
      </c>
      <c r="M116" s="45">
        <v>9.505068007175943E-2</v>
      </c>
      <c r="N116" s="45">
        <v>1.6889413345218429E-2</v>
      </c>
      <c r="O116" s="45">
        <v>9.6720341250583597E-2</v>
      </c>
      <c r="P116" s="45">
        <v>3.7916302104828992E-3</v>
      </c>
      <c r="Q116" s="45">
        <v>0</v>
      </c>
      <c r="R116" s="45">
        <v>0.24164548418418974</v>
      </c>
      <c r="S116" s="45">
        <v>1.2879519231487393</v>
      </c>
    </row>
    <row r="117" spans="1:19">
      <c r="A117" s="88" t="s">
        <v>284</v>
      </c>
      <c r="B117" s="69" t="s">
        <v>157</v>
      </c>
      <c r="C117" s="45">
        <v>4.2536981021688069E-2</v>
      </c>
      <c r="D117" s="45">
        <v>0</v>
      </c>
      <c r="E117" s="45">
        <v>0</v>
      </c>
      <c r="F117" s="45">
        <v>1.4922067153316476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1.2296323953139954E-2</v>
      </c>
      <c r="N117" s="45">
        <v>4.7342764191231623E-3</v>
      </c>
      <c r="O117" s="45">
        <v>0</v>
      </c>
      <c r="P117" s="45">
        <v>1.2005114254297122E-2</v>
      </c>
      <c r="Q117" s="45">
        <v>0</v>
      </c>
      <c r="R117" s="45">
        <v>0</v>
      </c>
      <c r="S117" s="45">
        <v>1.5637794109798904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3.1892546231925945E-2</v>
      </c>
      <c r="M118" s="45">
        <v>7.2409127951429397E-3</v>
      </c>
      <c r="N118" s="45">
        <v>9.671550092575032E-3</v>
      </c>
      <c r="O118" s="45">
        <v>7.2364996422868977E-4</v>
      </c>
      <c r="P118" s="45">
        <v>0</v>
      </c>
      <c r="Q118" s="45">
        <v>0</v>
      </c>
      <c r="R118" s="45">
        <v>0.16487081675276727</v>
      </c>
      <c r="S118" s="45">
        <v>0.21439947583661478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1.9885342981806886E-3</v>
      </c>
      <c r="N119" s="45">
        <v>0</v>
      </c>
      <c r="O119" s="45">
        <v>0</v>
      </c>
      <c r="P119" s="45">
        <v>0</v>
      </c>
      <c r="Q119" s="45">
        <v>0</v>
      </c>
      <c r="R119" s="45">
        <v>0.27361724215943184</v>
      </c>
      <c r="S119" s="45">
        <v>0.27560577645763829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1.6406984395544697</v>
      </c>
      <c r="H120" s="45">
        <v>0.62548958933336962</v>
      </c>
      <c r="I120" s="45">
        <v>0</v>
      </c>
      <c r="J120" s="45">
        <v>0</v>
      </c>
      <c r="K120" s="45">
        <v>0</v>
      </c>
      <c r="L120" s="45">
        <v>0</v>
      </c>
      <c r="M120" s="45">
        <v>3.6810178453929865E-3</v>
      </c>
      <c r="N120" s="45">
        <v>4.5095846853834942E-2</v>
      </c>
      <c r="O120" s="45">
        <v>0</v>
      </c>
      <c r="P120" s="45">
        <v>0</v>
      </c>
      <c r="Q120" s="45">
        <v>0</v>
      </c>
      <c r="R120" s="45">
        <v>0</v>
      </c>
      <c r="S120" s="45">
        <v>2.3149648935870459</v>
      </c>
    </row>
    <row r="121" spans="1:19">
      <c r="A121" s="88" t="s">
        <v>284</v>
      </c>
      <c r="B121" s="69" t="s">
        <v>161</v>
      </c>
      <c r="C121" s="45">
        <v>0</v>
      </c>
      <c r="D121" s="45">
        <v>0.11276590511409879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0.14052418050312943</v>
      </c>
      <c r="M121" s="45">
        <v>1.2856210243850086E-4</v>
      </c>
      <c r="N121" s="45">
        <v>3.338634946634933E-2</v>
      </c>
      <c r="O121" s="45">
        <v>0</v>
      </c>
      <c r="P121" s="45">
        <v>1.5925795141320531E-3</v>
      </c>
      <c r="Q121" s="45">
        <v>0</v>
      </c>
      <c r="R121" s="45">
        <v>3.0649828374905042E-2</v>
      </c>
      <c r="S121" s="45">
        <v>0.31904740507508222</v>
      </c>
    </row>
    <row r="122" spans="1:19">
      <c r="A122" s="88" t="s">
        <v>284</v>
      </c>
      <c r="B122" s="69" t="s">
        <v>162</v>
      </c>
      <c r="C122" s="45">
        <v>5.2902688503762563E-2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1.2445313408893099E-4</v>
      </c>
      <c r="N122" s="45">
        <v>5.6167017628180993E-2</v>
      </c>
      <c r="O122" s="45">
        <v>7.2541875436400782E-2</v>
      </c>
      <c r="P122" s="45">
        <v>1.2836282438749125E-2</v>
      </c>
      <c r="Q122" s="45">
        <v>1.5591245301351808E-3</v>
      </c>
      <c r="R122" s="45">
        <v>7.4165706358172656E-2</v>
      </c>
      <c r="S122" s="45">
        <v>0.27029714802949911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0.81831549520293478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9.8403860347502814E-2</v>
      </c>
      <c r="O123" s="45">
        <v>0</v>
      </c>
      <c r="P123" s="45">
        <v>0</v>
      </c>
      <c r="Q123" s="45">
        <v>1.6137107115256344E-3</v>
      </c>
      <c r="R123" s="45">
        <v>4.6490545049948651E-4</v>
      </c>
      <c r="S123" s="45">
        <v>0.91879797171247901</v>
      </c>
    </row>
    <row r="124" spans="1:19">
      <c r="A124" s="88" t="s">
        <v>284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8.2363851146094597E-3</v>
      </c>
      <c r="L124" s="45">
        <v>0</v>
      </c>
      <c r="M124" s="45">
        <v>2.9778466562466299E-2</v>
      </c>
      <c r="N124" s="45">
        <v>3.2629411099263095E-3</v>
      </c>
      <c r="O124" s="45">
        <v>0</v>
      </c>
      <c r="P124" s="45">
        <v>2.0461094932463231E-2</v>
      </c>
      <c r="Q124" s="45">
        <v>1.2181830227339652E-4</v>
      </c>
      <c r="R124" s="45">
        <v>0.14999236485142831</v>
      </c>
      <c r="S124" s="45">
        <v>0.21185307087313276</v>
      </c>
    </row>
    <row r="125" spans="1:19">
      <c r="A125" s="88" t="s">
        <v>284</v>
      </c>
      <c r="B125" s="69" t="s">
        <v>165</v>
      </c>
      <c r="C125" s="45">
        <v>0</v>
      </c>
      <c r="D125" s="45">
        <v>0.16575278225447221</v>
      </c>
      <c r="E125" s="45">
        <v>0</v>
      </c>
      <c r="F125" s="45">
        <v>0</v>
      </c>
      <c r="G125" s="45">
        <v>0.55985119415383622</v>
      </c>
      <c r="H125" s="45">
        <v>0</v>
      </c>
      <c r="I125" s="45">
        <v>2.7642808414356512E-2</v>
      </c>
      <c r="J125" s="45">
        <v>0</v>
      </c>
      <c r="K125" s="45">
        <v>0</v>
      </c>
      <c r="L125" s="45">
        <v>0</v>
      </c>
      <c r="M125" s="45">
        <v>1.3978859281191802E-3</v>
      </c>
      <c r="N125" s="45">
        <v>1.9204694232017872E-3</v>
      </c>
      <c r="O125" s="45">
        <v>0</v>
      </c>
      <c r="P125" s="45">
        <v>9.6779228932608041E-3</v>
      </c>
      <c r="Q125" s="45">
        <v>0</v>
      </c>
      <c r="R125" s="45">
        <v>1.1199478961145815E-2</v>
      </c>
      <c r="S125" s="45">
        <v>0.77744254202838192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0</v>
      </c>
      <c r="N126" s="45">
        <v>1.2493924227552355E-4</v>
      </c>
      <c r="O126" s="45">
        <v>0</v>
      </c>
      <c r="P126" s="45">
        <v>1.3182191922551767E-2</v>
      </c>
      <c r="Q126" s="45">
        <v>0</v>
      </c>
      <c r="R126" s="45">
        <v>0.17963764387660319</v>
      </c>
      <c r="S126" s="45">
        <v>0.1929447750414397</v>
      </c>
    </row>
    <row r="127" spans="1:19">
      <c r="A127" s="88" t="s">
        <v>284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0.93503819935038734</v>
      </c>
      <c r="H127" s="45">
        <v>0</v>
      </c>
      <c r="I127" s="45">
        <v>0</v>
      </c>
      <c r="J127" s="45">
        <v>0</v>
      </c>
      <c r="K127" s="45">
        <v>0</v>
      </c>
      <c r="L127" s="45">
        <v>0.19002247338404921</v>
      </c>
      <c r="M127" s="45">
        <v>7.4092383146169283E-3</v>
      </c>
      <c r="N127" s="45">
        <v>0</v>
      </c>
      <c r="O127" s="45">
        <v>0</v>
      </c>
      <c r="P127" s="45">
        <v>0</v>
      </c>
      <c r="Q127" s="45">
        <v>0</v>
      </c>
      <c r="R127" s="45">
        <v>4.0133277982477011E-3</v>
      </c>
      <c r="S127" s="45">
        <v>1.1364832388472905</v>
      </c>
    </row>
    <row r="128" spans="1:19">
      <c r="A128" s="88" t="s">
        <v>284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1.6065786561423323E-3</v>
      </c>
      <c r="N128" s="45">
        <v>2.0232126495274727E-2</v>
      </c>
      <c r="O128" s="45">
        <v>0</v>
      </c>
      <c r="P128" s="45">
        <v>0</v>
      </c>
      <c r="Q128" s="45">
        <v>0</v>
      </c>
      <c r="R128" s="45">
        <v>1.2838788257023026</v>
      </c>
      <c r="S128" s="45">
        <v>1.3057175308537126</v>
      </c>
    </row>
    <row r="129" spans="1:19">
      <c r="A129" s="88" t="s">
        <v>284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5.7056697211343987E-4</v>
      </c>
      <c r="N129" s="45">
        <v>0</v>
      </c>
      <c r="O129" s="45">
        <v>0</v>
      </c>
      <c r="P129" s="45">
        <v>0</v>
      </c>
      <c r="Q129" s="45">
        <v>4.469171339448047E-3</v>
      </c>
      <c r="R129" s="45">
        <v>0.24957077145423057</v>
      </c>
      <c r="S129" s="45">
        <v>0.25461050976579713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2.625786577414857E-4</v>
      </c>
      <c r="N130" s="45">
        <v>1.3715089452963625E-3</v>
      </c>
      <c r="O130" s="45">
        <v>0</v>
      </c>
      <c r="P130" s="45">
        <v>0</v>
      </c>
      <c r="Q130" s="45">
        <v>0</v>
      </c>
      <c r="R130" s="45">
        <v>2.1705532219797874E-2</v>
      </c>
      <c r="S130" s="45">
        <v>2.3339619822820623E-2</v>
      </c>
    </row>
    <row r="131" spans="1:19">
      <c r="A131" s="88" t="s">
        <v>284</v>
      </c>
      <c r="B131" s="69" t="s">
        <v>171</v>
      </c>
      <c r="C131" s="45">
        <v>0</v>
      </c>
      <c r="D131" s="45">
        <v>0.21599905717776879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8.8222658221530637E-3</v>
      </c>
      <c r="O131" s="45">
        <v>0</v>
      </c>
      <c r="P131" s="45">
        <v>1.0590226749287446E-2</v>
      </c>
      <c r="Q131" s="45">
        <v>0</v>
      </c>
      <c r="R131" s="45">
        <v>0.22714690119072145</v>
      </c>
      <c r="S131" s="45">
        <v>0.46255845093995163</v>
      </c>
    </row>
    <row r="132" spans="1:19">
      <c r="A132" s="88" t="s">
        <v>284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1.2390806437014845E-3</v>
      </c>
      <c r="N132" s="45">
        <v>8.9245399195702291E-2</v>
      </c>
      <c r="O132" s="45">
        <v>0</v>
      </c>
      <c r="P132" s="45">
        <v>2.5632741115447777E-3</v>
      </c>
      <c r="Q132" s="45">
        <v>0</v>
      </c>
      <c r="R132" s="45">
        <v>8.7114325506405521E-2</v>
      </c>
      <c r="S132" s="45">
        <v>0.18016207945737506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8.7433123504787602E-5</v>
      </c>
      <c r="N133" s="45">
        <v>1.5081050990361611E-2</v>
      </c>
      <c r="O133" s="45">
        <v>1.2607277619899326E-3</v>
      </c>
      <c r="P133" s="45">
        <v>1.3227240063713452E-3</v>
      </c>
      <c r="Q133" s="45">
        <v>0</v>
      </c>
      <c r="R133" s="45">
        <v>0</v>
      </c>
      <c r="S133" s="45">
        <v>1.7751935882216685E-2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0.83140525786556552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1.3064864407184018E-3</v>
      </c>
      <c r="O134" s="45">
        <v>6.6575420006027231E-2</v>
      </c>
      <c r="P134" s="45">
        <v>0</v>
      </c>
      <c r="Q134" s="45">
        <v>0</v>
      </c>
      <c r="R134" s="45">
        <v>0.29632823854255719</v>
      </c>
      <c r="S134" s="45">
        <v>1.1956154028548553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1.4210106897838415E-3</v>
      </c>
      <c r="N135" s="45">
        <v>2.8970505900710819E-2</v>
      </c>
      <c r="O135" s="45">
        <v>0</v>
      </c>
      <c r="P135" s="45">
        <v>0</v>
      </c>
      <c r="Q135" s="45">
        <v>0</v>
      </c>
      <c r="R135" s="45">
        <v>1.0005781999541909</v>
      </c>
      <c r="S135" s="45">
        <v>1.0309697165446892</v>
      </c>
    </row>
    <row r="136" spans="1:19">
      <c r="A136" s="88" t="s">
        <v>284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2.6675144598629075E-3</v>
      </c>
      <c r="N136" s="45">
        <v>1.2317844467404804E-2</v>
      </c>
      <c r="O136" s="45">
        <v>0</v>
      </c>
      <c r="P136" s="45">
        <v>0</v>
      </c>
      <c r="Q136" s="45">
        <v>0</v>
      </c>
      <c r="R136" s="45">
        <v>3.1780626611521257E-2</v>
      </c>
      <c r="S136" s="45">
        <v>4.6765985538769428E-2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1.673561402891446E-2</v>
      </c>
      <c r="K137" s="45">
        <v>1.2155329710189358E-2</v>
      </c>
      <c r="L137" s="45">
        <v>0</v>
      </c>
      <c r="M137" s="45">
        <v>1.7872417925976158E-2</v>
      </c>
      <c r="N137" s="45">
        <v>4.4710293212556707E-2</v>
      </c>
      <c r="O137" s="45">
        <v>0</v>
      </c>
      <c r="P137" s="45">
        <v>0</v>
      </c>
      <c r="Q137" s="45">
        <v>9.2902267986472165E-4</v>
      </c>
      <c r="R137" s="45">
        <v>0.2155510639961733</v>
      </c>
      <c r="S137" s="45">
        <v>0.30795374155371746</v>
      </c>
    </row>
    <row r="138" spans="1:19">
      <c r="A138" s="88" t="s">
        <v>284</v>
      </c>
      <c r="B138" s="69" t="s">
        <v>178</v>
      </c>
      <c r="C138" s="45">
        <v>1.537965256578433E-2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7.1734109991012929E-3</v>
      </c>
      <c r="N138" s="45">
        <v>2.4632031423088563E-4</v>
      </c>
      <c r="O138" s="45">
        <v>0</v>
      </c>
      <c r="P138" s="45">
        <v>1.6188192430334536E-2</v>
      </c>
      <c r="Q138" s="45">
        <v>0</v>
      </c>
      <c r="R138" s="45">
        <v>0</v>
      </c>
      <c r="S138" s="45">
        <v>3.8987576309466476E-2</v>
      </c>
    </row>
    <row r="139" spans="1:19">
      <c r="A139" s="88" t="s">
        <v>284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0.5572471384406299</v>
      </c>
      <c r="I139" s="45">
        <v>0</v>
      </c>
      <c r="J139" s="45">
        <v>0</v>
      </c>
      <c r="K139" s="45">
        <v>0</v>
      </c>
      <c r="L139" s="45">
        <v>0</v>
      </c>
      <c r="M139" s="45">
        <v>1.0902655944438067E-2</v>
      </c>
      <c r="N139" s="45">
        <v>1.638312192529856E-2</v>
      </c>
      <c r="O139" s="45">
        <v>0</v>
      </c>
      <c r="P139" s="45">
        <v>0</v>
      </c>
      <c r="Q139" s="45">
        <v>6.0043259365413493E-3</v>
      </c>
      <c r="R139" s="45">
        <v>4.5166421334329243E-2</v>
      </c>
      <c r="S139" s="45">
        <v>0.63570366358121078</v>
      </c>
    </row>
    <row r="140" spans="1:19">
      <c r="A140" s="88" t="s">
        <v>284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3.0963621219395776E-2</v>
      </c>
      <c r="M140" s="45">
        <v>1.9961057273754079E-5</v>
      </c>
      <c r="N140" s="45">
        <v>1.916488251589854E-4</v>
      </c>
      <c r="O140" s="45">
        <v>0</v>
      </c>
      <c r="P140" s="45">
        <v>0</v>
      </c>
      <c r="Q140" s="45">
        <v>0</v>
      </c>
      <c r="R140" s="45">
        <v>0.17002238746624698</v>
      </c>
      <c r="S140" s="45">
        <v>0.20119761856810214</v>
      </c>
    </row>
    <row r="141" spans="1:19">
      <c r="A141" s="88" t="s">
        <v>284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4.6893401137060309E-3</v>
      </c>
      <c r="N141" s="45">
        <v>1.2037715979973385E-3</v>
      </c>
      <c r="O141" s="45">
        <v>0</v>
      </c>
      <c r="P141" s="45">
        <v>0</v>
      </c>
      <c r="Q141" s="45">
        <v>0</v>
      </c>
      <c r="R141" s="45">
        <v>9.9338137985114372E-3</v>
      </c>
      <c r="S141" s="45">
        <v>1.5826925510197043E-2</v>
      </c>
    </row>
    <row r="142" spans="1:19">
      <c r="A142" s="88" t="s">
        <v>284</v>
      </c>
      <c r="B142" s="69" t="s">
        <v>182</v>
      </c>
      <c r="C142" s="45">
        <v>3.7707701338432709E-2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8.9232873875930707E-3</v>
      </c>
      <c r="N142" s="45">
        <v>2.7418997267324663E-2</v>
      </c>
      <c r="O142" s="45">
        <v>3.0508303969455364E-3</v>
      </c>
      <c r="P142" s="45">
        <v>0</v>
      </c>
      <c r="Q142" s="45">
        <v>3.7020861252563542E-3</v>
      </c>
      <c r="R142" s="45">
        <v>4.0808437378501594E-2</v>
      </c>
      <c r="S142" s="45">
        <v>0.12161133989405926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0.58890861686990803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1.105757186882883E-3</v>
      </c>
      <c r="N143" s="45">
        <v>0</v>
      </c>
      <c r="O143" s="45">
        <v>0</v>
      </c>
      <c r="P143" s="45">
        <v>0</v>
      </c>
      <c r="Q143" s="45">
        <v>0</v>
      </c>
      <c r="R143" s="45">
        <v>0</v>
      </c>
      <c r="S143" s="45">
        <v>0.59001437405677848</v>
      </c>
    </row>
    <row r="144" spans="1:19">
      <c r="A144" s="88" t="s">
        <v>284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3.9556372982474386E-5</v>
      </c>
      <c r="N144" s="45">
        <v>0</v>
      </c>
      <c r="O144" s="45">
        <v>0</v>
      </c>
      <c r="P144" s="45">
        <v>1.0189167900130913E-3</v>
      </c>
      <c r="Q144" s="45">
        <v>0</v>
      </c>
      <c r="R144" s="45">
        <v>0</v>
      </c>
      <c r="S144" s="45">
        <v>1.0584731629990074E-3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0.15424297442808577</v>
      </c>
      <c r="M145" s="45">
        <v>1.6006457370654203E-4</v>
      </c>
      <c r="N145" s="45">
        <v>5.138497430058564E-3</v>
      </c>
      <c r="O145" s="45">
        <v>0</v>
      </c>
      <c r="P145" s="45">
        <v>0</v>
      </c>
      <c r="Q145" s="45">
        <v>0</v>
      </c>
      <c r="R145" s="45">
        <v>1.1648575920730764E-4</v>
      </c>
      <c r="S145" s="45">
        <v>0.15965802219105285</v>
      </c>
    </row>
    <row r="146" spans="1:19">
      <c r="A146" s="88" t="s">
        <v>284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6.6507678839795234E-3</v>
      </c>
      <c r="K146" s="45">
        <v>0</v>
      </c>
      <c r="L146" s="45">
        <v>0</v>
      </c>
      <c r="M146" s="45">
        <v>3.6894770080801109E-2</v>
      </c>
      <c r="N146" s="45">
        <v>0</v>
      </c>
      <c r="O146" s="45">
        <v>0</v>
      </c>
      <c r="P146" s="45">
        <v>0</v>
      </c>
      <c r="Q146" s="45">
        <v>1.5375811474684087E-3</v>
      </c>
      <c r="R146" s="45">
        <v>2.1344388932561742E-2</v>
      </c>
      <c r="S146" s="45">
        <v>6.6427508044796468E-2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5.9837500579538627E-2</v>
      </c>
      <c r="M147" s="45">
        <v>6.8472823778975567E-5</v>
      </c>
      <c r="N147" s="45">
        <v>0</v>
      </c>
      <c r="O147" s="45">
        <v>0</v>
      </c>
      <c r="P147" s="45">
        <v>0</v>
      </c>
      <c r="Q147" s="45">
        <v>3.6734072571002752E-3</v>
      </c>
      <c r="R147" s="45">
        <v>0.61518867687118473</v>
      </c>
      <c r="S147" s="45">
        <v>0.67876805753161307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1.2211354053220269E-2</v>
      </c>
      <c r="N148" s="45">
        <v>0</v>
      </c>
      <c r="O148" s="45">
        <v>0</v>
      </c>
      <c r="P148" s="45">
        <v>0</v>
      </c>
      <c r="Q148" s="45">
        <v>1.6190284225583718E-3</v>
      </c>
      <c r="R148" s="45">
        <v>0</v>
      </c>
      <c r="S148" s="45">
        <v>1.3830382475759961E-2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8.6850183441889328E-2</v>
      </c>
      <c r="I149" s="45">
        <v>0</v>
      </c>
      <c r="J149" s="45">
        <v>0</v>
      </c>
      <c r="K149" s="45">
        <v>7.703530933339614E-3</v>
      </c>
      <c r="L149" s="45">
        <v>3.6608655121626921E-2</v>
      </c>
      <c r="M149" s="45">
        <v>1.5704883841873851E-3</v>
      </c>
      <c r="N149" s="45">
        <v>0</v>
      </c>
      <c r="O149" s="45">
        <v>0</v>
      </c>
      <c r="P149" s="45">
        <v>7.2259654201308754E-3</v>
      </c>
      <c r="Q149" s="45">
        <v>1.1983078110975875E-3</v>
      </c>
      <c r="R149" s="45">
        <v>3.1662274479344887E-3</v>
      </c>
      <c r="S149" s="45">
        <v>0.14432335856020018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5.8464752667815867E-3</v>
      </c>
      <c r="L150" s="45">
        <v>0</v>
      </c>
      <c r="M150" s="45">
        <v>0</v>
      </c>
      <c r="N150" s="45">
        <v>0</v>
      </c>
      <c r="O150" s="45">
        <v>0</v>
      </c>
      <c r="P150" s="45">
        <v>5.1024145128719667E-4</v>
      </c>
      <c r="Q150" s="45">
        <v>0</v>
      </c>
      <c r="R150" s="45">
        <v>0.31573645193158484</v>
      </c>
      <c r="S150" s="45">
        <v>0.32209316864967263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4.9842683403884536E-3</v>
      </c>
      <c r="N151" s="45">
        <v>6.6359807137006399E-3</v>
      </c>
      <c r="O151" s="45">
        <v>0</v>
      </c>
      <c r="P151" s="45">
        <v>0</v>
      </c>
      <c r="Q151" s="45">
        <v>0</v>
      </c>
      <c r="R151" s="45">
        <v>1.2652791286697607E-2</v>
      </c>
      <c r="S151" s="45">
        <v>2.4273040340773377E-2</v>
      </c>
    </row>
    <row r="152" spans="1:19">
      <c r="A152" s="88" t="s">
        <v>284</v>
      </c>
      <c r="B152" s="69" t="s">
        <v>192</v>
      </c>
      <c r="C152" s="45">
        <v>3.9081998277246899E-2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1.4411853818563358E-3</v>
      </c>
      <c r="N152" s="45">
        <v>2.0112857688481256E-4</v>
      </c>
      <c r="O152" s="45">
        <v>0</v>
      </c>
      <c r="P152" s="45">
        <v>1.1896668146316181E-3</v>
      </c>
      <c r="Q152" s="45">
        <v>0</v>
      </c>
      <c r="R152" s="45">
        <v>2.4324564179991626E-2</v>
      </c>
      <c r="S152" s="45">
        <v>6.6238543230610958E-2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0.87693260820045538</v>
      </c>
      <c r="H153" s="45">
        <v>0</v>
      </c>
      <c r="I153" s="45">
        <v>0</v>
      </c>
      <c r="J153" s="45">
        <v>6.2087524682319858E-3</v>
      </c>
      <c r="K153" s="45">
        <v>0</v>
      </c>
      <c r="L153" s="45">
        <v>0</v>
      </c>
      <c r="M153" s="45">
        <v>1.0741627828263489E-3</v>
      </c>
      <c r="N153" s="45">
        <v>0</v>
      </c>
      <c r="O153" s="45">
        <v>0</v>
      </c>
      <c r="P153" s="45">
        <v>0</v>
      </c>
      <c r="Q153" s="45">
        <v>1.8806675094841796E-3</v>
      </c>
      <c r="R153" s="45">
        <v>0</v>
      </c>
      <c r="S153" s="45">
        <v>0.88609619096101255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3.079863941666261E-3</v>
      </c>
      <c r="N154" s="45">
        <v>1.6802129213964179E-3</v>
      </c>
      <c r="O154" s="45">
        <v>0</v>
      </c>
      <c r="P154" s="45">
        <v>8.506467032956655E-3</v>
      </c>
      <c r="Q154" s="45">
        <v>0</v>
      </c>
      <c r="R154" s="45">
        <v>0</v>
      </c>
      <c r="S154" s="45">
        <v>1.3266543896008898E-2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3.9739494287078792E-2</v>
      </c>
      <c r="N155" s="45">
        <v>0</v>
      </c>
      <c r="O155" s="45">
        <v>0</v>
      </c>
      <c r="P155" s="45">
        <v>3.4828508503296218E-3</v>
      </c>
      <c r="Q155" s="45">
        <v>0</v>
      </c>
      <c r="R155" s="45">
        <v>9.1840595104997647E-2</v>
      </c>
      <c r="S155" s="45">
        <v>0.13506294024242038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1.6251831480396106E-3</v>
      </c>
      <c r="O156" s="45">
        <v>0</v>
      </c>
      <c r="P156" s="45">
        <v>0</v>
      </c>
      <c r="Q156" s="45">
        <v>0</v>
      </c>
      <c r="R156" s="45">
        <v>0</v>
      </c>
      <c r="S156" s="45">
        <v>1.6251831480360579E-3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1.3498234480157301E-2</v>
      </c>
      <c r="N157" s="45">
        <v>0</v>
      </c>
      <c r="O157" s="45">
        <v>0</v>
      </c>
      <c r="P157" s="45">
        <v>2.5384298089971002E-3</v>
      </c>
      <c r="Q157" s="45">
        <v>0</v>
      </c>
      <c r="R157" s="45">
        <v>0</v>
      </c>
      <c r="S157" s="45">
        <v>1.6036664289146074E-2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4.0002125103448249E-3</v>
      </c>
      <c r="L158" s="45">
        <v>0</v>
      </c>
      <c r="M158" s="45">
        <v>1.7484350150560601E-3</v>
      </c>
      <c r="N158" s="45">
        <v>3.5400379385436054E-2</v>
      </c>
      <c r="O158" s="45">
        <v>1.5347902715399098E-3</v>
      </c>
      <c r="P158" s="45">
        <v>1.9918263439843154E-3</v>
      </c>
      <c r="Q158" s="45">
        <v>0</v>
      </c>
      <c r="R158" s="45">
        <v>4.742070278085464E-2</v>
      </c>
      <c r="S158" s="45">
        <v>9.2096346307215526E-2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1.1306523703832561E-2</v>
      </c>
      <c r="N159" s="45">
        <v>6.5922923857719695E-4</v>
      </c>
      <c r="O159" s="45">
        <v>0</v>
      </c>
      <c r="P159" s="45">
        <v>0</v>
      </c>
      <c r="Q159" s="45">
        <v>0</v>
      </c>
      <c r="R159" s="45">
        <v>8.5677426291255188E-2</v>
      </c>
      <c r="S159" s="45">
        <v>9.7643179233642741E-2</v>
      </c>
    </row>
    <row r="160" spans="1:19">
      <c r="A160" s="88" t="s">
        <v>284</v>
      </c>
      <c r="B160" s="69" t="s">
        <v>200</v>
      </c>
      <c r="C160" s="45">
        <v>0</v>
      </c>
      <c r="D160" s="45">
        <v>0.11148738741917175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0</v>
      </c>
      <c r="P160" s="45">
        <v>0</v>
      </c>
      <c r="Q160" s="45">
        <v>0</v>
      </c>
      <c r="R160" s="45">
        <v>3.1358456504563037E-2</v>
      </c>
      <c r="S160" s="45">
        <v>0.14284584392373745</v>
      </c>
    </row>
    <row r="161" spans="1:19">
      <c r="A161" s="88" t="s">
        <v>284</v>
      </c>
      <c r="B161" s="69" t="s">
        <v>201</v>
      </c>
      <c r="C161" s="45">
        <v>0</v>
      </c>
      <c r="D161" s="45">
        <v>1.5699135891421356E-2</v>
      </c>
      <c r="E161" s="45">
        <v>0</v>
      </c>
      <c r="F161" s="45">
        <v>0.11702243706250925</v>
      </c>
      <c r="G161" s="45">
        <v>1.0291343901838488</v>
      </c>
      <c r="H161" s="45">
        <v>8.2023902481445532E-2</v>
      </c>
      <c r="I161" s="45">
        <v>0</v>
      </c>
      <c r="J161" s="45">
        <v>2.1713783914721868E-2</v>
      </c>
      <c r="K161" s="45">
        <v>7.8569178514775739E-3</v>
      </c>
      <c r="L161" s="45">
        <v>8.8188890244026208E-2</v>
      </c>
      <c r="M161" s="45">
        <v>0.11191127689531744</v>
      </c>
      <c r="N161" s="45">
        <v>0.42494415419234066</v>
      </c>
      <c r="O161" s="45">
        <v>0.1082524669027749</v>
      </c>
      <c r="P161" s="45">
        <v>9.4134730800962463E-2</v>
      </c>
      <c r="Q161" s="45">
        <v>2.8720726946173641E-2</v>
      </c>
      <c r="R161" s="45">
        <v>4.8260348964628861</v>
      </c>
      <c r="S161" s="45">
        <v>6.9556377098299151</v>
      </c>
    </row>
    <row r="162" spans="1:19">
      <c r="A162" s="88" t="s">
        <v>284</v>
      </c>
      <c r="B162" s="69" t="s">
        <v>202</v>
      </c>
      <c r="C162" s="45">
        <v>4.1829753991421414E-2</v>
      </c>
      <c r="D162" s="45">
        <v>5.6731403084102183E-2</v>
      </c>
      <c r="E162" s="45">
        <v>0</v>
      </c>
      <c r="F162" s="45">
        <v>4.1904484653450957</v>
      </c>
      <c r="G162" s="45">
        <v>1.0787578747358637</v>
      </c>
      <c r="H162" s="45">
        <v>0.19104095740287619</v>
      </c>
      <c r="I162" s="45">
        <v>2.4409902726199029E-2</v>
      </c>
      <c r="J162" s="45">
        <v>8.6330986467082343E-3</v>
      </c>
      <c r="K162" s="45">
        <v>0</v>
      </c>
      <c r="L162" s="45">
        <v>0.10890572230279227</v>
      </c>
      <c r="M162" s="45">
        <v>5.2313369074322047E-2</v>
      </c>
      <c r="N162" s="45">
        <v>0.11675647530737177</v>
      </c>
      <c r="O162" s="45">
        <v>0</v>
      </c>
      <c r="P162" s="45">
        <v>7.9623240446707544E-2</v>
      </c>
      <c r="Q162" s="45">
        <v>1.282075892262749E-2</v>
      </c>
      <c r="R162" s="45">
        <v>1.1223379741550161</v>
      </c>
      <c r="S162" s="45">
        <v>7.0846089961410996</v>
      </c>
    </row>
    <row r="163" spans="1:19">
      <c r="A163" s="88" t="s">
        <v>284</v>
      </c>
      <c r="B163" s="69" t="s">
        <v>203</v>
      </c>
      <c r="C163" s="45">
        <v>3.4584482030039165E-2</v>
      </c>
      <c r="D163" s="45">
        <v>0.16528729246843898</v>
      </c>
      <c r="E163" s="45">
        <v>0</v>
      </c>
      <c r="F163" s="45">
        <v>0</v>
      </c>
      <c r="G163" s="45">
        <v>0.4832635707566979</v>
      </c>
      <c r="H163" s="45">
        <v>0.14937014628760181</v>
      </c>
      <c r="I163" s="45">
        <v>0</v>
      </c>
      <c r="J163" s="45">
        <v>0</v>
      </c>
      <c r="K163" s="45">
        <v>9.246179373067015E-3</v>
      </c>
      <c r="L163" s="45">
        <v>0</v>
      </c>
      <c r="M163" s="45">
        <v>2.8696422155391588E-2</v>
      </c>
      <c r="N163" s="45">
        <v>0.10581692786465435</v>
      </c>
      <c r="O163" s="45">
        <v>9.349964324301574E-3</v>
      </c>
      <c r="P163" s="45">
        <v>2.1397520402423376E-2</v>
      </c>
      <c r="Q163" s="45">
        <v>1.1572715945297185E-3</v>
      </c>
      <c r="R163" s="45">
        <v>0.55284479327437452</v>
      </c>
      <c r="S163" s="45">
        <v>1.5610145705315404</v>
      </c>
    </row>
    <row r="164" spans="1:19">
      <c r="A164" s="88" t="s">
        <v>284</v>
      </c>
      <c r="B164" s="69" t="s">
        <v>204</v>
      </c>
      <c r="C164" s="45">
        <v>2.2961219100126051E-4</v>
      </c>
      <c r="D164" s="45">
        <v>0</v>
      </c>
      <c r="E164" s="45">
        <v>0</v>
      </c>
      <c r="F164" s="45">
        <v>0</v>
      </c>
      <c r="G164" s="45">
        <v>0</v>
      </c>
      <c r="H164" s="45">
        <v>0.26316031374037863</v>
      </c>
      <c r="I164" s="45">
        <v>0</v>
      </c>
      <c r="J164" s="45">
        <v>0</v>
      </c>
      <c r="K164" s="45">
        <v>4.3174287576986103E-3</v>
      </c>
      <c r="L164" s="45">
        <v>2.2844698016671217E-2</v>
      </c>
      <c r="M164" s="45">
        <v>3.1604412313854802E-2</v>
      </c>
      <c r="N164" s="45">
        <v>1.1316078750393643E-2</v>
      </c>
      <c r="O164" s="45">
        <v>1.374029634014251E-2</v>
      </c>
      <c r="P164" s="45">
        <v>1.8653501454491739E-2</v>
      </c>
      <c r="Q164" s="45">
        <v>7.5408420949746036E-3</v>
      </c>
      <c r="R164" s="45">
        <v>0.5194551858681109</v>
      </c>
      <c r="S164" s="45">
        <v>0.89286236952773379</v>
      </c>
    </row>
    <row r="165" spans="1:19">
      <c r="A165" s="88" t="s">
        <v>284</v>
      </c>
      <c r="B165" s="69" t="s">
        <v>205</v>
      </c>
      <c r="C165" s="45">
        <v>0</v>
      </c>
      <c r="D165" s="45">
        <v>0</v>
      </c>
      <c r="E165" s="45">
        <v>0</v>
      </c>
      <c r="F165" s="45">
        <v>0.17025670967929685</v>
      </c>
      <c r="G165" s="45">
        <v>0.70112666435711901</v>
      </c>
      <c r="H165" s="45">
        <v>0</v>
      </c>
      <c r="I165" s="45">
        <v>0</v>
      </c>
      <c r="J165" s="45">
        <v>6.6494846755404263E-3</v>
      </c>
      <c r="K165" s="45">
        <v>3.1105696742371458E-3</v>
      </c>
      <c r="L165" s="45">
        <v>0</v>
      </c>
      <c r="M165" s="45">
        <v>1.5345855508663853E-2</v>
      </c>
      <c r="N165" s="45">
        <v>2.1204726245548144E-2</v>
      </c>
      <c r="O165" s="45">
        <v>1.1680386358695616E-2</v>
      </c>
      <c r="P165" s="45">
        <v>1.6187914489026234E-2</v>
      </c>
      <c r="Q165" s="45">
        <v>2.1556947109694913E-3</v>
      </c>
      <c r="R165" s="45">
        <v>0.14054721476885845</v>
      </c>
      <c r="S165" s="45">
        <v>1.0882652204679175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</v>
      </c>
      <c r="G166" s="45">
        <v>0.76696334588506687</v>
      </c>
      <c r="H166" s="45">
        <v>0.19821509670555315</v>
      </c>
      <c r="I166" s="45">
        <v>0</v>
      </c>
      <c r="J166" s="45">
        <v>0</v>
      </c>
      <c r="K166" s="45">
        <v>0</v>
      </c>
      <c r="L166" s="45">
        <v>0</v>
      </c>
      <c r="M166" s="45">
        <v>5.9355486201084773E-4</v>
      </c>
      <c r="N166" s="45">
        <v>3.1704529025319061E-2</v>
      </c>
      <c r="O166" s="45">
        <v>0</v>
      </c>
      <c r="P166" s="45">
        <v>6.0476315532043134E-4</v>
      </c>
      <c r="Q166" s="45">
        <v>2.8216236518210092E-3</v>
      </c>
      <c r="R166" s="45">
        <v>0.12386942665219181</v>
      </c>
      <c r="S166" s="45">
        <v>1.1247723399372944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1.7527971117141732</v>
      </c>
      <c r="H167" s="45">
        <v>7.4144928101802066E-2</v>
      </c>
      <c r="I167" s="45">
        <v>0</v>
      </c>
      <c r="J167" s="45">
        <v>0</v>
      </c>
      <c r="K167" s="45">
        <v>0</v>
      </c>
      <c r="L167" s="45">
        <v>5.6909203047261769E-3</v>
      </c>
      <c r="M167" s="45">
        <v>6.0063596335364622E-3</v>
      </c>
      <c r="N167" s="45">
        <v>1.0872515978039843E-2</v>
      </c>
      <c r="O167" s="45">
        <v>0</v>
      </c>
      <c r="P167" s="45">
        <v>6.3837159537399879E-3</v>
      </c>
      <c r="Q167" s="45">
        <v>5.7925890228233134E-4</v>
      </c>
      <c r="R167" s="45">
        <v>0.24468726865084989</v>
      </c>
      <c r="S167" s="45">
        <v>2.1011620792391454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2.437949630436087E-3</v>
      </c>
      <c r="N168" s="45">
        <v>2.8557510031103739E-2</v>
      </c>
      <c r="O168" s="45">
        <v>0</v>
      </c>
      <c r="P168" s="45">
        <v>4.8808293550418602E-3</v>
      </c>
      <c r="Q168" s="45">
        <v>2.7655682861024988E-3</v>
      </c>
      <c r="R168" s="45">
        <v>1.0553289074692884E-3</v>
      </c>
      <c r="S168" s="45">
        <v>3.9697186210162272E-2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0.10275160843864128</v>
      </c>
      <c r="G169" s="45">
        <v>0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3.5782019496277684E-4</v>
      </c>
      <c r="N169" s="45">
        <v>2.9486055299976499E-4</v>
      </c>
      <c r="O169" s="45">
        <v>0</v>
      </c>
      <c r="P169" s="45">
        <v>1.9820240250540966E-3</v>
      </c>
      <c r="Q169" s="45">
        <v>5.376122217068402E-4</v>
      </c>
      <c r="R169" s="45">
        <v>6.5648276892289914E-2</v>
      </c>
      <c r="S169" s="45">
        <v>0.17157220232564896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1.4564096969957419</v>
      </c>
      <c r="H170" s="45">
        <v>0</v>
      </c>
      <c r="I170" s="45">
        <v>0</v>
      </c>
      <c r="J170" s="45">
        <v>1.0372081593258559E-3</v>
      </c>
      <c r="K170" s="45">
        <v>4.4384000051046757E-3</v>
      </c>
      <c r="L170" s="45">
        <v>0</v>
      </c>
      <c r="M170" s="45">
        <v>3.8112165834025546E-4</v>
      </c>
      <c r="N170" s="45">
        <v>1.4916179746396807E-2</v>
      </c>
      <c r="O170" s="45">
        <v>0</v>
      </c>
      <c r="P170" s="45">
        <v>7.146409407488008E-5</v>
      </c>
      <c r="Q170" s="45">
        <v>0</v>
      </c>
      <c r="R170" s="45">
        <v>6.7806816742432829E-3</v>
      </c>
      <c r="S170" s="45">
        <v>1.4840347523332582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</v>
      </c>
      <c r="H171" s="45">
        <v>0</v>
      </c>
      <c r="I171" s="45">
        <v>0</v>
      </c>
      <c r="J171" s="45">
        <v>2.2197788457223311E-3</v>
      </c>
      <c r="K171" s="45">
        <v>0</v>
      </c>
      <c r="L171" s="45">
        <v>0</v>
      </c>
      <c r="M171" s="45">
        <v>7.5194410344536777E-5</v>
      </c>
      <c r="N171" s="45">
        <v>4.041128073222211E-4</v>
      </c>
      <c r="O171" s="45">
        <v>0</v>
      </c>
      <c r="P171" s="45">
        <v>6.5952790950937201E-3</v>
      </c>
      <c r="Q171" s="45">
        <v>9.3502116840860072E-4</v>
      </c>
      <c r="R171" s="45">
        <v>0</v>
      </c>
      <c r="S171" s="45">
        <v>1.0229386326869871E-2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2.808168162511393E-4</v>
      </c>
      <c r="N172" s="45">
        <v>1.42320375145637E-2</v>
      </c>
      <c r="O172" s="45">
        <v>0</v>
      </c>
      <c r="P172" s="45">
        <v>1.267525099375888E-3</v>
      </c>
      <c r="Q172" s="45">
        <v>0</v>
      </c>
      <c r="R172" s="45">
        <v>0</v>
      </c>
      <c r="S172" s="45">
        <v>1.5780379430196945E-2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3.5363078421137284E-3</v>
      </c>
      <c r="L173" s="45">
        <v>0</v>
      </c>
      <c r="M173" s="45">
        <v>1.0020369708918508E-4</v>
      </c>
      <c r="N173" s="45">
        <v>0</v>
      </c>
      <c r="O173" s="45">
        <v>0</v>
      </c>
      <c r="P173" s="45">
        <v>1.9973618272461913E-3</v>
      </c>
      <c r="Q173" s="45">
        <v>0</v>
      </c>
      <c r="R173" s="45">
        <v>0</v>
      </c>
      <c r="S173" s="45">
        <v>5.6338733664631491E-3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1.0197252739807539E-4</v>
      </c>
      <c r="N174" s="45">
        <v>0</v>
      </c>
      <c r="O174" s="45">
        <v>0</v>
      </c>
      <c r="P174" s="45">
        <v>1.8706682568492283E-4</v>
      </c>
      <c r="Q174" s="45">
        <v>0</v>
      </c>
      <c r="R174" s="45">
        <v>1.534345790295788E-2</v>
      </c>
      <c r="S174" s="45">
        <v>1.5632497256035549E-2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2.2743942894421082E-3</v>
      </c>
      <c r="K175" s="45">
        <v>0</v>
      </c>
      <c r="L175" s="45">
        <v>0</v>
      </c>
      <c r="M175" s="45">
        <v>0</v>
      </c>
      <c r="N175" s="45">
        <v>2.8519660332904095E-5</v>
      </c>
      <c r="O175" s="45">
        <v>1.5118497943598985E-2</v>
      </c>
      <c r="P175" s="45">
        <v>0</v>
      </c>
      <c r="Q175" s="45">
        <v>0</v>
      </c>
      <c r="R175" s="45">
        <v>4.0664403309691011E-2</v>
      </c>
      <c r="S175" s="45">
        <v>5.8085815203071434E-2</v>
      </c>
    </row>
    <row r="176" spans="1:19">
      <c r="A176" s="88" t="s">
        <v>284</v>
      </c>
      <c r="B176" s="69" t="s">
        <v>216</v>
      </c>
      <c r="C176" s="45">
        <v>0</v>
      </c>
      <c r="D176" s="45">
        <v>0</v>
      </c>
      <c r="E176" s="45">
        <v>0</v>
      </c>
      <c r="F176" s="45">
        <v>0.10275160843864484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5.7251696914839556E-5</v>
      </c>
      <c r="N176" s="45">
        <v>0</v>
      </c>
      <c r="O176" s="45">
        <v>0</v>
      </c>
      <c r="P176" s="45">
        <v>0</v>
      </c>
      <c r="Q176" s="45">
        <v>1.0102557779434473E-3</v>
      </c>
      <c r="R176" s="45">
        <v>1.8941867108566157E-3</v>
      </c>
      <c r="S176" s="45">
        <v>0.10571330262433776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0</v>
      </c>
      <c r="N177" s="45">
        <v>1.0118808939635571E-2</v>
      </c>
      <c r="O177" s="45">
        <v>0</v>
      </c>
      <c r="P177" s="45">
        <v>0</v>
      </c>
      <c r="Q177" s="45">
        <v>0</v>
      </c>
      <c r="R177" s="45">
        <v>0</v>
      </c>
      <c r="S177" s="45">
        <v>1.0118808939637347E-2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1.7571993637943706E-8</v>
      </c>
      <c r="N178" s="45">
        <v>0</v>
      </c>
      <c r="O178" s="45">
        <v>0</v>
      </c>
      <c r="P178" s="45">
        <v>0</v>
      </c>
      <c r="Q178" s="45">
        <v>0</v>
      </c>
      <c r="R178" s="45">
        <v>0</v>
      </c>
      <c r="S178" s="45">
        <v>1.7572006072441582E-8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1.4819262242806025E-3</v>
      </c>
      <c r="K179" s="45">
        <v>1.1913390364090559E-4</v>
      </c>
      <c r="L179" s="45">
        <v>0</v>
      </c>
      <c r="M179" s="45">
        <v>2.4226584294240183E-8</v>
      </c>
      <c r="N179" s="45">
        <v>1.5221009969414112E-2</v>
      </c>
      <c r="O179" s="45">
        <v>0</v>
      </c>
      <c r="P179" s="45">
        <v>3.8658624901710681E-3</v>
      </c>
      <c r="Q179" s="45">
        <v>3.5000437570303911E-4</v>
      </c>
      <c r="R179" s="45">
        <v>0.13006228261231456</v>
      </c>
      <c r="S179" s="45">
        <v>0.15110024380209097</v>
      </c>
    </row>
    <row r="180" spans="1:19">
      <c r="A180" s="88" t="s">
        <v>284</v>
      </c>
      <c r="B180" s="69" t="s">
        <v>220</v>
      </c>
      <c r="C180" s="45">
        <v>0</v>
      </c>
      <c r="D180" s="45">
        <v>0</v>
      </c>
      <c r="E180" s="45">
        <v>0</v>
      </c>
      <c r="F180" s="45">
        <v>7.4408861549134286E-2</v>
      </c>
      <c r="G180" s="45">
        <v>0</v>
      </c>
      <c r="H180" s="45">
        <v>0</v>
      </c>
      <c r="I180" s="45">
        <v>0</v>
      </c>
      <c r="J180" s="45">
        <v>0</v>
      </c>
      <c r="K180" s="45">
        <v>0</v>
      </c>
      <c r="L180" s="45">
        <v>0</v>
      </c>
      <c r="M180" s="45">
        <v>7.943736869009399E-5</v>
      </c>
      <c r="N180" s="45">
        <v>5.9876655367396836E-4</v>
      </c>
      <c r="O180" s="45">
        <v>0</v>
      </c>
      <c r="P180" s="45">
        <v>1.8330391207777019E-4</v>
      </c>
      <c r="Q180" s="45">
        <v>0</v>
      </c>
      <c r="R180" s="45">
        <v>1.5095678512366817E-2</v>
      </c>
      <c r="S180" s="45">
        <v>9.0366047895940937E-2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1.9803046313882078E-8</v>
      </c>
      <c r="N181" s="45">
        <v>4.8722937428271607E-3</v>
      </c>
      <c r="O181" s="45">
        <v>5.3040548024119172E-3</v>
      </c>
      <c r="P181" s="45">
        <v>7.7709668979020208E-5</v>
      </c>
      <c r="Q181" s="45">
        <v>2.2455821087358219E-4</v>
      </c>
      <c r="R181" s="45">
        <v>1.4045475664133278E-2</v>
      </c>
      <c r="S181" s="45">
        <v>2.4524111892276323E-2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0</v>
      </c>
      <c r="N182" s="45">
        <v>0</v>
      </c>
      <c r="O182" s="45">
        <v>2.7255200440490235E-4</v>
      </c>
      <c r="P182" s="45">
        <v>5.6072854868149946E-4</v>
      </c>
      <c r="Q182" s="45">
        <v>0</v>
      </c>
      <c r="R182" s="45">
        <v>0</v>
      </c>
      <c r="S182" s="45">
        <v>8.3328055308129478E-4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7.5698472595142619E-5</v>
      </c>
      <c r="N183" s="45">
        <v>0</v>
      </c>
      <c r="O183" s="45">
        <v>0</v>
      </c>
      <c r="P183" s="45">
        <v>0</v>
      </c>
      <c r="Q183" s="45">
        <v>0</v>
      </c>
      <c r="R183" s="45">
        <v>4.2033159093506356E-3</v>
      </c>
      <c r="S183" s="45">
        <v>4.2790143819502191E-3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1.2563941596432926E-5</v>
      </c>
      <c r="N184" s="45">
        <v>5.406806817376264E-6</v>
      </c>
      <c r="O184" s="45">
        <v>0</v>
      </c>
      <c r="P184" s="45">
        <v>0</v>
      </c>
      <c r="Q184" s="45">
        <v>4.5758857852851165E-7</v>
      </c>
      <c r="R184" s="45">
        <v>3.2362703015849092E-3</v>
      </c>
      <c r="S184" s="45">
        <v>3.2546986385852961E-3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0.14248335796055067</v>
      </c>
      <c r="E10" s="45">
        <v>0</v>
      </c>
      <c r="F10" s="45">
        <v>0</v>
      </c>
      <c r="G10" s="45">
        <v>5.895869432382165E-4</v>
      </c>
      <c r="H10" s="45">
        <v>0.48705906479182476</v>
      </c>
      <c r="I10" s="45">
        <v>0</v>
      </c>
      <c r="J10" s="45">
        <v>0</v>
      </c>
      <c r="K10" s="45">
        <v>0</v>
      </c>
      <c r="L10" s="45">
        <v>1.1068394810881848E-2</v>
      </c>
      <c r="M10" s="45">
        <v>4.1298283756289002E-2</v>
      </c>
      <c r="N10" s="45">
        <v>1.908524601391438E-2</v>
      </c>
      <c r="O10" s="45">
        <v>1.0327002176719038E-3</v>
      </c>
      <c r="P10" s="45">
        <v>1.3656723718505431E-2</v>
      </c>
      <c r="Q10" s="45">
        <v>4.7657847030539158E-3</v>
      </c>
      <c r="R10" s="45">
        <v>0.13135374115187287</v>
      </c>
      <c r="S10" s="45">
        <v>0.852392884067803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9.3946751161713138E-3</v>
      </c>
      <c r="S11" s="45">
        <v>9.3946751161713138E-3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0.22327739403805102</v>
      </c>
      <c r="S12" s="45">
        <v>0.22327739403805102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</v>
      </c>
      <c r="S14" s="45">
        <v>0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5.719418637346145E-4</v>
      </c>
      <c r="O16" s="45">
        <v>0</v>
      </c>
      <c r="P16" s="45">
        <v>0</v>
      </c>
      <c r="Q16" s="45">
        <v>0</v>
      </c>
      <c r="R16" s="45">
        <v>0</v>
      </c>
      <c r="S16" s="45">
        <v>5.7194186373465961E-4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2.8485486469628715E-2</v>
      </c>
      <c r="O17" s="45">
        <v>0</v>
      </c>
      <c r="P17" s="45">
        <v>0</v>
      </c>
      <c r="Q17" s="45">
        <v>0</v>
      </c>
      <c r="R17" s="45">
        <v>0</v>
      </c>
      <c r="S17" s="45">
        <v>2.8485486469628674E-2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0.52731900502054896</v>
      </c>
      <c r="S19" s="45">
        <v>0.52731900502054896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3.4960818767277441E-4</v>
      </c>
      <c r="N21" s="45">
        <v>0</v>
      </c>
      <c r="O21" s="45">
        <v>0</v>
      </c>
      <c r="P21" s="45">
        <v>0</v>
      </c>
      <c r="Q21" s="45">
        <v>0</v>
      </c>
      <c r="R21" s="45">
        <v>2.0077446997159742E-2</v>
      </c>
      <c r="S21" s="45">
        <v>2.0427055184832676E-2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0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0.69759904876701473</v>
      </c>
      <c r="I23" s="45">
        <v>0</v>
      </c>
      <c r="J23" s="45">
        <v>0</v>
      </c>
      <c r="K23" s="45">
        <v>0</v>
      </c>
      <c r="L23" s="45">
        <v>0</v>
      </c>
      <c r="M23" s="45">
        <v>4.2827348652495906E-4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0.69802732225353958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0.72680941092243834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7.4324390241379407E-4</v>
      </c>
      <c r="O24" s="45">
        <v>0</v>
      </c>
      <c r="P24" s="45">
        <v>0</v>
      </c>
      <c r="Q24" s="45">
        <v>0</v>
      </c>
      <c r="R24" s="45">
        <v>0</v>
      </c>
      <c r="S24" s="45">
        <v>0.72755265482485232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0</v>
      </c>
      <c r="Q25" s="45">
        <v>0</v>
      </c>
      <c r="R25" s="45">
        <v>0.55254485251760221</v>
      </c>
      <c r="S25" s="45">
        <v>0.55254485251760199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3.8616855191489233E-2</v>
      </c>
      <c r="O26" s="45">
        <v>0</v>
      </c>
      <c r="P26" s="45">
        <v>0</v>
      </c>
      <c r="Q26" s="45">
        <v>0</v>
      </c>
      <c r="R26" s="45">
        <v>0</v>
      </c>
      <c r="S26" s="45">
        <v>3.8616855191489385E-2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1.41252369787917E-4</v>
      </c>
      <c r="O27" s="45">
        <v>0</v>
      </c>
      <c r="P27" s="45">
        <v>0</v>
      </c>
      <c r="Q27" s="45">
        <v>0</v>
      </c>
      <c r="R27" s="45">
        <v>6.9834613086960928E-5</v>
      </c>
      <c r="S27" s="45">
        <v>2.1108698287441996E-4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1.0458782743367812E-2</v>
      </c>
      <c r="O28" s="45">
        <v>0</v>
      </c>
      <c r="P28" s="45">
        <v>0</v>
      </c>
      <c r="Q28" s="45">
        <v>2.283417704202189E-4</v>
      </c>
      <c r="R28" s="45">
        <v>0</v>
      </c>
      <c r="S28" s="45">
        <v>1.0687124513788504E-2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0</v>
      </c>
      <c r="Q30" s="45">
        <v>0</v>
      </c>
      <c r="R30" s="45">
        <v>0</v>
      </c>
      <c r="S30" s="45">
        <v>0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9.8541682888701049E-4</v>
      </c>
      <c r="N31" s="45">
        <v>0</v>
      </c>
      <c r="O31" s="45">
        <v>0</v>
      </c>
      <c r="P31" s="45">
        <v>0</v>
      </c>
      <c r="Q31" s="45">
        <v>0</v>
      </c>
      <c r="R31" s="45">
        <v>1.8149317031663219</v>
      </c>
      <c r="S31" s="45">
        <v>1.8159171199952091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0.21268780501467563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0</v>
      </c>
      <c r="R32" s="45">
        <v>0</v>
      </c>
      <c r="S32" s="45">
        <v>0.21268780501467521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1.4338928343364532E-4</v>
      </c>
      <c r="N33" s="45">
        <v>0</v>
      </c>
      <c r="O33" s="45">
        <v>0</v>
      </c>
      <c r="P33" s="45">
        <v>0</v>
      </c>
      <c r="Q33" s="45">
        <v>0</v>
      </c>
      <c r="R33" s="45">
        <v>0</v>
      </c>
      <c r="S33" s="45">
        <v>1.4338928343349266E-4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1.0791567600478974E-3</v>
      </c>
      <c r="Q34" s="45">
        <v>0</v>
      </c>
      <c r="R34" s="45">
        <v>0</v>
      </c>
      <c r="S34" s="45">
        <v>1.0791567600483276E-3</v>
      </c>
    </row>
    <row r="35" spans="1:19">
      <c r="A35" s="88" t="s">
        <v>284</v>
      </c>
      <c r="B35" s="89" t="s">
        <v>74</v>
      </c>
      <c r="C35" s="45">
        <v>0</v>
      </c>
      <c r="D35" s="45">
        <v>9.0571462608317638E-2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45">
        <v>0.46317336949717358</v>
      </c>
      <c r="S35" s="45">
        <v>0.5537448321054903</v>
      </c>
    </row>
    <row r="36" spans="1:19">
      <c r="A36" s="88" t="s">
        <v>284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</v>
      </c>
    </row>
    <row r="37" spans="1:19">
      <c r="A37" s="88" t="s">
        <v>284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2.9066689574652749E-4</v>
      </c>
      <c r="O37" s="45">
        <v>0</v>
      </c>
      <c r="P37" s="45">
        <v>0</v>
      </c>
      <c r="Q37" s="45">
        <v>0</v>
      </c>
      <c r="R37" s="45">
        <v>1.701291207831046E-2</v>
      </c>
      <c r="S37" s="45">
        <v>1.7303578974058098E-2</v>
      </c>
    </row>
    <row r="38" spans="1:19">
      <c r="A38" s="88" t="s">
        <v>284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2.1779424650425483E-6</v>
      </c>
      <c r="I38" s="45">
        <v>0</v>
      </c>
      <c r="J38" s="45">
        <v>0</v>
      </c>
      <c r="K38" s="45">
        <v>0</v>
      </c>
      <c r="L38" s="45">
        <v>0</v>
      </c>
      <c r="M38" s="45">
        <v>2.2155691496439367E-6</v>
      </c>
      <c r="N38" s="45">
        <v>0</v>
      </c>
      <c r="O38" s="45">
        <v>0</v>
      </c>
      <c r="P38" s="45">
        <v>0</v>
      </c>
      <c r="Q38" s="45">
        <v>0</v>
      </c>
      <c r="R38" s="45">
        <v>2.0634287133330709E-2</v>
      </c>
      <c r="S38" s="45">
        <v>2.0638680644944785E-2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4.853978108152382E-2</v>
      </c>
      <c r="M39" s="45">
        <v>6.6357648155222285E-3</v>
      </c>
      <c r="N39" s="45">
        <v>9.5977301533556325E-4</v>
      </c>
      <c r="O39" s="45">
        <v>0</v>
      </c>
      <c r="P39" s="45">
        <v>9.3730736873704479E-3</v>
      </c>
      <c r="Q39" s="45">
        <v>0</v>
      </c>
      <c r="R39" s="45">
        <v>0</v>
      </c>
      <c r="S39" s="45">
        <v>6.5508392599753051E-2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2.1300061884488596E-2</v>
      </c>
      <c r="N40" s="45">
        <v>0</v>
      </c>
      <c r="O40" s="45">
        <v>0</v>
      </c>
      <c r="P40" s="45">
        <v>0</v>
      </c>
      <c r="Q40" s="45">
        <v>3.9806247381624048E-3</v>
      </c>
      <c r="R40" s="45">
        <v>5.3551077900744204E-3</v>
      </c>
      <c r="S40" s="45">
        <v>3.0635794412724238E-2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1.0467085051621833E-3</v>
      </c>
      <c r="N41" s="45">
        <v>0</v>
      </c>
      <c r="O41" s="45">
        <v>0</v>
      </c>
      <c r="P41" s="45">
        <v>1.3528846739033693E-3</v>
      </c>
      <c r="Q41" s="45">
        <v>0</v>
      </c>
      <c r="R41" s="45">
        <v>5.3422288044808752E-3</v>
      </c>
      <c r="S41" s="45">
        <v>7.7418219835472257E-3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4.6121414427945095E-4</v>
      </c>
      <c r="N42" s="45">
        <v>0</v>
      </c>
      <c r="O42" s="45">
        <v>0</v>
      </c>
      <c r="P42" s="45">
        <v>0</v>
      </c>
      <c r="Q42" s="45">
        <v>0</v>
      </c>
      <c r="R42" s="45">
        <v>0</v>
      </c>
      <c r="S42" s="45">
        <v>4.6121414427968688E-4</v>
      </c>
    </row>
    <row r="43" spans="1:19">
      <c r="A43" s="88" t="s">
        <v>284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0.41447479833529743</v>
      </c>
      <c r="I43" s="45">
        <v>0</v>
      </c>
      <c r="J43" s="45">
        <v>0</v>
      </c>
      <c r="K43" s="45">
        <v>0</v>
      </c>
      <c r="L43" s="45">
        <v>0</v>
      </c>
      <c r="M43" s="45">
        <v>2.0034152327971788E-3</v>
      </c>
      <c r="N43" s="45">
        <v>0</v>
      </c>
      <c r="O43" s="45">
        <v>0</v>
      </c>
      <c r="P43" s="45">
        <v>7.7087852195962189E-3</v>
      </c>
      <c r="Q43" s="45">
        <v>0</v>
      </c>
      <c r="R43" s="45">
        <v>0</v>
      </c>
      <c r="S43" s="45">
        <v>0.42418699878769051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0</v>
      </c>
      <c r="O44" s="45">
        <v>0</v>
      </c>
      <c r="P44" s="45">
        <v>0</v>
      </c>
      <c r="Q44" s="45">
        <v>0</v>
      </c>
      <c r="R44" s="45">
        <v>0</v>
      </c>
      <c r="S44" s="45">
        <v>0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2.1728537183244314</v>
      </c>
      <c r="H45" s="45">
        <v>2.0055976539625284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7.9987667804990309E-3</v>
      </c>
      <c r="O45" s="45">
        <v>0</v>
      </c>
      <c r="P45" s="45">
        <v>8.612376888831666E-4</v>
      </c>
      <c r="Q45" s="45">
        <v>0</v>
      </c>
      <c r="R45" s="45">
        <v>0</v>
      </c>
      <c r="S45" s="45">
        <v>4.187311376756341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1.3425692375908636</v>
      </c>
      <c r="I46" s="45">
        <v>0</v>
      </c>
      <c r="J46" s="45">
        <v>0</v>
      </c>
      <c r="K46" s="45">
        <v>0</v>
      </c>
      <c r="L46" s="45">
        <v>0</v>
      </c>
      <c r="M46" s="45">
        <v>3.8389723319306734E-3</v>
      </c>
      <c r="N46" s="45">
        <v>0</v>
      </c>
      <c r="O46" s="45">
        <v>0</v>
      </c>
      <c r="P46" s="45">
        <v>0</v>
      </c>
      <c r="Q46" s="45">
        <v>0</v>
      </c>
      <c r="R46" s="45">
        <v>4.8230275655156696E-3</v>
      </c>
      <c r="S46" s="45">
        <v>1.351231237488312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6.9012265189968279E-7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1.5162095196695771E-2</v>
      </c>
      <c r="N47" s="45">
        <v>2.0283239849177487E-2</v>
      </c>
      <c r="O47" s="45">
        <v>0</v>
      </c>
      <c r="P47" s="45">
        <v>4.7827396420382917E-4</v>
      </c>
      <c r="Q47" s="45">
        <v>0</v>
      </c>
      <c r="R47" s="45">
        <v>7.197604698414839E-2</v>
      </c>
      <c r="S47" s="45">
        <v>0.1079003461168746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0.55673602470031414</v>
      </c>
      <c r="G48" s="45">
        <v>0</v>
      </c>
      <c r="H48" s="45">
        <v>0.30978363620187199</v>
      </c>
      <c r="I48" s="45">
        <v>0</v>
      </c>
      <c r="J48" s="45">
        <v>0</v>
      </c>
      <c r="K48" s="45">
        <v>0</v>
      </c>
      <c r="L48" s="45">
        <v>0</v>
      </c>
      <c r="M48" s="45">
        <v>5.0505438219938803E-5</v>
      </c>
      <c r="N48" s="45">
        <v>0</v>
      </c>
      <c r="O48" s="45">
        <v>0</v>
      </c>
      <c r="P48" s="45">
        <v>0</v>
      </c>
      <c r="Q48" s="45">
        <v>1.6298327877190683E-4</v>
      </c>
      <c r="R48" s="45">
        <v>1.0369850254820792</v>
      </c>
      <c r="S48" s="45">
        <v>1.9037181751012611</v>
      </c>
    </row>
    <row r="49" spans="1:19">
      <c r="A49" s="88" t="s">
        <v>284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1.3482345981187346E-2</v>
      </c>
      <c r="N49" s="45">
        <v>9.2626259038814107E-3</v>
      </c>
      <c r="O49" s="45">
        <v>0</v>
      </c>
      <c r="P49" s="45">
        <v>0</v>
      </c>
      <c r="Q49" s="45">
        <v>2.4420696849460685E-3</v>
      </c>
      <c r="R49" s="45">
        <v>1.0755834200605108E-2</v>
      </c>
      <c r="S49" s="45">
        <v>3.5942875770619054E-2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</v>
      </c>
      <c r="L50" s="45">
        <v>0.675376871727839</v>
      </c>
      <c r="M50" s="45">
        <v>2.2939518446536689E-4</v>
      </c>
      <c r="N50" s="45">
        <v>1.0257281694361797E-2</v>
      </c>
      <c r="O50" s="45">
        <v>0</v>
      </c>
      <c r="P50" s="45">
        <v>8.3571374920791627E-3</v>
      </c>
      <c r="Q50" s="45">
        <v>0</v>
      </c>
      <c r="R50" s="45">
        <v>4.1375437245838143E-2</v>
      </c>
      <c r="S50" s="45">
        <v>0.73559612334458357</v>
      </c>
    </row>
    <row r="51" spans="1:19">
      <c r="A51" s="88" t="s">
        <v>284</v>
      </c>
      <c r="B51" s="89" t="s">
        <v>90</v>
      </c>
      <c r="C51" s="45">
        <v>0</v>
      </c>
      <c r="D51" s="45">
        <v>0.16035374995986593</v>
      </c>
      <c r="E51" s="45">
        <v>0</v>
      </c>
      <c r="F51" s="45">
        <v>0</v>
      </c>
      <c r="G51" s="45">
        <v>0</v>
      </c>
      <c r="H51" s="45">
        <v>0.19932613687486977</v>
      </c>
      <c r="I51" s="45">
        <v>0</v>
      </c>
      <c r="J51" s="45">
        <v>6.4708693094545329E-3</v>
      </c>
      <c r="K51" s="45">
        <v>0</v>
      </c>
      <c r="L51" s="45">
        <v>0</v>
      </c>
      <c r="M51" s="45">
        <v>5.4610878709681746E-2</v>
      </c>
      <c r="N51" s="45">
        <v>0</v>
      </c>
      <c r="O51" s="45">
        <v>0</v>
      </c>
      <c r="P51" s="45">
        <v>0</v>
      </c>
      <c r="Q51" s="45">
        <v>0</v>
      </c>
      <c r="R51" s="45">
        <v>0.31578002824992701</v>
      </c>
      <c r="S51" s="45">
        <v>0.73654166310379487</v>
      </c>
    </row>
    <row r="52" spans="1:19">
      <c r="A52" s="88" t="s">
        <v>284</v>
      </c>
      <c r="B52" s="89" t="s">
        <v>91</v>
      </c>
      <c r="C52" s="45">
        <v>1.9954286278213169E-2</v>
      </c>
      <c r="D52" s="45">
        <v>0</v>
      </c>
      <c r="E52" s="45">
        <v>0</v>
      </c>
      <c r="F52" s="45">
        <v>0</v>
      </c>
      <c r="G52" s="45">
        <v>0</v>
      </c>
      <c r="H52" s="45">
        <v>1.0188949863385668</v>
      </c>
      <c r="I52" s="45">
        <v>0</v>
      </c>
      <c r="J52" s="45">
        <v>0</v>
      </c>
      <c r="K52" s="45">
        <v>0</v>
      </c>
      <c r="L52" s="45">
        <v>0</v>
      </c>
      <c r="M52" s="45">
        <v>2.3171177659982278E-2</v>
      </c>
      <c r="N52" s="45">
        <v>0</v>
      </c>
      <c r="O52" s="45">
        <v>8.1996847416078295E-2</v>
      </c>
      <c r="P52" s="45">
        <v>2.3480931166624183E-3</v>
      </c>
      <c r="Q52" s="45">
        <v>1.5804096216877409E-3</v>
      </c>
      <c r="R52" s="45">
        <v>4.7661017286664276E-3</v>
      </c>
      <c r="S52" s="45">
        <v>1.152711902159858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1.0311203510968037</v>
      </c>
      <c r="G53" s="45">
        <v>0</v>
      </c>
      <c r="H53" s="45">
        <v>1.938273878364396</v>
      </c>
      <c r="I53" s="45">
        <v>0</v>
      </c>
      <c r="J53" s="45">
        <v>0</v>
      </c>
      <c r="K53" s="45">
        <v>0</v>
      </c>
      <c r="L53" s="45">
        <v>0</v>
      </c>
      <c r="M53" s="45">
        <v>5.1979104636518253E-2</v>
      </c>
      <c r="N53" s="45">
        <v>2.5111206469180608E-2</v>
      </c>
      <c r="O53" s="45">
        <v>0</v>
      </c>
      <c r="P53" s="45">
        <v>0</v>
      </c>
      <c r="Q53" s="45">
        <v>0</v>
      </c>
      <c r="R53" s="45">
        <v>1.2263578907507622E-2</v>
      </c>
      <c r="S53" s="45">
        <v>3.0587481194744086</v>
      </c>
    </row>
    <row r="54" spans="1:19">
      <c r="A54" s="88" t="s">
        <v>284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1.4533345613726101E-2</v>
      </c>
      <c r="N54" s="45">
        <v>2.2963557207002327E-2</v>
      </c>
      <c r="O54" s="45">
        <v>0</v>
      </c>
      <c r="P54" s="45">
        <v>0</v>
      </c>
      <c r="Q54" s="45">
        <v>0</v>
      </c>
      <c r="R54" s="45">
        <v>0.43328390920784265</v>
      </c>
      <c r="S54" s="45">
        <v>0.47078081202856836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6.8815120923886863E-3</v>
      </c>
      <c r="N55" s="45">
        <v>2.8821381375134847E-2</v>
      </c>
      <c r="O55" s="45">
        <v>0</v>
      </c>
      <c r="P55" s="45">
        <v>0</v>
      </c>
      <c r="Q55" s="45">
        <v>0</v>
      </c>
      <c r="R55" s="45">
        <v>0.30021136095195544</v>
      </c>
      <c r="S55" s="45">
        <v>0.3359142544194782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1.3548272291230568E-4</v>
      </c>
      <c r="N56" s="45">
        <v>1.7979561708810765E-3</v>
      </c>
      <c r="O56" s="45">
        <v>0</v>
      </c>
      <c r="P56" s="45">
        <v>3.957758751590941E-3</v>
      </c>
      <c r="Q56" s="45">
        <v>7.8023720717937395E-4</v>
      </c>
      <c r="R56" s="45">
        <v>1.8630096860552703</v>
      </c>
      <c r="S56" s="45">
        <v>1.8696811209078348</v>
      </c>
    </row>
    <row r="57" spans="1:19">
      <c r="A57" s="88" t="s">
        <v>284</v>
      </c>
      <c r="B57" s="89" t="s">
        <v>96</v>
      </c>
      <c r="C57" s="45">
        <v>0</v>
      </c>
      <c r="D57" s="45">
        <v>2.9495475891228751E-2</v>
      </c>
      <c r="E57" s="45">
        <v>0</v>
      </c>
      <c r="F57" s="45">
        <v>0</v>
      </c>
      <c r="G57" s="45">
        <v>0</v>
      </c>
      <c r="H57" s="45">
        <v>1.1747972686563806</v>
      </c>
      <c r="I57" s="45">
        <v>9.6556907570460179E-5</v>
      </c>
      <c r="J57" s="45">
        <v>0</v>
      </c>
      <c r="K57" s="45">
        <v>0</v>
      </c>
      <c r="L57" s="45">
        <v>0</v>
      </c>
      <c r="M57" s="45">
        <v>0.15137149380492565</v>
      </c>
      <c r="N57" s="45">
        <v>1.0870210406166259E-2</v>
      </c>
      <c r="O57" s="45">
        <v>0</v>
      </c>
      <c r="P57" s="45">
        <v>0</v>
      </c>
      <c r="Q57" s="45">
        <v>0</v>
      </c>
      <c r="R57" s="45">
        <v>7.6379626264190037E-2</v>
      </c>
      <c r="S57" s="45">
        <v>1.4430106319304628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1.4848133851606113E-2</v>
      </c>
      <c r="J58" s="45">
        <v>0</v>
      </c>
      <c r="K58" s="45">
        <v>0</v>
      </c>
      <c r="L58" s="45">
        <v>0</v>
      </c>
      <c r="M58" s="45">
        <v>4.4774966134582039E-2</v>
      </c>
      <c r="N58" s="45">
        <v>6.5192948158217995E-2</v>
      </c>
      <c r="O58" s="45">
        <v>0</v>
      </c>
      <c r="P58" s="45">
        <v>1.4481919419977007E-2</v>
      </c>
      <c r="Q58" s="45">
        <v>0</v>
      </c>
      <c r="R58" s="45">
        <v>0.56868159506253679</v>
      </c>
      <c r="S58" s="45">
        <v>0.70797956262691386</v>
      </c>
    </row>
    <row r="59" spans="1:19">
      <c r="A59" s="88" t="s">
        <v>284</v>
      </c>
      <c r="B59" s="89" t="s">
        <v>98</v>
      </c>
      <c r="C59" s="45">
        <v>0</v>
      </c>
      <c r="D59" s="45">
        <v>0</v>
      </c>
      <c r="E59" s="45">
        <v>0</v>
      </c>
      <c r="F59" s="45">
        <v>1.448345282584897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5.7863251040834007E-2</v>
      </c>
      <c r="N59" s="45">
        <v>6.1876011580770662E-2</v>
      </c>
      <c r="O59" s="45">
        <v>0</v>
      </c>
      <c r="P59" s="45">
        <v>0</v>
      </c>
      <c r="Q59" s="45">
        <v>0</v>
      </c>
      <c r="R59" s="45">
        <v>0.88130675057629126</v>
      </c>
      <c r="S59" s="45">
        <v>2.4493912957827959</v>
      </c>
    </row>
    <row r="60" spans="1:19">
      <c r="A60" s="88" t="s">
        <v>284</v>
      </c>
      <c r="B60" s="89" t="s">
        <v>99</v>
      </c>
      <c r="C60" s="45">
        <v>0</v>
      </c>
      <c r="D60" s="45">
        <v>0</v>
      </c>
      <c r="E60" s="45">
        <v>0</v>
      </c>
      <c r="F60" s="45">
        <v>0.11644261315680549</v>
      </c>
      <c r="G60" s="45">
        <v>3.0975749181614032</v>
      </c>
      <c r="H60" s="45">
        <v>2.5250572621700726</v>
      </c>
      <c r="I60" s="45">
        <v>4.3663735188979758E-2</v>
      </c>
      <c r="J60" s="45">
        <v>1.9111820473362729E-4</v>
      </c>
      <c r="K60" s="45">
        <v>0</v>
      </c>
      <c r="L60" s="45">
        <v>0</v>
      </c>
      <c r="M60" s="45">
        <v>0.27028649095079649</v>
      </c>
      <c r="N60" s="45">
        <v>0.56662755915763785</v>
      </c>
      <c r="O60" s="45">
        <v>0</v>
      </c>
      <c r="P60" s="45">
        <v>1.1631952260065248E-3</v>
      </c>
      <c r="Q60" s="45">
        <v>0</v>
      </c>
      <c r="R60" s="45">
        <v>23.789762431612662</v>
      </c>
      <c r="S60" s="45">
        <v>30.410769323829101</v>
      </c>
    </row>
    <row r="61" spans="1:19">
      <c r="A61" s="88" t="s">
        <v>284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4.6312070084016804E-4</v>
      </c>
      <c r="J61" s="45">
        <v>0</v>
      </c>
      <c r="K61" s="45">
        <v>0</v>
      </c>
      <c r="L61" s="45">
        <v>0</v>
      </c>
      <c r="M61" s="45">
        <v>0.16583471485356682</v>
      </c>
      <c r="N61" s="45">
        <v>0.65289150693194842</v>
      </c>
      <c r="O61" s="45">
        <v>0</v>
      </c>
      <c r="P61" s="45">
        <v>3.461546921619052E-2</v>
      </c>
      <c r="Q61" s="45">
        <v>8.7338219821239231E-3</v>
      </c>
      <c r="R61" s="45">
        <v>12.971065272821015</v>
      </c>
      <c r="S61" s="45">
        <v>13.83360390650568</v>
      </c>
    </row>
    <row r="62" spans="1:19">
      <c r="A62" s="88" t="s">
        <v>284</v>
      </c>
      <c r="B62" s="89" t="s">
        <v>102</v>
      </c>
      <c r="C62" s="45">
        <v>0</v>
      </c>
      <c r="D62" s="45">
        <v>0.4367261475952699</v>
      </c>
      <c r="E62" s="45">
        <v>0</v>
      </c>
      <c r="F62" s="45">
        <v>0</v>
      </c>
      <c r="G62" s="45">
        <v>4.7876045991393035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7.7879335607953237E-3</v>
      </c>
      <c r="N62" s="45">
        <v>4.1641826072678967E-2</v>
      </c>
      <c r="O62" s="45">
        <v>5.6551033759839386E-2</v>
      </c>
      <c r="P62" s="45">
        <v>0</v>
      </c>
      <c r="Q62" s="45">
        <v>1.517527843248722E-3</v>
      </c>
      <c r="R62" s="45">
        <v>6.3386014470090402E-2</v>
      </c>
      <c r="S62" s="45">
        <v>5.3952150824412399</v>
      </c>
    </row>
    <row r="63" spans="1:19">
      <c r="A63" s="88" t="s">
        <v>284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1.363484636255281</v>
      </c>
      <c r="I63" s="45">
        <v>1.2961944239010023E-2</v>
      </c>
      <c r="J63" s="45">
        <v>0</v>
      </c>
      <c r="K63" s="45">
        <v>0</v>
      </c>
      <c r="L63" s="45">
        <v>0</v>
      </c>
      <c r="M63" s="45">
        <v>9.0027715096713257E-2</v>
      </c>
      <c r="N63" s="45">
        <v>0.27783278443522486</v>
      </c>
      <c r="O63" s="45">
        <v>6.4772600182226303E-3</v>
      </c>
      <c r="P63" s="45">
        <v>3.5881043409880159E-2</v>
      </c>
      <c r="Q63" s="45">
        <v>0</v>
      </c>
      <c r="R63" s="45">
        <v>0.35832959504662654</v>
      </c>
      <c r="S63" s="45">
        <v>2.1449949785009466</v>
      </c>
    </row>
    <row r="64" spans="1:19">
      <c r="A64" s="88" t="s">
        <v>284</v>
      </c>
      <c r="B64" s="89" t="s">
        <v>104</v>
      </c>
      <c r="C64" s="45">
        <v>2.7697761493216781E-3</v>
      </c>
      <c r="D64" s="45">
        <v>0.22012476009833248</v>
      </c>
      <c r="E64" s="45">
        <v>0</v>
      </c>
      <c r="F64" s="45">
        <v>0.32185368940710646</v>
      </c>
      <c r="G64" s="45">
        <v>4.2322135356034902</v>
      </c>
      <c r="H64" s="45">
        <v>0</v>
      </c>
      <c r="I64" s="45">
        <v>9.0023503043119527E-2</v>
      </c>
      <c r="J64" s="45">
        <v>0</v>
      </c>
      <c r="K64" s="45">
        <v>0</v>
      </c>
      <c r="L64" s="45">
        <v>0.10321688647187277</v>
      </c>
      <c r="M64" s="45">
        <v>0.10189256128714064</v>
      </c>
      <c r="N64" s="45">
        <v>0.36561950012949684</v>
      </c>
      <c r="O64" s="45">
        <v>0</v>
      </c>
      <c r="P64" s="45">
        <v>3.8082621268738959E-2</v>
      </c>
      <c r="Q64" s="45">
        <v>0</v>
      </c>
      <c r="R64" s="45">
        <v>0.80409151190699646</v>
      </c>
      <c r="S64" s="45">
        <v>6.2798883453656202</v>
      </c>
    </row>
    <row r="65" spans="1:19">
      <c r="A65" s="88" t="s">
        <v>284</v>
      </c>
      <c r="B65" s="89" t="s">
        <v>105</v>
      </c>
      <c r="C65" s="45">
        <v>0</v>
      </c>
      <c r="D65" s="45">
        <v>5.7371365982227029E-2</v>
      </c>
      <c r="E65" s="45">
        <v>0</v>
      </c>
      <c r="F65" s="45">
        <v>0</v>
      </c>
      <c r="G65" s="45">
        <v>0</v>
      </c>
      <c r="H65" s="45">
        <v>0.19989225604503247</v>
      </c>
      <c r="I65" s="45">
        <v>0</v>
      </c>
      <c r="J65" s="45">
        <v>0</v>
      </c>
      <c r="K65" s="45">
        <v>0</v>
      </c>
      <c r="L65" s="45">
        <v>0</v>
      </c>
      <c r="M65" s="45">
        <v>1.1239795105405959E-2</v>
      </c>
      <c r="N65" s="45">
        <v>0.11585139185603399</v>
      </c>
      <c r="O65" s="45">
        <v>0</v>
      </c>
      <c r="P65" s="45">
        <v>3.5057105817596357E-3</v>
      </c>
      <c r="Q65" s="45">
        <v>0</v>
      </c>
      <c r="R65" s="45">
        <v>1.1169622123490512</v>
      </c>
      <c r="S65" s="45">
        <v>1.5048227319195036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8.1338823344308531E-3</v>
      </c>
      <c r="J66" s="45">
        <v>0</v>
      </c>
      <c r="K66" s="45">
        <v>0</v>
      </c>
      <c r="L66" s="45">
        <v>0</v>
      </c>
      <c r="M66" s="45">
        <v>8.8768459709723579E-2</v>
      </c>
      <c r="N66" s="45">
        <v>9.754504136179154E-2</v>
      </c>
      <c r="O66" s="45">
        <v>0</v>
      </c>
      <c r="P66" s="45">
        <v>0</v>
      </c>
      <c r="Q66" s="45">
        <v>4.4237170954433344E-4</v>
      </c>
      <c r="R66" s="45">
        <v>0.13940168048475954</v>
      </c>
      <c r="S66" s="45">
        <v>0.33429143560024954</v>
      </c>
    </row>
    <row r="67" spans="1:19">
      <c r="A67" s="88" t="s">
        <v>284</v>
      </c>
      <c r="B67" s="89" t="s">
        <v>107</v>
      </c>
      <c r="C67" s="45">
        <v>0</v>
      </c>
      <c r="D67" s="45">
        <v>0.10663493855734707</v>
      </c>
      <c r="E67" s="45">
        <v>0</v>
      </c>
      <c r="F67" s="45">
        <v>6.0205130847470816</v>
      </c>
      <c r="G67" s="45">
        <v>0.1391326972121476</v>
      </c>
      <c r="H67" s="45">
        <v>1.7465013599486241</v>
      </c>
      <c r="I67" s="45">
        <v>0</v>
      </c>
      <c r="J67" s="45">
        <v>0</v>
      </c>
      <c r="K67" s="45">
        <v>0</v>
      </c>
      <c r="L67" s="45">
        <v>0.26465253630324326</v>
      </c>
      <c r="M67" s="45">
        <v>2.8129119084386645E-2</v>
      </c>
      <c r="N67" s="45">
        <v>0.19718524185775443</v>
      </c>
      <c r="O67" s="45">
        <v>0</v>
      </c>
      <c r="P67" s="45">
        <v>2.0377422545278523E-3</v>
      </c>
      <c r="Q67" s="45">
        <v>0</v>
      </c>
      <c r="R67" s="45">
        <v>0.53331049318969548</v>
      </c>
      <c r="S67" s="45">
        <v>9.0380972131548134</v>
      </c>
    </row>
    <row r="68" spans="1:19">
      <c r="A68" s="88" t="s">
        <v>284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0.48838735604401684</v>
      </c>
      <c r="H68" s="45">
        <v>0.18021487445109585</v>
      </c>
      <c r="I68" s="45">
        <v>0</v>
      </c>
      <c r="J68" s="45">
        <v>0</v>
      </c>
      <c r="K68" s="45">
        <v>0</v>
      </c>
      <c r="L68" s="45">
        <v>0.11658798737625853</v>
      </c>
      <c r="M68" s="45">
        <v>2.2100912617174062E-2</v>
      </c>
      <c r="N68" s="45">
        <v>0.17620391957063841</v>
      </c>
      <c r="O68" s="45">
        <v>0</v>
      </c>
      <c r="P68" s="45">
        <v>4.2047466191362792E-3</v>
      </c>
      <c r="Q68" s="45">
        <v>7.3767054327304495E-3</v>
      </c>
      <c r="R68" s="45">
        <v>2.1320475058626656</v>
      </c>
      <c r="S68" s="45">
        <v>3.1271240079737197</v>
      </c>
    </row>
    <row r="69" spans="1:19">
      <c r="A69" s="88" t="s">
        <v>284</v>
      </c>
      <c r="B69" s="89" t="s">
        <v>109</v>
      </c>
      <c r="C69" s="45">
        <v>1.3499866244560049E-2</v>
      </c>
      <c r="D69" s="45">
        <v>0.24967802052961252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7.7447059110145205E-4</v>
      </c>
      <c r="L69" s="45">
        <v>0.11314488959400726</v>
      </c>
      <c r="M69" s="45">
        <v>0.18981884681600958</v>
      </c>
      <c r="N69" s="45">
        <v>0.12466455542026322</v>
      </c>
      <c r="O69" s="45">
        <v>0.13455985243252055</v>
      </c>
      <c r="P69" s="45">
        <v>0</v>
      </c>
      <c r="Q69" s="45">
        <v>0</v>
      </c>
      <c r="R69" s="45">
        <v>2.1597667161974528</v>
      </c>
      <c r="S69" s="45">
        <v>2.9859072178255275</v>
      </c>
    </row>
    <row r="70" spans="1:19">
      <c r="A70" s="88" t="s">
        <v>284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9.8900142382276294E-3</v>
      </c>
      <c r="L70" s="45">
        <v>0</v>
      </c>
      <c r="M70" s="45">
        <v>0.13609007811554918</v>
      </c>
      <c r="N70" s="45">
        <v>1.8658437101661818E-2</v>
      </c>
      <c r="O70" s="45">
        <v>0</v>
      </c>
      <c r="P70" s="45">
        <v>3.2170034966010036E-2</v>
      </c>
      <c r="Q70" s="45">
        <v>0</v>
      </c>
      <c r="R70" s="45">
        <v>1.2968991751432171</v>
      </c>
      <c r="S70" s="45">
        <v>1.4937077395646696</v>
      </c>
    </row>
    <row r="71" spans="1:19">
      <c r="A71" s="88" t="s">
        <v>284</v>
      </c>
      <c r="B71" s="89" t="s">
        <v>111</v>
      </c>
      <c r="C71" s="45">
        <v>0</v>
      </c>
      <c r="D71" s="45">
        <v>0.18817140512036912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0.1773487702821801</v>
      </c>
      <c r="N71" s="45">
        <v>5.8518481842814829E-2</v>
      </c>
      <c r="O71" s="45">
        <v>0</v>
      </c>
      <c r="P71" s="45">
        <v>0</v>
      </c>
      <c r="Q71" s="45">
        <v>0</v>
      </c>
      <c r="R71" s="45">
        <v>0.1948553338270429</v>
      </c>
      <c r="S71" s="45">
        <v>0.61889399107238319</v>
      </c>
    </row>
    <row r="72" spans="1:19">
      <c r="A72" s="88" t="s">
        <v>284</v>
      </c>
      <c r="B72" s="89" t="s">
        <v>112</v>
      </c>
      <c r="C72" s="45">
        <v>8.1845497013111251E-2</v>
      </c>
      <c r="D72" s="45">
        <v>0.19314805643754696</v>
      </c>
      <c r="E72" s="45">
        <v>0</v>
      </c>
      <c r="F72" s="45">
        <v>0</v>
      </c>
      <c r="G72" s="45">
        <v>0</v>
      </c>
      <c r="H72" s="45">
        <v>1.2611746273301634</v>
      </c>
      <c r="I72" s="45">
        <v>0</v>
      </c>
      <c r="J72" s="45">
        <v>1.3167602853833352E-3</v>
      </c>
      <c r="K72" s="45">
        <v>0</v>
      </c>
      <c r="L72" s="45">
        <v>0</v>
      </c>
      <c r="M72" s="45">
        <v>0.19129244421273284</v>
      </c>
      <c r="N72" s="45">
        <v>0.2044664025393006</v>
      </c>
      <c r="O72" s="45">
        <v>0</v>
      </c>
      <c r="P72" s="45">
        <v>2.8366342123644833E-2</v>
      </c>
      <c r="Q72" s="45">
        <v>3.0943199814880348E-3</v>
      </c>
      <c r="R72" s="45">
        <v>1.969447942071767</v>
      </c>
      <c r="S72" s="45">
        <v>3.9341523919951555</v>
      </c>
    </row>
    <row r="73" spans="1:19">
      <c r="A73" s="88" t="s">
        <v>284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0.10356821326540433</v>
      </c>
      <c r="M73" s="45">
        <v>1.2218415104205294E-2</v>
      </c>
      <c r="N73" s="45">
        <v>0.23369336657095596</v>
      </c>
      <c r="O73" s="45">
        <v>0</v>
      </c>
      <c r="P73" s="45">
        <v>6.2161867006150506E-3</v>
      </c>
      <c r="Q73" s="45">
        <v>3.7450912102140327E-4</v>
      </c>
      <c r="R73" s="45">
        <v>2.9298560151159876</v>
      </c>
      <c r="S73" s="45">
        <v>3.2859267058781825</v>
      </c>
    </row>
    <row r="74" spans="1:19">
      <c r="A74" s="88" t="s">
        <v>284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1.6903732233678035</v>
      </c>
      <c r="H74" s="45">
        <v>1.4775328014619689</v>
      </c>
      <c r="I74" s="45">
        <v>0</v>
      </c>
      <c r="J74" s="45">
        <v>0</v>
      </c>
      <c r="K74" s="45">
        <v>0</v>
      </c>
      <c r="L74" s="45">
        <v>0</v>
      </c>
      <c r="M74" s="45">
        <v>0.46156717552610171</v>
      </c>
      <c r="N74" s="45">
        <v>0.13980788185718973</v>
      </c>
      <c r="O74" s="45">
        <v>0</v>
      </c>
      <c r="P74" s="45">
        <v>1.6281613418374918E-3</v>
      </c>
      <c r="Q74" s="45">
        <v>9.6406028448329864E-3</v>
      </c>
      <c r="R74" s="45">
        <v>0.13538485996305383</v>
      </c>
      <c r="S74" s="45">
        <v>3.9159347063628047</v>
      </c>
    </row>
    <row r="75" spans="1:19">
      <c r="A75" s="88" t="s">
        <v>284</v>
      </c>
      <c r="B75" s="89" t="s">
        <v>115</v>
      </c>
      <c r="C75" s="45">
        <v>0</v>
      </c>
      <c r="D75" s="45">
        <v>0.74201616100792722</v>
      </c>
      <c r="E75" s="45">
        <v>0</v>
      </c>
      <c r="F75" s="45">
        <v>0.5049667417435213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0.11001211434729719</v>
      </c>
      <c r="M75" s="45">
        <v>0.25882242755742935</v>
      </c>
      <c r="N75" s="45">
        <v>4.8975946861257835E-2</v>
      </c>
      <c r="O75" s="45">
        <v>0</v>
      </c>
      <c r="P75" s="45">
        <v>6.9583096951017498E-3</v>
      </c>
      <c r="Q75" s="45">
        <v>3.1132858200966368E-3</v>
      </c>
      <c r="R75" s="45">
        <v>0.15931843310416127</v>
      </c>
      <c r="S75" s="45">
        <v>1.8341834201367817</v>
      </c>
    </row>
    <row r="76" spans="1:19">
      <c r="A76" s="88" t="s">
        <v>284</v>
      </c>
      <c r="B76" s="69" t="s">
        <v>116</v>
      </c>
      <c r="C76" s="45">
        <v>0</v>
      </c>
      <c r="D76" s="45">
        <v>0.1121965733680339</v>
      </c>
      <c r="E76" s="45">
        <v>0</v>
      </c>
      <c r="F76" s="45">
        <v>0</v>
      </c>
      <c r="G76" s="45">
        <v>0</v>
      </c>
      <c r="H76" s="45">
        <v>0</v>
      </c>
      <c r="I76" s="45">
        <v>9.3158573957592028E-2</v>
      </c>
      <c r="J76" s="45">
        <v>0</v>
      </c>
      <c r="K76" s="45">
        <v>0</v>
      </c>
      <c r="L76" s="45">
        <v>0</v>
      </c>
      <c r="M76" s="45">
        <v>0.41843833349091142</v>
      </c>
      <c r="N76" s="45">
        <v>0.1099124564625944</v>
      </c>
      <c r="O76" s="45">
        <v>0</v>
      </c>
      <c r="P76" s="45">
        <v>2.5043897982612695E-2</v>
      </c>
      <c r="Q76" s="45">
        <v>3.4145730800730356E-4</v>
      </c>
      <c r="R76" s="45">
        <v>2.6803583062060738</v>
      </c>
      <c r="S76" s="45">
        <v>3.4394495987758233</v>
      </c>
    </row>
    <row r="77" spans="1:19">
      <c r="A77" s="88" t="s">
        <v>284</v>
      </c>
      <c r="B77" s="69" t="s">
        <v>117</v>
      </c>
      <c r="C77" s="45">
        <v>0</v>
      </c>
      <c r="D77" s="45">
        <v>0.29646963381830149</v>
      </c>
      <c r="E77" s="45">
        <v>0</v>
      </c>
      <c r="F77" s="45">
        <v>0.64991389060503124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0.15182031275632824</v>
      </c>
      <c r="N77" s="45">
        <v>3.4434962186713491E-2</v>
      </c>
      <c r="O77" s="45">
        <v>0</v>
      </c>
      <c r="P77" s="45">
        <v>0</v>
      </c>
      <c r="Q77" s="45">
        <v>2.2750366949504386E-3</v>
      </c>
      <c r="R77" s="45">
        <v>9.5881245300731166E-2</v>
      </c>
      <c r="S77" s="45">
        <v>1.2307950813620607</v>
      </c>
    </row>
    <row r="78" spans="1:19">
      <c r="A78" s="88" t="s">
        <v>284</v>
      </c>
      <c r="B78" s="69" t="s">
        <v>118</v>
      </c>
      <c r="C78" s="45">
        <v>5.0185214451329202E-2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0.17988811462625831</v>
      </c>
      <c r="N78" s="45">
        <v>0.12783106668514321</v>
      </c>
      <c r="O78" s="45">
        <v>0</v>
      </c>
      <c r="P78" s="45">
        <v>1.1146276327500593E-2</v>
      </c>
      <c r="Q78" s="45">
        <v>0</v>
      </c>
      <c r="R78" s="45">
        <v>2.0240178156510069</v>
      </c>
      <c r="S78" s="45">
        <v>2.393068487741246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6.0775905798169383E-3</v>
      </c>
      <c r="N79" s="45">
        <v>4.9618682154836335E-2</v>
      </c>
      <c r="O79" s="45">
        <v>0</v>
      </c>
      <c r="P79" s="45">
        <v>0</v>
      </c>
      <c r="Q79" s="45">
        <v>5.3049324549378912E-3</v>
      </c>
      <c r="R79" s="45">
        <v>0.70679563151176694</v>
      </c>
      <c r="S79" s="45">
        <v>0.76779683670135057</v>
      </c>
    </row>
    <row r="80" spans="1:19">
      <c r="A80" s="88" t="s">
        <v>284</v>
      </c>
      <c r="B80" s="69" t="s">
        <v>120</v>
      </c>
      <c r="C80" s="45">
        <v>5.0741229621825035E-2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6.8238454294246853E-2</v>
      </c>
      <c r="J80" s="45">
        <v>6.5377546003136163E-3</v>
      </c>
      <c r="K80" s="45">
        <v>0</v>
      </c>
      <c r="L80" s="45">
        <v>4.8855419295806168E-2</v>
      </c>
      <c r="M80" s="45">
        <v>0.10860757836384094</v>
      </c>
      <c r="N80" s="45">
        <v>0.23098315376278133</v>
      </c>
      <c r="O80" s="45">
        <v>0.13846990921633029</v>
      </c>
      <c r="P80" s="45">
        <v>6.1635928227397052E-3</v>
      </c>
      <c r="Q80" s="45">
        <v>2.0127065460337767E-3</v>
      </c>
      <c r="R80" s="45">
        <v>1.7476713464957925</v>
      </c>
      <c r="S80" s="45">
        <v>2.4082811450196999</v>
      </c>
    </row>
    <row r="81" spans="1:19">
      <c r="A81" s="88" t="s">
        <v>284</v>
      </c>
      <c r="B81" s="69" t="s">
        <v>121</v>
      </c>
      <c r="C81" s="45">
        <v>5.0039743715670493E-2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7.4667488636841695E-2</v>
      </c>
      <c r="M81" s="45">
        <v>9.3234110737685505E-3</v>
      </c>
      <c r="N81" s="45">
        <v>1.7718526257340272E-2</v>
      </c>
      <c r="O81" s="45">
        <v>8.5266024409068053E-2</v>
      </c>
      <c r="P81" s="45">
        <v>3.8019303931309256E-3</v>
      </c>
      <c r="Q81" s="45">
        <v>2.6976166290829107E-4</v>
      </c>
      <c r="R81" s="45">
        <v>0.80230604052823651</v>
      </c>
      <c r="S81" s="45">
        <v>1.0433929266769724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2.3208905354619613E-2</v>
      </c>
      <c r="N82" s="45">
        <v>6.8465639991819316E-2</v>
      </c>
      <c r="O82" s="45">
        <v>0</v>
      </c>
      <c r="P82" s="45">
        <v>0</v>
      </c>
      <c r="Q82" s="45">
        <v>1.3178760633881778E-2</v>
      </c>
      <c r="R82" s="45">
        <v>0.82292181452251612</v>
      </c>
      <c r="S82" s="45">
        <v>0.92777512050284372</v>
      </c>
    </row>
    <row r="83" spans="1:19">
      <c r="A83" s="88" t="s">
        <v>284</v>
      </c>
      <c r="B83" s="69" t="s">
        <v>123</v>
      </c>
      <c r="C83" s="45">
        <v>0</v>
      </c>
      <c r="D83" s="45">
        <v>0.18317396556229593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2.4527028587270738E-2</v>
      </c>
      <c r="N83" s="45">
        <v>0.11775095916520772</v>
      </c>
      <c r="O83" s="45">
        <v>0</v>
      </c>
      <c r="P83" s="45">
        <v>3.2471842168554366E-3</v>
      </c>
      <c r="Q83" s="45">
        <v>5.1946411127916647E-3</v>
      </c>
      <c r="R83" s="45">
        <v>0.45963797394603034</v>
      </c>
      <c r="S83" s="45">
        <v>0.79353175259043951</v>
      </c>
    </row>
    <row r="84" spans="1:19">
      <c r="A84" s="88" t="s">
        <v>284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5.9473674946435295E-2</v>
      </c>
      <c r="N84" s="45">
        <v>9.1117765235334325E-2</v>
      </c>
      <c r="O84" s="45">
        <v>0</v>
      </c>
      <c r="P84" s="45">
        <v>0</v>
      </c>
      <c r="Q84" s="45">
        <v>0</v>
      </c>
      <c r="R84" s="45">
        <v>8.5616290801780792E-2</v>
      </c>
      <c r="S84" s="45">
        <v>0.2362077309835513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5.5338635340785203E-2</v>
      </c>
      <c r="N85" s="45">
        <v>3.2998526092062441E-2</v>
      </c>
      <c r="O85" s="45">
        <v>2.7949961231237275E-3</v>
      </c>
      <c r="P85" s="45">
        <v>1.1927836817859916E-3</v>
      </c>
      <c r="Q85" s="45">
        <v>3.0170945746865602E-3</v>
      </c>
      <c r="R85" s="45">
        <v>0.7270586094817304</v>
      </c>
      <c r="S85" s="45">
        <v>0.82240064529418078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3.8295415940347244E-2</v>
      </c>
      <c r="J86" s="45">
        <v>0</v>
      </c>
      <c r="K86" s="45">
        <v>0</v>
      </c>
      <c r="L86" s="45">
        <v>0</v>
      </c>
      <c r="M86" s="45">
        <v>2.8166353834970792E-2</v>
      </c>
      <c r="N86" s="45">
        <v>9.2465828899029212E-2</v>
      </c>
      <c r="O86" s="45">
        <v>0</v>
      </c>
      <c r="P86" s="45">
        <v>6.312347362709525E-3</v>
      </c>
      <c r="Q86" s="45">
        <v>0</v>
      </c>
      <c r="R86" s="45">
        <v>1.4016116702980668</v>
      </c>
      <c r="S86" s="45">
        <v>1.5668516163351285</v>
      </c>
    </row>
    <row r="87" spans="1:19">
      <c r="A87" s="88" t="s">
        <v>284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3.2857472951305589E-2</v>
      </c>
      <c r="M87" s="45">
        <v>0.12286802972304978</v>
      </c>
      <c r="N87" s="45">
        <v>3.8935634157292398E-2</v>
      </c>
      <c r="O87" s="45">
        <v>0</v>
      </c>
      <c r="P87" s="45">
        <v>0</v>
      </c>
      <c r="Q87" s="45">
        <v>4.3394095592954735E-3</v>
      </c>
      <c r="R87" s="45">
        <v>2.0325605857109963E-2</v>
      </c>
      <c r="S87" s="45">
        <v>0.21932615224804408</v>
      </c>
    </row>
    <row r="88" spans="1:19">
      <c r="A88" s="88" t="s">
        <v>284</v>
      </c>
      <c r="B88" s="69" t="s">
        <v>128</v>
      </c>
      <c r="C88" s="45">
        <v>5.0352811263496944E-2</v>
      </c>
      <c r="D88" s="45">
        <v>5.504824121111529E-2</v>
      </c>
      <c r="E88" s="45">
        <v>0</v>
      </c>
      <c r="F88" s="45">
        <v>0</v>
      </c>
      <c r="G88" s="45">
        <v>0</v>
      </c>
      <c r="H88" s="45">
        <v>0</v>
      </c>
      <c r="I88" s="45">
        <v>3.5070952317702631E-2</v>
      </c>
      <c r="J88" s="45">
        <v>0</v>
      </c>
      <c r="K88" s="45">
        <v>1.6197312137185567E-2</v>
      </c>
      <c r="L88" s="45">
        <v>0</v>
      </c>
      <c r="M88" s="45">
        <v>1.1730435251350091E-2</v>
      </c>
      <c r="N88" s="45">
        <v>2.6897845100035234E-2</v>
      </c>
      <c r="O88" s="45">
        <v>0</v>
      </c>
      <c r="P88" s="45">
        <v>5.5098312419376572E-3</v>
      </c>
      <c r="Q88" s="45">
        <v>8.940445617383469E-3</v>
      </c>
      <c r="R88" s="45">
        <v>0.47423571477814619</v>
      </c>
      <c r="S88" s="45">
        <v>0.68398358891835187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5.0411113474759794E-3</v>
      </c>
      <c r="N89" s="45">
        <v>5.1844980643418026E-2</v>
      </c>
      <c r="O89" s="45">
        <v>0</v>
      </c>
      <c r="P89" s="45">
        <v>0</v>
      </c>
      <c r="Q89" s="45">
        <v>4.0746826146456361E-3</v>
      </c>
      <c r="R89" s="45">
        <v>0.46160710209773015</v>
      </c>
      <c r="S89" s="45">
        <v>0.52256787670327753</v>
      </c>
    </row>
    <row r="90" spans="1:19">
      <c r="A90" s="88" t="s">
        <v>284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7.9537602118520567E-2</v>
      </c>
      <c r="I90" s="45">
        <v>5.0644236543963106E-2</v>
      </c>
      <c r="J90" s="45">
        <v>0</v>
      </c>
      <c r="K90" s="45">
        <v>0</v>
      </c>
      <c r="L90" s="45">
        <v>0</v>
      </c>
      <c r="M90" s="45">
        <v>0.12055385468733792</v>
      </c>
      <c r="N90" s="45">
        <v>9.681123841862771E-2</v>
      </c>
      <c r="O90" s="45">
        <v>0</v>
      </c>
      <c r="P90" s="45">
        <v>0</v>
      </c>
      <c r="Q90" s="45">
        <v>0</v>
      </c>
      <c r="R90" s="45">
        <v>0.43308179931355539</v>
      </c>
      <c r="S90" s="45">
        <v>0.78062873108200392</v>
      </c>
    </row>
    <row r="91" spans="1:19">
      <c r="A91" s="88" t="s">
        <v>284</v>
      </c>
      <c r="B91" s="69" t="s">
        <v>131</v>
      </c>
      <c r="C91" s="45">
        <v>7.171393728504194E-2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6.1089095011784E-2</v>
      </c>
      <c r="J91" s="45">
        <v>0</v>
      </c>
      <c r="K91" s="45">
        <v>0</v>
      </c>
      <c r="L91" s="45">
        <v>0</v>
      </c>
      <c r="M91" s="45">
        <v>8.4997064222092078E-3</v>
      </c>
      <c r="N91" s="45">
        <v>0.20899959354747022</v>
      </c>
      <c r="O91" s="45">
        <v>0</v>
      </c>
      <c r="P91" s="45">
        <v>2.1544196516875891E-2</v>
      </c>
      <c r="Q91" s="45">
        <v>1.95338810807133E-4</v>
      </c>
      <c r="R91" s="45">
        <v>0.27771480522035574</v>
      </c>
      <c r="S91" s="45">
        <v>0.6497566728145614</v>
      </c>
    </row>
    <row r="92" spans="1:19">
      <c r="A92" s="88" t="s">
        <v>284</v>
      </c>
      <c r="B92" s="69" t="s">
        <v>132</v>
      </c>
      <c r="C92" s="45">
        <v>0</v>
      </c>
      <c r="D92" s="45">
        <v>0</v>
      </c>
      <c r="E92" s="45">
        <v>0</v>
      </c>
      <c r="F92" s="45">
        <v>1.9979002636764065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0.12577579553671026</v>
      </c>
      <c r="M92" s="45">
        <v>5.474051418016046E-3</v>
      </c>
      <c r="N92" s="45">
        <v>0</v>
      </c>
      <c r="O92" s="45">
        <v>8.4831460115386115E-2</v>
      </c>
      <c r="P92" s="45">
        <v>0</v>
      </c>
      <c r="Q92" s="45">
        <v>0</v>
      </c>
      <c r="R92" s="45">
        <v>7.629478316374616E-3</v>
      </c>
      <c r="S92" s="45">
        <v>2.221611049062858</v>
      </c>
    </row>
    <row r="93" spans="1:19">
      <c r="A93" s="88" t="s">
        <v>284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0.17333185301987442</v>
      </c>
      <c r="N93" s="45">
        <v>0.22271389475622261</v>
      </c>
      <c r="O93" s="45">
        <v>1.2450602120901433E-3</v>
      </c>
      <c r="P93" s="45">
        <v>2.007497134263736E-3</v>
      </c>
      <c r="Q93" s="45">
        <v>6.7269969895543125E-3</v>
      </c>
      <c r="R93" s="45">
        <v>0.54374427568343719</v>
      </c>
      <c r="S93" s="45">
        <v>0.94976957779545046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1.1026348610443009</v>
      </c>
      <c r="H94" s="45">
        <v>0.60359227358163281</v>
      </c>
      <c r="I94" s="45">
        <v>3.405477875420837E-2</v>
      </c>
      <c r="J94" s="45">
        <v>0</v>
      </c>
      <c r="K94" s="45">
        <v>0</v>
      </c>
      <c r="L94" s="45">
        <v>0</v>
      </c>
      <c r="M94" s="45">
        <v>5.0097378343288312E-2</v>
      </c>
      <c r="N94" s="45">
        <v>0.13974148770579475</v>
      </c>
      <c r="O94" s="45">
        <v>0</v>
      </c>
      <c r="P94" s="45">
        <v>1.8016068933737195E-3</v>
      </c>
      <c r="Q94" s="45">
        <v>6.6463518001950439E-3</v>
      </c>
      <c r="R94" s="45">
        <v>2.826145881630282E-2</v>
      </c>
      <c r="S94" s="45">
        <v>1.9668301969390996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2.9810213004317965E-2</v>
      </c>
      <c r="J95" s="45">
        <v>0</v>
      </c>
      <c r="K95" s="45">
        <v>0</v>
      </c>
      <c r="L95" s="45">
        <v>0</v>
      </c>
      <c r="M95" s="45">
        <v>2.8176975165475682E-2</v>
      </c>
      <c r="N95" s="45">
        <v>4.7986572428497354E-2</v>
      </c>
      <c r="O95" s="45">
        <v>0</v>
      </c>
      <c r="P95" s="45">
        <v>0</v>
      </c>
      <c r="Q95" s="45">
        <v>0</v>
      </c>
      <c r="R95" s="45">
        <v>0.90146950101588175</v>
      </c>
      <c r="S95" s="45">
        <v>1.0074432616141848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0.60485405011159799</v>
      </c>
      <c r="I96" s="45">
        <v>0</v>
      </c>
      <c r="J96" s="45">
        <v>0</v>
      </c>
      <c r="K96" s="45">
        <v>0</v>
      </c>
      <c r="L96" s="45">
        <v>0</v>
      </c>
      <c r="M96" s="45">
        <v>4.8044619755113871E-2</v>
      </c>
      <c r="N96" s="45">
        <v>1.4460360858452148E-2</v>
      </c>
      <c r="O96" s="45">
        <v>0</v>
      </c>
      <c r="P96" s="45">
        <v>1.5567407446380299E-2</v>
      </c>
      <c r="Q96" s="45">
        <v>0</v>
      </c>
      <c r="R96" s="45">
        <v>6.548499125030105E-2</v>
      </c>
      <c r="S96" s="45">
        <v>0.74841142942182159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1.2171402309743229E-2</v>
      </c>
      <c r="M97" s="45">
        <v>1.4728792702790372E-2</v>
      </c>
      <c r="N97" s="45">
        <v>3.0093884646545277E-2</v>
      </c>
      <c r="O97" s="45">
        <v>0</v>
      </c>
      <c r="P97" s="45">
        <v>0</v>
      </c>
      <c r="Q97" s="45">
        <v>6.1550260672970925E-3</v>
      </c>
      <c r="R97" s="45">
        <v>1.2344617997655405E-2</v>
      </c>
      <c r="S97" s="45">
        <v>7.5493723724065376E-2</v>
      </c>
    </row>
    <row r="98" spans="1:19">
      <c r="A98" s="88" t="s">
        <v>284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3.7177396155910536E-2</v>
      </c>
      <c r="N98" s="45">
        <v>5.7171503722884154E-2</v>
      </c>
      <c r="O98" s="45">
        <v>0</v>
      </c>
      <c r="P98" s="45">
        <v>1.462999071806359E-2</v>
      </c>
      <c r="Q98" s="45">
        <v>1.976739858834814E-3</v>
      </c>
      <c r="R98" s="45">
        <v>0.61159990919107088</v>
      </c>
      <c r="S98" s="45">
        <v>0.72255553964677688</v>
      </c>
    </row>
    <row r="99" spans="1:19">
      <c r="A99" s="88" t="s">
        <v>284</v>
      </c>
      <c r="B99" s="69" t="s">
        <v>139</v>
      </c>
      <c r="C99" s="45">
        <v>6.872072161554621E-2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0.17750135853642224</v>
      </c>
      <c r="N99" s="45">
        <v>0</v>
      </c>
      <c r="O99" s="45">
        <v>0.14636599343591894</v>
      </c>
      <c r="P99" s="45">
        <v>2.5528515920573147E-3</v>
      </c>
      <c r="Q99" s="45">
        <v>0</v>
      </c>
      <c r="R99" s="45">
        <v>0.28422308115823114</v>
      </c>
      <c r="S99" s="45">
        <v>0.67936400633817584</v>
      </c>
    </row>
    <row r="100" spans="1:19">
      <c r="A100" s="88" t="s">
        <v>284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1.9829001932652801E-2</v>
      </c>
      <c r="N100" s="45">
        <v>6.3235579671143682E-2</v>
      </c>
      <c r="O100" s="45">
        <v>0</v>
      </c>
      <c r="P100" s="45">
        <v>0</v>
      </c>
      <c r="Q100" s="45">
        <v>7.9093040983331531E-4</v>
      </c>
      <c r="R100" s="45">
        <v>0.24718875287834408</v>
      </c>
      <c r="S100" s="45">
        <v>0.33104426489194339</v>
      </c>
    </row>
    <row r="101" spans="1:19">
      <c r="A101" s="88" t="s">
        <v>284</v>
      </c>
      <c r="B101" s="69" t="s">
        <v>141</v>
      </c>
      <c r="C101" s="45">
        <v>3.6655888886878096E-2</v>
      </c>
      <c r="D101" s="45">
        <v>0.17539859889535991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0</v>
      </c>
      <c r="M101" s="45">
        <v>7.2434146267230659E-4</v>
      </c>
      <c r="N101" s="45">
        <v>4.8541187739369107E-2</v>
      </c>
      <c r="O101" s="45">
        <v>0</v>
      </c>
      <c r="P101" s="45">
        <v>0</v>
      </c>
      <c r="Q101" s="45">
        <v>0</v>
      </c>
      <c r="R101" s="45">
        <v>6.3172960588161686E-2</v>
      </c>
      <c r="S101" s="45">
        <v>0.32449297757244722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0.41171054763958637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5.2153783298113154E-2</v>
      </c>
      <c r="N102" s="45">
        <v>2.4594311145218484E-2</v>
      </c>
      <c r="O102" s="45">
        <v>0</v>
      </c>
      <c r="P102" s="45">
        <v>9.8586059850127583E-3</v>
      </c>
      <c r="Q102" s="45">
        <v>0</v>
      </c>
      <c r="R102" s="45">
        <v>3.4032229369373113E-2</v>
      </c>
      <c r="S102" s="45">
        <v>0.53234947743729322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1.0310256316039101</v>
      </c>
      <c r="H103" s="45">
        <v>0</v>
      </c>
      <c r="I103" s="45">
        <v>0</v>
      </c>
      <c r="J103" s="45">
        <v>0</v>
      </c>
      <c r="K103" s="45">
        <v>0</v>
      </c>
      <c r="L103" s="45">
        <v>0.11062313542681834</v>
      </c>
      <c r="M103" s="45">
        <v>3.4997435731209947E-3</v>
      </c>
      <c r="N103" s="45">
        <v>1.1661916860566279E-2</v>
      </c>
      <c r="O103" s="45">
        <v>4.9842074993922125E-5</v>
      </c>
      <c r="P103" s="45">
        <v>0</v>
      </c>
      <c r="Q103" s="45">
        <v>2.4389746019330971E-3</v>
      </c>
      <c r="R103" s="45">
        <v>0.15280323205915636</v>
      </c>
      <c r="S103" s="45">
        <v>1.3121024762004936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0.99290831922278855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6.0138654260007307E-2</v>
      </c>
      <c r="N104" s="45">
        <v>5.0003969561696948E-2</v>
      </c>
      <c r="O104" s="45">
        <v>0</v>
      </c>
      <c r="P104" s="45">
        <v>0</v>
      </c>
      <c r="Q104" s="45">
        <v>0</v>
      </c>
      <c r="R104" s="45">
        <v>4.0953337630796227E-2</v>
      </c>
      <c r="S104" s="45">
        <v>1.1440042806752899</v>
      </c>
    </row>
    <row r="105" spans="1:19">
      <c r="A105" s="88" t="s">
        <v>284</v>
      </c>
      <c r="B105" s="69" t="s">
        <v>145</v>
      </c>
      <c r="C105" s="45">
        <v>4.7821481318977566E-2</v>
      </c>
      <c r="D105" s="45">
        <v>0</v>
      </c>
      <c r="E105" s="45">
        <v>0</v>
      </c>
      <c r="F105" s="45">
        <v>0</v>
      </c>
      <c r="G105" s="45">
        <v>0</v>
      </c>
      <c r="H105" s="45">
        <v>0.75431577146540008</v>
      </c>
      <c r="I105" s="45">
        <v>3.2149041085322683E-2</v>
      </c>
      <c r="J105" s="45">
        <v>1.5222640508380268E-2</v>
      </c>
      <c r="K105" s="45">
        <v>0</v>
      </c>
      <c r="L105" s="45">
        <v>0</v>
      </c>
      <c r="M105" s="45">
        <v>7.8649156098878237E-2</v>
      </c>
      <c r="N105" s="45">
        <v>5.280174450096986E-2</v>
      </c>
      <c r="O105" s="45">
        <v>0</v>
      </c>
      <c r="P105" s="45">
        <v>0</v>
      </c>
      <c r="Q105" s="45">
        <v>3.4666816866233685E-3</v>
      </c>
      <c r="R105" s="45">
        <v>7.6668257925703642E-2</v>
      </c>
      <c r="S105" s="45">
        <v>1.0610947745902592</v>
      </c>
    </row>
    <row r="106" spans="1:19">
      <c r="A106" s="88" t="s">
        <v>284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4.6026601465794847E-2</v>
      </c>
      <c r="M106" s="45">
        <v>2.3550975180484102E-3</v>
      </c>
      <c r="N106" s="45">
        <v>4.3149000527717973E-2</v>
      </c>
      <c r="O106" s="45">
        <v>3.4954025400110167E-3</v>
      </c>
      <c r="P106" s="45">
        <v>0</v>
      </c>
      <c r="Q106" s="45">
        <v>0</v>
      </c>
      <c r="R106" s="45">
        <v>0.10448786496036178</v>
      </c>
      <c r="S106" s="45">
        <v>0.19951396701191015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0.70800222355438791</v>
      </c>
      <c r="I107" s="45">
        <v>0</v>
      </c>
      <c r="J107" s="45">
        <v>0</v>
      </c>
      <c r="K107" s="45">
        <v>0</v>
      </c>
      <c r="L107" s="45">
        <v>0</v>
      </c>
      <c r="M107" s="45">
        <v>0.15093960530604278</v>
      </c>
      <c r="N107" s="45">
        <v>7.3710061897995338E-2</v>
      </c>
      <c r="O107" s="45">
        <v>6.3807936484046035E-3</v>
      </c>
      <c r="P107" s="45">
        <v>0</v>
      </c>
      <c r="Q107" s="45">
        <v>2.0506798297587059E-3</v>
      </c>
      <c r="R107" s="45">
        <v>2.1100619741787341E-3</v>
      </c>
      <c r="S107" s="45">
        <v>0.94319342621076885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4.9455663021875651E-3</v>
      </c>
      <c r="N108" s="45">
        <v>0</v>
      </c>
      <c r="O108" s="45">
        <v>0</v>
      </c>
      <c r="P108" s="45">
        <v>0</v>
      </c>
      <c r="Q108" s="45">
        <v>3.5718633037785663E-3</v>
      </c>
      <c r="R108" s="45">
        <v>9.8492738147797354E-3</v>
      </c>
      <c r="S108" s="45">
        <v>1.8366703420753083E-2</v>
      </c>
    </row>
    <row r="109" spans="1:19">
      <c r="A109" s="88" t="s">
        <v>284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9.2376100085136414E-3</v>
      </c>
      <c r="N109" s="45">
        <v>3.8345461788329871E-2</v>
      </c>
      <c r="O109" s="45">
        <v>8.078508457429634E-2</v>
      </c>
      <c r="P109" s="45">
        <v>7.2447143556436666E-4</v>
      </c>
      <c r="Q109" s="45">
        <v>0</v>
      </c>
      <c r="R109" s="45">
        <v>0.16966634920993329</v>
      </c>
      <c r="S109" s="45">
        <v>0.29875897701666077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8.062386091540516E-3</v>
      </c>
      <c r="L110" s="45">
        <v>0.22201125496853846</v>
      </c>
      <c r="M110" s="45">
        <v>7.5012814572990472E-2</v>
      </c>
      <c r="N110" s="45">
        <v>2.3481689443331177E-2</v>
      </c>
      <c r="O110" s="45">
        <v>0</v>
      </c>
      <c r="P110" s="45">
        <v>0</v>
      </c>
      <c r="Q110" s="45">
        <v>0</v>
      </c>
      <c r="R110" s="45">
        <v>0</v>
      </c>
      <c r="S110" s="45">
        <v>0.3285681450764173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0.45175879853713496</v>
      </c>
      <c r="G111" s="45">
        <v>0</v>
      </c>
      <c r="H111" s="45">
        <v>0.62107167474460567</v>
      </c>
      <c r="I111" s="45">
        <v>0</v>
      </c>
      <c r="J111" s="45">
        <v>0</v>
      </c>
      <c r="K111" s="45">
        <v>0</v>
      </c>
      <c r="L111" s="45">
        <v>0</v>
      </c>
      <c r="M111" s="45">
        <v>2.0108964955516839E-2</v>
      </c>
      <c r="N111" s="45">
        <v>8.609076303708374E-2</v>
      </c>
      <c r="O111" s="45">
        <v>0</v>
      </c>
      <c r="P111" s="45">
        <v>1.1571041961256023E-2</v>
      </c>
      <c r="Q111" s="45">
        <v>4.5187076325098607E-3</v>
      </c>
      <c r="R111" s="45">
        <v>4.1384128891309047E-2</v>
      </c>
      <c r="S111" s="45">
        <v>1.2365040797593849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8.9171145928279849E-3</v>
      </c>
      <c r="L112" s="45">
        <v>0</v>
      </c>
      <c r="M112" s="45">
        <v>1.9126092658806826E-2</v>
      </c>
      <c r="N112" s="45">
        <v>1.2361837451345892E-2</v>
      </c>
      <c r="O112" s="45">
        <v>0</v>
      </c>
      <c r="P112" s="45">
        <v>1.1378663136578426E-2</v>
      </c>
      <c r="Q112" s="45">
        <v>4.8747934546726213E-3</v>
      </c>
      <c r="R112" s="45">
        <v>0</v>
      </c>
      <c r="S112" s="45">
        <v>5.6658501294265307E-2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8.2906287902733619E-3</v>
      </c>
      <c r="L113" s="45">
        <v>0</v>
      </c>
      <c r="M113" s="45">
        <v>3.56322578969408E-2</v>
      </c>
      <c r="N113" s="45">
        <v>0</v>
      </c>
      <c r="O113" s="45">
        <v>0</v>
      </c>
      <c r="P113" s="45">
        <v>8.3202154010902918E-4</v>
      </c>
      <c r="Q113" s="45">
        <v>0</v>
      </c>
      <c r="R113" s="45">
        <v>7.0487738802285094E-2</v>
      </c>
      <c r="S113" s="45">
        <v>0.11524264702958931</v>
      </c>
    </row>
    <row r="114" spans="1:19">
      <c r="A114" s="88" t="s">
        <v>284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0.98022361003916458</v>
      </c>
      <c r="H114" s="45">
        <v>0.68202321958356293</v>
      </c>
      <c r="I114" s="45">
        <v>0</v>
      </c>
      <c r="J114" s="45">
        <v>0</v>
      </c>
      <c r="K114" s="45">
        <v>0</v>
      </c>
      <c r="L114" s="45">
        <v>0</v>
      </c>
      <c r="M114" s="45">
        <v>4.696037350875315E-4</v>
      </c>
      <c r="N114" s="45">
        <v>1.5322103364972861E-2</v>
      </c>
      <c r="O114" s="45">
        <v>0</v>
      </c>
      <c r="P114" s="45">
        <v>0</v>
      </c>
      <c r="Q114" s="45">
        <v>2.9443312411971678E-3</v>
      </c>
      <c r="R114" s="45">
        <v>0.32192519839971112</v>
      </c>
      <c r="S114" s="45">
        <v>2.0029080663636876</v>
      </c>
    </row>
    <row r="115" spans="1:19">
      <c r="A115" s="88" t="s">
        <v>284</v>
      </c>
      <c r="B115" s="69" t="s">
        <v>155</v>
      </c>
      <c r="C115" s="45">
        <v>4.7823155328549083E-2</v>
      </c>
      <c r="D115" s="45">
        <v>0</v>
      </c>
      <c r="E115" s="45">
        <v>0</v>
      </c>
      <c r="F115" s="45">
        <v>1.5331790197159219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1.0648850252739095E-3</v>
      </c>
      <c r="N115" s="45">
        <v>0</v>
      </c>
      <c r="O115" s="45">
        <v>0</v>
      </c>
      <c r="P115" s="45">
        <v>1.1514163464505567E-2</v>
      </c>
      <c r="Q115" s="45">
        <v>0</v>
      </c>
      <c r="R115" s="45">
        <v>8.6907364816113386E-4</v>
      </c>
      <c r="S115" s="45">
        <v>1.5944502971824477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0.13574495305225298</v>
      </c>
      <c r="I116" s="45">
        <v>0</v>
      </c>
      <c r="J116" s="45">
        <v>0</v>
      </c>
      <c r="K116" s="45">
        <v>8.0103937016471199E-3</v>
      </c>
      <c r="L116" s="45">
        <v>0</v>
      </c>
      <c r="M116" s="45">
        <v>0.10404690563586083</v>
      </c>
      <c r="N116" s="45">
        <v>5.5422525931551725E-2</v>
      </c>
      <c r="O116" s="45">
        <v>0</v>
      </c>
      <c r="P116" s="45">
        <v>0</v>
      </c>
      <c r="Q116" s="45">
        <v>0</v>
      </c>
      <c r="R116" s="45">
        <v>2.1064004161587491E-2</v>
      </c>
      <c r="S116" s="45">
        <v>0.32428878248288129</v>
      </c>
    </row>
    <row r="117" spans="1:19">
      <c r="A117" s="88" t="s">
        <v>284</v>
      </c>
      <c r="B117" s="69" t="s">
        <v>157</v>
      </c>
      <c r="C117" s="45">
        <v>0</v>
      </c>
      <c r="D117" s="45">
        <v>0</v>
      </c>
      <c r="E117" s="45">
        <v>0</v>
      </c>
      <c r="F117" s="45">
        <v>1.4912356725797178</v>
      </c>
      <c r="G117" s="45">
        <v>0.57544154149501381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0</v>
      </c>
      <c r="N117" s="45">
        <v>3.8791181420263499E-3</v>
      </c>
      <c r="O117" s="45">
        <v>0</v>
      </c>
      <c r="P117" s="45">
        <v>0</v>
      </c>
      <c r="Q117" s="45">
        <v>0</v>
      </c>
      <c r="R117" s="45">
        <v>0.16370376072400461</v>
      </c>
      <c r="S117" s="45">
        <v>2.2342600929407581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7.7487271984217898E-3</v>
      </c>
      <c r="N118" s="45">
        <v>0</v>
      </c>
      <c r="O118" s="45">
        <v>0</v>
      </c>
      <c r="P118" s="45">
        <v>0</v>
      </c>
      <c r="Q118" s="45">
        <v>7.3430640164007799E-3</v>
      </c>
      <c r="R118" s="45">
        <v>0</v>
      </c>
      <c r="S118" s="45">
        <v>1.5091791214842942E-2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9.15774377048377E-3</v>
      </c>
      <c r="L119" s="45">
        <v>0</v>
      </c>
      <c r="M119" s="45">
        <v>4.0281593931279502E-4</v>
      </c>
      <c r="N119" s="45">
        <v>7.5022352659024349E-3</v>
      </c>
      <c r="O119" s="45">
        <v>0</v>
      </c>
      <c r="P119" s="45">
        <v>0</v>
      </c>
      <c r="Q119" s="45">
        <v>0</v>
      </c>
      <c r="R119" s="45">
        <v>0.26168811829677452</v>
      </c>
      <c r="S119" s="45">
        <v>0.27875091327246082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1.1833057654708767E-3</v>
      </c>
      <c r="N120" s="45">
        <v>1.5568372875325309E-3</v>
      </c>
      <c r="O120" s="45">
        <v>4.9130788259965641E-3</v>
      </c>
      <c r="P120" s="45">
        <v>0</v>
      </c>
      <c r="Q120" s="45">
        <v>0</v>
      </c>
      <c r="R120" s="45">
        <v>0</v>
      </c>
      <c r="S120" s="45">
        <v>7.653221878996419E-3</v>
      </c>
    </row>
    <row r="121" spans="1:19">
      <c r="A121" s="88" t="s">
        <v>284</v>
      </c>
      <c r="B121" s="69" t="s">
        <v>161</v>
      </c>
      <c r="C121" s="45">
        <v>0</v>
      </c>
      <c r="D121" s="45">
        <v>0</v>
      </c>
      <c r="E121" s="45">
        <v>0</v>
      </c>
      <c r="F121" s="45">
        <v>1.3819680689881899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7.2241645540671584E-4</v>
      </c>
      <c r="N121" s="45">
        <v>1.7222522359643833E-2</v>
      </c>
      <c r="O121" s="45">
        <v>7.3465319709020704E-4</v>
      </c>
      <c r="P121" s="45">
        <v>0</v>
      </c>
      <c r="Q121" s="45">
        <v>1.5527693358327599E-4</v>
      </c>
      <c r="R121" s="45">
        <v>0</v>
      </c>
      <c r="S121" s="45">
        <v>1.4008029379338893</v>
      </c>
    </row>
    <row r="122" spans="1:19">
      <c r="A122" s="88" t="s">
        <v>284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5.4413786784148037E-3</v>
      </c>
      <c r="K122" s="45">
        <v>6.7919102480104021E-3</v>
      </c>
      <c r="L122" s="45">
        <v>3.1021512999378942E-2</v>
      </c>
      <c r="M122" s="45">
        <v>6.3816536953709146E-4</v>
      </c>
      <c r="N122" s="45">
        <v>6.415062276980521E-3</v>
      </c>
      <c r="O122" s="45">
        <v>0</v>
      </c>
      <c r="P122" s="45">
        <v>9.87451875114842E-4</v>
      </c>
      <c r="Q122" s="45">
        <v>0</v>
      </c>
      <c r="R122" s="45">
        <v>1.6753490083942779E-3</v>
      </c>
      <c r="S122" s="45">
        <v>5.2970830455848272E-2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0.64406375147009953</v>
      </c>
      <c r="I123" s="45">
        <v>0</v>
      </c>
      <c r="J123" s="45">
        <v>0</v>
      </c>
      <c r="K123" s="45">
        <v>0</v>
      </c>
      <c r="L123" s="45">
        <v>3.3263825689629378E-2</v>
      </c>
      <c r="M123" s="45">
        <v>2.23235534554167E-3</v>
      </c>
      <c r="N123" s="45">
        <v>1.8340739068704259E-2</v>
      </c>
      <c r="O123" s="45">
        <v>0</v>
      </c>
      <c r="P123" s="45">
        <v>0</v>
      </c>
      <c r="Q123" s="45">
        <v>0</v>
      </c>
      <c r="R123" s="45">
        <v>4.0807092806375067E-2</v>
      </c>
      <c r="S123" s="45">
        <v>0.73870776438033658</v>
      </c>
    </row>
    <row r="124" spans="1:19">
      <c r="A124" s="88" t="s">
        <v>284</v>
      </c>
      <c r="B124" s="69" t="s">
        <v>164</v>
      </c>
      <c r="C124" s="45">
        <v>0</v>
      </c>
      <c r="D124" s="45">
        <v>0.16777119410834151</v>
      </c>
      <c r="E124" s="45">
        <v>0</v>
      </c>
      <c r="F124" s="45">
        <v>0</v>
      </c>
      <c r="G124" s="45">
        <v>0</v>
      </c>
      <c r="H124" s="45">
        <v>0</v>
      </c>
      <c r="I124" s="45">
        <v>7.5340978809528281E-3</v>
      </c>
      <c r="J124" s="45">
        <v>0</v>
      </c>
      <c r="K124" s="45">
        <v>0</v>
      </c>
      <c r="L124" s="45">
        <v>0</v>
      </c>
      <c r="M124" s="45">
        <v>1.0304107300691534E-2</v>
      </c>
      <c r="N124" s="45">
        <v>2.2584031096428703E-3</v>
      </c>
      <c r="O124" s="45">
        <v>0</v>
      </c>
      <c r="P124" s="45">
        <v>9.9228352731934866E-3</v>
      </c>
      <c r="Q124" s="45">
        <v>3.3021880864597675E-5</v>
      </c>
      <c r="R124" s="45">
        <v>0.26441520066750002</v>
      </c>
      <c r="S124" s="45">
        <v>0.46223886022119132</v>
      </c>
    </row>
    <row r="125" spans="1:19">
      <c r="A125" s="88" t="s">
        <v>284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3.6973872937400287E-3</v>
      </c>
      <c r="N125" s="45">
        <v>2.8012546811674532E-2</v>
      </c>
      <c r="O125" s="45">
        <v>0</v>
      </c>
      <c r="P125" s="45">
        <v>2.7664053998773253E-2</v>
      </c>
      <c r="Q125" s="45">
        <v>1.9867830777182127E-3</v>
      </c>
      <c r="R125" s="45">
        <v>0.20078149576251292</v>
      </c>
      <c r="S125" s="45">
        <v>0.2621422669444371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0.60176790580575812</v>
      </c>
      <c r="H126" s="45">
        <v>0</v>
      </c>
      <c r="I126" s="45">
        <v>0</v>
      </c>
      <c r="J126" s="45">
        <v>0</v>
      </c>
      <c r="K126" s="45">
        <v>0</v>
      </c>
      <c r="L126" s="45">
        <v>3.0923892463583513E-2</v>
      </c>
      <c r="M126" s="45">
        <v>5.3644624786741701E-6</v>
      </c>
      <c r="N126" s="45">
        <v>0</v>
      </c>
      <c r="O126" s="45">
        <v>7.9265360133744078E-2</v>
      </c>
      <c r="P126" s="45">
        <v>1.2508714398079546E-3</v>
      </c>
      <c r="Q126" s="45">
        <v>0</v>
      </c>
      <c r="R126" s="45">
        <v>0.4237504070759428</v>
      </c>
      <c r="S126" s="45">
        <v>1.136963801381313</v>
      </c>
    </row>
    <row r="127" spans="1:19">
      <c r="A127" s="88" t="s">
        <v>284</v>
      </c>
      <c r="B127" s="69" t="s">
        <v>167</v>
      </c>
      <c r="C127" s="45">
        <v>0</v>
      </c>
      <c r="D127" s="45">
        <v>0.16420485693593712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3.1256003343481442E-2</v>
      </c>
      <c r="M127" s="45">
        <v>2.3264107463800698E-2</v>
      </c>
      <c r="N127" s="45">
        <v>1.4982753230263768E-4</v>
      </c>
      <c r="O127" s="45">
        <v>0</v>
      </c>
      <c r="P127" s="45">
        <v>1.3080589998739733E-2</v>
      </c>
      <c r="Q127" s="45">
        <v>0</v>
      </c>
      <c r="R127" s="45">
        <v>0.23836793719810601</v>
      </c>
      <c r="S127" s="45">
        <v>0.47032332247238173</v>
      </c>
    </row>
    <row r="128" spans="1:19">
      <c r="A128" s="88" t="s">
        <v>284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2.8973015288857624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2.3923991086032714E-2</v>
      </c>
      <c r="N128" s="45">
        <v>8.8431407775377835E-3</v>
      </c>
      <c r="O128" s="45">
        <v>0</v>
      </c>
      <c r="P128" s="45">
        <v>0</v>
      </c>
      <c r="Q128" s="45">
        <v>0</v>
      </c>
      <c r="R128" s="45">
        <v>1.1363657166640451E-2</v>
      </c>
      <c r="S128" s="45">
        <v>2.941432317915968</v>
      </c>
    </row>
    <row r="129" spans="1:19">
      <c r="A129" s="88" t="s">
        <v>284</v>
      </c>
      <c r="B129" s="69" t="s">
        <v>169</v>
      </c>
      <c r="C129" s="45">
        <v>5.8373678681614249E-2</v>
      </c>
      <c r="D129" s="45">
        <v>0</v>
      </c>
      <c r="E129" s="45">
        <v>0</v>
      </c>
      <c r="F129" s="45">
        <v>0</v>
      </c>
      <c r="G129" s="45">
        <v>0.94989600376482741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1.0482625015395541E-4</v>
      </c>
      <c r="N129" s="45">
        <v>6.1516776914980476E-2</v>
      </c>
      <c r="O129" s="45">
        <v>0</v>
      </c>
      <c r="P129" s="45">
        <v>0</v>
      </c>
      <c r="Q129" s="45">
        <v>0</v>
      </c>
      <c r="R129" s="45">
        <v>7.7075010928382426E-2</v>
      </c>
      <c r="S129" s="45">
        <v>1.1469662965399436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2.8678987993460692E-2</v>
      </c>
      <c r="J130" s="45">
        <v>0</v>
      </c>
      <c r="K130" s="45">
        <v>0</v>
      </c>
      <c r="L130" s="45">
        <v>0.17336362606271694</v>
      </c>
      <c r="M130" s="45">
        <v>3.2647847202920133E-3</v>
      </c>
      <c r="N130" s="45">
        <v>5.6233264689939944E-3</v>
      </c>
      <c r="O130" s="45">
        <v>9.9781102831167368E-2</v>
      </c>
      <c r="P130" s="45">
        <v>0</v>
      </c>
      <c r="Q130" s="45">
        <v>0</v>
      </c>
      <c r="R130" s="45">
        <v>0.17172447178622008</v>
      </c>
      <c r="S130" s="45">
        <v>0.48243629986285441</v>
      </c>
    </row>
    <row r="131" spans="1:19">
      <c r="A131" s="88" t="s">
        <v>284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4.8851550718680414E-3</v>
      </c>
      <c r="O131" s="45">
        <v>0</v>
      </c>
      <c r="P131" s="45">
        <v>3.699469773026598E-3</v>
      </c>
      <c r="Q131" s="45">
        <v>0</v>
      </c>
      <c r="R131" s="45">
        <v>5.1527895929424972E-2</v>
      </c>
      <c r="S131" s="45">
        <v>6.0112520774339373E-2</v>
      </c>
    </row>
    <row r="132" spans="1:19">
      <c r="A132" s="88" t="s">
        <v>284</v>
      </c>
      <c r="B132" s="69" t="s">
        <v>172</v>
      </c>
      <c r="C132" s="45">
        <v>0</v>
      </c>
      <c r="D132" s="45">
        <v>0.11124990656167189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3.6740280256130964E-2</v>
      </c>
      <c r="Q132" s="45">
        <v>0</v>
      </c>
      <c r="R132" s="45">
        <v>4.2850080024408044E-3</v>
      </c>
      <c r="S132" s="45">
        <v>0.15227519482021989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1.5110416271086038</v>
      </c>
      <c r="H133" s="45">
        <v>3.8349830072185398E-2</v>
      </c>
      <c r="I133" s="45">
        <v>0</v>
      </c>
      <c r="J133" s="45">
        <v>0</v>
      </c>
      <c r="K133" s="45">
        <v>0</v>
      </c>
      <c r="L133" s="45">
        <v>0</v>
      </c>
      <c r="M133" s="45">
        <v>2.1903146217061575E-3</v>
      </c>
      <c r="N133" s="45">
        <v>0</v>
      </c>
      <c r="O133" s="45">
        <v>0</v>
      </c>
      <c r="P133" s="45">
        <v>0</v>
      </c>
      <c r="Q133" s="45">
        <v>5.0952569580911544E-3</v>
      </c>
      <c r="R133" s="45">
        <v>0.38779404105433457</v>
      </c>
      <c r="S133" s="45">
        <v>1.9444710698149379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0.34696400783720094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1.1369938742368468E-2</v>
      </c>
      <c r="N134" s="45">
        <v>1.3667294459853707E-3</v>
      </c>
      <c r="O134" s="45">
        <v>0</v>
      </c>
      <c r="P134" s="45">
        <v>1.5419304777247733E-3</v>
      </c>
      <c r="Q134" s="45">
        <v>0</v>
      </c>
      <c r="R134" s="45">
        <v>0</v>
      </c>
      <c r="S134" s="45">
        <v>0.3612426065032821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0.77750588468639492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1.1014434792263383E-2</v>
      </c>
      <c r="M135" s="45">
        <v>5.7510756595675616E-3</v>
      </c>
      <c r="N135" s="45">
        <v>1.2881298371425487E-4</v>
      </c>
      <c r="O135" s="45">
        <v>0</v>
      </c>
      <c r="P135" s="45">
        <v>0</v>
      </c>
      <c r="Q135" s="45">
        <v>0</v>
      </c>
      <c r="R135" s="45">
        <v>0.16422530986864103</v>
      </c>
      <c r="S135" s="45">
        <v>0.95862551799055495</v>
      </c>
    </row>
    <row r="136" spans="1:19">
      <c r="A136" s="88" t="s">
        <v>284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3.1102205090661084E-2</v>
      </c>
      <c r="M136" s="45">
        <v>1.0038161752490282E-4</v>
      </c>
      <c r="N136" s="45">
        <v>4.6221719493355629E-2</v>
      </c>
      <c r="O136" s="45">
        <v>1.271001993162324E-3</v>
      </c>
      <c r="P136" s="45">
        <v>0</v>
      </c>
      <c r="Q136" s="45">
        <v>0</v>
      </c>
      <c r="R136" s="45">
        <v>0</v>
      </c>
      <c r="S136" s="45">
        <v>7.8695308194710378E-2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0.14605820925148638</v>
      </c>
      <c r="M137" s="45">
        <v>8.2869708703547929E-3</v>
      </c>
      <c r="N137" s="45">
        <v>0</v>
      </c>
      <c r="O137" s="45">
        <v>7.4059575356291374E-2</v>
      </c>
      <c r="P137" s="45">
        <v>0</v>
      </c>
      <c r="Q137" s="45">
        <v>0</v>
      </c>
      <c r="R137" s="45">
        <v>4.3232351524693513E-2</v>
      </c>
      <c r="S137" s="45">
        <v>0.2716371070028174</v>
      </c>
    </row>
    <row r="138" spans="1:19">
      <c r="A138" s="88" t="s">
        <v>284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5.7273455774282667E-3</v>
      </c>
      <c r="N138" s="45">
        <v>0</v>
      </c>
      <c r="O138" s="45">
        <v>3.4228046214115349E-3</v>
      </c>
      <c r="P138" s="45">
        <v>0</v>
      </c>
      <c r="Q138" s="45">
        <v>0</v>
      </c>
      <c r="R138" s="45">
        <v>0.30718745693046401</v>
      </c>
      <c r="S138" s="45">
        <v>0.3163376071292987</v>
      </c>
    </row>
    <row r="139" spans="1:19">
      <c r="A139" s="88" t="s">
        <v>284</v>
      </c>
      <c r="B139" s="69" t="s">
        <v>179</v>
      </c>
      <c r="C139" s="45">
        <v>4.2844618077982344E-2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1.1147218219988986E-3</v>
      </c>
      <c r="N139" s="45">
        <v>1.4481247902509153E-4</v>
      </c>
      <c r="O139" s="45">
        <v>0</v>
      </c>
      <c r="P139" s="45">
        <v>6.7065232422949261E-3</v>
      </c>
      <c r="Q139" s="45">
        <v>0</v>
      </c>
      <c r="R139" s="45">
        <v>6.4261680391197729E-2</v>
      </c>
      <c r="S139" s="45">
        <v>0.11507235601251864</v>
      </c>
    </row>
    <row r="140" spans="1:19">
      <c r="A140" s="88" t="s">
        <v>284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5.4738396574549597E-5</v>
      </c>
      <c r="N140" s="45">
        <v>4.5420319667033304E-2</v>
      </c>
      <c r="O140" s="45">
        <v>0</v>
      </c>
      <c r="P140" s="45">
        <v>1.1481062808960107E-3</v>
      </c>
      <c r="Q140" s="45">
        <v>1.7240657556936712E-3</v>
      </c>
      <c r="R140" s="45">
        <v>4.6367860091862667E-3</v>
      </c>
      <c r="S140" s="45">
        <v>5.2984016109405729E-2</v>
      </c>
    </row>
    <row r="141" spans="1:19">
      <c r="A141" s="88" t="s">
        <v>284</v>
      </c>
      <c r="B141" s="69" t="s">
        <v>181</v>
      </c>
      <c r="C141" s="45">
        <v>1.5704689083084755E-2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8.6853939597332924E-3</v>
      </c>
      <c r="L141" s="45">
        <v>0</v>
      </c>
      <c r="M141" s="45">
        <v>2.6573422371409805E-3</v>
      </c>
      <c r="N141" s="45">
        <v>2.462173467598916E-4</v>
      </c>
      <c r="O141" s="45">
        <v>0</v>
      </c>
      <c r="P141" s="45">
        <v>0</v>
      </c>
      <c r="Q141" s="45">
        <v>0</v>
      </c>
      <c r="R141" s="45">
        <v>8.0383997161419529E-3</v>
      </c>
      <c r="S141" s="45">
        <v>3.5332042342844261E-2</v>
      </c>
    </row>
    <row r="142" spans="1:19">
      <c r="A142" s="88" t="s">
        <v>284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0.58011147335223967</v>
      </c>
      <c r="I142" s="45">
        <v>0</v>
      </c>
      <c r="J142" s="45">
        <v>0</v>
      </c>
      <c r="K142" s="45">
        <v>0</v>
      </c>
      <c r="L142" s="45">
        <v>0</v>
      </c>
      <c r="M142" s="45">
        <v>1.9161960967828406E-3</v>
      </c>
      <c r="N142" s="45">
        <v>3.5312137116467746E-2</v>
      </c>
      <c r="O142" s="45">
        <v>0</v>
      </c>
      <c r="P142" s="45">
        <v>0</v>
      </c>
      <c r="Q142" s="45">
        <v>0</v>
      </c>
      <c r="R142" s="45">
        <v>0.38872587842359962</v>
      </c>
      <c r="S142" s="45">
        <v>1.0060656849890677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8.5070581688275262E-3</v>
      </c>
      <c r="K143" s="45">
        <v>0</v>
      </c>
      <c r="L143" s="45">
        <v>1.6755534083529255E-2</v>
      </c>
      <c r="M143" s="45">
        <v>4.6587306662253525E-3</v>
      </c>
      <c r="N143" s="45">
        <v>5.5289117050874026E-3</v>
      </c>
      <c r="O143" s="45">
        <v>0</v>
      </c>
      <c r="P143" s="45">
        <v>0</v>
      </c>
      <c r="Q143" s="45">
        <v>9.0243085449009941E-4</v>
      </c>
      <c r="R143" s="45">
        <v>4.2924227461128339E-2</v>
      </c>
      <c r="S143" s="45">
        <v>7.9276892939304844E-2</v>
      </c>
    </row>
    <row r="144" spans="1:19">
      <c r="A144" s="88" t="s">
        <v>284</v>
      </c>
      <c r="B144" s="69" t="s">
        <v>184</v>
      </c>
      <c r="C144" s="45">
        <v>0</v>
      </c>
      <c r="D144" s="45">
        <v>0.2049582763403861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5.3252508198315951E-3</v>
      </c>
      <c r="N144" s="45">
        <v>0</v>
      </c>
      <c r="O144" s="45">
        <v>0</v>
      </c>
      <c r="P144" s="45">
        <v>0</v>
      </c>
      <c r="Q144" s="45">
        <v>0</v>
      </c>
      <c r="R144" s="45">
        <v>0.8505947947974164</v>
      </c>
      <c r="S144" s="45">
        <v>1.060878321957631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1.2130766478248844E-3</v>
      </c>
      <c r="N145" s="45">
        <v>2.5436724767802232E-3</v>
      </c>
      <c r="O145" s="45">
        <v>0</v>
      </c>
      <c r="P145" s="45">
        <v>1.1858786418787681E-2</v>
      </c>
      <c r="Q145" s="45">
        <v>4.0756082709687003E-3</v>
      </c>
      <c r="R145" s="45">
        <v>9.357987738525253E-3</v>
      </c>
      <c r="S145" s="45">
        <v>2.9049131552881136E-2</v>
      </c>
    </row>
    <row r="146" spans="1:19">
      <c r="A146" s="88" t="s">
        <v>284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1.0090604074408205E-2</v>
      </c>
      <c r="O146" s="45">
        <v>0</v>
      </c>
      <c r="P146" s="45">
        <v>1.352822325857872E-3</v>
      </c>
      <c r="Q146" s="45">
        <v>1.5325286888062672E-4</v>
      </c>
      <c r="R146" s="45">
        <v>3.65215758177726E-2</v>
      </c>
      <c r="S146" s="45">
        <v>4.8118255086905037E-2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7.5737822381142905E-2</v>
      </c>
      <c r="I147" s="45">
        <v>0</v>
      </c>
      <c r="J147" s="45">
        <v>0</v>
      </c>
      <c r="K147" s="45">
        <v>0</v>
      </c>
      <c r="L147" s="45">
        <v>0</v>
      </c>
      <c r="M147" s="45">
        <v>1.3058810634005269E-2</v>
      </c>
      <c r="N147" s="45">
        <v>5.2335767976216196E-2</v>
      </c>
      <c r="O147" s="45">
        <v>0</v>
      </c>
      <c r="P147" s="45">
        <v>2.8784172914302353E-3</v>
      </c>
      <c r="Q147" s="45">
        <v>0</v>
      </c>
      <c r="R147" s="45">
        <v>0.93783526606148371</v>
      </c>
      <c r="S147" s="45">
        <v>1.0818460843442779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1.8666544431789757E-2</v>
      </c>
      <c r="K148" s="45">
        <v>0</v>
      </c>
      <c r="L148" s="45">
        <v>0</v>
      </c>
      <c r="M148" s="45">
        <v>6.8039401457662407E-3</v>
      </c>
      <c r="N148" s="45">
        <v>3.9362246891765373E-2</v>
      </c>
      <c r="O148" s="45">
        <v>0</v>
      </c>
      <c r="P148" s="45">
        <v>2.717542346118984E-4</v>
      </c>
      <c r="Q148" s="45">
        <v>7.7058998225227326E-3</v>
      </c>
      <c r="R148" s="45">
        <v>0.17376493655194736</v>
      </c>
      <c r="S148" s="45">
        <v>0.24657532207839949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1.2279971301699666E-2</v>
      </c>
      <c r="L149" s="45">
        <v>0</v>
      </c>
      <c r="M149" s="45">
        <v>7.3143293974631263E-4</v>
      </c>
      <c r="N149" s="45">
        <v>8.3594212645305532E-2</v>
      </c>
      <c r="O149" s="45">
        <v>0</v>
      </c>
      <c r="P149" s="45">
        <v>0</v>
      </c>
      <c r="Q149" s="45">
        <v>0</v>
      </c>
      <c r="R149" s="45">
        <v>0</v>
      </c>
      <c r="S149" s="45">
        <v>9.6605616886762391E-2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3.4436716368827724E-2</v>
      </c>
      <c r="M150" s="45">
        <v>1.8453836656817657E-4</v>
      </c>
      <c r="N150" s="45">
        <v>0</v>
      </c>
      <c r="O150" s="45">
        <v>0</v>
      </c>
      <c r="P150" s="45">
        <v>0</v>
      </c>
      <c r="Q150" s="45">
        <v>1.9015491472939572E-3</v>
      </c>
      <c r="R150" s="45">
        <v>0</v>
      </c>
      <c r="S150" s="45">
        <v>3.6522803882661492E-2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7.8417954000403051E-3</v>
      </c>
      <c r="K151" s="45">
        <v>0</v>
      </c>
      <c r="L151" s="45">
        <v>0</v>
      </c>
      <c r="M151" s="45">
        <v>1.5988815136758205E-5</v>
      </c>
      <c r="N151" s="45">
        <v>7.2177000055440033E-4</v>
      </c>
      <c r="O151" s="45">
        <v>0</v>
      </c>
      <c r="P151" s="45">
        <v>0</v>
      </c>
      <c r="Q151" s="45">
        <v>0</v>
      </c>
      <c r="R151" s="45">
        <v>5.2521340701474628E-2</v>
      </c>
      <c r="S151" s="45">
        <v>6.1100894917217374E-2</v>
      </c>
    </row>
    <row r="152" spans="1:19">
      <c r="A152" s="88" t="s">
        <v>284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6.2419917976912487E-3</v>
      </c>
      <c r="L152" s="45">
        <v>0</v>
      </c>
      <c r="M152" s="45">
        <v>0</v>
      </c>
      <c r="N152" s="45">
        <v>6.7451668822915423E-3</v>
      </c>
      <c r="O152" s="45">
        <v>0</v>
      </c>
      <c r="P152" s="45">
        <v>0</v>
      </c>
      <c r="Q152" s="45">
        <v>0</v>
      </c>
      <c r="R152" s="45">
        <v>0.21022504322570512</v>
      </c>
      <c r="S152" s="45">
        <v>0.22321220190571012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0.89423089417041979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3.5525161411786854E-4</v>
      </c>
      <c r="N153" s="45">
        <v>8.3883235223154884E-2</v>
      </c>
      <c r="O153" s="45">
        <v>0</v>
      </c>
      <c r="P153" s="45">
        <v>0</v>
      </c>
      <c r="Q153" s="45">
        <v>0</v>
      </c>
      <c r="R153" s="45">
        <v>0.62072915104502613</v>
      </c>
      <c r="S153" s="45">
        <v>1.5991985320526965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</v>
      </c>
      <c r="Q154" s="45">
        <v>0</v>
      </c>
      <c r="R154" s="45">
        <v>0.23007116522401816</v>
      </c>
      <c r="S154" s="45">
        <v>0.23007116522401816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0.48397492556976118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6.1159713768077495E-5</v>
      </c>
      <c r="N155" s="45">
        <v>0</v>
      </c>
      <c r="O155" s="45">
        <v>0</v>
      </c>
      <c r="P155" s="45">
        <v>2.4461004780815809E-3</v>
      </c>
      <c r="Q155" s="45">
        <v>5.1419767233080171E-3</v>
      </c>
      <c r="R155" s="45">
        <v>0</v>
      </c>
      <c r="S155" s="45">
        <v>0.49162416248492491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2.2701894800736255E-4</v>
      </c>
      <c r="N156" s="45">
        <v>3.0704543081299107E-3</v>
      </c>
      <c r="O156" s="45">
        <v>0</v>
      </c>
      <c r="P156" s="45">
        <v>0</v>
      </c>
      <c r="Q156" s="45">
        <v>0</v>
      </c>
      <c r="R156" s="45">
        <v>2.0383401997406736E-2</v>
      </c>
      <c r="S156" s="45">
        <v>2.3680875253546674E-2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3.5607576364666826E-3</v>
      </c>
      <c r="N157" s="45">
        <v>3.3022620533254887E-2</v>
      </c>
      <c r="O157" s="45">
        <v>0</v>
      </c>
      <c r="P157" s="45">
        <v>1.2339888758441386E-3</v>
      </c>
      <c r="Q157" s="45">
        <v>1.6881170003080759E-3</v>
      </c>
      <c r="R157" s="45">
        <v>0.10357374981435896</v>
      </c>
      <c r="S157" s="45">
        <v>0.14307923386022026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1.0008664678480272E-3</v>
      </c>
      <c r="N158" s="45">
        <v>3.5207641425571978E-3</v>
      </c>
      <c r="O158" s="45">
        <v>0</v>
      </c>
      <c r="P158" s="45">
        <v>0</v>
      </c>
      <c r="Q158" s="45">
        <v>0</v>
      </c>
      <c r="R158" s="45">
        <v>0</v>
      </c>
      <c r="S158" s="45">
        <v>4.5216306104123305E-3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0.19294564479002219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0.19294564479000087</v>
      </c>
    </row>
    <row r="160" spans="1:19">
      <c r="A160" s="88" t="s">
        <v>284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7.5272473710175092E-4</v>
      </c>
      <c r="N160" s="45">
        <v>2.3994433893419043E-2</v>
      </c>
      <c r="O160" s="45">
        <v>0</v>
      </c>
      <c r="P160" s="45">
        <v>1.1163784372487662E-3</v>
      </c>
      <c r="Q160" s="45">
        <v>5.9035987786326682E-3</v>
      </c>
      <c r="R160" s="45">
        <v>0</v>
      </c>
      <c r="S160" s="45">
        <v>3.1767135846450856E-2</v>
      </c>
    </row>
    <row r="161" spans="1:19">
      <c r="A161" s="88" t="s">
        <v>284</v>
      </c>
      <c r="B161" s="69" t="s">
        <v>201</v>
      </c>
      <c r="C161" s="45">
        <v>4.3062963602988669E-2</v>
      </c>
      <c r="D161" s="45">
        <v>0.10931257335106537</v>
      </c>
      <c r="E161" s="45">
        <v>0</v>
      </c>
      <c r="F161" s="45">
        <v>0</v>
      </c>
      <c r="G161" s="45">
        <v>0.95517438730487569</v>
      </c>
      <c r="H161" s="45">
        <v>0.11409377333081494</v>
      </c>
      <c r="I161" s="45">
        <v>0</v>
      </c>
      <c r="J161" s="45">
        <v>1.4067662658879806E-2</v>
      </c>
      <c r="K161" s="45">
        <v>1.1887813028415323E-2</v>
      </c>
      <c r="L161" s="45">
        <v>0.19425962417064246</v>
      </c>
      <c r="M161" s="45">
        <v>0.19394615208439347</v>
      </c>
      <c r="N161" s="45">
        <v>0.39489957592503711</v>
      </c>
      <c r="O161" s="45">
        <v>0.11078232489356354</v>
      </c>
      <c r="P161" s="45">
        <v>9.9510277479349929E-2</v>
      </c>
      <c r="Q161" s="45">
        <v>3.4924466127321446E-2</v>
      </c>
      <c r="R161" s="45">
        <v>4.7436129238132878</v>
      </c>
      <c r="S161" s="45">
        <v>7.0195345177706088</v>
      </c>
    </row>
    <row r="162" spans="1:19">
      <c r="A162" s="88" t="s">
        <v>284</v>
      </c>
      <c r="B162" s="69" t="s">
        <v>202</v>
      </c>
      <c r="C162" s="45">
        <v>4.5876384988434493E-2</v>
      </c>
      <c r="D162" s="45">
        <v>6.6218260922939365E-2</v>
      </c>
      <c r="E162" s="45">
        <v>0</v>
      </c>
      <c r="F162" s="45">
        <v>0.79220611143071551</v>
      </c>
      <c r="G162" s="45">
        <v>0.30306113441835336</v>
      </c>
      <c r="H162" s="45">
        <v>0.18854904386710558</v>
      </c>
      <c r="I162" s="45">
        <v>0</v>
      </c>
      <c r="J162" s="45">
        <v>2.0475300912018476E-2</v>
      </c>
      <c r="K162" s="45">
        <v>0</v>
      </c>
      <c r="L162" s="45">
        <v>3.411645172666411E-2</v>
      </c>
      <c r="M162" s="45">
        <v>5.470260616960676E-2</v>
      </c>
      <c r="N162" s="45">
        <v>0.12846779155482846</v>
      </c>
      <c r="O162" s="45">
        <v>0</v>
      </c>
      <c r="P162" s="45">
        <v>8.8898190283533074E-2</v>
      </c>
      <c r="Q162" s="45">
        <v>6.8923530315788684E-3</v>
      </c>
      <c r="R162" s="45">
        <v>1.0210087750287187</v>
      </c>
      <c r="S162" s="45">
        <v>2.7504724043345163</v>
      </c>
    </row>
    <row r="163" spans="1:19">
      <c r="A163" s="88" t="s">
        <v>284</v>
      </c>
      <c r="B163" s="69" t="s">
        <v>203</v>
      </c>
      <c r="C163" s="45">
        <v>0</v>
      </c>
      <c r="D163" s="45">
        <v>0.15614275611530548</v>
      </c>
      <c r="E163" s="45">
        <v>0</v>
      </c>
      <c r="F163" s="45">
        <v>3.4055736344541359</v>
      </c>
      <c r="G163" s="45">
        <v>1.1435273376406769</v>
      </c>
      <c r="H163" s="45">
        <v>0.1765344158661577</v>
      </c>
      <c r="I163" s="45">
        <v>2.1313593153165278E-2</v>
      </c>
      <c r="J163" s="45">
        <v>5.0349275835899349E-3</v>
      </c>
      <c r="K163" s="45">
        <v>0</v>
      </c>
      <c r="L163" s="45">
        <v>1.3114129545211295E-2</v>
      </c>
      <c r="M163" s="45">
        <v>4.5566706659540657E-2</v>
      </c>
      <c r="N163" s="45">
        <v>0.13507622377026607</v>
      </c>
      <c r="O163" s="45">
        <v>1.2106881676379189E-3</v>
      </c>
      <c r="P163" s="45">
        <v>3.6429007950839809E-2</v>
      </c>
      <c r="Q163" s="45">
        <v>3.298242260711598E-3</v>
      </c>
      <c r="R163" s="45">
        <v>0.77782927434785165</v>
      </c>
      <c r="S163" s="45">
        <v>5.9206509375150915</v>
      </c>
    </row>
    <row r="164" spans="1:19">
      <c r="A164" s="88" t="s">
        <v>284</v>
      </c>
      <c r="B164" s="69" t="s">
        <v>204</v>
      </c>
      <c r="C164" s="45">
        <v>3.6602397375884888E-2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6.7481913040334518E-3</v>
      </c>
      <c r="K164" s="45">
        <v>1.4231428633213777E-2</v>
      </c>
      <c r="L164" s="45">
        <v>8.1331881397166406E-3</v>
      </c>
      <c r="M164" s="45">
        <v>1.9686167186435455E-2</v>
      </c>
      <c r="N164" s="45">
        <v>1.0390551621469513E-2</v>
      </c>
      <c r="O164" s="45">
        <v>2.0376923377345424E-3</v>
      </c>
      <c r="P164" s="45">
        <v>3.396519754057592E-2</v>
      </c>
      <c r="Q164" s="45">
        <v>5.3849062891407617E-3</v>
      </c>
      <c r="R164" s="45">
        <v>0.41311561789581219</v>
      </c>
      <c r="S164" s="45">
        <v>0.55029533832401967</v>
      </c>
    </row>
    <row r="165" spans="1:19">
      <c r="A165" s="88" t="s">
        <v>284</v>
      </c>
      <c r="B165" s="69" t="s">
        <v>205</v>
      </c>
      <c r="C165" s="45">
        <v>0</v>
      </c>
      <c r="D165" s="45">
        <v>0</v>
      </c>
      <c r="E165" s="45">
        <v>0</v>
      </c>
      <c r="F165" s="45">
        <v>0</v>
      </c>
      <c r="G165" s="45">
        <v>0.11800589800099459</v>
      </c>
      <c r="H165" s="45">
        <v>0</v>
      </c>
      <c r="I165" s="45">
        <v>0</v>
      </c>
      <c r="J165" s="45">
        <v>0</v>
      </c>
      <c r="K165" s="45">
        <v>0</v>
      </c>
      <c r="L165" s="45">
        <v>1.3989002009324292E-2</v>
      </c>
      <c r="M165" s="45">
        <v>1.5858764395005664E-2</v>
      </c>
      <c r="N165" s="45">
        <v>1.071888486417194E-2</v>
      </c>
      <c r="O165" s="45">
        <v>0</v>
      </c>
      <c r="P165" s="45">
        <v>3.3927028865954334E-3</v>
      </c>
      <c r="Q165" s="45">
        <v>3.1468463134583791E-3</v>
      </c>
      <c r="R165" s="45">
        <v>8.8145539598698974E-2</v>
      </c>
      <c r="S165" s="45">
        <v>0.25325763806824853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0.14993462789541567</v>
      </c>
      <c r="G166" s="45">
        <v>0</v>
      </c>
      <c r="H166" s="45">
        <v>0.2192823420235257</v>
      </c>
      <c r="I166" s="45">
        <v>0</v>
      </c>
      <c r="J166" s="45">
        <v>0</v>
      </c>
      <c r="K166" s="45">
        <v>3.1682542228516353E-3</v>
      </c>
      <c r="L166" s="45">
        <v>0</v>
      </c>
      <c r="M166" s="45">
        <v>1.6520149023659059E-2</v>
      </c>
      <c r="N166" s="45">
        <v>1.9201145252960572E-3</v>
      </c>
      <c r="O166" s="45">
        <v>9.3111261867262485E-3</v>
      </c>
      <c r="P166" s="45">
        <v>1.0407433393533005E-2</v>
      </c>
      <c r="Q166" s="45">
        <v>1.2740075796397465E-3</v>
      </c>
      <c r="R166" s="45">
        <v>0.27252608861451222</v>
      </c>
      <c r="S166" s="45">
        <v>0.6843441434651254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5.3909428499565593E-4</v>
      </c>
      <c r="N167" s="45">
        <v>6.9843416880814857E-3</v>
      </c>
      <c r="O167" s="45">
        <v>9.5501900522640959E-3</v>
      </c>
      <c r="P167" s="45">
        <v>1.215327541656297E-2</v>
      </c>
      <c r="Q167" s="45">
        <v>4.7361102352016515E-3</v>
      </c>
      <c r="R167" s="45">
        <v>8.7582554848594896E-2</v>
      </c>
      <c r="S167" s="45">
        <v>0.12154556652569681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6.370326092353551E-3</v>
      </c>
      <c r="N168" s="45">
        <v>5.8309468336157799E-2</v>
      </c>
      <c r="O168" s="45">
        <v>0</v>
      </c>
      <c r="P168" s="45">
        <v>5.4344090846449866E-3</v>
      </c>
      <c r="Q168" s="45">
        <v>1.239116928247852E-3</v>
      </c>
      <c r="R168" s="45">
        <v>0.15652107671199644</v>
      </c>
      <c r="S168" s="45">
        <v>0.22787439715341407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0.39098226191163477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6.659580912575791E-4</v>
      </c>
      <c r="N169" s="45">
        <v>2.2219482178021721E-2</v>
      </c>
      <c r="O169" s="45">
        <v>0</v>
      </c>
      <c r="P169" s="45">
        <v>1.1874990658644613E-4</v>
      </c>
      <c r="Q169" s="45">
        <v>8.6458415288320767E-4</v>
      </c>
      <c r="R169" s="45">
        <v>1.6352340313503078E-2</v>
      </c>
      <c r="S169" s="45">
        <v>0.43120337655389562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8.8709344637997845E-2</v>
      </c>
      <c r="G170" s="45">
        <v>0.55281914822626987</v>
      </c>
      <c r="H170" s="45">
        <v>0.136209247243265</v>
      </c>
      <c r="I170" s="45">
        <v>0</v>
      </c>
      <c r="J170" s="45">
        <v>3.7585397546594235E-3</v>
      </c>
      <c r="K170" s="45">
        <v>0</v>
      </c>
      <c r="L170" s="45">
        <v>0</v>
      </c>
      <c r="M170" s="45">
        <v>9.3890145995878527E-4</v>
      </c>
      <c r="N170" s="45">
        <v>0</v>
      </c>
      <c r="O170" s="45">
        <v>0</v>
      </c>
      <c r="P170" s="45">
        <v>2.5797498406681107E-3</v>
      </c>
      <c r="Q170" s="45">
        <v>1.4723759930929115E-4</v>
      </c>
      <c r="R170" s="45">
        <v>7.1539250755989769E-3</v>
      </c>
      <c r="S170" s="45">
        <v>0.79231609383774071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1.218427991739226</v>
      </c>
      <c r="H171" s="45">
        <v>0</v>
      </c>
      <c r="I171" s="45">
        <v>0</v>
      </c>
      <c r="J171" s="45">
        <v>2.8210545038007684E-3</v>
      </c>
      <c r="K171" s="45">
        <v>0</v>
      </c>
      <c r="L171" s="45">
        <v>0</v>
      </c>
      <c r="M171" s="45">
        <v>2.716213289453151E-4</v>
      </c>
      <c r="N171" s="45">
        <v>0</v>
      </c>
      <c r="O171" s="45">
        <v>4.507652136787943E-3</v>
      </c>
      <c r="P171" s="45">
        <v>0</v>
      </c>
      <c r="Q171" s="45">
        <v>5.6505343095775151E-4</v>
      </c>
      <c r="R171" s="45">
        <v>0</v>
      </c>
      <c r="S171" s="45">
        <v>1.226593373139707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1.5154141866933202E-3</v>
      </c>
      <c r="N172" s="45">
        <v>0</v>
      </c>
      <c r="O172" s="45">
        <v>0</v>
      </c>
      <c r="P172" s="45">
        <v>1.945878180378835E-3</v>
      </c>
      <c r="Q172" s="45">
        <v>2.1438636319485171E-3</v>
      </c>
      <c r="R172" s="45">
        <v>0</v>
      </c>
      <c r="S172" s="45">
        <v>5.6051559990351052E-3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3.5992286074204571E-5</v>
      </c>
      <c r="N173" s="45">
        <v>0</v>
      </c>
      <c r="O173" s="45">
        <v>0</v>
      </c>
      <c r="P173" s="45">
        <v>1.8928362792025588E-4</v>
      </c>
      <c r="Q173" s="45">
        <v>0</v>
      </c>
      <c r="R173" s="45">
        <v>9.619621504953102E-3</v>
      </c>
      <c r="S173" s="45">
        <v>9.8448974189579985E-3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1.0913592019101728</v>
      </c>
      <c r="H174" s="45">
        <v>0</v>
      </c>
      <c r="I174" s="45">
        <v>0</v>
      </c>
      <c r="J174" s="45">
        <v>0</v>
      </c>
      <c r="K174" s="45">
        <v>3.7861879373257967E-3</v>
      </c>
      <c r="L174" s="45">
        <v>0</v>
      </c>
      <c r="M174" s="45">
        <v>2.2316493994445352E-4</v>
      </c>
      <c r="N174" s="45">
        <v>1.6726460033353874E-3</v>
      </c>
      <c r="O174" s="45">
        <v>0</v>
      </c>
      <c r="P174" s="45">
        <v>5.8483879418637086E-3</v>
      </c>
      <c r="Q174" s="45">
        <v>0</v>
      </c>
      <c r="R174" s="45">
        <v>0</v>
      </c>
      <c r="S174" s="45">
        <v>1.1028895887326371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1.3917468903490438E-4</v>
      </c>
      <c r="Q175" s="45">
        <v>1.9366969917555821E-5</v>
      </c>
      <c r="R175" s="45">
        <v>4.5156613233075404E-2</v>
      </c>
      <c r="S175" s="45">
        <v>4.5315154892023202E-2</v>
      </c>
    </row>
    <row r="176" spans="1:19">
      <c r="A176" s="88" t="s">
        <v>284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6.8473857855977371E-4</v>
      </c>
      <c r="N176" s="45">
        <v>2.1226723297438355E-2</v>
      </c>
      <c r="O176" s="45">
        <v>0</v>
      </c>
      <c r="P176" s="45">
        <v>0</v>
      </c>
      <c r="Q176" s="45">
        <v>0</v>
      </c>
      <c r="R176" s="45">
        <v>0</v>
      </c>
      <c r="S176" s="45">
        <v>2.1911461876015892E-2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2.1277418705880069E-3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45">
        <v>0</v>
      </c>
      <c r="S177" s="45">
        <v>2.1277418705665241E-3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8.8709344637997845E-2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6.2316740820023142E-5</v>
      </c>
      <c r="N178" s="45">
        <v>0</v>
      </c>
      <c r="O178" s="45">
        <v>0</v>
      </c>
      <c r="P178" s="45">
        <v>0</v>
      </c>
      <c r="Q178" s="45">
        <v>1.79838788366804E-4</v>
      </c>
      <c r="R178" s="45">
        <v>0</v>
      </c>
      <c r="S178" s="45">
        <v>8.8951500167155473E-2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0</v>
      </c>
      <c r="K179" s="45">
        <v>2.2870949802900886E-3</v>
      </c>
      <c r="L179" s="45">
        <v>1.9507460744017102E-3</v>
      </c>
      <c r="M179" s="45">
        <v>1.7261392516854102E-4</v>
      </c>
      <c r="N179" s="45">
        <v>1.6666082589227749E-2</v>
      </c>
      <c r="O179" s="45">
        <v>0</v>
      </c>
      <c r="P179" s="45">
        <v>2.4121951117791474E-3</v>
      </c>
      <c r="Q179" s="45">
        <v>8.9226023786392883E-4</v>
      </c>
      <c r="R179" s="45">
        <v>0.10930561250842175</v>
      </c>
      <c r="S179" s="45">
        <v>0.13368660542715816</v>
      </c>
    </row>
    <row r="180" spans="1:19">
      <c r="A180" s="88" t="s">
        <v>284</v>
      </c>
      <c r="B180" s="69" t="s">
        <v>220</v>
      </c>
      <c r="C180" s="45">
        <v>0</v>
      </c>
      <c r="D180" s="45">
        <v>0</v>
      </c>
      <c r="E180" s="45">
        <v>0</v>
      </c>
      <c r="F180" s="45">
        <v>0</v>
      </c>
      <c r="G180" s="45">
        <v>0</v>
      </c>
      <c r="H180" s="45">
        <v>0</v>
      </c>
      <c r="I180" s="45">
        <v>0</v>
      </c>
      <c r="J180" s="45">
        <v>0</v>
      </c>
      <c r="K180" s="45">
        <v>0</v>
      </c>
      <c r="L180" s="45">
        <v>0</v>
      </c>
      <c r="M180" s="45">
        <v>1.0620021219587272E-4</v>
      </c>
      <c r="N180" s="45">
        <v>5.7072924071821518E-3</v>
      </c>
      <c r="O180" s="45">
        <v>0</v>
      </c>
      <c r="P180" s="45">
        <v>2.8385272614882551E-3</v>
      </c>
      <c r="Q180" s="45">
        <v>2.8351507109736218E-4</v>
      </c>
      <c r="R180" s="45">
        <v>3.20704811121999E-2</v>
      </c>
      <c r="S180" s="45">
        <v>4.1006016064159212E-2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6.1179340474559751E-5</v>
      </c>
      <c r="N181" s="45">
        <v>0</v>
      </c>
      <c r="O181" s="45">
        <v>0</v>
      </c>
      <c r="P181" s="45">
        <v>0</v>
      </c>
      <c r="Q181" s="45">
        <v>0</v>
      </c>
      <c r="R181" s="45">
        <v>3.8652396486327234E-4</v>
      </c>
      <c r="S181" s="45">
        <v>4.4770330535470748E-4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0</v>
      </c>
      <c r="N182" s="45">
        <v>2.9496768536745321E-3</v>
      </c>
      <c r="O182" s="45">
        <v>4.2302191254346422E-3</v>
      </c>
      <c r="P182" s="45">
        <v>5.7250322171187307E-5</v>
      </c>
      <c r="Q182" s="45">
        <v>0</v>
      </c>
      <c r="R182" s="45">
        <v>4.3087060421669321E-3</v>
      </c>
      <c r="S182" s="45">
        <v>1.1545852343459728E-2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2.1228540851065958E-2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1.7814035253138627E-5</v>
      </c>
      <c r="N183" s="45">
        <v>6.6666324816111455E-6</v>
      </c>
      <c r="O183" s="45">
        <v>1.7134541206487164E-4</v>
      </c>
      <c r="P183" s="45">
        <v>8.1399740863186132E-5</v>
      </c>
      <c r="Q183" s="45">
        <v>1.4660383386039255E-4</v>
      </c>
      <c r="R183" s="45">
        <v>1.4183453925085132E-3</v>
      </c>
      <c r="S183" s="45">
        <v>2.3070715898086291E-2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1.5551390651680208E-5</v>
      </c>
      <c r="N184" s="45">
        <v>6.2638564664041496E-5</v>
      </c>
      <c r="O184" s="45">
        <v>0</v>
      </c>
      <c r="P184" s="45">
        <v>0</v>
      </c>
      <c r="Q184" s="45">
        <v>0</v>
      </c>
      <c r="R184" s="45">
        <v>1.6124148313849673E-3</v>
      </c>
      <c r="S184" s="45">
        <v>1.6906047866882545E-3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B2:E33"/>
  <sheetViews>
    <sheetView workbookViewId="0">
      <selection activeCell="K13" sqref="K13"/>
    </sheetView>
  </sheetViews>
  <sheetFormatPr defaultRowHeight="15"/>
  <cols>
    <col min="2" max="2" width="23.140625" bestFit="1" customWidth="1"/>
    <col min="3" max="5" width="10.85546875" customWidth="1"/>
  </cols>
  <sheetData>
    <row r="2" spans="2:5" ht="11.25" customHeight="1">
      <c r="B2" s="133" t="s">
        <v>331</v>
      </c>
      <c r="C2" s="134" t="s">
        <v>350</v>
      </c>
      <c r="D2" s="135"/>
      <c r="E2" s="136"/>
    </row>
    <row r="3" spans="2:5" ht="11.25" customHeight="1">
      <c r="B3" s="137" t="s">
        <v>1</v>
      </c>
      <c r="C3" s="142" t="s">
        <v>280</v>
      </c>
      <c r="D3" s="140"/>
      <c r="E3" s="141"/>
    </row>
    <row r="4" spans="2:5" ht="11.25" customHeight="1">
      <c r="B4" s="137" t="s">
        <v>3</v>
      </c>
      <c r="C4" s="142" t="s">
        <v>285</v>
      </c>
      <c r="D4" s="140"/>
      <c r="E4" s="141"/>
    </row>
    <row r="5" spans="2:5" ht="11.25" customHeight="1">
      <c r="B5" s="137" t="s">
        <v>334</v>
      </c>
      <c r="C5" s="140" t="s">
        <v>345</v>
      </c>
      <c r="D5" s="140"/>
      <c r="E5" s="141"/>
    </row>
    <row r="6" spans="2:5">
      <c r="B6" s="207"/>
      <c r="C6" s="144"/>
      <c r="D6" s="144"/>
      <c r="E6" s="145"/>
    </row>
    <row r="7" spans="2:5" ht="11.25" customHeight="1"/>
    <row r="8" spans="2:5" ht="11.25" customHeight="1">
      <c r="B8" s="146" t="s">
        <v>346</v>
      </c>
    </row>
    <row r="9" spans="2:5" ht="11.25" customHeight="1">
      <c r="B9" s="147" t="s">
        <v>337</v>
      </c>
      <c r="C9" s="148">
        <v>2010</v>
      </c>
      <c r="D9" s="148">
        <v>2020</v>
      </c>
      <c r="E9" s="149">
        <v>2030</v>
      </c>
    </row>
    <row r="10" spans="2:5" ht="11.25" customHeight="1">
      <c r="B10" s="150" t="s">
        <v>12</v>
      </c>
      <c r="C10" s="151"/>
      <c r="D10" s="152"/>
      <c r="E10" s="153"/>
    </row>
    <row r="11" spans="2:5" ht="11.25" customHeight="1">
      <c r="B11" s="73" t="s">
        <v>14</v>
      </c>
      <c r="C11" s="197">
        <v>55.918894698340992</v>
      </c>
      <c r="D11" s="197">
        <v>59.595584561622658</v>
      </c>
      <c r="E11" s="197">
        <v>62.896219982310306</v>
      </c>
    </row>
    <row r="12" spans="2:5" ht="11.25" customHeight="1">
      <c r="B12" s="73" t="s">
        <v>15</v>
      </c>
      <c r="C12" s="198">
        <v>235.15808853378149</v>
      </c>
      <c r="D12" s="198">
        <v>248.2201743546606</v>
      </c>
      <c r="E12" s="198">
        <v>245.77564025457184</v>
      </c>
    </row>
    <row r="13" spans="2:5" ht="11.25" customHeight="1">
      <c r="B13" s="73" t="s">
        <v>16</v>
      </c>
      <c r="C13" s="198">
        <v>23.962610864208418</v>
      </c>
      <c r="D13" s="198">
        <v>24.70003009945663</v>
      </c>
      <c r="E13" s="198">
        <v>25.081641924014644</v>
      </c>
    </row>
    <row r="14" spans="2:5" ht="11.25" customHeight="1">
      <c r="B14" s="73" t="s">
        <v>17</v>
      </c>
      <c r="C14" s="198">
        <v>241.56361427689032</v>
      </c>
      <c r="D14" s="198">
        <v>262.17685526779297</v>
      </c>
      <c r="E14" s="198">
        <v>278.2975707396397</v>
      </c>
    </row>
    <row r="15" spans="2:5" ht="11.25" customHeight="1">
      <c r="B15" s="73" t="s">
        <v>18</v>
      </c>
      <c r="C15" s="198">
        <v>299.59327408349213</v>
      </c>
      <c r="D15" s="198">
        <v>322.09682342062035</v>
      </c>
      <c r="E15" s="198">
        <v>343.51500031605195</v>
      </c>
    </row>
    <row r="16" spans="2:5" ht="11.25" customHeight="1">
      <c r="B16" s="73" t="s">
        <v>19</v>
      </c>
      <c r="C16" s="198">
        <v>28.695575467455456</v>
      </c>
      <c r="D16" s="198">
        <v>35.481064141607831</v>
      </c>
      <c r="E16" s="198">
        <v>43.465212907384256</v>
      </c>
    </row>
    <row r="17" spans="2:5" ht="11.25" customHeight="1">
      <c r="B17" s="73" t="s">
        <v>20</v>
      </c>
      <c r="C17" s="198">
        <v>49.663646035113217</v>
      </c>
      <c r="D17" s="198">
        <v>55.545261688835119</v>
      </c>
      <c r="E17" s="198">
        <v>60.416078449663601</v>
      </c>
    </row>
    <row r="18" spans="2:5" ht="11.25" customHeight="1">
      <c r="B18" s="73" t="s">
        <v>21</v>
      </c>
      <c r="C18" s="198">
        <v>44.601678646564118</v>
      </c>
      <c r="D18" s="198">
        <v>43.819658895084679</v>
      </c>
      <c r="E18" s="198">
        <v>42.642874513607914</v>
      </c>
    </row>
    <row r="19" spans="2:5" ht="11.25" customHeight="1">
      <c r="B19" s="73" t="s">
        <v>22</v>
      </c>
      <c r="C19" s="198">
        <v>27.408533203184696</v>
      </c>
      <c r="D19" s="198">
        <v>30.236039193479389</v>
      </c>
      <c r="E19" s="198">
        <v>33.127483573154258</v>
      </c>
    </row>
    <row r="20" spans="2:5" ht="11.25" customHeight="1">
      <c r="B20" s="73" t="s">
        <v>23</v>
      </c>
      <c r="C20" s="198">
        <v>174.39034759382037</v>
      </c>
      <c r="D20" s="198">
        <v>181.01924634758205</v>
      </c>
      <c r="E20" s="198">
        <v>185.92723060369752</v>
      </c>
    </row>
    <row r="21" spans="2:5" ht="11.25" customHeight="1">
      <c r="B21" s="150" t="s">
        <v>13</v>
      </c>
      <c r="C21" s="152"/>
      <c r="D21" s="152"/>
      <c r="E21" s="153"/>
    </row>
    <row r="22" spans="2:5" ht="11.25" customHeight="1">
      <c r="B22" s="157" t="s">
        <v>24</v>
      </c>
      <c r="C22" s="199">
        <v>292.89117147774118</v>
      </c>
      <c r="D22" s="199">
        <v>343.4919902094706</v>
      </c>
      <c r="E22" s="199">
        <v>395.37790900143864</v>
      </c>
    </row>
    <row r="23" spans="2:5" ht="11.25" customHeight="1">
      <c r="B23" s="157" t="s">
        <v>238</v>
      </c>
      <c r="C23" s="199">
        <v>227.07670731558426</v>
      </c>
      <c r="D23" s="199">
        <v>258.28310553527308</v>
      </c>
      <c r="E23" s="199">
        <v>283.66348866661514</v>
      </c>
    </row>
    <row r="24" spans="2:5" ht="11.25" customHeight="1">
      <c r="B24" s="157" t="s">
        <v>239</v>
      </c>
      <c r="C24" s="199">
        <v>27.815653873505351</v>
      </c>
      <c r="D24" s="199">
        <v>32.431854516977829</v>
      </c>
      <c r="E24" s="199">
        <v>38.254655036214146</v>
      </c>
    </row>
    <row r="25" spans="2:5" ht="11.25" customHeight="1">
      <c r="B25" s="157" t="s">
        <v>27</v>
      </c>
      <c r="C25" s="199">
        <v>254.95358255597586</v>
      </c>
      <c r="D25" s="199">
        <v>310.508009542938</v>
      </c>
      <c r="E25" s="199">
        <v>383.50739551580909</v>
      </c>
    </row>
    <row r="26" spans="2:5" ht="11.25" customHeight="1">
      <c r="B26" s="157" t="s">
        <v>28</v>
      </c>
      <c r="C26" s="199">
        <v>229.23047749757728</v>
      </c>
      <c r="D26" s="199">
        <v>226.99555675701902</v>
      </c>
      <c r="E26" s="199">
        <v>224.15153179299466</v>
      </c>
    </row>
    <row r="27" spans="2:5" ht="11.25" customHeight="1">
      <c r="B27" s="157" t="s">
        <v>240</v>
      </c>
      <c r="C27" s="199">
        <v>73.417241164189122</v>
      </c>
      <c r="D27" s="199">
        <v>77.66881805646112</v>
      </c>
      <c r="E27" s="199">
        <v>82.945989183214522</v>
      </c>
    </row>
    <row r="28" spans="2:5" ht="11.25" customHeight="1">
      <c r="B28" s="157" t="s">
        <v>338</v>
      </c>
      <c r="C28" s="199">
        <v>0</v>
      </c>
      <c r="D28" s="199">
        <v>0</v>
      </c>
      <c r="E28" s="199">
        <v>0</v>
      </c>
    </row>
    <row r="29" spans="2:5">
      <c r="B29" s="19" t="s">
        <v>241</v>
      </c>
      <c r="C29" s="200">
        <v>2286.341097287424</v>
      </c>
      <c r="D29" s="200">
        <v>2512.2700725888826</v>
      </c>
      <c r="E29" s="200">
        <v>2729.0459224603824</v>
      </c>
    </row>
    <row r="30" spans="2:5" ht="11.25" customHeight="1"/>
    <row r="31" spans="2:5">
      <c r="B31" s="160" t="s">
        <v>339</v>
      </c>
      <c r="C31" t="s">
        <v>351</v>
      </c>
      <c r="D31" s="161"/>
    </row>
    <row r="32" spans="2:5" ht="11.25" customHeight="1">
      <c r="C32" s="162"/>
      <c r="E32" s="162"/>
    </row>
    <row r="33" spans="3:5" ht="11.25" customHeight="1">
      <c r="C33" s="201"/>
      <c r="D33" s="201"/>
      <c r="E33" s="201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0.19862342178361458</v>
      </c>
      <c r="D10" s="45">
        <v>1.168596495523526</v>
      </c>
      <c r="E10" s="45">
        <v>3.4592423421452731E-2</v>
      </c>
      <c r="F10" s="45">
        <v>3.9902842455983145</v>
      </c>
      <c r="G10" s="45">
        <v>3.1647124693901474</v>
      </c>
      <c r="H10" s="45">
        <v>0.39512828574913555</v>
      </c>
      <c r="I10" s="45">
        <v>0.11879706374738351</v>
      </c>
      <c r="J10" s="45">
        <v>0.25721588819649932</v>
      </c>
      <c r="K10" s="45">
        <v>0.58653419954437469</v>
      </c>
      <c r="L10" s="45">
        <v>0.17498621221382185</v>
      </c>
      <c r="M10" s="45">
        <v>4.2235785392317231</v>
      </c>
      <c r="N10" s="45">
        <v>1.3098571520361675</v>
      </c>
      <c r="O10" s="45">
        <v>0.93517323058371671</v>
      </c>
      <c r="P10" s="45">
        <v>2.6011510062946992</v>
      </c>
      <c r="Q10" s="45">
        <v>0.5610189717221421</v>
      </c>
      <c r="R10" s="45">
        <v>2.9988004960189776</v>
      </c>
      <c r="S10" s="45">
        <v>22.719050101055696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2.0933073943043667E-2</v>
      </c>
      <c r="I11" s="45">
        <v>0</v>
      </c>
      <c r="J11" s="45">
        <v>0</v>
      </c>
      <c r="K11" s="45">
        <v>0</v>
      </c>
      <c r="L11" s="45">
        <v>0</v>
      </c>
      <c r="M11" s="45">
        <v>8.2352224665349638E-3</v>
      </c>
      <c r="N11" s="45">
        <v>4.4728820748967557E-2</v>
      </c>
      <c r="O11" s="45">
        <v>1.2800344813868048E-4</v>
      </c>
      <c r="P11" s="45">
        <v>0.23523693221239261</v>
      </c>
      <c r="Q11" s="45">
        <v>0</v>
      </c>
      <c r="R11" s="45">
        <v>0</v>
      </c>
      <c r="S11" s="45">
        <v>0.30926205281907215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2.6681528917659847E-2</v>
      </c>
      <c r="N12" s="45">
        <v>8.0364766847556002E-3</v>
      </c>
      <c r="O12" s="45">
        <v>0</v>
      </c>
      <c r="P12" s="45">
        <v>1.3358989648970088E-2</v>
      </c>
      <c r="Q12" s="45">
        <v>0</v>
      </c>
      <c r="R12" s="45">
        <v>7.6130846977662259E-6</v>
      </c>
      <c r="S12" s="45">
        <v>4.8084608336086632E-2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7.8068053498627776E-3</v>
      </c>
      <c r="N13" s="45">
        <v>0</v>
      </c>
      <c r="O13" s="45">
        <v>0</v>
      </c>
      <c r="P13" s="45">
        <v>0</v>
      </c>
      <c r="Q13" s="45">
        <v>0</v>
      </c>
      <c r="R13" s="45">
        <v>6.11687611255185E-3</v>
      </c>
      <c r="S13" s="45">
        <v>1.3923681462415516E-2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0.39624738381028513</v>
      </c>
      <c r="G14" s="45">
        <v>0</v>
      </c>
      <c r="H14" s="45">
        <v>0</v>
      </c>
      <c r="I14" s="45">
        <v>0.21032100150180194</v>
      </c>
      <c r="J14" s="45">
        <v>0</v>
      </c>
      <c r="K14" s="45">
        <v>0</v>
      </c>
      <c r="L14" s="45">
        <v>0</v>
      </c>
      <c r="M14" s="45">
        <v>4.275672061837188E-2</v>
      </c>
      <c r="N14" s="45">
        <v>4.4696976506883646E-2</v>
      </c>
      <c r="O14" s="45">
        <v>7.6852491218006858E-3</v>
      </c>
      <c r="P14" s="45">
        <v>0</v>
      </c>
      <c r="Q14" s="45">
        <v>0</v>
      </c>
      <c r="R14" s="45">
        <v>8.0445278972343104E-2</v>
      </c>
      <c r="S14" s="45">
        <v>0.78215261053148666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6.8513938229104454E-3</v>
      </c>
      <c r="N15" s="45">
        <v>0</v>
      </c>
      <c r="O15" s="45">
        <v>1.3322744440014134E-4</v>
      </c>
      <c r="P15" s="45">
        <v>0</v>
      </c>
      <c r="Q15" s="45">
        <v>0</v>
      </c>
      <c r="R15" s="45">
        <v>0</v>
      </c>
      <c r="S15" s="45">
        <v>6.984621267307034E-3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0.11045317562416912</v>
      </c>
      <c r="N16" s="45">
        <v>0</v>
      </c>
      <c r="O16" s="45">
        <v>5.8733734105285151E-3</v>
      </c>
      <c r="P16" s="45">
        <v>1.9551326901543931E-2</v>
      </c>
      <c r="Q16" s="45">
        <v>0</v>
      </c>
      <c r="R16" s="45">
        <v>0.45013699516929861</v>
      </c>
      <c r="S16" s="45">
        <v>0.58601487110554018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1.2447705293114453E-2</v>
      </c>
      <c r="N17" s="45">
        <v>0</v>
      </c>
      <c r="O17" s="45">
        <v>0</v>
      </c>
      <c r="P17" s="45">
        <v>4.2508536184011181E-2</v>
      </c>
      <c r="Q17" s="45">
        <v>1.0474157597530009E-2</v>
      </c>
      <c r="R17" s="45">
        <v>0</v>
      </c>
      <c r="S17" s="45">
        <v>6.5430399074660528E-2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8.3451451602936183E-2</v>
      </c>
      <c r="M18" s="45">
        <v>3.9288085637502412E-2</v>
      </c>
      <c r="N18" s="45">
        <v>0</v>
      </c>
      <c r="O18" s="45">
        <v>4.763427099845674E-3</v>
      </c>
      <c r="P18" s="45">
        <v>0</v>
      </c>
      <c r="Q18" s="45">
        <v>0</v>
      </c>
      <c r="R18" s="45">
        <v>0</v>
      </c>
      <c r="S18" s="45">
        <v>0.12750296434028385</v>
      </c>
    </row>
    <row r="19" spans="1:19">
      <c r="A19" s="88" t="s">
        <v>286</v>
      </c>
      <c r="B19" s="89" t="s">
        <v>58</v>
      </c>
      <c r="C19" s="45">
        <v>1.0680566614745071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0.21294442099621502</v>
      </c>
      <c r="N19" s="45">
        <v>4.2505617761966485E-2</v>
      </c>
      <c r="O19" s="45">
        <v>0</v>
      </c>
      <c r="P19" s="45">
        <v>0.81977875229520292</v>
      </c>
      <c r="Q19" s="45">
        <v>0</v>
      </c>
      <c r="R19" s="45">
        <v>0</v>
      </c>
      <c r="S19" s="45">
        <v>2.1432854525278913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9.1184964768267207E-3</v>
      </c>
      <c r="N20" s="45">
        <v>8.8753574904180343E-2</v>
      </c>
      <c r="O20" s="45">
        <v>1.5839468048284289E-7</v>
      </c>
      <c r="P20" s="45">
        <v>0</v>
      </c>
      <c r="Q20" s="45">
        <v>0</v>
      </c>
      <c r="R20" s="45">
        <v>6.6523891564864712E-3</v>
      </c>
      <c r="S20" s="45">
        <v>0.10452461893217446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6.7317746794515188E-4</v>
      </c>
      <c r="N21" s="45">
        <v>5.5368190382491633E-2</v>
      </c>
      <c r="O21" s="45">
        <v>2.0831500043960727E-4</v>
      </c>
      <c r="P21" s="45">
        <v>1.7568316650894644E-2</v>
      </c>
      <c r="Q21" s="45">
        <v>0</v>
      </c>
      <c r="R21" s="45">
        <v>0.20249114170293225</v>
      </c>
      <c r="S21" s="45">
        <v>0.27630914120470607</v>
      </c>
    </row>
    <row r="22" spans="1:19">
      <c r="A22" s="88" t="s">
        <v>286</v>
      </c>
      <c r="B22" s="89" t="s">
        <v>61</v>
      </c>
      <c r="C22" s="45">
        <v>0</v>
      </c>
      <c r="D22" s="45">
        <v>1.0268782919871524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2.028381761890119E-2</v>
      </c>
      <c r="K22" s="45">
        <v>0</v>
      </c>
      <c r="L22" s="45">
        <v>0</v>
      </c>
      <c r="M22" s="45">
        <v>0.35342319208363193</v>
      </c>
      <c r="N22" s="45">
        <v>0.25199461869022843</v>
      </c>
      <c r="O22" s="45">
        <v>1.0342198640494793E-2</v>
      </c>
      <c r="P22" s="45">
        <v>0</v>
      </c>
      <c r="Q22" s="45">
        <v>0</v>
      </c>
      <c r="R22" s="45">
        <v>1.1451275885294265E-2</v>
      </c>
      <c r="S22" s="45">
        <v>1.6743733949056967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3.5911533434414444E-2</v>
      </c>
      <c r="N23" s="45">
        <v>0</v>
      </c>
      <c r="O23" s="45">
        <v>1.1456360707118307E-4</v>
      </c>
      <c r="P23" s="45">
        <v>4.0195272111561486E-2</v>
      </c>
      <c r="Q23" s="45">
        <v>1.2383186073191554E-2</v>
      </c>
      <c r="R23" s="45">
        <v>1.3137272930396904E-5</v>
      </c>
      <c r="S23" s="45">
        <v>8.8617692499170175E-2</v>
      </c>
    </row>
    <row r="24" spans="1:19">
      <c r="A24" s="88" t="s">
        <v>286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5.6900737877396246E-2</v>
      </c>
      <c r="N24" s="45">
        <v>0</v>
      </c>
      <c r="O24" s="45">
        <v>6.0454454548360959E-3</v>
      </c>
      <c r="P24" s="45">
        <v>0</v>
      </c>
      <c r="Q24" s="45">
        <v>0</v>
      </c>
      <c r="R24" s="45">
        <v>0</v>
      </c>
      <c r="S24" s="45">
        <v>6.2946183332233119E-2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4.202517028217212E-2</v>
      </c>
      <c r="N25" s="45">
        <v>0</v>
      </c>
      <c r="O25" s="45">
        <v>1.6720762750086493E-3</v>
      </c>
      <c r="P25" s="45">
        <v>0</v>
      </c>
      <c r="Q25" s="45">
        <v>0</v>
      </c>
      <c r="R25" s="45">
        <v>0</v>
      </c>
      <c r="S25" s="45">
        <v>4.3697246557179881E-2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3.1479619683318916E-3</v>
      </c>
      <c r="N26" s="45">
        <v>3.3624713926021288E-2</v>
      </c>
      <c r="O26" s="45">
        <v>6.9373673052819385E-6</v>
      </c>
      <c r="P26" s="45">
        <v>0</v>
      </c>
      <c r="Q26" s="45">
        <v>0</v>
      </c>
      <c r="R26" s="45">
        <v>3.246522183166789E-4</v>
      </c>
      <c r="S26" s="45">
        <v>3.710426547997514E-2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2.0830269916091382E-2</v>
      </c>
      <c r="N27" s="45">
        <v>0</v>
      </c>
      <c r="O27" s="45">
        <v>6.430517757920251E-3</v>
      </c>
      <c r="P27" s="45">
        <v>3.0710985356002585E-2</v>
      </c>
      <c r="Q27" s="45">
        <v>0</v>
      </c>
      <c r="R27" s="45">
        <v>0</v>
      </c>
      <c r="S27" s="45">
        <v>5.7971773030011775E-2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9.5333845728626243E-2</v>
      </c>
      <c r="J28" s="45">
        <v>0</v>
      </c>
      <c r="K28" s="45">
        <v>0</v>
      </c>
      <c r="L28" s="45">
        <v>0</v>
      </c>
      <c r="M28" s="45">
        <v>3.7170800052944486E-2</v>
      </c>
      <c r="N28" s="45">
        <v>0.43571635000838427</v>
      </c>
      <c r="O28" s="45">
        <v>3.495041536429877E-4</v>
      </c>
      <c r="P28" s="45">
        <v>0</v>
      </c>
      <c r="Q28" s="45">
        <v>0</v>
      </c>
      <c r="R28" s="45">
        <v>0</v>
      </c>
      <c r="S28" s="45">
        <v>0.56857049994360054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9.9563064539864854E-3</v>
      </c>
      <c r="N29" s="45">
        <v>0</v>
      </c>
      <c r="O29" s="45">
        <v>1.3977597144325671E-2</v>
      </c>
      <c r="P29" s="45">
        <v>0</v>
      </c>
      <c r="Q29" s="45">
        <v>0</v>
      </c>
      <c r="R29" s="45">
        <v>0.23953530760491315</v>
      </c>
      <c r="S29" s="45">
        <v>0.26346921120322619</v>
      </c>
    </row>
    <row r="30" spans="1:19">
      <c r="A30" s="88" t="s">
        <v>286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2.5586250740436967E-3</v>
      </c>
      <c r="N30" s="45">
        <v>0</v>
      </c>
      <c r="O30" s="45">
        <v>1.2791103626041966E-4</v>
      </c>
      <c r="P30" s="45">
        <v>1.1826747723286957E-4</v>
      </c>
      <c r="Q30" s="45">
        <v>0</v>
      </c>
      <c r="R30" s="45">
        <v>2.0615797671807989E-2</v>
      </c>
      <c r="S30" s="45">
        <v>2.3420601259349638E-2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1.717077456545546E-2</v>
      </c>
      <c r="N31" s="45">
        <v>0</v>
      </c>
      <c r="O31" s="45">
        <v>0</v>
      </c>
      <c r="P31" s="45">
        <v>0.416978212221633</v>
      </c>
      <c r="Q31" s="45">
        <v>2.9936062132226438E-3</v>
      </c>
      <c r="R31" s="45">
        <v>5.0959441432798513E-3</v>
      </c>
      <c r="S31" s="45">
        <v>0.44223853714358441</v>
      </c>
    </row>
    <row r="32" spans="1:19">
      <c r="A32" s="88" t="s">
        <v>286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4.1506920328152397E-2</v>
      </c>
      <c r="N32" s="45">
        <v>0</v>
      </c>
      <c r="O32" s="45">
        <v>2.1400537719393875E-2</v>
      </c>
      <c r="P32" s="45">
        <v>0</v>
      </c>
      <c r="Q32" s="45">
        <v>0</v>
      </c>
      <c r="R32" s="45">
        <v>0.48601663546027574</v>
      </c>
      <c r="S32" s="45">
        <v>0.54892409350782501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4.1596280005068209E-2</v>
      </c>
      <c r="N33" s="45">
        <v>0</v>
      </c>
      <c r="O33" s="45">
        <v>0</v>
      </c>
      <c r="P33" s="45">
        <v>8.8298166377066778E-2</v>
      </c>
      <c r="Q33" s="45">
        <v>1.4074432244262414E-2</v>
      </c>
      <c r="R33" s="45">
        <v>0.29290838630395832</v>
      </c>
      <c r="S33" s="45">
        <v>0.43687726493035228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1.7191515432518485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1.0184348770594376E-2</v>
      </c>
      <c r="N34" s="45">
        <v>0</v>
      </c>
      <c r="O34" s="45">
        <v>0</v>
      </c>
      <c r="P34" s="45">
        <v>0</v>
      </c>
      <c r="Q34" s="45">
        <v>0</v>
      </c>
      <c r="R34" s="45">
        <v>3.6867298288952632E-2</v>
      </c>
      <c r="S34" s="45">
        <v>1.7662031903114013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1.6416237522534516E-2</v>
      </c>
      <c r="N35" s="45">
        <v>0</v>
      </c>
      <c r="O35" s="45">
        <v>1.4157210450260749E-4</v>
      </c>
      <c r="P35" s="45">
        <v>3.8877205880361032E-4</v>
      </c>
      <c r="Q35" s="45">
        <v>0</v>
      </c>
      <c r="R35" s="45">
        <v>0</v>
      </c>
      <c r="S35" s="45">
        <v>1.6946581685836293E-2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2.9729717347398044E-2</v>
      </c>
      <c r="N36" s="45">
        <v>0.15301605435762689</v>
      </c>
      <c r="O36" s="45">
        <v>7.827732236963536E-3</v>
      </c>
      <c r="P36" s="45">
        <v>0</v>
      </c>
      <c r="Q36" s="45">
        <v>0</v>
      </c>
      <c r="R36" s="45">
        <v>0</v>
      </c>
      <c r="S36" s="45">
        <v>0.19057350394199091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2.1845552554300873E-2</v>
      </c>
      <c r="N37" s="45">
        <v>0</v>
      </c>
      <c r="O37" s="45">
        <v>0</v>
      </c>
      <c r="P37" s="45">
        <v>0</v>
      </c>
      <c r="Q37" s="45">
        <v>0</v>
      </c>
      <c r="R37" s="45">
        <v>6.2855906215959934E-2</v>
      </c>
      <c r="S37" s="45">
        <v>8.4701458770261695E-2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1.1036167192752799E-2</v>
      </c>
      <c r="N38" s="45">
        <v>0</v>
      </c>
      <c r="O38" s="45">
        <v>1.2416627241940148E-6</v>
      </c>
      <c r="P38" s="45">
        <v>0</v>
      </c>
      <c r="Q38" s="45">
        <v>0</v>
      </c>
      <c r="R38" s="45">
        <v>7.5768302787437847E-6</v>
      </c>
      <c r="S38" s="45">
        <v>1.1044985685749964E-2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3.1687508347917337E-2</v>
      </c>
      <c r="N39" s="45">
        <v>0</v>
      </c>
      <c r="O39" s="45">
        <v>2.0159423151522304E-4</v>
      </c>
      <c r="P39" s="45">
        <v>0</v>
      </c>
      <c r="Q39" s="45">
        <v>0</v>
      </c>
      <c r="R39" s="45">
        <v>2.0538347173599369E-2</v>
      </c>
      <c r="S39" s="45">
        <v>5.2427449753032818E-2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1.8972259759577241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3.4973557673912303E-2</v>
      </c>
      <c r="N40" s="45">
        <v>0.94968613947125657</v>
      </c>
      <c r="O40" s="45">
        <v>0</v>
      </c>
      <c r="P40" s="45">
        <v>0.10973359649388925</v>
      </c>
      <c r="Q40" s="45">
        <v>0</v>
      </c>
      <c r="R40" s="45">
        <v>4.2200585633320742E-3</v>
      </c>
      <c r="S40" s="45">
        <v>2.9958393281601161</v>
      </c>
    </row>
    <row r="41" spans="1:19">
      <c r="A41" s="88" t="s">
        <v>286</v>
      </c>
      <c r="B41" s="89" t="s">
        <v>80</v>
      </c>
      <c r="C41" s="45">
        <v>0</v>
      </c>
      <c r="D41" s="45">
        <v>2.6412384620708331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2.6406655643325117E-2</v>
      </c>
      <c r="N41" s="45">
        <v>0</v>
      </c>
      <c r="O41" s="45">
        <v>2.9466629953709411E-3</v>
      </c>
      <c r="P41" s="45">
        <v>6.5554999526238333E-3</v>
      </c>
      <c r="Q41" s="45">
        <v>0</v>
      </c>
      <c r="R41" s="45">
        <v>2.1461534669932725E-2</v>
      </c>
      <c r="S41" s="45">
        <v>2.6986088153320935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0.60529948197046846</v>
      </c>
      <c r="J42" s="45">
        <v>0</v>
      </c>
      <c r="K42" s="45">
        <v>0</v>
      </c>
      <c r="L42" s="45">
        <v>0</v>
      </c>
      <c r="M42" s="45">
        <v>3.8457335893115285E-2</v>
      </c>
      <c r="N42" s="45">
        <v>0.19147892994286142</v>
      </c>
      <c r="O42" s="45">
        <v>2.383155508021817E-3</v>
      </c>
      <c r="P42" s="45">
        <v>0</v>
      </c>
      <c r="Q42" s="45">
        <v>0</v>
      </c>
      <c r="R42" s="45">
        <v>9.6260129229332136E-2</v>
      </c>
      <c r="S42" s="45">
        <v>0.93387903254379978</v>
      </c>
    </row>
    <row r="43" spans="1:19">
      <c r="A43" s="88" t="s">
        <v>286</v>
      </c>
      <c r="B43" s="89" t="s">
        <v>82</v>
      </c>
      <c r="C43" s="45">
        <v>0.25752491196753335</v>
      </c>
      <c r="D43" s="45">
        <v>0</v>
      </c>
      <c r="E43" s="45">
        <v>0</v>
      </c>
      <c r="F43" s="45">
        <v>0</v>
      </c>
      <c r="G43" s="45">
        <v>0</v>
      </c>
      <c r="H43" s="45">
        <v>1.8962851861366037E-3</v>
      </c>
      <c r="I43" s="45">
        <v>0</v>
      </c>
      <c r="J43" s="45">
        <v>0</v>
      </c>
      <c r="K43" s="45">
        <v>0</v>
      </c>
      <c r="L43" s="45">
        <v>0</v>
      </c>
      <c r="M43" s="45">
        <v>1.1270069779359737E-2</v>
      </c>
      <c r="N43" s="45">
        <v>0</v>
      </c>
      <c r="O43" s="45">
        <v>2.4595969232930948E-2</v>
      </c>
      <c r="P43" s="45">
        <v>0</v>
      </c>
      <c r="Q43" s="45">
        <v>0</v>
      </c>
      <c r="R43" s="45">
        <v>8.5789422797957648E-2</v>
      </c>
      <c r="S43" s="45">
        <v>0.38107665896391296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7.3458449423986494E-3</v>
      </c>
      <c r="N44" s="45">
        <v>0</v>
      </c>
      <c r="O44" s="45">
        <v>1.6051477130807346E-3</v>
      </c>
      <c r="P44" s="45">
        <v>0</v>
      </c>
      <c r="Q44" s="45">
        <v>0</v>
      </c>
      <c r="R44" s="45">
        <v>0</v>
      </c>
      <c r="S44" s="45">
        <v>8.9509926554853791E-3</v>
      </c>
    </row>
    <row r="45" spans="1:19">
      <c r="A45" s="88" t="s">
        <v>286</v>
      </c>
      <c r="B45" s="89" t="s">
        <v>84</v>
      </c>
      <c r="C45" s="45">
        <v>1.169376323749356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7.9348235604541628E-2</v>
      </c>
      <c r="N45" s="45">
        <v>0</v>
      </c>
      <c r="O45" s="45">
        <v>0</v>
      </c>
      <c r="P45" s="45">
        <v>0</v>
      </c>
      <c r="Q45" s="45">
        <v>0</v>
      </c>
      <c r="R45" s="45">
        <v>0.23611292372731452</v>
      </c>
      <c r="S45" s="45">
        <v>1.4848374830812148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7.0688727139231355E-2</v>
      </c>
      <c r="L46" s="45">
        <v>0</v>
      </c>
      <c r="M46" s="45">
        <v>4.2290410085626284E-2</v>
      </c>
      <c r="N46" s="45">
        <v>0.3364683137308182</v>
      </c>
      <c r="O46" s="45">
        <v>1.2218422489085334E-4</v>
      </c>
      <c r="P46" s="45">
        <v>0</v>
      </c>
      <c r="Q46" s="45">
        <v>0</v>
      </c>
      <c r="R46" s="45">
        <v>0.36172611845754687</v>
      </c>
      <c r="S46" s="45">
        <v>0.81129575363810602</v>
      </c>
    </row>
    <row r="47" spans="1:19">
      <c r="A47" s="88" t="s">
        <v>286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2.0446477552638953E-2</v>
      </c>
      <c r="N47" s="45">
        <v>0</v>
      </c>
      <c r="O47" s="45">
        <v>4.8037564680525335E-5</v>
      </c>
      <c r="P47" s="45">
        <v>0</v>
      </c>
      <c r="Q47" s="45">
        <v>0</v>
      </c>
      <c r="R47" s="45">
        <v>0</v>
      </c>
      <c r="S47" s="45">
        <v>2.0494515117320589E-2</v>
      </c>
    </row>
    <row r="48" spans="1:19">
      <c r="A48" s="88" t="s">
        <v>286</v>
      </c>
      <c r="B48" s="89" t="s">
        <v>87</v>
      </c>
      <c r="C48" s="45">
        <v>0.2414650916071821</v>
      </c>
      <c r="D48" s="45">
        <v>0</v>
      </c>
      <c r="E48" s="45">
        <v>0</v>
      </c>
      <c r="F48" s="45">
        <v>0.37393333518895222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1.5680468706845474E-2</v>
      </c>
      <c r="N48" s="45">
        <v>0.3061050822736382</v>
      </c>
      <c r="O48" s="45">
        <v>1.1704642511523033E-4</v>
      </c>
      <c r="P48" s="45">
        <v>0.55771896152829825</v>
      </c>
      <c r="Q48" s="45">
        <v>0</v>
      </c>
      <c r="R48" s="45">
        <v>3.4989707808721349E-3</v>
      </c>
      <c r="S48" s="45">
        <v>1.4985189565109067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1.988076251492199E-2</v>
      </c>
      <c r="N49" s="45">
        <v>0</v>
      </c>
      <c r="O49" s="45">
        <v>3.1345169521903582E-3</v>
      </c>
      <c r="P49" s="45">
        <v>0.22503488859279308</v>
      </c>
      <c r="Q49" s="45">
        <v>1.2336826859571048E-2</v>
      </c>
      <c r="R49" s="45">
        <v>6.2509923418930136E-2</v>
      </c>
      <c r="S49" s="45">
        <v>0.32289691833840095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2.5697959720217711E-2</v>
      </c>
      <c r="I50" s="45">
        <v>0</v>
      </c>
      <c r="J50" s="45">
        <v>0</v>
      </c>
      <c r="K50" s="45">
        <v>0</v>
      </c>
      <c r="L50" s="45">
        <v>0</v>
      </c>
      <c r="M50" s="45">
        <v>3.9630109322490448E-2</v>
      </c>
      <c r="N50" s="45">
        <v>0.28916719444101968</v>
      </c>
      <c r="O50" s="45">
        <v>7.7350862529335096E-4</v>
      </c>
      <c r="P50" s="45">
        <v>0</v>
      </c>
      <c r="Q50" s="45">
        <v>0</v>
      </c>
      <c r="R50" s="45">
        <v>1.6058309853761443E-2</v>
      </c>
      <c r="S50" s="45">
        <v>0.3713270819627823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4.5400978820167026E-2</v>
      </c>
      <c r="N51" s="45">
        <v>0</v>
      </c>
      <c r="O51" s="45">
        <v>8.6784337578649229E-4</v>
      </c>
      <c r="P51" s="45">
        <v>3.401603417106891E-2</v>
      </c>
      <c r="Q51" s="45">
        <v>0</v>
      </c>
      <c r="R51" s="45">
        <v>5.7884997722776887E-3</v>
      </c>
      <c r="S51" s="45">
        <v>8.6073356139294788E-2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9.995145776877179E-2</v>
      </c>
      <c r="L52" s="45">
        <v>0</v>
      </c>
      <c r="M52" s="45">
        <v>2.973185110553711E-2</v>
      </c>
      <c r="N52" s="45">
        <v>0.39612077272564861</v>
      </c>
      <c r="O52" s="45">
        <v>0</v>
      </c>
      <c r="P52" s="45">
        <v>2.3577866008601234E-2</v>
      </c>
      <c r="Q52" s="45">
        <v>4.1805917009257731E-3</v>
      </c>
      <c r="R52" s="45">
        <v>0.25143108880206366</v>
      </c>
      <c r="S52" s="45">
        <v>0.80499362811155351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0.16737491950211308</v>
      </c>
      <c r="I53" s="45">
        <v>0</v>
      </c>
      <c r="J53" s="45">
        <v>0</v>
      </c>
      <c r="K53" s="45">
        <v>6.3688262870926771E-2</v>
      </c>
      <c r="L53" s="45">
        <v>4.1592995392393979</v>
      </c>
      <c r="M53" s="45">
        <v>0.45294444492746067</v>
      </c>
      <c r="N53" s="45">
        <v>0</v>
      </c>
      <c r="O53" s="45">
        <v>2.9563241956076514E-3</v>
      </c>
      <c r="P53" s="45">
        <v>3.9751464353496857E-3</v>
      </c>
      <c r="Q53" s="45">
        <v>0</v>
      </c>
      <c r="R53" s="45">
        <v>0.16948975433512548</v>
      </c>
      <c r="S53" s="45">
        <v>5.0197283915059927</v>
      </c>
    </row>
    <row r="54" spans="1:19">
      <c r="A54" s="88" t="s">
        <v>286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1.0382804675749702E-2</v>
      </c>
      <c r="I54" s="45">
        <v>0</v>
      </c>
      <c r="J54" s="45">
        <v>0</v>
      </c>
      <c r="K54" s="45">
        <v>0</v>
      </c>
      <c r="L54" s="45">
        <v>0</v>
      </c>
      <c r="M54" s="45">
        <v>0.13014378170965735</v>
      </c>
      <c r="N54" s="45">
        <v>0</v>
      </c>
      <c r="O54" s="45">
        <v>6.6368445436060242E-5</v>
      </c>
      <c r="P54" s="45">
        <v>3.2439853352665082E-2</v>
      </c>
      <c r="Q54" s="45">
        <v>0</v>
      </c>
      <c r="R54" s="45">
        <v>0.12638875941503702</v>
      </c>
      <c r="S54" s="45">
        <v>0.29942156759854299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0.47241306891275769</v>
      </c>
      <c r="N55" s="45">
        <v>0</v>
      </c>
      <c r="O55" s="45">
        <v>1.2541783257815631E-3</v>
      </c>
      <c r="P55" s="45">
        <v>0</v>
      </c>
      <c r="Q55" s="45">
        <v>0</v>
      </c>
      <c r="R55" s="45">
        <v>9.7196813322595332E-3</v>
      </c>
      <c r="S55" s="45">
        <v>0.48338692857079479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4.9295147606786216E-2</v>
      </c>
      <c r="N56" s="45">
        <v>0.31457921062604122</v>
      </c>
      <c r="O56" s="45">
        <v>1.0794023567077815E-3</v>
      </c>
      <c r="P56" s="45">
        <v>0</v>
      </c>
      <c r="Q56" s="45">
        <v>0</v>
      </c>
      <c r="R56" s="45">
        <v>2.2230456016353095E-2</v>
      </c>
      <c r="S56" s="45">
        <v>0.38718421660588831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8.6513336869795232E-2</v>
      </c>
      <c r="N57" s="45">
        <v>8.5775947317461743E-2</v>
      </c>
      <c r="O57" s="45">
        <v>1.9569545321313386E-2</v>
      </c>
      <c r="P57" s="45">
        <v>0</v>
      </c>
      <c r="Q57" s="45">
        <v>1.0537928638387095E-2</v>
      </c>
      <c r="R57" s="45">
        <v>0.38381644339254883</v>
      </c>
      <c r="S57" s="45">
        <v>0.58621320153950052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0.19653870236990123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6.7893983130866253E-2</v>
      </c>
      <c r="N58" s="45">
        <v>0</v>
      </c>
      <c r="O58" s="45">
        <v>4.8209196957968992E-3</v>
      </c>
      <c r="P58" s="45">
        <v>0.26992152163811234</v>
      </c>
      <c r="Q58" s="45">
        <v>0</v>
      </c>
      <c r="R58" s="45">
        <v>0.12131457164286452</v>
      </c>
      <c r="S58" s="45">
        <v>0.6604896984775479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0.46530004186316454</v>
      </c>
      <c r="G59" s="45">
        <v>0</v>
      </c>
      <c r="H59" s="45">
        <v>0.20529371582316547</v>
      </c>
      <c r="I59" s="45">
        <v>0</v>
      </c>
      <c r="J59" s="45">
        <v>0</v>
      </c>
      <c r="K59" s="45">
        <v>0</v>
      </c>
      <c r="L59" s="45">
        <v>0</v>
      </c>
      <c r="M59" s="45">
        <v>1.21603607110643E-2</v>
      </c>
      <c r="N59" s="45">
        <v>0</v>
      </c>
      <c r="O59" s="45">
        <v>1.3107097864964556E-2</v>
      </c>
      <c r="P59" s="45">
        <v>0.1716122976429908</v>
      </c>
      <c r="Q59" s="45">
        <v>0</v>
      </c>
      <c r="R59" s="45">
        <v>0.18801439967037847</v>
      </c>
      <c r="S59" s="45">
        <v>1.0554879135757318</v>
      </c>
    </row>
    <row r="60" spans="1:19">
      <c r="A60" s="88" t="s">
        <v>286</v>
      </c>
      <c r="B60" s="89" t="s">
        <v>99</v>
      </c>
      <c r="C60" s="45">
        <v>0.60435404032869222</v>
      </c>
      <c r="D60" s="45">
        <v>0.21922241277138088</v>
      </c>
      <c r="E60" s="45">
        <v>0.40596715872945066</v>
      </c>
      <c r="F60" s="45">
        <v>0.37566197167915849</v>
      </c>
      <c r="G60" s="45">
        <v>5.1893163838532912</v>
      </c>
      <c r="H60" s="45">
        <v>0.18053466189460898</v>
      </c>
      <c r="I60" s="45">
        <v>4.7169346735217221E-2</v>
      </c>
      <c r="J60" s="45">
        <v>2.9475346271248315E-2</v>
      </c>
      <c r="K60" s="45">
        <v>0.28687276501958558</v>
      </c>
      <c r="L60" s="45">
        <v>3.6719875328358871</v>
      </c>
      <c r="M60" s="45">
        <v>0.52467135734754944</v>
      </c>
      <c r="N60" s="45">
        <v>0.34936031898272724</v>
      </c>
      <c r="O60" s="45">
        <v>5.4316127251834434E-2</v>
      </c>
      <c r="P60" s="45">
        <v>4.3075546166098109</v>
      </c>
      <c r="Q60" s="45">
        <v>0.10868487361073043</v>
      </c>
      <c r="R60" s="45">
        <v>2.1202793459656455</v>
      </c>
      <c r="S60" s="45">
        <v>18.475428259886804</v>
      </c>
    </row>
    <row r="61" spans="1:19">
      <c r="A61" s="88" t="s">
        <v>286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0.31112209521701484</v>
      </c>
      <c r="N61" s="45">
        <v>0</v>
      </c>
      <c r="O61" s="45">
        <v>0</v>
      </c>
      <c r="P61" s="45">
        <v>0.41943914877699306</v>
      </c>
      <c r="Q61" s="45">
        <v>6.9809183931541785E-3</v>
      </c>
      <c r="R61" s="45">
        <v>0.17003930073624396</v>
      </c>
      <c r="S61" s="45">
        <v>0.90758146312340671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5.0475356170940344E-2</v>
      </c>
      <c r="N62" s="45">
        <v>1.0764454375990677</v>
      </c>
      <c r="O62" s="45">
        <v>6.5553641340279079E-3</v>
      </c>
      <c r="P62" s="45">
        <v>0.12207557097763022</v>
      </c>
      <c r="Q62" s="45">
        <v>0</v>
      </c>
      <c r="R62" s="45">
        <v>0.11251313076884628</v>
      </c>
      <c r="S62" s="45">
        <v>1.3680648596505023</v>
      </c>
    </row>
    <row r="63" spans="1:19">
      <c r="A63" s="88" t="s">
        <v>286</v>
      </c>
      <c r="B63" s="89" t="s">
        <v>103</v>
      </c>
      <c r="C63" s="45">
        <v>0</v>
      </c>
      <c r="D63" s="45">
        <v>0</v>
      </c>
      <c r="E63" s="45">
        <v>0.44018874026459387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6.7473838974494882E-2</v>
      </c>
      <c r="N63" s="45">
        <v>0.83001177350106037</v>
      </c>
      <c r="O63" s="45">
        <v>8.1298346541549549E-3</v>
      </c>
      <c r="P63" s="45">
        <v>0.6459530907176454</v>
      </c>
      <c r="Q63" s="45">
        <v>0</v>
      </c>
      <c r="R63" s="45">
        <v>0.23392796954682638</v>
      </c>
      <c r="S63" s="45">
        <v>2.2256852476587881</v>
      </c>
    </row>
    <row r="64" spans="1:19">
      <c r="A64" s="88" t="s">
        <v>286</v>
      </c>
      <c r="B64" s="89" t="s">
        <v>104</v>
      </c>
      <c r="C64" s="45">
        <v>0</v>
      </c>
      <c r="D64" s="45">
        <v>0.42505223441648177</v>
      </c>
      <c r="E64" s="45">
        <v>0</v>
      </c>
      <c r="F64" s="45">
        <v>0</v>
      </c>
      <c r="G64" s="45">
        <v>0</v>
      </c>
      <c r="H64" s="45">
        <v>0.14985556373112274</v>
      </c>
      <c r="I64" s="45">
        <v>0.21049315425114612</v>
      </c>
      <c r="J64" s="45">
        <v>0</v>
      </c>
      <c r="K64" s="45">
        <v>0</v>
      </c>
      <c r="L64" s="45">
        <v>0</v>
      </c>
      <c r="M64" s="45">
        <v>8.9037714359401221E-2</v>
      </c>
      <c r="N64" s="45">
        <v>0.13886436802080748</v>
      </c>
      <c r="O64" s="45">
        <v>0</v>
      </c>
      <c r="P64" s="45">
        <v>0.10303510682775574</v>
      </c>
      <c r="Q64" s="45">
        <v>4.1734839463410278E-2</v>
      </c>
      <c r="R64" s="45">
        <v>0.99899890985104811</v>
      </c>
      <c r="S64" s="45">
        <v>2.1570718909211735</v>
      </c>
    </row>
    <row r="65" spans="1:19">
      <c r="A65" s="88" t="s">
        <v>286</v>
      </c>
      <c r="B65" s="89" t="s">
        <v>105</v>
      </c>
      <c r="C65" s="45">
        <v>0</v>
      </c>
      <c r="D65" s="45">
        <v>2.6412384620708291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7.17561342387949E-2</v>
      </c>
      <c r="N65" s="45">
        <v>0.24969158171584205</v>
      </c>
      <c r="O65" s="45">
        <v>1.0721419857251391E-4</v>
      </c>
      <c r="P65" s="45">
        <v>0</v>
      </c>
      <c r="Q65" s="45">
        <v>0</v>
      </c>
      <c r="R65" s="45">
        <v>3.6733542625299265E-2</v>
      </c>
      <c r="S65" s="45">
        <v>2.9995269348493423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4.0040189093648593E-5</v>
      </c>
      <c r="L66" s="45">
        <v>0</v>
      </c>
      <c r="M66" s="45">
        <v>5.087949342232001E-2</v>
      </c>
      <c r="N66" s="45">
        <v>0.2170312454347636</v>
      </c>
      <c r="O66" s="45">
        <v>0</v>
      </c>
      <c r="P66" s="45">
        <v>1.4444826650521492E-3</v>
      </c>
      <c r="Q66" s="45">
        <v>0</v>
      </c>
      <c r="R66" s="45">
        <v>0.76844257513692327</v>
      </c>
      <c r="S66" s="45">
        <v>1.0378378368481407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3.966517559725208</v>
      </c>
      <c r="G67" s="45">
        <v>1.5047052149876983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0.16582992403158947</v>
      </c>
      <c r="N67" s="45">
        <v>7.1133079683427525E-3</v>
      </c>
      <c r="O67" s="45">
        <v>0</v>
      </c>
      <c r="P67" s="45">
        <v>0.5908154318712171</v>
      </c>
      <c r="Q67" s="45">
        <v>0</v>
      </c>
      <c r="R67" s="45">
        <v>0.48638202451987311</v>
      </c>
      <c r="S67" s="45">
        <v>6.7213634631039412</v>
      </c>
    </row>
    <row r="68" spans="1:19">
      <c r="A68" s="88" t="s">
        <v>286</v>
      </c>
      <c r="B68" s="89" t="s">
        <v>108</v>
      </c>
      <c r="C68" s="45">
        <v>0</v>
      </c>
      <c r="D68" s="45">
        <v>1.8159631789879995</v>
      </c>
      <c r="E68" s="45">
        <v>0</v>
      </c>
      <c r="F68" s="45">
        <v>0</v>
      </c>
      <c r="G68" s="45">
        <v>0.11320269429598007</v>
      </c>
      <c r="H68" s="45">
        <v>0.70517566663194287</v>
      </c>
      <c r="I68" s="45">
        <v>0</v>
      </c>
      <c r="J68" s="45">
        <v>0</v>
      </c>
      <c r="K68" s="45">
        <v>0</v>
      </c>
      <c r="L68" s="45">
        <v>0</v>
      </c>
      <c r="M68" s="45">
        <v>3.3021677385905335E-2</v>
      </c>
      <c r="N68" s="45">
        <v>0.17131616090755131</v>
      </c>
      <c r="O68" s="45">
        <v>0</v>
      </c>
      <c r="P68" s="45">
        <v>0.32775415059703406</v>
      </c>
      <c r="Q68" s="45">
        <v>1.0175880607627752E-2</v>
      </c>
      <c r="R68" s="45">
        <v>0.19585967469306276</v>
      </c>
      <c r="S68" s="45">
        <v>3.3724690841070952</v>
      </c>
    </row>
    <row r="69" spans="1:19">
      <c r="A69" s="88" t="s">
        <v>286</v>
      </c>
      <c r="B69" s="89" t="s">
        <v>109</v>
      </c>
      <c r="C69" s="45">
        <v>0.11763474234470461</v>
      </c>
      <c r="D69" s="45">
        <v>0</v>
      </c>
      <c r="E69" s="45">
        <v>0.35183179957378008</v>
      </c>
      <c r="F69" s="45">
        <v>0.82448327857042436</v>
      </c>
      <c r="G69" s="45">
        <v>0</v>
      </c>
      <c r="H69" s="45">
        <v>0.20529371582316558</v>
      </c>
      <c r="I69" s="45">
        <v>0.60529948197046823</v>
      </c>
      <c r="J69" s="45">
        <v>0</v>
      </c>
      <c r="K69" s="45">
        <v>0</v>
      </c>
      <c r="L69" s="45">
        <v>0</v>
      </c>
      <c r="M69" s="45">
        <v>3.0658306483434927E-2</v>
      </c>
      <c r="N69" s="45">
        <v>2.5801502572756263E-2</v>
      </c>
      <c r="O69" s="45">
        <v>0</v>
      </c>
      <c r="P69" s="45">
        <v>0</v>
      </c>
      <c r="Q69" s="45">
        <v>0</v>
      </c>
      <c r="R69" s="45">
        <v>0.32400316431910525</v>
      </c>
      <c r="S69" s="45">
        <v>2.4850059916578431</v>
      </c>
    </row>
    <row r="70" spans="1:19">
      <c r="A70" s="88" t="s">
        <v>286</v>
      </c>
      <c r="B70" s="89" t="s">
        <v>110</v>
      </c>
      <c r="C70" s="45">
        <v>0</v>
      </c>
      <c r="D70" s="45">
        <v>0.24848507125032171</v>
      </c>
      <c r="E70" s="45">
        <v>0</v>
      </c>
      <c r="F70" s="45">
        <v>0</v>
      </c>
      <c r="G70" s="45">
        <v>0.24704367506262415</v>
      </c>
      <c r="H70" s="45">
        <v>0.14985556373112363</v>
      </c>
      <c r="I70" s="45">
        <v>9.4542032215275018E-2</v>
      </c>
      <c r="J70" s="45">
        <v>0</v>
      </c>
      <c r="K70" s="45">
        <v>7.0688727139230911E-2</v>
      </c>
      <c r="L70" s="45">
        <v>0</v>
      </c>
      <c r="M70" s="45">
        <v>6.2928851865004631E-2</v>
      </c>
      <c r="N70" s="45">
        <v>0.63599823217574603</v>
      </c>
      <c r="O70" s="45">
        <v>0</v>
      </c>
      <c r="P70" s="45">
        <v>0.16650540888353049</v>
      </c>
      <c r="Q70" s="45">
        <v>0</v>
      </c>
      <c r="R70" s="45">
        <v>1.0352350625933404</v>
      </c>
      <c r="S70" s="45">
        <v>2.7112826249161941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2.390914697508423</v>
      </c>
      <c r="M71" s="45">
        <v>7.1198252762473047E-2</v>
      </c>
      <c r="N71" s="45">
        <v>1.3060313550818563</v>
      </c>
      <c r="O71" s="45">
        <v>0</v>
      </c>
      <c r="P71" s="45">
        <v>2.918106765180184E-2</v>
      </c>
      <c r="Q71" s="45">
        <v>6.1190661223472498E-3</v>
      </c>
      <c r="R71" s="45">
        <v>0.49083978360311775</v>
      </c>
      <c r="S71" s="45">
        <v>4.2942842227300417</v>
      </c>
    </row>
    <row r="72" spans="1:19">
      <c r="A72" s="88" t="s">
        <v>286</v>
      </c>
      <c r="B72" s="89" t="s">
        <v>112</v>
      </c>
      <c r="C72" s="45">
        <v>0</v>
      </c>
      <c r="D72" s="45">
        <v>0</v>
      </c>
      <c r="E72" s="45">
        <v>0.4584538563471543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2.7699854618472131E-2</v>
      </c>
      <c r="N72" s="45">
        <v>0</v>
      </c>
      <c r="O72" s="45">
        <v>0</v>
      </c>
      <c r="P72" s="45">
        <v>0</v>
      </c>
      <c r="Q72" s="45">
        <v>1.8950757047447087E-2</v>
      </c>
      <c r="R72" s="45">
        <v>0.20608434464133119</v>
      </c>
      <c r="S72" s="45">
        <v>0.71118881265441303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6.8970668552492107</v>
      </c>
      <c r="H73" s="45">
        <v>0.14985556373112363</v>
      </c>
      <c r="I73" s="45">
        <v>0</v>
      </c>
      <c r="J73" s="45">
        <v>0</v>
      </c>
      <c r="K73" s="45">
        <v>0</v>
      </c>
      <c r="L73" s="45">
        <v>0</v>
      </c>
      <c r="M73" s="45">
        <v>7.9381004779946807E-2</v>
      </c>
      <c r="N73" s="45">
        <v>4.6708967028521897E-2</v>
      </c>
      <c r="O73" s="45">
        <v>1.0721419857229186E-4</v>
      </c>
      <c r="P73" s="45">
        <v>0.17466364606454476</v>
      </c>
      <c r="Q73" s="45">
        <v>3.599927302829764E-4</v>
      </c>
      <c r="R73" s="45">
        <v>0.2301383902881966</v>
      </c>
      <c r="S73" s="45">
        <v>7.5782816340703789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4.0040189093648593E-5</v>
      </c>
      <c r="L74" s="45">
        <v>0</v>
      </c>
      <c r="M74" s="45">
        <v>5.1095566219352406E-2</v>
      </c>
      <c r="N74" s="45">
        <v>3.3624713926021954E-2</v>
      </c>
      <c r="O74" s="45">
        <v>0</v>
      </c>
      <c r="P74" s="45">
        <v>0.28398090300462009</v>
      </c>
      <c r="Q74" s="45">
        <v>0</v>
      </c>
      <c r="R74" s="45">
        <v>2.7585977555395047E-2</v>
      </c>
      <c r="S74" s="45">
        <v>0.3963272008944756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2.1806460043176656E-2</v>
      </c>
      <c r="N75" s="45">
        <v>0</v>
      </c>
      <c r="O75" s="45">
        <v>0</v>
      </c>
      <c r="P75" s="45">
        <v>0.67203864954531767</v>
      </c>
      <c r="Q75" s="45">
        <v>3.9510606915879043E-3</v>
      </c>
      <c r="R75" s="45">
        <v>4.3273900086049366E-4</v>
      </c>
      <c r="S75" s="45">
        <v>0.69822890928094239</v>
      </c>
    </row>
    <row r="76" spans="1:19">
      <c r="A76" s="88" t="s">
        <v>286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2.4251649716600099E-2</v>
      </c>
      <c r="N76" s="45">
        <v>0</v>
      </c>
      <c r="O76" s="45">
        <v>0</v>
      </c>
      <c r="P76" s="45">
        <v>0</v>
      </c>
      <c r="Q76" s="45">
        <v>0</v>
      </c>
      <c r="R76" s="45">
        <v>0.95057559392841995</v>
      </c>
      <c r="S76" s="45">
        <v>0.9748272436450236</v>
      </c>
    </row>
    <row r="77" spans="1:19">
      <c r="A77" s="88" t="s">
        <v>286</v>
      </c>
      <c r="B77" s="69" t="s">
        <v>117</v>
      </c>
      <c r="C77" s="45">
        <v>1.1693763237493622</v>
      </c>
      <c r="D77" s="45">
        <v>0</v>
      </c>
      <c r="E77" s="45">
        <v>0</v>
      </c>
      <c r="F77" s="45">
        <v>3.966517559725208</v>
      </c>
      <c r="G77" s="45">
        <v>0</v>
      </c>
      <c r="H77" s="45">
        <v>0.14985556373112363</v>
      </c>
      <c r="I77" s="45">
        <v>0</v>
      </c>
      <c r="J77" s="45">
        <v>0</v>
      </c>
      <c r="K77" s="45">
        <v>0</v>
      </c>
      <c r="L77" s="45">
        <v>0</v>
      </c>
      <c r="M77" s="45">
        <v>2.8202301459565149E-2</v>
      </c>
      <c r="N77" s="45">
        <v>9.056335712329755E-2</v>
      </c>
      <c r="O77" s="45">
        <v>5.013042941755419E-3</v>
      </c>
      <c r="P77" s="45">
        <v>0</v>
      </c>
      <c r="Q77" s="45">
        <v>0</v>
      </c>
      <c r="R77" s="45">
        <v>0.93669457819865976</v>
      </c>
      <c r="S77" s="45">
        <v>6.3462227269289571</v>
      </c>
    </row>
    <row r="78" spans="1:19">
      <c r="A78" s="88" t="s">
        <v>286</v>
      </c>
      <c r="B78" s="69" t="s">
        <v>118</v>
      </c>
      <c r="C78" s="45">
        <v>0</v>
      </c>
      <c r="D78" s="45">
        <v>1.2492205913187924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3.1079636032776747E-2</v>
      </c>
      <c r="N78" s="45">
        <v>0</v>
      </c>
      <c r="O78" s="45">
        <v>0</v>
      </c>
      <c r="P78" s="45">
        <v>0.52799876882951402</v>
      </c>
      <c r="Q78" s="45">
        <v>0</v>
      </c>
      <c r="R78" s="45">
        <v>0.85273890567756538</v>
      </c>
      <c r="S78" s="45">
        <v>2.6610379018586485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0.11320269429598184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2.7563657559650068E-2</v>
      </c>
      <c r="N79" s="45">
        <v>0</v>
      </c>
      <c r="O79" s="45">
        <v>2.5311454927412491E-4</v>
      </c>
      <c r="P79" s="45">
        <v>0.3717156678901592</v>
      </c>
      <c r="Q79" s="45">
        <v>9.9973702670961284E-3</v>
      </c>
      <c r="R79" s="45">
        <v>0.26272315757635667</v>
      </c>
      <c r="S79" s="45">
        <v>0.78545566213853135</v>
      </c>
    </row>
    <row r="80" spans="1:19">
      <c r="A80" s="88" t="s">
        <v>286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3.3793529216122664E-2</v>
      </c>
      <c r="N80" s="45">
        <v>6.4464277077846077E-2</v>
      </c>
      <c r="O80" s="45">
        <v>0</v>
      </c>
      <c r="P80" s="45">
        <v>0.57245621759248877</v>
      </c>
      <c r="Q80" s="45">
        <v>1.7851034053140147E-4</v>
      </c>
      <c r="R80" s="45">
        <v>0.8149109589597856</v>
      </c>
      <c r="S80" s="45">
        <v>1.4858034931867792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0.14985556373112363</v>
      </c>
      <c r="I81" s="45">
        <v>0</v>
      </c>
      <c r="J81" s="45">
        <v>0</v>
      </c>
      <c r="K81" s="45">
        <v>0</v>
      </c>
      <c r="L81" s="45">
        <v>0</v>
      </c>
      <c r="M81" s="45">
        <v>2.6939688894483282E-2</v>
      </c>
      <c r="N81" s="45">
        <v>0</v>
      </c>
      <c r="O81" s="45">
        <v>1.0721419857229186E-4</v>
      </c>
      <c r="P81" s="45">
        <v>0.48975120489987845</v>
      </c>
      <c r="Q81" s="45">
        <v>0</v>
      </c>
      <c r="R81" s="45">
        <v>0.14093574734003056</v>
      </c>
      <c r="S81" s="45">
        <v>0.80758941906408666</v>
      </c>
    </row>
    <row r="82" spans="1:19">
      <c r="A82" s="88" t="s">
        <v>286</v>
      </c>
      <c r="B82" s="69" t="s">
        <v>122</v>
      </c>
      <c r="C82" s="45">
        <v>0.11763474234470461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4.0040189093648593E-5</v>
      </c>
      <c r="L82" s="45">
        <v>0</v>
      </c>
      <c r="M82" s="45">
        <v>2.0650506434671811E-2</v>
      </c>
      <c r="N82" s="45">
        <v>0</v>
      </c>
      <c r="O82" s="45">
        <v>0</v>
      </c>
      <c r="P82" s="45">
        <v>0.11593227711550114</v>
      </c>
      <c r="Q82" s="45">
        <v>0</v>
      </c>
      <c r="R82" s="45">
        <v>3.7419053739025543E-2</v>
      </c>
      <c r="S82" s="45">
        <v>0.29167661982297943</v>
      </c>
    </row>
    <row r="83" spans="1:19">
      <c r="A83" s="88" t="s">
        <v>286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6.025270836562413E-2</v>
      </c>
      <c r="N83" s="45">
        <v>0</v>
      </c>
      <c r="O83" s="45">
        <v>0</v>
      </c>
      <c r="P83" s="45">
        <v>0</v>
      </c>
      <c r="Q83" s="45">
        <v>1.7118635743631483E-3</v>
      </c>
      <c r="R83" s="45">
        <v>0.1066729037070715</v>
      </c>
      <c r="S83" s="45">
        <v>0.1686374756470741</v>
      </c>
    </row>
    <row r="84" spans="1:19">
      <c r="A84" s="88" t="s">
        <v>286</v>
      </c>
      <c r="B84" s="69" t="s">
        <v>124</v>
      </c>
      <c r="C84" s="45">
        <v>0</v>
      </c>
      <c r="D84" s="45">
        <v>0.24848507125032171</v>
      </c>
      <c r="E84" s="45">
        <v>0</v>
      </c>
      <c r="F84" s="45">
        <v>3.9665175597252134</v>
      </c>
      <c r="G84" s="45">
        <v>0</v>
      </c>
      <c r="H84" s="45">
        <v>0</v>
      </c>
      <c r="I84" s="45">
        <v>9.4542032215276128E-2</v>
      </c>
      <c r="J84" s="45">
        <v>0</v>
      </c>
      <c r="K84" s="45">
        <v>0</v>
      </c>
      <c r="L84" s="45">
        <v>2.0382046373215132</v>
      </c>
      <c r="M84" s="45">
        <v>7.4110233979169493E-2</v>
      </c>
      <c r="N84" s="45">
        <v>0.14658578975505598</v>
      </c>
      <c r="O84" s="45">
        <v>2.2760499940142065E-3</v>
      </c>
      <c r="P84" s="45">
        <v>0</v>
      </c>
      <c r="Q84" s="45">
        <v>0</v>
      </c>
      <c r="R84" s="45">
        <v>0</v>
      </c>
      <c r="S84" s="45">
        <v>6.5707213742405628</v>
      </c>
    </row>
    <row r="85" spans="1:19">
      <c r="A85" s="88" t="s">
        <v>286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8.5832640347873301E-2</v>
      </c>
      <c r="I85" s="45">
        <v>0</v>
      </c>
      <c r="J85" s="45">
        <v>0</v>
      </c>
      <c r="K85" s="45">
        <v>0</v>
      </c>
      <c r="L85" s="45">
        <v>0</v>
      </c>
      <c r="M85" s="45">
        <v>2.3558551521649207E-2</v>
      </c>
      <c r="N85" s="45">
        <v>0</v>
      </c>
      <c r="O85" s="45">
        <v>0</v>
      </c>
      <c r="P85" s="45">
        <v>0.602548110588911</v>
      </c>
      <c r="Q85" s="45">
        <v>9.9973702670962394E-3</v>
      </c>
      <c r="R85" s="45">
        <v>0.63350014025979817</v>
      </c>
      <c r="S85" s="45">
        <v>1.3554368129853174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0.2862871291822926</v>
      </c>
      <c r="J86" s="45">
        <v>0</v>
      </c>
      <c r="K86" s="45">
        <v>0</v>
      </c>
      <c r="L86" s="45">
        <v>0</v>
      </c>
      <c r="M86" s="45">
        <v>2.0531990271019041E-2</v>
      </c>
      <c r="N86" s="45">
        <v>0.18906522858737951</v>
      </c>
      <c r="O86" s="45">
        <v>0</v>
      </c>
      <c r="P86" s="45">
        <v>2.4127581824053834E-3</v>
      </c>
      <c r="Q86" s="45">
        <v>0</v>
      </c>
      <c r="R86" s="45">
        <v>0</v>
      </c>
      <c r="S86" s="45">
        <v>0.49829710622310586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2.3909146975084212</v>
      </c>
      <c r="M87" s="45">
        <v>1.6377684513491531E-2</v>
      </c>
      <c r="N87" s="45">
        <v>0</v>
      </c>
      <c r="O87" s="45">
        <v>1.2137381923337021E-2</v>
      </c>
      <c r="P87" s="45">
        <v>0.26323945510371871</v>
      </c>
      <c r="Q87" s="45">
        <v>0</v>
      </c>
      <c r="R87" s="45">
        <v>1.8453076997911211E-2</v>
      </c>
      <c r="S87" s="45">
        <v>2.7011222960468615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3.9665175597252151</v>
      </c>
      <c r="G88" s="45">
        <v>0</v>
      </c>
      <c r="H88" s="45">
        <v>0</v>
      </c>
      <c r="I88" s="45">
        <v>4.7285587481399105E-2</v>
      </c>
      <c r="J88" s="45">
        <v>0</v>
      </c>
      <c r="K88" s="45">
        <v>0</v>
      </c>
      <c r="L88" s="45">
        <v>0</v>
      </c>
      <c r="M88" s="45">
        <v>6.4496657441882377E-2</v>
      </c>
      <c r="N88" s="45">
        <v>0</v>
      </c>
      <c r="O88" s="45">
        <v>0</v>
      </c>
      <c r="P88" s="45">
        <v>7.0648388030427611E-2</v>
      </c>
      <c r="Q88" s="45">
        <v>0</v>
      </c>
      <c r="R88" s="45">
        <v>0.19761082106975891</v>
      </c>
      <c r="S88" s="45">
        <v>4.3465590137487027</v>
      </c>
    </row>
    <row r="89" spans="1:19">
      <c r="A89" s="88" t="s">
        <v>286</v>
      </c>
      <c r="B89" s="69" t="s">
        <v>129</v>
      </c>
      <c r="C89" s="45">
        <v>0.86059307500911419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8.521899538964206E-3</v>
      </c>
      <c r="N89" s="45">
        <v>4.5746460263254463E-2</v>
      </c>
      <c r="O89" s="45">
        <v>0</v>
      </c>
      <c r="P89" s="45">
        <v>0</v>
      </c>
      <c r="Q89" s="45">
        <v>0</v>
      </c>
      <c r="R89" s="45">
        <v>0.38929830425895773</v>
      </c>
      <c r="S89" s="45">
        <v>1.3041597390702862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0.45845385634715341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4.0040189093648593E-5</v>
      </c>
      <c r="L90" s="45">
        <v>0</v>
      </c>
      <c r="M90" s="45">
        <v>2.045520315901328E-2</v>
      </c>
      <c r="N90" s="45">
        <v>1.4074677716592987E-2</v>
      </c>
      <c r="O90" s="45">
        <v>2.0048714244325083E-8</v>
      </c>
      <c r="P90" s="45">
        <v>0</v>
      </c>
      <c r="Q90" s="45">
        <v>3.4809763964995799E-3</v>
      </c>
      <c r="R90" s="45">
        <v>0.18890029407490871</v>
      </c>
      <c r="S90" s="45">
        <v>0.68540506793198119</v>
      </c>
    </row>
    <row r="91" spans="1:19">
      <c r="A91" s="88" t="s">
        <v>286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1.690572662887746E-3</v>
      </c>
      <c r="N91" s="45">
        <v>1.7213925370898053E-2</v>
      </c>
      <c r="O91" s="45">
        <v>4.0875385077598914E-4</v>
      </c>
      <c r="P91" s="45">
        <v>0</v>
      </c>
      <c r="Q91" s="45">
        <v>0</v>
      </c>
      <c r="R91" s="45">
        <v>0.60833415307644501</v>
      </c>
      <c r="S91" s="45">
        <v>0.62764740496101012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0.11320269429598184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1.998256858525238E-2</v>
      </c>
      <c r="N92" s="45">
        <v>0</v>
      </c>
      <c r="O92" s="45">
        <v>0</v>
      </c>
      <c r="P92" s="45">
        <v>6.372030634515724E-2</v>
      </c>
      <c r="Q92" s="45">
        <v>1.017588060762753E-2</v>
      </c>
      <c r="R92" s="45">
        <v>3.3420234401489779E-2</v>
      </c>
      <c r="S92" s="45">
        <v>0.24050168423551099</v>
      </c>
    </row>
    <row r="93" spans="1:19">
      <c r="A93" s="88" t="s">
        <v>286</v>
      </c>
      <c r="B93" s="69" t="s">
        <v>133</v>
      </c>
      <c r="C93" s="45">
        <v>0</v>
      </c>
      <c r="D93" s="45">
        <v>0</v>
      </c>
      <c r="E93" s="45">
        <v>0.24818177136720498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2.6730585874597423E-2</v>
      </c>
      <c r="N93" s="45">
        <v>0.4554013949482183</v>
      </c>
      <c r="O93" s="45">
        <v>0</v>
      </c>
      <c r="P93" s="45">
        <v>3.6453428078285555E-2</v>
      </c>
      <c r="Q93" s="45">
        <v>1.7851034053140147E-4</v>
      </c>
      <c r="R93" s="45">
        <v>0.32878912659265325</v>
      </c>
      <c r="S93" s="45">
        <v>1.0957348172014747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6.4568551064070334E-4</v>
      </c>
      <c r="N94" s="45">
        <v>0</v>
      </c>
      <c r="O94" s="45">
        <v>0</v>
      </c>
      <c r="P94" s="45">
        <v>0.28398090300461476</v>
      </c>
      <c r="Q94" s="45">
        <v>0</v>
      </c>
      <c r="R94" s="45">
        <v>7.6566766034858347E-2</v>
      </c>
      <c r="S94" s="45">
        <v>0.36119335455012447</v>
      </c>
    </row>
    <row r="95" spans="1:19">
      <c r="A95" s="88" t="s">
        <v>286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8.8150331606542842E-2</v>
      </c>
      <c r="I95" s="45">
        <v>0</v>
      </c>
      <c r="J95" s="45">
        <v>0</v>
      </c>
      <c r="K95" s="45">
        <v>0</v>
      </c>
      <c r="L95" s="45">
        <v>5.987667501937679</v>
      </c>
      <c r="M95" s="45">
        <v>9.8785642724585898E-3</v>
      </c>
      <c r="N95" s="45">
        <v>0</v>
      </c>
      <c r="O95" s="45">
        <v>0</v>
      </c>
      <c r="P95" s="45">
        <v>0</v>
      </c>
      <c r="Q95" s="45">
        <v>0</v>
      </c>
      <c r="R95" s="45">
        <v>4.1936951863497995E-2</v>
      </c>
      <c r="S95" s="45">
        <v>6.1276333496801954</v>
      </c>
    </row>
    <row r="96" spans="1:19">
      <c r="A96" s="88" t="s">
        <v>286</v>
      </c>
      <c r="B96" s="69" t="s">
        <v>136</v>
      </c>
      <c r="C96" s="45">
        <v>0.11763474234470461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9.7759669693466833E-3</v>
      </c>
      <c r="N96" s="45">
        <v>2.213832954635464E-2</v>
      </c>
      <c r="O96" s="45">
        <v>0</v>
      </c>
      <c r="P96" s="45">
        <v>0.68594105315508713</v>
      </c>
      <c r="Q96" s="45">
        <v>2.6326962458266823E-2</v>
      </c>
      <c r="R96" s="45">
        <v>2.9576472808784615E-2</v>
      </c>
      <c r="S96" s="45">
        <v>0.89139352728253129</v>
      </c>
    </row>
    <row r="97" spans="1:19">
      <c r="A97" s="88" t="s">
        <v>286</v>
      </c>
      <c r="B97" s="69" t="s">
        <v>137</v>
      </c>
      <c r="C97" s="45">
        <v>0</v>
      </c>
      <c r="D97" s="45">
        <v>0.24848507125032171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7.6996302385636706E-2</v>
      </c>
      <c r="K97" s="45">
        <v>2.4766137595457538E-2</v>
      </c>
      <c r="L97" s="45">
        <v>0</v>
      </c>
      <c r="M97" s="45">
        <v>4.1990250823076281E-5</v>
      </c>
      <c r="N97" s="45">
        <v>0</v>
      </c>
      <c r="O97" s="45">
        <v>9.1411331239621418E-4</v>
      </c>
      <c r="P97" s="45">
        <v>0.81784491991235342</v>
      </c>
      <c r="Q97" s="45">
        <v>5.1047375526246275E-2</v>
      </c>
      <c r="R97" s="45">
        <v>7.3628793494485478E-2</v>
      </c>
      <c r="S97" s="45">
        <v>1.2937247037277473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2.2901577554630848E-2</v>
      </c>
      <c r="N98" s="45">
        <v>3.5496096278038181E-3</v>
      </c>
      <c r="O98" s="45">
        <v>0</v>
      </c>
      <c r="P98" s="45">
        <v>0.6535222623771304</v>
      </c>
      <c r="Q98" s="45">
        <v>0</v>
      </c>
      <c r="R98" s="45">
        <v>6.6153236225389378E-2</v>
      </c>
      <c r="S98" s="45">
        <v>0.74612668578492958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7.8617494247090747E-4</v>
      </c>
      <c r="N99" s="45">
        <v>2.3608001018018854E-2</v>
      </c>
      <c r="O99" s="45">
        <v>3.5017401798551617E-3</v>
      </c>
      <c r="P99" s="45">
        <v>2.6402776979630005E-2</v>
      </c>
      <c r="Q99" s="45">
        <v>0</v>
      </c>
      <c r="R99" s="45">
        <v>8.1202307022465448E-4</v>
      </c>
      <c r="S99" s="45">
        <v>5.5110716190199582E-2</v>
      </c>
    </row>
    <row r="100" spans="1:19">
      <c r="A100" s="88" t="s">
        <v>286</v>
      </c>
      <c r="B100" s="69" t="s">
        <v>140</v>
      </c>
      <c r="C100" s="45">
        <v>0</v>
      </c>
      <c r="D100" s="45">
        <v>0.24848507125032171</v>
      </c>
      <c r="E100" s="45">
        <v>0.4401887402645932</v>
      </c>
      <c r="F100" s="45">
        <v>3.9665175597252151</v>
      </c>
      <c r="G100" s="45">
        <v>0</v>
      </c>
      <c r="H100" s="45">
        <v>0</v>
      </c>
      <c r="I100" s="45">
        <v>9.4542032215275462E-2</v>
      </c>
      <c r="J100" s="45">
        <v>0</v>
      </c>
      <c r="K100" s="45">
        <v>0</v>
      </c>
      <c r="L100" s="45">
        <v>0</v>
      </c>
      <c r="M100" s="45">
        <v>3.4989361870877644E-2</v>
      </c>
      <c r="N100" s="45">
        <v>0.14658578975506309</v>
      </c>
      <c r="O100" s="45">
        <v>5.013042941755641E-3</v>
      </c>
      <c r="P100" s="45">
        <v>6.779650350871691E-2</v>
      </c>
      <c r="Q100" s="45">
        <v>0</v>
      </c>
      <c r="R100" s="45">
        <v>0</v>
      </c>
      <c r="S100" s="45">
        <v>5.0041181015318159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9.4542032215275462E-2</v>
      </c>
      <c r="J101" s="45">
        <v>0</v>
      </c>
      <c r="K101" s="45">
        <v>0</v>
      </c>
      <c r="L101" s="45">
        <v>0</v>
      </c>
      <c r="M101" s="45">
        <v>1.6336363774072993E-2</v>
      </c>
      <c r="N101" s="45">
        <v>1.506350825637881E-3</v>
      </c>
      <c r="O101" s="45">
        <v>0</v>
      </c>
      <c r="P101" s="45">
        <v>2.3577866008601234E-2</v>
      </c>
      <c r="Q101" s="45">
        <v>1.053639631850789E-3</v>
      </c>
      <c r="R101" s="45">
        <v>1.6741104672924223E-2</v>
      </c>
      <c r="S101" s="45">
        <v>0.15375735712837013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0.10843277392102713</v>
      </c>
      <c r="L102" s="45">
        <v>0</v>
      </c>
      <c r="M102" s="45">
        <v>1.1188225658901985E-2</v>
      </c>
      <c r="N102" s="45">
        <v>1.5903405018816485E-2</v>
      </c>
      <c r="O102" s="45">
        <v>0</v>
      </c>
      <c r="P102" s="45">
        <v>0</v>
      </c>
      <c r="Q102" s="45">
        <v>4.1605396680459705E-3</v>
      </c>
      <c r="R102" s="45">
        <v>0.2279126216716918</v>
      </c>
      <c r="S102" s="45">
        <v>0.3675975659384676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8.6791707267330764E-4</v>
      </c>
      <c r="N103" s="45">
        <v>1.7722354325071521E-2</v>
      </c>
      <c r="O103" s="45">
        <v>9.0570448521556379E-3</v>
      </c>
      <c r="P103" s="45">
        <v>0</v>
      </c>
      <c r="Q103" s="45">
        <v>9.9973702670961284E-3</v>
      </c>
      <c r="R103" s="45">
        <v>6.7813460943739301E-2</v>
      </c>
      <c r="S103" s="45">
        <v>0.10545814746075166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1.1833934793692436E-3</v>
      </c>
      <c r="N104" s="45">
        <v>2.8118709105626749E-3</v>
      </c>
      <c r="O104" s="45">
        <v>4.7751425215749599E-3</v>
      </c>
      <c r="P104" s="45">
        <v>0.13671402934259547</v>
      </c>
      <c r="Q104" s="45">
        <v>0</v>
      </c>
      <c r="R104" s="45">
        <v>0</v>
      </c>
      <c r="S104" s="45">
        <v>0.14548443625409391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2.3909146975084248</v>
      </c>
      <c r="M105" s="45">
        <v>7.8812430938484113E-3</v>
      </c>
      <c r="N105" s="45">
        <v>3.0521670375627252E-4</v>
      </c>
      <c r="O105" s="45">
        <v>0</v>
      </c>
      <c r="P105" s="45">
        <v>3.1975476078663689E-2</v>
      </c>
      <c r="Q105" s="45">
        <v>0</v>
      </c>
      <c r="R105" s="45">
        <v>0</v>
      </c>
      <c r="S105" s="45">
        <v>2.4310766333846914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0.11320269429598184</v>
      </c>
      <c r="H106" s="45">
        <v>0</v>
      </c>
      <c r="I106" s="45">
        <v>0</v>
      </c>
      <c r="J106" s="45">
        <v>0</v>
      </c>
      <c r="K106" s="45">
        <v>0.32758513603187933</v>
      </c>
      <c r="L106" s="45">
        <v>0</v>
      </c>
      <c r="M106" s="45">
        <v>1.140008404371784E-3</v>
      </c>
      <c r="N106" s="45">
        <v>2.0024309521465611E-2</v>
      </c>
      <c r="O106" s="45">
        <v>8.8005386722156409E-4</v>
      </c>
      <c r="P106" s="45">
        <v>6.0817791426721612E-2</v>
      </c>
      <c r="Q106" s="45">
        <v>0</v>
      </c>
      <c r="R106" s="45">
        <v>0.11135119099279933</v>
      </c>
      <c r="S106" s="45">
        <v>0.63500118454044241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</v>
      </c>
      <c r="F107" s="45">
        <v>3.9665175597252151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2.2555969177174617E-2</v>
      </c>
      <c r="N107" s="45">
        <v>1.3768586322076004E-3</v>
      </c>
      <c r="O107" s="45">
        <v>5.102918232835485E-5</v>
      </c>
      <c r="P107" s="45">
        <v>0</v>
      </c>
      <c r="Q107" s="45">
        <v>0</v>
      </c>
      <c r="R107" s="45">
        <v>0.8880243900699476</v>
      </c>
      <c r="S107" s="45">
        <v>4.878525806786854</v>
      </c>
    </row>
    <row r="108" spans="1:19">
      <c r="A108" s="88" t="s">
        <v>286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4.0040189093648593E-5</v>
      </c>
      <c r="L108" s="45">
        <v>0</v>
      </c>
      <c r="M108" s="45">
        <v>3.3768531788069822E-3</v>
      </c>
      <c r="N108" s="45">
        <v>0</v>
      </c>
      <c r="O108" s="45">
        <v>0</v>
      </c>
      <c r="P108" s="45">
        <v>0.70825816340258996</v>
      </c>
      <c r="Q108" s="45">
        <v>0</v>
      </c>
      <c r="R108" s="45">
        <v>0.11880924962113326</v>
      </c>
      <c r="S108" s="45">
        <v>0.83048430639161097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0.15493354634438727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2.5948798590658129E-3</v>
      </c>
      <c r="N109" s="45">
        <v>0</v>
      </c>
      <c r="O109" s="45">
        <v>2.2804804391052258E-4</v>
      </c>
      <c r="P109" s="45">
        <v>0.7036936867317678</v>
      </c>
      <c r="Q109" s="45">
        <v>2.8619581114996961E-6</v>
      </c>
      <c r="R109" s="45">
        <v>0</v>
      </c>
      <c r="S109" s="45">
        <v>0.861453022937269</v>
      </c>
    </row>
    <row r="110" spans="1:19">
      <c r="A110" s="88" t="s">
        <v>286</v>
      </c>
      <c r="B110" s="69" t="s">
        <v>150</v>
      </c>
      <c r="C110" s="45">
        <v>0</v>
      </c>
      <c r="D110" s="45">
        <v>0</v>
      </c>
      <c r="E110" s="45">
        <v>0.45845385634715408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6.1181768433726802E-6</v>
      </c>
      <c r="N110" s="45">
        <v>0</v>
      </c>
      <c r="O110" s="45">
        <v>2.3584991125291666E-4</v>
      </c>
      <c r="P110" s="45">
        <v>0.24037121264267114</v>
      </c>
      <c r="Q110" s="45">
        <v>4.3264204787940574E-4</v>
      </c>
      <c r="R110" s="45">
        <v>0</v>
      </c>
      <c r="S110" s="45">
        <v>0.69949967912580746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6.2908332392197508E-6</v>
      </c>
      <c r="N111" s="45">
        <v>0</v>
      </c>
      <c r="O111" s="45">
        <v>5.0141768054776659E-3</v>
      </c>
      <c r="P111" s="45">
        <v>0.18763024013663809</v>
      </c>
      <c r="Q111" s="45">
        <v>3.5999273028308743E-4</v>
      </c>
      <c r="R111" s="45">
        <v>0</v>
      </c>
      <c r="S111" s="45">
        <v>0.1930107005056243</v>
      </c>
    </row>
    <row r="112" spans="1:19">
      <c r="A112" s="88" t="s">
        <v>286</v>
      </c>
      <c r="B112" s="69" t="s">
        <v>152</v>
      </c>
      <c r="C112" s="45">
        <v>0.11763474234470461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2.3909146975084248</v>
      </c>
      <c r="M112" s="45">
        <v>7.3357132515994294E-4</v>
      </c>
      <c r="N112" s="45">
        <v>0</v>
      </c>
      <c r="O112" s="45">
        <v>0</v>
      </c>
      <c r="P112" s="45">
        <v>2.242359920437309E-3</v>
      </c>
      <c r="Q112" s="45">
        <v>9.9973702670961284E-3</v>
      </c>
      <c r="R112" s="45">
        <v>4.9776395394935946E-2</v>
      </c>
      <c r="S112" s="45">
        <v>2.5712991367607856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</v>
      </c>
      <c r="F113" s="45">
        <v>0.34471379914681677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2.6109803043610214E-3</v>
      </c>
      <c r="N113" s="45">
        <v>3.0710256672216829E-2</v>
      </c>
      <c r="O113" s="45">
        <v>1.9706279550961714E-3</v>
      </c>
      <c r="P113" s="45">
        <v>0.41051202070886461</v>
      </c>
      <c r="Q113" s="45">
        <v>0</v>
      </c>
      <c r="R113" s="45">
        <v>0.12712772061525968</v>
      </c>
      <c r="S113" s="45">
        <v>0.91764540540262374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0.45845385634715408</v>
      </c>
      <c r="F114" s="45">
        <v>0</v>
      </c>
      <c r="G114" s="45">
        <v>0</v>
      </c>
      <c r="H114" s="45">
        <v>0</v>
      </c>
      <c r="I114" s="45">
        <v>0</v>
      </c>
      <c r="J114" s="45">
        <v>2.9689103864461108E-2</v>
      </c>
      <c r="K114" s="45">
        <v>0</v>
      </c>
      <c r="L114" s="45">
        <v>0</v>
      </c>
      <c r="M114" s="45">
        <v>2.7900594070455753E-3</v>
      </c>
      <c r="N114" s="45">
        <v>1.3602785489945646E-2</v>
      </c>
      <c r="O114" s="45">
        <v>8.0953661329075111E-4</v>
      </c>
      <c r="P114" s="45">
        <v>0.11905851170124393</v>
      </c>
      <c r="Q114" s="45">
        <v>0</v>
      </c>
      <c r="R114" s="45">
        <v>1.3543025783214091E-2</v>
      </c>
      <c r="S114" s="45">
        <v>0.63794687920633919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0.10839273373193348</v>
      </c>
      <c r="L115" s="45">
        <v>1.570874218433854</v>
      </c>
      <c r="M115" s="45">
        <v>9.1462930356023264E-3</v>
      </c>
      <c r="N115" s="45">
        <v>1.9360492588900158E-2</v>
      </c>
      <c r="O115" s="45">
        <v>0</v>
      </c>
      <c r="P115" s="45">
        <v>8.2082766030460164E-2</v>
      </c>
      <c r="Q115" s="45">
        <v>3.5999273028308743E-4</v>
      </c>
      <c r="R115" s="45">
        <v>0</v>
      </c>
      <c r="S115" s="45">
        <v>1.790216496551011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0.10839273373193348</v>
      </c>
      <c r="L116" s="45">
        <v>0</v>
      </c>
      <c r="M116" s="45">
        <v>6.042635930516127E-3</v>
      </c>
      <c r="N116" s="45">
        <v>0</v>
      </c>
      <c r="O116" s="45">
        <v>0</v>
      </c>
      <c r="P116" s="45">
        <v>0.75201350790285204</v>
      </c>
      <c r="Q116" s="45">
        <v>0</v>
      </c>
      <c r="R116" s="45">
        <v>1.6589739790973113E-4</v>
      </c>
      <c r="S116" s="45">
        <v>0.86661477496323869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3.9845216921410298E-3</v>
      </c>
      <c r="N117" s="45">
        <v>1.1056935367568244E-2</v>
      </c>
      <c r="O117" s="45">
        <v>1.0721419857229186E-4</v>
      </c>
      <c r="P117" s="45">
        <v>0.3765969921071175</v>
      </c>
      <c r="Q117" s="45">
        <v>0</v>
      </c>
      <c r="R117" s="45">
        <v>0.14671724291116917</v>
      </c>
      <c r="S117" s="45">
        <v>0.5384629062765498</v>
      </c>
    </row>
    <row r="118" spans="1:19">
      <c r="A118" s="88" t="s">
        <v>286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3.1900134540059355E-3</v>
      </c>
      <c r="N118" s="45">
        <v>2.213832954635464E-2</v>
      </c>
      <c r="O118" s="45">
        <v>1.1721044045428952E-2</v>
      </c>
      <c r="P118" s="45">
        <v>0</v>
      </c>
      <c r="Q118" s="45">
        <v>0</v>
      </c>
      <c r="R118" s="45">
        <v>6.8560355205775636E-3</v>
      </c>
      <c r="S118" s="45">
        <v>4.3905422566382413E-2</v>
      </c>
    </row>
    <row r="119" spans="1:19">
      <c r="A119" s="88" t="s">
        <v>286</v>
      </c>
      <c r="B119" s="69" t="s">
        <v>159</v>
      </c>
      <c r="C119" s="45">
        <v>0</v>
      </c>
      <c r="D119" s="45">
        <v>0.24848507125032171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1.5823419851880516E-2</v>
      </c>
      <c r="N119" s="45">
        <v>0</v>
      </c>
      <c r="O119" s="45">
        <v>0</v>
      </c>
      <c r="P119" s="45">
        <v>0</v>
      </c>
      <c r="Q119" s="45">
        <v>0</v>
      </c>
      <c r="R119" s="45">
        <v>0</v>
      </c>
      <c r="S119" s="45">
        <v>0.26430849110218446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2.4898237390047484E-5</v>
      </c>
      <c r="N120" s="45">
        <v>0</v>
      </c>
      <c r="O120" s="45">
        <v>8.4762538729865611E-4</v>
      </c>
      <c r="P120" s="45">
        <v>1.0989765517095407E-3</v>
      </c>
      <c r="Q120" s="45">
        <v>0</v>
      </c>
      <c r="R120" s="45">
        <v>0.12805784790862873</v>
      </c>
      <c r="S120" s="45">
        <v>0.13002934808503142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1.3943064587733645E-2</v>
      </c>
      <c r="I121" s="45">
        <v>0</v>
      </c>
      <c r="J121" s="45">
        <v>0</v>
      </c>
      <c r="K121" s="45">
        <v>0</v>
      </c>
      <c r="L121" s="45">
        <v>0</v>
      </c>
      <c r="M121" s="45">
        <v>1.2730327904062477E-2</v>
      </c>
      <c r="N121" s="45">
        <v>3.3823029603327726E-2</v>
      </c>
      <c r="O121" s="45">
        <v>1.3554692947883584E-2</v>
      </c>
      <c r="P121" s="45">
        <v>6.4909414033913038E-2</v>
      </c>
      <c r="Q121" s="45">
        <v>0</v>
      </c>
      <c r="R121" s="45">
        <v>8.7460537569384655E-2</v>
      </c>
      <c r="S121" s="45">
        <v>0.22642106664631001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0.31894372163158557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3.1387936398914462E-3</v>
      </c>
      <c r="N122" s="45">
        <v>0</v>
      </c>
      <c r="O122" s="45">
        <v>2.1500400999796554E-4</v>
      </c>
      <c r="P122" s="45">
        <v>0.57506261251626967</v>
      </c>
      <c r="Q122" s="45">
        <v>0</v>
      </c>
      <c r="R122" s="45">
        <v>0.1389358583158149</v>
      </c>
      <c r="S122" s="45">
        <v>1.0362959901135582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1.506350825637881E-3</v>
      </c>
      <c r="O123" s="45">
        <v>8.8672333214900867E-4</v>
      </c>
      <c r="P123" s="45">
        <v>0.29705095966961892</v>
      </c>
      <c r="Q123" s="45">
        <v>0</v>
      </c>
      <c r="R123" s="45">
        <v>0</v>
      </c>
      <c r="S123" s="45">
        <v>0.29944403382742735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0.11320269429598184</v>
      </c>
      <c r="H124" s="45">
        <v>0</v>
      </c>
      <c r="I124" s="45">
        <v>9.4542032215275462E-2</v>
      </c>
      <c r="J124" s="45">
        <v>0</v>
      </c>
      <c r="K124" s="45">
        <v>0</v>
      </c>
      <c r="L124" s="45">
        <v>0</v>
      </c>
      <c r="M124" s="45">
        <v>9.0113185537532559E-3</v>
      </c>
      <c r="N124" s="45">
        <v>8.9161022926429467E-2</v>
      </c>
      <c r="O124" s="45">
        <v>0</v>
      </c>
      <c r="P124" s="45">
        <v>3.3496951136367414E-2</v>
      </c>
      <c r="Q124" s="45">
        <v>0</v>
      </c>
      <c r="R124" s="45">
        <v>0</v>
      </c>
      <c r="S124" s="45">
        <v>0.33941401912778701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0.15493354634438727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4.5734494189986208E-4</v>
      </c>
      <c r="N125" s="45">
        <v>0</v>
      </c>
      <c r="O125" s="45">
        <v>0</v>
      </c>
      <c r="P125" s="45">
        <v>2.9725579715069728E-2</v>
      </c>
      <c r="Q125" s="45">
        <v>0</v>
      </c>
      <c r="R125" s="45">
        <v>0</v>
      </c>
      <c r="S125" s="45">
        <v>0.18511647100137907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0.15493354634438816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1.108128885185522E-4</v>
      </c>
      <c r="N126" s="45">
        <v>3.0417427956466625E-2</v>
      </c>
      <c r="O126" s="45">
        <v>0</v>
      </c>
      <c r="P126" s="45">
        <v>1.7083609018250456E-2</v>
      </c>
      <c r="Q126" s="45">
        <v>0</v>
      </c>
      <c r="R126" s="45">
        <v>2.4452798835739031E-3</v>
      </c>
      <c r="S126" s="45">
        <v>0.20499067609117105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0.10517595542838043</v>
      </c>
      <c r="J127" s="45">
        <v>0</v>
      </c>
      <c r="K127" s="45">
        <v>0</v>
      </c>
      <c r="L127" s="45">
        <v>0</v>
      </c>
      <c r="M127" s="45">
        <v>4.4872298081417128E-2</v>
      </c>
      <c r="N127" s="45">
        <v>1.8062804913826724E-2</v>
      </c>
      <c r="O127" s="45">
        <v>5.013042941755419E-3</v>
      </c>
      <c r="P127" s="45">
        <v>0</v>
      </c>
      <c r="Q127" s="45">
        <v>0</v>
      </c>
      <c r="R127" s="45">
        <v>1.179347607880743E-3</v>
      </c>
      <c r="S127" s="45">
        <v>0.17430344897326222</v>
      </c>
    </row>
    <row r="128" spans="1:19">
      <c r="A128" s="88" t="s">
        <v>286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1.6982061422591954E-2</v>
      </c>
      <c r="O128" s="45">
        <v>1.0721419857229186E-4</v>
      </c>
      <c r="P128" s="45">
        <v>0</v>
      </c>
      <c r="Q128" s="45">
        <v>0</v>
      </c>
      <c r="R128" s="45">
        <v>2.2929606836186167E-4</v>
      </c>
      <c r="S128" s="45">
        <v>1.7318571689543205E-2</v>
      </c>
    </row>
    <row r="129" spans="1:19">
      <c r="A129" s="88" t="s">
        <v>286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1.2647363876538975E-4</v>
      </c>
      <c r="N129" s="45">
        <v>2.5180577645226521E-2</v>
      </c>
      <c r="O129" s="45">
        <v>0</v>
      </c>
      <c r="P129" s="45">
        <v>9.1594200947042737E-4</v>
      </c>
      <c r="Q129" s="45">
        <v>4.3264204787940574E-4</v>
      </c>
      <c r="R129" s="45">
        <v>0</v>
      </c>
      <c r="S129" s="45">
        <v>2.6655635341313655E-2</v>
      </c>
    </row>
    <row r="130" spans="1:19">
      <c r="A130" s="88" t="s">
        <v>286</v>
      </c>
      <c r="B130" s="69" t="s">
        <v>170</v>
      </c>
      <c r="C130" s="45">
        <v>0</v>
      </c>
      <c r="D130" s="45">
        <v>0.24848507125032171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1.0115968499668782E-4</v>
      </c>
      <c r="N130" s="45">
        <v>1.7722354325073297E-2</v>
      </c>
      <c r="O130" s="45">
        <v>0</v>
      </c>
      <c r="P130" s="45">
        <v>0</v>
      </c>
      <c r="Q130" s="45">
        <v>0</v>
      </c>
      <c r="R130" s="45">
        <v>0.2279126216716918</v>
      </c>
      <c r="S130" s="45">
        <v>0.49422120693208171</v>
      </c>
    </row>
    <row r="131" spans="1:19">
      <c r="A131" s="88" t="s">
        <v>286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1.1496065732378824E-2</v>
      </c>
      <c r="N131" s="45">
        <v>0</v>
      </c>
      <c r="O131" s="45">
        <v>2.198915765265097E-3</v>
      </c>
      <c r="P131" s="45">
        <v>0</v>
      </c>
      <c r="Q131" s="45">
        <v>0</v>
      </c>
      <c r="R131" s="45">
        <v>0</v>
      </c>
      <c r="S131" s="45">
        <v>1.369498149765036E-2</v>
      </c>
    </row>
    <row r="132" spans="1:19">
      <c r="A132" s="88" t="s">
        <v>286</v>
      </c>
      <c r="B132" s="69" t="s">
        <v>172</v>
      </c>
      <c r="C132" s="45">
        <v>0.11763474234470461</v>
      </c>
      <c r="D132" s="45">
        <v>0</v>
      </c>
      <c r="E132" s="45">
        <v>0</v>
      </c>
      <c r="F132" s="45">
        <v>0</v>
      </c>
      <c r="G132" s="45">
        <v>0.11320269429598184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1.3127567669533491E-2</v>
      </c>
      <c r="N132" s="45">
        <v>1.6100675278256205E-2</v>
      </c>
      <c r="O132" s="45">
        <v>1.7818931321047504E-3</v>
      </c>
      <c r="P132" s="45">
        <v>2.3168192206235005E-2</v>
      </c>
      <c r="Q132" s="45">
        <v>0</v>
      </c>
      <c r="R132" s="45">
        <v>0</v>
      </c>
      <c r="S132" s="45">
        <v>0.28501576492681124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1.5708742184338575</v>
      </c>
      <c r="M133" s="45">
        <v>7.0720738350082968E-4</v>
      </c>
      <c r="N133" s="45">
        <v>0</v>
      </c>
      <c r="O133" s="45">
        <v>5.9506591712166212E-5</v>
      </c>
      <c r="P133" s="45">
        <v>8.9662127065032848E-2</v>
      </c>
      <c r="Q133" s="45">
        <v>1.2756947417385756E-2</v>
      </c>
      <c r="R133" s="45">
        <v>0</v>
      </c>
      <c r="S133" s="45">
        <v>1.6740600068914944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1.5708742184338575</v>
      </c>
      <c r="M134" s="45">
        <v>0</v>
      </c>
      <c r="N134" s="45">
        <v>8.299016921682778E-3</v>
      </c>
      <c r="O134" s="45">
        <v>5.0612902749904709E-3</v>
      </c>
      <c r="P134" s="45">
        <v>0</v>
      </c>
      <c r="Q134" s="45">
        <v>0</v>
      </c>
      <c r="R134" s="45">
        <v>0</v>
      </c>
      <c r="S134" s="45">
        <v>1.584234525630535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9.4542032215275462E-2</v>
      </c>
      <c r="J135" s="45">
        <v>0</v>
      </c>
      <c r="K135" s="45">
        <v>0</v>
      </c>
      <c r="L135" s="45">
        <v>0</v>
      </c>
      <c r="M135" s="45">
        <v>2.9450840843452397E-3</v>
      </c>
      <c r="N135" s="45">
        <v>0</v>
      </c>
      <c r="O135" s="45">
        <v>0</v>
      </c>
      <c r="P135" s="45">
        <v>0.26344302422286958</v>
      </c>
      <c r="Q135" s="45">
        <v>0</v>
      </c>
      <c r="R135" s="45">
        <v>2.548345883020886E-3</v>
      </c>
      <c r="S135" s="45">
        <v>0.36347848640554048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1.5387027056945612E-5</v>
      </c>
      <c r="N136" s="45">
        <v>1.1311557897080604E-2</v>
      </c>
      <c r="O136" s="45">
        <v>0</v>
      </c>
      <c r="P136" s="45">
        <v>6.0257081339187835E-4</v>
      </c>
      <c r="Q136" s="45">
        <v>0</v>
      </c>
      <c r="R136" s="45">
        <v>1.5988305666784441E-2</v>
      </c>
      <c r="S136" s="45">
        <v>2.7917821404315646E-2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2.2098615423464949</v>
      </c>
      <c r="M137" s="45">
        <v>5.5814902957251888E-6</v>
      </c>
      <c r="N137" s="45">
        <v>0</v>
      </c>
      <c r="O137" s="45">
        <v>0</v>
      </c>
      <c r="P137" s="45">
        <v>0</v>
      </c>
      <c r="Q137" s="45">
        <v>0</v>
      </c>
      <c r="R137" s="45">
        <v>3.5806788498391029E-2</v>
      </c>
      <c r="S137" s="45">
        <v>2.2456739123351781</v>
      </c>
    </row>
    <row r="138" spans="1:19">
      <c r="A138" s="88" t="s">
        <v>286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2.3909146975084283</v>
      </c>
      <c r="M138" s="45">
        <v>1.0115968499668782E-4</v>
      </c>
      <c r="N138" s="45">
        <v>0</v>
      </c>
      <c r="O138" s="45">
        <v>0</v>
      </c>
      <c r="P138" s="45">
        <v>0</v>
      </c>
      <c r="Q138" s="45">
        <v>5.8808060394683892E-3</v>
      </c>
      <c r="R138" s="45">
        <v>0</v>
      </c>
      <c r="S138" s="45">
        <v>2.3968966632328943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4.0968820296622965E-3</v>
      </c>
      <c r="N139" s="45">
        <v>1.6982061422595507E-2</v>
      </c>
      <c r="O139" s="45">
        <v>0</v>
      </c>
      <c r="P139" s="45">
        <v>7.4157677590321214E-2</v>
      </c>
      <c r="Q139" s="45">
        <v>0</v>
      </c>
      <c r="R139" s="45">
        <v>0.10019433618669993</v>
      </c>
      <c r="S139" s="45">
        <v>0.19543095722926296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1.3943064587733645E-2</v>
      </c>
      <c r="I140" s="45">
        <v>0</v>
      </c>
      <c r="J140" s="45">
        <v>0</v>
      </c>
      <c r="K140" s="45">
        <v>0</v>
      </c>
      <c r="L140" s="45">
        <v>0</v>
      </c>
      <c r="M140" s="45">
        <v>2.4945903933470959E-4</v>
      </c>
      <c r="N140" s="45">
        <v>1.8916423679954164E-2</v>
      </c>
      <c r="O140" s="45">
        <v>0</v>
      </c>
      <c r="P140" s="45">
        <v>0.51791225583870926</v>
      </c>
      <c r="Q140" s="45">
        <v>0</v>
      </c>
      <c r="R140" s="45">
        <v>0</v>
      </c>
      <c r="S140" s="45">
        <v>0.55102120314575131</v>
      </c>
    </row>
    <row r="141" spans="1:19">
      <c r="A141" s="88" t="s">
        <v>286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1.3943064587733645E-2</v>
      </c>
      <c r="I141" s="45">
        <v>0</v>
      </c>
      <c r="J141" s="45">
        <v>0</v>
      </c>
      <c r="K141" s="45">
        <v>0</v>
      </c>
      <c r="L141" s="45">
        <v>0</v>
      </c>
      <c r="M141" s="45">
        <v>7.825774105185701E-6</v>
      </c>
      <c r="N141" s="45">
        <v>0</v>
      </c>
      <c r="O141" s="45">
        <v>0</v>
      </c>
      <c r="P141" s="45">
        <v>0.39379561622757109</v>
      </c>
      <c r="Q141" s="45">
        <v>5.19518216837489E-3</v>
      </c>
      <c r="R141" s="45">
        <v>0.10019433618669638</v>
      </c>
      <c r="S141" s="45">
        <v>0.51313602494448673</v>
      </c>
    </row>
    <row r="142" spans="1:19">
      <c r="A142" s="88" t="s">
        <v>286</v>
      </c>
      <c r="B142" s="69" t="s">
        <v>182</v>
      </c>
      <c r="C142" s="45">
        <v>0.11763474234470461</v>
      </c>
      <c r="D142" s="45">
        <v>0</v>
      </c>
      <c r="E142" s="45">
        <v>0.45845385634715452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7.4613823276337143E-5</v>
      </c>
      <c r="N142" s="45">
        <v>0</v>
      </c>
      <c r="O142" s="45">
        <v>0</v>
      </c>
      <c r="P142" s="45">
        <v>1.0608008050733488</v>
      </c>
      <c r="Q142" s="45">
        <v>0</v>
      </c>
      <c r="R142" s="45">
        <v>0</v>
      </c>
      <c r="S142" s="45">
        <v>1.6369640175884683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7.6979487340267383E-4</v>
      </c>
      <c r="O143" s="45">
        <v>8.5211502971649367E-4</v>
      </c>
      <c r="P143" s="45">
        <v>2.6016983842758634E-2</v>
      </c>
      <c r="Q143" s="45">
        <v>7.9263477816249317E-4</v>
      </c>
      <c r="R143" s="45">
        <v>6.7483484856829534E-3</v>
      </c>
      <c r="S143" s="45">
        <v>3.5179877009710481E-2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1.0377283142197768E-3</v>
      </c>
      <c r="N144" s="45">
        <v>5.824305238277816E-5</v>
      </c>
      <c r="O144" s="45">
        <v>0</v>
      </c>
      <c r="P144" s="45">
        <v>0.30317781506283126</v>
      </c>
      <c r="Q144" s="45">
        <v>0</v>
      </c>
      <c r="R144" s="45">
        <v>0</v>
      </c>
      <c r="S144" s="45">
        <v>0.30427378642943381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0.28727676715185879</v>
      </c>
      <c r="Q145" s="45">
        <v>0</v>
      </c>
      <c r="R145" s="45">
        <v>0</v>
      </c>
      <c r="S145" s="45">
        <v>0.2872767671518659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</v>
      </c>
      <c r="F146" s="45">
        <v>2.1833861341516361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2.2940151771617678E-3</v>
      </c>
      <c r="N146" s="45">
        <v>1.7953923750368972E-4</v>
      </c>
      <c r="O146" s="45">
        <v>9.962286054387981E-5</v>
      </c>
      <c r="P146" s="45">
        <v>0.22834414556967531</v>
      </c>
      <c r="Q146" s="45">
        <v>1.0122629827220564E-3</v>
      </c>
      <c r="R146" s="45">
        <v>0.12649645696272316</v>
      </c>
      <c r="S146" s="45">
        <v>2.5418121769419884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2.3332456233677661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1.1533094568783042E-4</v>
      </c>
      <c r="N147" s="45">
        <v>1.1311557897084157E-2</v>
      </c>
      <c r="O147" s="45">
        <v>8.8679907086053333E-5</v>
      </c>
      <c r="P147" s="45">
        <v>7.9352675371850978E-2</v>
      </c>
      <c r="Q147" s="45">
        <v>1.4712597051321774E-3</v>
      </c>
      <c r="R147" s="45">
        <v>6.0304446556358471E-5</v>
      </c>
      <c r="S147" s="45">
        <v>2.4256454316411293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1.7446005109231777E-3</v>
      </c>
      <c r="N148" s="45">
        <v>1.7755663438062896E-2</v>
      </c>
      <c r="O148" s="45">
        <v>0</v>
      </c>
      <c r="P148" s="45">
        <v>0.84935150297710393</v>
      </c>
      <c r="Q148" s="45">
        <v>0</v>
      </c>
      <c r="R148" s="45">
        <v>0.12150885940594947</v>
      </c>
      <c r="S148" s="45">
        <v>0.99036062633203414</v>
      </c>
    </row>
    <row r="149" spans="1:19">
      <c r="A149" s="88" t="s">
        <v>286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7.6996302385636706E-2</v>
      </c>
      <c r="K149" s="45">
        <v>0</v>
      </c>
      <c r="L149" s="45">
        <v>0</v>
      </c>
      <c r="M149" s="45">
        <v>2.4525868439795317E-4</v>
      </c>
      <c r="N149" s="45">
        <v>0</v>
      </c>
      <c r="O149" s="45">
        <v>5.013042941755419E-3</v>
      </c>
      <c r="P149" s="45">
        <v>0.27197394706049849</v>
      </c>
      <c r="Q149" s="45">
        <v>5.1047375526246497E-2</v>
      </c>
      <c r="R149" s="45">
        <v>1.5414098487845251E-2</v>
      </c>
      <c r="S149" s="45">
        <v>0.42069002508640096</v>
      </c>
    </row>
    <row r="150" spans="1:19">
      <c r="A150" s="88" t="s">
        <v>286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2.3909146975084283</v>
      </c>
      <c r="M150" s="45">
        <v>4.3651159255908567E-4</v>
      </c>
      <c r="N150" s="45">
        <v>1.8062804913824948E-2</v>
      </c>
      <c r="O150" s="45">
        <v>3.6509446040301707E-2</v>
      </c>
      <c r="P150" s="45">
        <v>7.8916047810093204E-2</v>
      </c>
      <c r="Q150" s="45">
        <v>0</v>
      </c>
      <c r="R150" s="45">
        <v>9.8001213918340824E-2</v>
      </c>
      <c r="S150" s="45">
        <v>2.6228407217835752</v>
      </c>
    </row>
    <row r="151" spans="1:19">
      <c r="A151" s="88" t="s">
        <v>286</v>
      </c>
      <c r="B151" s="69" t="s">
        <v>191</v>
      </c>
      <c r="C151" s="45">
        <v>0.14326872053673423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1.064739763358169E-2</v>
      </c>
      <c r="N151" s="45">
        <v>0</v>
      </c>
      <c r="O151" s="45">
        <v>0</v>
      </c>
      <c r="P151" s="45">
        <v>1.342518428447903E-3</v>
      </c>
      <c r="Q151" s="45">
        <v>0</v>
      </c>
      <c r="R151" s="45">
        <v>6.9373388699034422E-4</v>
      </c>
      <c r="S151" s="45">
        <v>0.15595237048569288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3.2034725061791391E-4</v>
      </c>
      <c r="N152" s="45">
        <v>0</v>
      </c>
      <c r="O152" s="45">
        <v>9.0503797500751659E-7</v>
      </c>
      <c r="P152" s="45">
        <v>0.10603507051669325</v>
      </c>
      <c r="Q152" s="45">
        <v>0</v>
      </c>
      <c r="R152" s="45">
        <v>0</v>
      </c>
      <c r="S152" s="45">
        <v>0.10635632280531127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9.3061416421491572E-3</v>
      </c>
      <c r="N153" s="45">
        <v>0</v>
      </c>
      <c r="O153" s="45">
        <v>0</v>
      </c>
      <c r="P153" s="45">
        <v>0.20903813260770576</v>
      </c>
      <c r="Q153" s="45">
        <v>0</v>
      </c>
      <c r="R153" s="45">
        <v>8.6470863679636523E-2</v>
      </c>
      <c r="S153" s="45">
        <v>0.30481513792946657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0.33891901757510468</v>
      </c>
      <c r="Q154" s="45">
        <v>0</v>
      </c>
      <c r="R154" s="45">
        <v>0.33475603119809705</v>
      </c>
      <c r="S154" s="45">
        <v>0.67367504877321949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0.45845385634715452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0</v>
      </c>
      <c r="O155" s="45">
        <v>0</v>
      </c>
      <c r="P155" s="45">
        <v>2.7632208065963226E-2</v>
      </c>
      <c r="Q155" s="45">
        <v>0</v>
      </c>
      <c r="R155" s="45">
        <v>0</v>
      </c>
      <c r="S155" s="45">
        <v>0.48608606441311508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1.5387027056945612E-5</v>
      </c>
      <c r="N156" s="45">
        <v>6.7926660960466734E-3</v>
      </c>
      <c r="O156" s="45">
        <v>0</v>
      </c>
      <c r="P156" s="45">
        <v>0</v>
      </c>
      <c r="Q156" s="45">
        <v>0</v>
      </c>
      <c r="R156" s="45">
        <v>0</v>
      </c>
      <c r="S156" s="45">
        <v>6.8080531231089481E-3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1.7012061529086964E-4</v>
      </c>
      <c r="N157" s="45">
        <v>0</v>
      </c>
      <c r="O157" s="45">
        <v>6.0415264175062156E-4</v>
      </c>
      <c r="P157" s="45">
        <v>7.1669633772955876E-2</v>
      </c>
      <c r="Q157" s="45">
        <v>3.5999273028286538E-4</v>
      </c>
      <c r="R157" s="45">
        <v>0</v>
      </c>
      <c r="S157" s="45">
        <v>7.2803899760288004E-2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4.2408036686936157E-4</v>
      </c>
      <c r="N158" s="45">
        <v>1.4486402233924167E-2</v>
      </c>
      <c r="O158" s="45">
        <v>0</v>
      </c>
      <c r="P158" s="45">
        <v>0.63211716077792701</v>
      </c>
      <c r="Q158" s="45">
        <v>0</v>
      </c>
      <c r="R158" s="45">
        <v>2.0857154742515149E-4</v>
      </c>
      <c r="S158" s="45">
        <v>0.6472362149261528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7.6753951605557091E-5</v>
      </c>
      <c r="P159" s="45">
        <v>2.0135103353851491E-2</v>
      </c>
      <c r="Q159" s="45">
        <v>1.0234233869482079E-2</v>
      </c>
      <c r="R159" s="45">
        <v>3.1678482983465983E-6</v>
      </c>
      <c r="S159" s="45">
        <v>3.0449259023271225E-2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1.8150826209716087E-2</v>
      </c>
      <c r="O160" s="45">
        <v>0</v>
      </c>
      <c r="P160" s="45">
        <v>8.3042812489313889E-2</v>
      </c>
      <c r="Q160" s="45">
        <v>0</v>
      </c>
      <c r="R160" s="45">
        <v>0.66192585650022551</v>
      </c>
      <c r="S160" s="45">
        <v>0.76311949519921995</v>
      </c>
    </row>
    <row r="161" spans="1:19">
      <c r="A161" s="88" t="s">
        <v>286</v>
      </c>
      <c r="B161" s="69" t="s">
        <v>201</v>
      </c>
      <c r="C161" s="45">
        <v>0.40630412651063352</v>
      </c>
      <c r="D161" s="45">
        <v>0.1461676889707757</v>
      </c>
      <c r="E161" s="45">
        <v>0.46480063903316093</v>
      </c>
      <c r="F161" s="45">
        <v>0</v>
      </c>
      <c r="G161" s="45">
        <v>0</v>
      </c>
      <c r="H161" s="45">
        <v>2.7886129175467289E-2</v>
      </c>
      <c r="I161" s="45">
        <v>0</v>
      </c>
      <c r="J161" s="45">
        <v>0.15399260477127347</v>
      </c>
      <c r="K161" s="45">
        <v>2.3553052407976338E-5</v>
      </c>
      <c r="L161" s="45">
        <v>4.7126226553015798</v>
      </c>
      <c r="M161" s="45">
        <v>0.21375532021021293</v>
      </c>
      <c r="N161" s="45">
        <v>5.318264548172813E-2</v>
      </c>
      <c r="O161" s="45">
        <v>1.2885751085884412E-2</v>
      </c>
      <c r="P161" s="45">
        <v>6.7725522181769513</v>
      </c>
      <c r="Q161" s="45">
        <v>8.7638119356729494E-2</v>
      </c>
      <c r="R161" s="45">
        <v>1.3985967567716067</v>
      </c>
      <c r="S161" s="45">
        <v>14.45040820789842</v>
      </c>
    </row>
    <row r="162" spans="1:19">
      <c r="A162" s="88" t="s">
        <v>286</v>
      </c>
      <c r="B162" s="69" t="s">
        <v>202</v>
      </c>
      <c r="C162" s="45">
        <v>0</v>
      </c>
      <c r="D162" s="45">
        <v>0</v>
      </c>
      <c r="E162" s="45">
        <v>7.8336166614334957E-2</v>
      </c>
      <c r="F162" s="45">
        <v>9.4050454879791801E-2</v>
      </c>
      <c r="G162" s="45">
        <v>0</v>
      </c>
      <c r="H162" s="45">
        <v>2.2144867286399972E-2</v>
      </c>
      <c r="I162" s="45">
        <v>5.5612960126632416E-2</v>
      </c>
      <c r="J162" s="45">
        <v>7.6996302385636706E-2</v>
      </c>
      <c r="K162" s="45">
        <v>0.32517820119579777</v>
      </c>
      <c r="L162" s="45">
        <v>1.374537808026048</v>
      </c>
      <c r="M162" s="45">
        <v>9.6388287204741019E-2</v>
      </c>
      <c r="N162" s="45">
        <v>4.2205829602862011E-2</v>
      </c>
      <c r="O162" s="45">
        <v>3.9247674417266509E-3</v>
      </c>
      <c r="P162" s="45">
        <v>5.3342793953563898</v>
      </c>
      <c r="Q162" s="45">
        <v>4.0969022709267833E-2</v>
      </c>
      <c r="R162" s="45">
        <v>0.59471551159179015</v>
      </c>
      <c r="S162" s="45">
        <v>8.1393395744213706</v>
      </c>
    </row>
    <row r="163" spans="1:19">
      <c r="A163" s="88" t="s">
        <v>286</v>
      </c>
      <c r="B163" s="69" t="s">
        <v>203</v>
      </c>
      <c r="C163" s="45">
        <v>0.28653744107346846</v>
      </c>
      <c r="D163" s="45">
        <v>0</v>
      </c>
      <c r="E163" s="45">
        <v>0</v>
      </c>
      <c r="F163" s="45">
        <v>0.18810090975959071</v>
      </c>
      <c r="G163" s="45">
        <v>0.41237773373286757</v>
      </c>
      <c r="H163" s="45">
        <v>0</v>
      </c>
      <c r="I163" s="45">
        <v>0</v>
      </c>
      <c r="J163" s="45">
        <v>7.6996302385636706E-2</v>
      </c>
      <c r="K163" s="45">
        <v>0</v>
      </c>
      <c r="L163" s="45">
        <v>0</v>
      </c>
      <c r="M163" s="45">
        <v>2.9535203680145727E-2</v>
      </c>
      <c r="N163" s="45">
        <v>5.2495165726426762E-2</v>
      </c>
      <c r="O163" s="45">
        <v>2.6283369468127482E-4</v>
      </c>
      <c r="P163" s="45">
        <v>3.0487853680259889</v>
      </c>
      <c r="Q163" s="45">
        <v>6.3992873867112721E-2</v>
      </c>
      <c r="R163" s="45">
        <v>1.0651699799311203</v>
      </c>
      <c r="S163" s="45">
        <v>5.2242538118770199</v>
      </c>
    </row>
    <row r="164" spans="1:19">
      <c r="A164" s="88" t="s">
        <v>286</v>
      </c>
      <c r="B164" s="69" t="s">
        <v>204</v>
      </c>
      <c r="C164" s="45">
        <v>0.14326872053673423</v>
      </c>
      <c r="D164" s="45">
        <v>8.92858278515547E-2</v>
      </c>
      <c r="E164" s="45">
        <v>0</v>
      </c>
      <c r="F164" s="45">
        <v>5.5323796988119511E-2</v>
      </c>
      <c r="G164" s="45">
        <v>0</v>
      </c>
      <c r="H164" s="45">
        <v>0</v>
      </c>
      <c r="I164" s="45">
        <v>0</v>
      </c>
      <c r="J164" s="45">
        <v>0</v>
      </c>
      <c r="K164" s="45">
        <v>0</v>
      </c>
      <c r="L164" s="45">
        <v>0</v>
      </c>
      <c r="M164" s="45">
        <v>4.9347837318819643E-2</v>
      </c>
      <c r="N164" s="45">
        <v>6.6538575865173755E-3</v>
      </c>
      <c r="O164" s="45">
        <v>3.2406152320267889E-3</v>
      </c>
      <c r="P164" s="45">
        <v>3.0714350891335656</v>
      </c>
      <c r="Q164" s="45">
        <v>5.2518635231378674E-2</v>
      </c>
      <c r="R164" s="45">
        <v>0.43445667088514739</v>
      </c>
      <c r="S164" s="45">
        <v>3.9055310507638978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9.4050454879791801E-2</v>
      </c>
      <c r="G165" s="45">
        <v>0.69157582711750365</v>
      </c>
      <c r="H165" s="45">
        <v>0</v>
      </c>
      <c r="I165" s="45">
        <v>0</v>
      </c>
      <c r="J165" s="45">
        <v>4.5291942579786304E-2</v>
      </c>
      <c r="K165" s="45">
        <v>0</v>
      </c>
      <c r="L165" s="45">
        <v>0</v>
      </c>
      <c r="M165" s="45">
        <v>3.6738144832977326E-3</v>
      </c>
      <c r="N165" s="45">
        <v>2.6102825315071243E-2</v>
      </c>
      <c r="O165" s="45">
        <v>1.2686984624643571E-3</v>
      </c>
      <c r="P165" s="45">
        <v>1.1084558107600841</v>
      </c>
      <c r="Q165" s="45">
        <v>1.0122629827220564E-3</v>
      </c>
      <c r="R165" s="45">
        <v>0.28366265814221236</v>
      </c>
      <c r="S165" s="45">
        <v>2.2550942947229373</v>
      </c>
    </row>
    <row r="166" spans="1:19">
      <c r="A166" s="88" t="s">
        <v>286</v>
      </c>
      <c r="B166" s="69" t="s">
        <v>206</v>
      </c>
      <c r="C166" s="45">
        <v>6.8533806845681333E-2</v>
      </c>
      <c r="D166" s="45">
        <v>0.20713414268161756</v>
      </c>
      <c r="E166" s="45">
        <v>0</v>
      </c>
      <c r="F166" s="45">
        <v>9.4050454879798906E-2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3.672801662792935E-3</v>
      </c>
      <c r="N166" s="45">
        <v>4.6892214244406816E-2</v>
      </c>
      <c r="O166" s="45">
        <v>2.2964620488004073E-3</v>
      </c>
      <c r="P166" s="45">
        <v>0.30180815757559998</v>
      </c>
      <c r="Q166" s="45">
        <v>1.0122629827220564E-3</v>
      </c>
      <c r="R166" s="45">
        <v>9.8962318485362744E-3</v>
      </c>
      <c r="S166" s="45">
        <v>0.73529653476992962</v>
      </c>
    </row>
    <row r="167" spans="1:19">
      <c r="A167" s="88" t="s">
        <v>286</v>
      </c>
      <c r="B167" s="69" t="s">
        <v>207</v>
      </c>
      <c r="C167" s="45">
        <v>0</v>
      </c>
      <c r="D167" s="45">
        <v>0</v>
      </c>
      <c r="E167" s="45">
        <v>0</v>
      </c>
      <c r="F167" s="45">
        <v>9.4050454879791801E-2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3.5344519672442232E-4</v>
      </c>
      <c r="N167" s="45">
        <v>2.3803838553291712E-2</v>
      </c>
      <c r="O167" s="45">
        <v>1.3427304789794814E-3</v>
      </c>
      <c r="P167" s="45">
        <v>0.21944278481039703</v>
      </c>
      <c r="Q167" s="45">
        <v>1.0122629827220564E-3</v>
      </c>
      <c r="R167" s="45">
        <v>0.10259539058428047</v>
      </c>
      <c r="S167" s="45">
        <v>0.44260090748619518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5.9977656982116656E-2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6.0934294252668053E-3</v>
      </c>
      <c r="N168" s="45">
        <v>0</v>
      </c>
      <c r="O168" s="45">
        <v>3.3528063491150562E-4</v>
      </c>
      <c r="P168" s="45">
        <v>1.1010739515394121</v>
      </c>
      <c r="Q168" s="45">
        <v>0</v>
      </c>
      <c r="R168" s="45">
        <v>0.11139245526394248</v>
      </c>
      <c r="S168" s="45">
        <v>1.2788727738457055</v>
      </c>
    </row>
    <row r="169" spans="1:19">
      <c r="A169" s="88" t="s">
        <v>286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0.34578791355875182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4.9273717520392779E-5</v>
      </c>
      <c r="N169" s="45">
        <v>0</v>
      </c>
      <c r="O169" s="45">
        <v>1.8627617828226306E-4</v>
      </c>
      <c r="P169" s="45">
        <v>0.36264440044495672</v>
      </c>
      <c r="Q169" s="45">
        <v>1.991000112007324E-2</v>
      </c>
      <c r="R169" s="45">
        <v>0.13332332571718908</v>
      </c>
      <c r="S169" s="45">
        <v>0.86190119073674509</v>
      </c>
    </row>
    <row r="170" spans="1:19">
      <c r="A170" s="88" t="s">
        <v>286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4.6700935506294172E-5</v>
      </c>
      <c r="N170" s="45">
        <v>0</v>
      </c>
      <c r="O170" s="45">
        <v>2.2021944521892767E-3</v>
      </c>
      <c r="P170" s="45">
        <v>5.410421754853445E-2</v>
      </c>
      <c r="Q170" s="45">
        <v>0</v>
      </c>
      <c r="R170" s="45">
        <v>0.13332332571719263</v>
      </c>
      <c r="S170" s="45">
        <v>0.18967643865343575</v>
      </c>
    </row>
    <row r="171" spans="1:19">
      <c r="A171" s="88" t="s">
        <v>286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0.34578791355875182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7.742955354217429E-5</v>
      </c>
      <c r="N171" s="45">
        <v>0</v>
      </c>
      <c r="O171" s="45">
        <v>7.4916975225709503E-3</v>
      </c>
      <c r="P171" s="45">
        <v>4.0262340528101959E-2</v>
      </c>
      <c r="Q171" s="45">
        <v>1.6835047711438733E-6</v>
      </c>
      <c r="R171" s="45">
        <v>0.12514327861795138</v>
      </c>
      <c r="S171" s="45">
        <v>0.51876434328568166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0.34578791355875182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6.1711950490206391E-5</v>
      </c>
      <c r="N172" s="45">
        <v>0</v>
      </c>
      <c r="O172" s="45">
        <v>0</v>
      </c>
      <c r="P172" s="45">
        <v>4.2540596720073154E-3</v>
      </c>
      <c r="Q172" s="45">
        <v>1.0117866836542699E-2</v>
      </c>
      <c r="R172" s="45">
        <v>1.3929920012067498E-2</v>
      </c>
      <c r="S172" s="45">
        <v>0.37415147202986532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3.5461129216969312E-2</v>
      </c>
      <c r="Q173" s="45">
        <v>1.3585096275861019E-3</v>
      </c>
      <c r="R173" s="45">
        <v>9.3931041686150962E-2</v>
      </c>
      <c r="S173" s="45">
        <v>0.13075068053072414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6.3760431607019719E-2</v>
      </c>
      <c r="L174" s="45">
        <v>0</v>
      </c>
      <c r="M174" s="45">
        <v>1.4770709855493891E-3</v>
      </c>
      <c r="N174" s="45">
        <v>8.2349946727759971E-3</v>
      </c>
      <c r="O174" s="45">
        <v>0</v>
      </c>
      <c r="P174" s="45">
        <v>3.5830258010150828E-2</v>
      </c>
      <c r="Q174" s="45">
        <v>8.6544688537193437E-4</v>
      </c>
      <c r="R174" s="45">
        <v>0</v>
      </c>
      <c r="S174" s="45">
        <v>0.11016820216084966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9.1565119797500927E-3</v>
      </c>
      <c r="O175" s="45">
        <v>1.4774281545166579E-2</v>
      </c>
      <c r="P175" s="45">
        <v>1.6962279331252716E-2</v>
      </c>
      <c r="Q175" s="45">
        <v>0</v>
      </c>
      <c r="R175" s="45">
        <v>3.0172144082278862E-3</v>
      </c>
      <c r="S175" s="45">
        <v>4.391028726439572E-2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4.0077078830869084E-4</v>
      </c>
      <c r="N176" s="45">
        <v>0</v>
      </c>
      <c r="O176" s="45">
        <v>0</v>
      </c>
      <c r="P176" s="45">
        <v>3.9198329657708086E-3</v>
      </c>
      <c r="Q176" s="45">
        <v>0</v>
      </c>
      <c r="R176" s="45">
        <v>1.5429335091070584E-3</v>
      </c>
      <c r="S176" s="45">
        <v>5.863537263167018E-3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1.9444772573749436E-2</v>
      </c>
      <c r="J177" s="45">
        <v>0</v>
      </c>
      <c r="K177" s="45">
        <v>0</v>
      </c>
      <c r="L177" s="45">
        <v>0</v>
      </c>
      <c r="M177" s="45">
        <v>1.3343124430420517E-4</v>
      </c>
      <c r="N177" s="45">
        <v>0</v>
      </c>
      <c r="O177" s="45">
        <v>1.1010972260945273E-3</v>
      </c>
      <c r="P177" s="45">
        <v>2.1458675750736234E-3</v>
      </c>
      <c r="Q177" s="45">
        <v>0</v>
      </c>
      <c r="R177" s="45">
        <v>7.6059656102245299E-6</v>
      </c>
      <c r="S177" s="45">
        <v>2.2832774584855997E-2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2.4173895161640591E-2</v>
      </c>
      <c r="K178" s="45">
        <v>0</v>
      </c>
      <c r="L178" s="45">
        <v>0</v>
      </c>
      <c r="M178" s="45">
        <v>0</v>
      </c>
      <c r="N178" s="45">
        <v>0</v>
      </c>
      <c r="O178" s="45">
        <v>0</v>
      </c>
      <c r="P178" s="45">
        <v>3.6943876029837952E-3</v>
      </c>
      <c r="Q178" s="45">
        <v>0</v>
      </c>
      <c r="R178" s="45">
        <v>0</v>
      </c>
      <c r="S178" s="45">
        <v>2.786828276461506E-2</v>
      </c>
    </row>
    <row r="179" spans="1:19">
      <c r="A179" s="88" t="s">
        <v>286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0.20340465503456073</v>
      </c>
      <c r="H179" s="45">
        <v>0</v>
      </c>
      <c r="I179" s="45">
        <v>0</v>
      </c>
      <c r="J179" s="45">
        <v>0</v>
      </c>
      <c r="K179" s="45">
        <v>0</v>
      </c>
      <c r="L179" s="45">
        <v>0</v>
      </c>
      <c r="M179" s="45">
        <v>2.2212725713874448E-2</v>
      </c>
      <c r="N179" s="45">
        <v>1.3833202739247596E-2</v>
      </c>
      <c r="O179" s="45">
        <v>2.9141463783417532E-3</v>
      </c>
      <c r="P179" s="45">
        <v>6.571240439641457E-2</v>
      </c>
      <c r="Q179" s="45">
        <v>8.0011525838372677E-3</v>
      </c>
      <c r="R179" s="45">
        <v>3.2058996948542529E-2</v>
      </c>
      <c r="S179" s="45">
        <v>0.3481372837948129</v>
      </c>
    </row>
    <row r="180" spans="1:19">
      <c r="A180" s="88" t="s">
        <v>286</v>
      </c>
      <c r="B180" s="69" t="s">
        <v>220</v>
      </c>
      <c r="C180" s="45">
        <v>1.3833549184560923E-3</v>
      </c>
      <c r="D180" s="45">
        <v>2.6396839593010313E-2</v>
      </c>
      <c r="E180" s="45">
        <v>0</v>
      </c>
      <c r="F180" s="45">
        <v>0</v>
      </c>
      <c r="G180" s="45">
        <v>0</v>
      </c>
      <c r="H180" s="45">
        <v>0</v>
      </c>
      <c r="I180" s="45">
        <v>2.7373591327841673E-3</v>
      </c>
      <c r="J180" s="45">
        <v>0</v>
      </c>
      <c r="K180" s="45">
        <v>0</v>
      </c>
      <c r="L180" s="45">
        <v>0</v>
      </c>
      <c r="M180" s="45">
        <v>3.7218250519938323E-2</v>
      </c>
      <c r="N180" s="45">
        <v>1.8542885217140537E-2</v>
      </c>
      <c r="O180" s="45">
        <v>7.8046347481826039E-3</v>
      </c>
      <c r="P180" s="45">
        <v>4.6695483519698655E-4</v>
      </c>
      <c r="Q180" s="45">
        <v>1.7495669711449224E-3</v>
      </c>
      <c r="R180" s="45">
        <v>1.1706714356915171E-2</v>
      </c>
      <c r="S180" s="45">
        <v>0.10800656029277889</v>
      </c>
    </row>
    <row r="181" spans="1:19">
      <c r="A181" s="88" t="s">
        <v>286</v>
      </c>
      <c r="B181" s="69" t="s">
        <v>221</v>
      </c>
      <c r="C181" s="45">
        <v>0</v>
      </c>
      <c r="D181" s="45">
        <v>5.2793679186020626E-2</v>
      </c>
      <c r="E181" s="45">
        <v>0</v>
      </c>
      <c r="F181" s="45">
        <v>0</v>
      </c>
      <c r="G181" s="45">
        <v>0</v>
      </c>
      <c r="H181" s="45">
        <v>0</v>
      </c>
      <c r="I181" s="45">
        <v>5.4747182655683346E-3</v>
      </c>
      <c r="J181" s="45">
        <v>0</v>
      </c>
      <c r="K181" s="45">
        <v>0</v>
      </c>
      <c r="L181" s="45">
        <v>2.3009066818133306E-2</v>
      </c>
      <c r="M181" s="45">
        <v>2.4237257277489377E-2</v>
      </c>
      <c r="N181" s="45">
        <v>4.5656748346356579E-2</v>
      </c>
      <c r="O181" s="45">
        <v>1.588031133807366E-2</v>
      </c>
      <c r="P181" s="45">
        <v>1.8918070160786726E-2</v>
      </c>
      <c r="Q181" s="45">
        <v>0</v>
      </c>
      <c r="R181" s="45">
        <v>0</v>
      </c>
      <c r="S181" s="45">
        <v>0.18596985139240019</v>
      </c>
    </row>
    <row r="182" spans="1:19">
      <c r="A182" s="88" t="s">
        <v>286</v>
      </c>
      <c r="B182" s="69" t="s">
        <v>222</v>
      </c>
      <c r="C182" s="45">
        <v>0</v>
      </c>
      <c r="D182" s="45">
        <v>2.6396839593010313E-2</v>
      </c>
      <c r="E182" s="45">
        <v>0</v>
      </c>
      <c r="F182" s="45">
        <v>0</v>
      </c>
      <c r="G182" s="45">
        <v>0</v>
      </c>
      <c r="H182" s="45">
        <v>0</v>
      </c>
      <c r="I182" s="45">
        <v>8.2120773983525019E-3</v>
      </c>
      <c r="J182" s="45">
        <v>0</v>
      </c>
      <c r="K182" s="45">
        <v>0</v>
      </c>
      <c r="L182" s="45">
        <v>0</v>
      </c>
      <c r="M182" s="45">
        <v>3.483993153977849E-2</v>
      </c>
      <c r="N182" s="45">
        <v>3.3575139592519676E-2</v>
      </c>
      <c r="O182" s="45">
        <v>9.8506749875570954E-4</v>
      </c>
      <c r="P182" s="45">
        <v>3.2544333078391219E-2</v>
      </c>
      <c r="Q182" s="45">
        <v>0</v>
      </c>
      <c r="R182" s="45">
        <v>4.7627441859532382E-4</v>
      </c>
      <c r="S182" s="45">
        <v>0.13702966311942077</v>
      </c>
    </row>
    <row r="183" spans="1:19">
      <c r="A183" s="88" t="s">
        <v>286</v>
      </c>
      <c r="B183" s="69" t="s">
        <v>223</v>
      </c>
      <c r="C183" s="45">
        <v>0</v>
      </c>
      <c r="D183" s="45">
        <v>5.2793679186020626E-2</v>
      </c>
      <c r="E183" s="45">
        <v>2.8449647879025264E-4</v>
      </c>
      <c r="F183" s="45">
        <v>0</v>
      </c>
      <c r="G183" s="45">
        <v>0</v>
      </c>
      <c r="H183" s="45">
        <v>0</v>
      </c>
      <c r="I183" s="45">
        <v>1.6102112545786085E-3</v>
      </c>
      <c r="J183" s="45">
        <v>0</v>
      </c>
      <c r="K183" s="45">
        <v>0</v>
      </c>
      <c r="L183" s="45">
        <v>0</v>
      </c>
      <c r="M183" s="45">
        <v>9.2219487222955365E-4</v>
      </c>
      <c r="N183" s="45">
        <v>3.3833817325488624E-2</v>
      </c>
      <c r="O183" s="45">
        <v>4.1346581041592501E-3</v>
      </c>
      <c r="P183" s="45">
        <v>7.6902025128333662E-5</v>
      </c>
      <c r="Q183" s="45">
        <v>0</v>
      </c>
      <c r="R183" s="45">
        <v>0</v>
      </c>
      <c r="S183" s="45">
        <v>9.3655959246405018E-2</v>
      </c>
    </row>
    <row r="184" spans="1:19">
      <c r="A184" s="88" t="s">
        <v>286</v>
      </c>
      <c r="B184" s="69" t="s">
        <v>224</v>
      </c>
      <c r="C184" s="45">
        <v>0</v>
      </c>
      <c r="D184" s="45">
        <v>1.5527552701767533E-2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0</v>
      </c>
      <c r="N184" s="45">
        <v>6.5822454529680385E-3</v>
      </c>
      <c r="O184" s="45">
        <v>0</v>
      </c>
      <c r="P184" s="45">
        <v>0</v>
      </c>
      <c r="Q184" s="45">
        <v>0</v>
      </c>
      <c r="R184" s="45">
        <v>0</v>
      </c>
      <c r="S184" s="45">
        <v>2.2109798154758664E-2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0.1987746539699384</v>
      </c>
      <c r="D10" s="45">
        <v>1.7420108345391891</v>
      </c>
      <c r="E10" s="45">
        <v>3.8931768413008536E-2</v>
      </c>
      <c r="F10" s="45">
        <v>2.7531537925872827</v>
      </c>
      <c r="G10" s="45">
        <v>4.5514732320342279</v>
      </c>
      <c r="H10" s="45">
        <v>0.62740220399042645</v>
      </c>
      <c r="I10" s="45">
        <v>0.30229404685307271</v>
      </c>
      <c r="J10" s="45">
        <v>0.29689683045672427</v>
      </c>
      <c r="K10" s="45">
        <v>0.65979012133981152</v>
      </c>
      <c r="L10" s="45">
        <v>0.16733061020336676</v>
      </c>
      <c r="M10" s="45">
        <v>5.0072819147326655</v>
      </c>
      <c r="N10" s="45">
        <v>1.8080128655286465</v>
      </c>
      <c r="O10" s="45">
        <v>1.1472103623648211</v>
      </c>
      <c r="P10" s="45">
        <v>2.9909260813278911</v>
      </c>
      <c r="Q10" s="45">
        <v>0.65345349973530809</v>
      </c>
      <c r="R10" s="45">
        <v>3.8032215396933466</v>
      </c>
      <c r="S10" s="45">
        <v>26.748164357769724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1.8167066725799326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4.6326775000133935E-3</v>
      </c>
      <c r="N11" s="45">
        <v>0</v>
      </c>
      <c r="O11" s="45">
        <v>7.16237663241448E-3</v>
      </c>
      <c r="P11" s="45">
        <v>0</v>
      </c>
      <c r="Q11" s="45">
        <v>0</v>
      </c>
      <c r="R11" s="45">
        <v>0</v>
      </c>
      <c r="S11" s="45">
        <v>1.8285017267123607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6.912291125380321E-2</v>
      </c>
      <c r="N12" s="45">
        <v>0.19967865001235174</v>
      </c>
      <c r="O12" s="45">
        <v>7.2662389152939877E-3</v>
      </c>
      <c r="P12" s="45">
        <v>0</v>
      </c>
      <c r="Q12" s="45">
        <v>0</v>
      </c>
      <c r="R12" s="45">
        <v>0</v>
      </c>
      <c r="S12" s="45">
        <v>0.27606780018145116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1.5810998434715451E-2</v>
      </c>
      <c r="N13" s="45">
        <v>0</v>
      </c>
      <c r="O13" s="45">
        <v>0</v>
      </c>
      <c r="P13" s="45">
        <v>1.1389334577269761E-2</v>
      </c>
      <c r="Q13" s="45">
        <v>0</v>
      </c>
      <c r="R13" s="45">
        <v>0</v>
      </c>
      <c r="S13" s="45">
        <v>2.7200333011990097E-2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7.0032492335369234E-2</v>
      </c>
      <c r="N14" s="45">
        <v>0</v>
      </c>
      <c r="O14" s="45">
        <v>3.1396362490387908E-3</v>
      </c>
      <c r="P14" s="45">
        <v>0</v>
      </c>
      <c r="Q14" s="45">
        <v>0</v>
      </c>
      <c r="R14" s="45">
        <v>0</v>
      </c>
      <c r="S14" s="45">
        <v>7.317212858440314E-2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3.6330275720073857E-2</v>
      </c>
      <c r="N15" s="45">
        <v>0</v>
      </c>
      <c r="O15" s="45">
        <v>1.8986350915752848E-3</v>
      </c>
      <c r="P15" s="45">
        <v>3.1885881276512151E-3</v>
      </c>
      <c r="Q15" s="45">
        <v>0</v>
      </c>
      <c r="R15" s="45">
        <v>4.7024854301103147E-3</v>
      </c>
      <c r="S15" s="45">
        <v>4.6119984369411782E-2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0.1184858478779125</v>
      </c>
      <c r="N16" s="45">
        <v>0</v>
      </c>
      <c r="O16" s="45">
        <v>4.4796197380672087E-3</v>
      </c>
      <c r="P16" s="45">
        <v>4.2740983396049259E-2</v>
      </c>
      <c r="Q16" s="45">
        <v>5.2387938752831209E-2</v>
      </c>
      <c r="R16" s="45">
        <v>8.5171742499736247E-2</v>
      </c>
      <c r="S16" s="45">
        <v>0.30326613226459642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1.1967479070568388E-2</v>
      </c>
      <c r="N17" s="45">
        <v>3.5608520433344726E-2</v>
      </c>
      <c r="O17" s="45">
        <v>0</v>
      </c>
      <c r="P17" s="45">
        <v>9.6844184487032692E-3</v>
      </c>
      <c r="Q17" s="45">
        <v>0</v>
      </c>
      <c r="R17" s="45">
        <v>4.871093554381023E-2</v>
      </c>
      <c r="S17" s="45">
        <v>0.10597135349642883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4.435158292717567E-3</v>
      </c>
      <c r="N18" s="45">
        <v>0</v>
      </c>
      <c r="O18" s="45">
        <v>9.8134383323964514E-3</v>
      </c>
      <c r="P18" s="45">
        <v>0</v>
      </c>
      <c r="Q18" s="45">
        <v>0</v>
      </c>
      <c r="R18" s="45">
        <v>0</v>
      </c>
      <c r="S18" s="45">
        <v>1.4248596625115795E-2</v>
      </c>
    </row>
    <row r="19" spans="1:19">
      <c r="A19" s="88" t="s">
        <v>286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2.2545244245609553E-2</v>
      </c>
      <c r="N19" s="45">
        <v>0</v>
      </c>
      <c r="O19" s="45">
        <v>4.0456312503289737E-4</v>
      </c>
      <c r="P19" s="45">
        <v>0</v>
      </c>
      <c r="Q19" s="45">
        <v>0</v>
      </c>
      <c r="R19" s="45">
        <v>7.3105359827962957E-6</v>
      </c>
      <c r="S19" s="45">
        <v>2.2957117906621249E-2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0.14462733617534962</v>
      </c>
      <c r="N20" s="45">
        <v>0</v>
      </c>
      <c r="O20" s="45">
        <v>1.5871873368037859E-2</v>
      </c>
      <c r="P20" s="45">
        <v>5.9717236916658756E-3</v>
      </c>
      <c r="Q20" s="45">
        <v>0</v>
      </c>
      <c r="R20" s="45">
        <v>0.41842876310332944</v>
      </c>
      <c r="S20" s="45">
        <v>0.58489969633838257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7.6969648511404642E-3</v>
      </c>
      <c r="N21" s="45">
        <v>0</v>
      </c>
      <c r="O21" s="45">
        <v>0</v>
      </c>
      <c r="P21" s="45">
        <v>7.0777490295919065E-3</v>
      </c>
      <c r="Q21" s="45">
        <v>9.2859507118392415E-3</v>
      </c>
      <c r="R21" s="45">
        <v>0</v>
      </c>
      <c r="S21" s="45">
        <v>2.4060664592571612E-2</v>
      </c>
    </row>
    <row r="22" spans="1:19">
      <c r="A22" s="88" t="s">
        <v>286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1.3752326582937791E-2</v>
      </c>
      <c r="N22" s="45">
        <v>0</v>
      </c>
      <c r="O22" s="45">
        <v>1.1536744886475603E-4</v>
      </c>
      <c r="P22" s="45">
        <v>0</v>
      </c>
      <c r="Q22" s="45">
        <v>0</v>
      </c>
      <c r="R22" s="45">
        <v>3.4009671978750156E-2</v>
      </c>
      <c r="S22" s="45">
        <v>4.7877366010556699E-2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4.4592967928132943E-2</v>
      </c>
      <c r="N23" s="45">
        <v>0</v>
      </c>
      <c r="O23" s="45">
        <v>7.841430342159228E-6</v>
      </c>
      <c r="P23" s="45">
        <v>2.4550719740933147E-2</v>
      </c>
      <c r="Q23" s="45">
        <v>0</v>
      </c>
      <c r="R23" s="45">
        <v>0</v>
      </c>
      <c r="S23" s="45">
        <v>6.9151529099400477E-2</v>
      </c>
    </row>
    <row r="24" spans="1:19">
      <c r="A24" s="88" t="s">
        <v>286</v>
      </c>
      <c r="B24" s="89" t="s">
        <v>63</v>
      </c>
      <c r="C24" s="45">
        <v>1.2673702263903486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5.8654502588056268E-2</v>
      </c>
      <c r="N24" s="45">
        <v>0</v>
      </c>
      <c r="O24" s="45">
        <v>1.6838084893329164E-3</v>
      </c>
      <c r="P24" s="45">
        <v>3.7159452977916452E-2</v>
      </c>
      <c r="Q24" s="45">
        <v>0</v>
      </c>
      <c r="R24" s="45">
        <v>0.33025285065384313</v>
      </c>
      <c r="S24" s="45">
        <v>1.6951208410995022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3.4285676640645413E-2</v>
      </c>
      <c r="N25" s="45">
        <v>0</v>
      </c>
      <c r="O25" s="45">
        <v>0</v>
      </c>
      <c r="P25" s="45">
        <v>1.2939678826198175E-3</v>
      </c>
      <c r="Q25" s="45">
        <v>0</v>
      </c>
      <c r="R25" s="45">
        <v>1.3114390600936332E-2</v>
      </c>
      <c r="S25" s="45">
        <v>4.8694035124203339E-2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0.10070537840671506</v>
      </c>
      <c r="M26" s="45">
        <v>1.7092636250562343E-2</v>
      </c>
      <c r="N26" s="45">
        <v>6.2038229779341592E-2</v>
      </c>
      <c r="O26" s="45">
        <v>0</v>
      </c>
      <c r="P26" s="45">
        <v>0.89293017764383809</v>
      </c>
      <c r="Q26" s="45">
        <v>0</v>
      </c>
      <c r="R26" s="45">
        <v>3.0218406332329195E-2</v>
      </c>
      <c r="S26" s="45">
        <v>1.102984828412783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6.9512795591570864E-3</v>
      </c>
      <c r="N27" s="45">
        <v>0</v>
      </c>
      <c r="O27" s="45">
        <v>4.1956231748097039E-4</v>
      </c>
      <c r="P27" s="45">
        <v>0</v>
      </c>
      <c r="Q27" s="45">
        <v>6.4010359954711493E-3</v>
      </c>
      <c r="R27" s="45">
        <v>0.21668764263022222</v>
      </c>
      <c r="S27" s="45">
        <v>0.23045952050233609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0.65376856479007461</v>
      </c>
      <c r="N28" s="45">
        <v>0</v>
      </c>
      <c r="O28" s="45">
        <v>1.4075671716573313E-2</v>
      </c>
      <c r="P28" s="45">
        <v>0</v>
      </c>
      <c r="Q28" s="45">
        <v>4.1166841952879896E-3</v>
      </c>
      <c r="R28" s="45">
        <v>0.25515887234898038</v>
      </c>
      <c r="S28" s="45">
        <v>0.92711979305091319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2.4679218025345007E-2</v>
      </c>
      <c r="I29" s="45">
        <v>0</v>
      </c>
      <c r="J29" s="45">
        <v>0</v>
      </c>
      <c r="K29" s="45">
        <v>0</v>
      </c>
      <c r="L29" s="45">
        <v>0</v>
      </c>
      <c r="M29" s="45">
        <v>2.2112583274045861E-2</v>
      </c>
      <c r="N29" s="45">
        <v>0</v>
      </c>
      <c r="O29" s="45">
        <v>8.2112483879956955E-3</v>
      </c>
      <c r="P29" s="45">
        <v>0</v>
      </c>
      <c r="Q29" s="45">
        <v>0</v>
      </c>
      <c r="R29" s="45">
        <v>0</v>
      </c>
      <c r="S29" s="45">
        <v>5.5003049687385897E-2</v>
      </c>
    </row>
    <row r="30" spans="1:19">
      <c r="A30" s="88" t="s">
        <v>286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1.1377587225121388E-2</v>
      </c>
      <c r="N30" s="45">
        <v>3.9644695106527905E-2</v>
      </c>
      <c r="O30" s="45">
        <v>0</v>
      </c>
      <c r="P30" s="45">
        <v>2.0340889556784703E-3</v>
      </c>
      <c r="Q30" s="45">
        <v>0</v>
      </c>
      <c r="R30" s="45">
        <v>0.31235884513688283</v>
      </c>
      <c r="S30" s="45">
        <v>0.36541521642420349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9.4058067931882483E-2</v>
      </c>
      <c r="J31" s="45">
        <v>0</v>
      </c>
      <c r="K31" s="45">
        <v>0</v>
      </c>
      <c r="L31" s="45">
        <v>0</v>
      </c>
      <c r="M31" s="45">
        <v>4.4789444971903514E-2</v>
      </c>
      <c r="N31" s="45">
        <v>0</v>
      </c>
      <c r="O31" s="45">
        <v>0</v>
      </c>
      <c r="P31" s="45">
        <v>0</v>
      </c>
      <c r="Q31" s="45">
        <v>0</v>
      </c>
      <c r="R31" s="45">
        <v>0</v>
      </c>
      <c r="S31" s="45">
        <v>0.13884751290379427</v>
      </c>
    </row>
    <row r="32" spans="1:19">
      <c r="A32" s="88" t="s">
        <v>286</v>
      </c>
      <c r="B32" s="89" t="s">
        <v>71</v>
      </c>
      <c r="C32" s="45">
        <v>0.26528564295748547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0.10710483097133583</v>
      </c>
      <c r="N32" s="45">
        <v>0</v>
      </c>
      <c r="O32" s="45">
        <v>0</v>
      </c>
      <c r="P32" s="45">
        <v>1.7969366119695351E-2</v>
      </c>
      <c r="Q32" s="45">
        <v>0</v>
      </c>
      <c r="R32" s="45">
        <v>1.9634929026780767E-2</v>
      </c>
      <c r="S32" s="45">
        <v>0.40999476907528987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7.8495747480928912E-3</v>
      </c>
      <c r="N33" s="45">
        <v>0</v>
      </c>
      <c r="O33" s="45">
        <v>2.6672265734895007E-4</v>
      </c>
      <c r="P33" s="45">
        <v>0</v>
      </c>
      <c r="Q33" s="45">
        <v>0</v>
      </c>
      <c r="R33" s="45">
        <v>0</v>
      </c>
      <c r="S33" s="45">
        <v>8.1162974054436177E-3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0.29146945754012954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3.5458283890073439E-2</v>
      </c>
      <c r="N34" s="45">
        <v>0</v>
      </c>
      <c r="O34" s="45">
        <v>0</v>
      </c>
      <c r="P34" s="45">
        <v>3.7881250263348321E-2</v>
      </c>
      <c r="Q34" s="45">
        <v>0</v>
      </c>
      <c r="R34" s="45">
        <v>2.6130790741922816E-2</v>
      </c>
      <c r="S34" s="45">
        <v>0.39093978243548122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2.0689491314437918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4.0325741230994083E-2</v>
      </c>
      <c r="N35" s="45">
        <v>0</v>
      </c>
      <c r="O35" s="45">
        <v>0</v>
      </c>
      <c r="P35" s="45">
        <v>3.7589730329077753E-2</v>
      </c>
      <c r="Q35" s="45">
        <v>4.1560611452065022E-3</v>
      </c>
      <c r="R35" s="45">
        <v>2.541886237938229E-2</v>
      </c>
      <c r="S35" s="45">
        <v>2.1764395265284548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1.3116819203162322E-2</v>
      </c>
      <c r="N36" s="45">
        <v>0</v>
      </c>
      <c r="O36" s="45">
        <v>0</v>
      </c>
      <c r="P36" s="45">
        <v>1.2440944799063658E-4</v>
      </c>
      <c r="Q36" s="45">
        <v>0</v>
      </c>
      <c r="R36" s="45">
        <v>0</v>
      </c>
      <c r="S36" s="45">
        <v>1.3241228651146741E-2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2.2718573833880207E-2</v>
      </c>
      <c r="N37" s="45">
        <v>9.5724061705471986E-2</v>
      </c>
      <c r="O37" s="45">
        <v>4.9390521447878477E-4</v>
      </c>
      <c r="P37" s="45">
        <v>0.38913709180225986</v>
      </c>
      <c r="Q37" s="45">
        <v>0</v>
      </c>
      <c r="R37" s="45">
        <v>6.4779082741953431E-2</v>
      </c>
      <c r="S37" s="45">
        <v>0.57285271529804049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0.55083815291929028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2.045257687120472E-2</v>
      </c>
      <c r="N38" s="45">
        <v>8.4687133847020757E-2</v>
      </c>
      <c r="O38" s="45">
        <v>0</v>
      </c>
      <c r="P38" s="45">
        <v>0.19698969704442337</v>
      </c>
      <c r="Q38" s="45">
        <v>0</v>
      </c>
      <c r="R38" s="45">
        <v>0.42267481690159148</v>
      </c>
      <c r="S38" s="45">
        <v>1.2756423775835302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6.8544763508417539E-2</v>
      </c>
      <c r="N39" s="45">
        <v>0</v>
      </c>
      <c r="O39" s="45">
        <v>0</v>
      </c>
      <c r="P39" s="45">
        <v>0</v>
      </c>
      <c r="Q39" s="45">
        <v>0</v>
      </c>
      <c r="R39" s="45">
        <v>0.53514447309183666</v>
      </c>
      <c r="S39" s="45">
        <v>0.60368923660026041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2.06140802663759E-2</v>
      </c>
      <c r="N40" s="45">
        <v>0</v>
      </c>
      <c r="O40" s="45">
        <v>1.769344294129116E-4</v>
      </c>
      <c r="P40" s="45">
        <v>0</v>
      </c>
      <c r="Q40" s="45">
        <v>1.9539711246207236E-2</v>
      </c>
      <c r="R40" s="45">
        <v>1.5290560042275914E-3</v>
      </c>
      <c r="S40" s="45">
        <v>4.1859781946229191E-2</v>
      </c>
    </row>
    <row r="41" spans="1:19">
      <c r="A41" s="88" t="s">
        <v>286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3.0889334290624682E-2</v>
      </c>
      <c r="N41" s="45">
        <v>0</v>
      </c>
      <c r="O41" s="45">
        <v>1.5589398408977218E-4</v>
      </c>
      <c r="P41" s="45">
        <v>9.0455403945102653E-2</v>
      </c>
      <c r="Q41" s="45">
        <v>0</v>
      </c>
      <c r="R41" s="45">
        <v>0</v>
      </c>
      <c r="S41" s="45">
        <v>0.12150063221981355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4.6276531963758138E-2</v>
      </c>
      <c r="N42" s="45">
        <v>9.7457697853313263E-2</v>
      </c>
      <c r="O42" s="45">
        <v>0</v>
      </c>
      <c r="P42" s="45">
        <v>3.59643381353969E-4</v>
      </c>
      <c r="Q42" s="45">
        <v>0</v>
      </c>
      <c r="R42" s="45">
        <v>4.475275109824306E-2</v>
      </c>
      <c r="S42" s="45">
        <v>0.18884662429666577</v>
      </c>
    </row>
    <row r="43" spans="1:19">
      <c r="A43" s="88" t="s">
        <v>286</v>
      </c>
      <c r="B43" s="89" t="s">
        <v>82</v>
      </c>
      <c r="C43" s="45">
        <v>0</v>
      </c>
      <c r="D43" s="45">
        <v>2.8616250430556587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4.6462327297073003E-2</v>
      </c>
      <c r="N43" s="45">
        <v>1.18326869846448</v>
      </c>
      <c r="O43" s="45">
        <v>6.5072330206425999E-3</v>
      </c>
      <c r="P43" s="45">
        <v>0</v>
      </c>
      <c r="Q43" s="45">
        <v>0</v>
      </c>
      <c r="R43" s="45">
        <v>7.2652333096572264E-2</v>
      </c>
      <c r="S43" s="45">
        <v>4.1705156349344179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0.69194948676577228</v>
      </c>
      <c r="J44" s="45">
        <v>0</v>
      </c>
      <c r="K44" s="45">
        <v>6.7408391343804386E-2</v>
      </c>
      <c r="L44" s="45">
        <v>0</v>
      </c>
      <c r="M44" s="45">
        <v>8.1517563931701176E-3</v>
      </c>
      <c r="N44" s="45">
        <v>0</v>
      </c>
      <c r="O44" s="45">
        <v>0</v>
      </c>
      <c r="P44" s="45">
        <v>0</v>
      </c>
      <c r="Q44" s="45">
        <v>0</v>
      </c>
      <c r="R44" s="45">
        <v>0.13976514567276244</v>
      </c>
      <c r="S44" s="45">
        <v>0.90727478017551988</v>
      </c>
    </row>
    <row r="45" spans="1:19">
      <c r="A45" s="88" t="s">
        <v>286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5.934250506198957E-2</v>
      </c>
      <c r="N45" s="45">
        <v>0</v>
      </c>
      <c r="O45" s="45">
        <v>1.6275497612663337E-3</v>
      </c>
      <c r="P45" s="45">
        <v>0.1118780891236133</v>
      </c>
      <c r="Q45" s="45">
        <v>0</v>
      </c>
      <c r="R45" s="45">
        <v>0</v>
      </c>
      <c r="S45" s="45">
        <v>0.17284814394686521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1.8723859984029645E-2</v>
      </c>
      <c r="K46" s="45">
        <v>0</v>
      </c>
      <c r="L46" s="45">
        <v>0</v>
      </c>
      <c r="M46" s="45">
        <v>1.8890734479763971E-2</v>
      </c>
      <c r="N46" s="45">
        <v>0.3953720002747767</v>
      </c>
      <c r="O46" s="45">
        <v>2.5448421378380104E-3</v>
      </c>
      <c r="P46" s="45">
        <v>0</v>
      </c>
      <c r="Q46" s="45">
        <v>0</v>
      </c>
      <c r="R46" s="45">
        <v>0.10439751941041386</v>
      </c>
      <c r="S46" s="45">
        <v>0.53992895628682192</v>
      </c>
    </row>
    <row r="47" spans="1:19">
      <c r="A47" s="88" t="s">
        <v>286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4.9102758791486067E-2</v>
      </c>
      <c r="N47" s="45">
        <v>0</v>
      </c>
      <c r="O47" s="45">
        <v>1.7302915946466602E-3</v>
      </c>
      <c r="P47" s="45">
        <v>0</v>
      </c>
      <c r="Q47" s="45">
        <v>0</v>
      </c>
      <c r="R47" s="45">
        <v>0.55999176490489422</v>
      </c>
      <c r="S47" s="45">
        <v>0.61082481529102495</v>
      </c>
    </row>
    <row r="48" spans="1:19">
      <c r="A48" s="88" t="s">
        <v>286</v>
      </c>
      <c r="B48" s="89" t="s">
        <v>87</v>
      </c>
      <c r="C48" s="45">
        <v>1.2046164681117062</v>
      </c>
      <c r="D48" s="45">
        <v>0</v>
      </c>
      <c r="E48" s="45">
        <v>0</v>
      </c>
      <c r="F48" s="45">
        <v>0</v>
      </c>
      <c r="G48" s="45">
        <v>0</v>
      </c>
      <c r="H48" s="45">
        <v>2.2356408654662374E-3</v>
      </c>
      <c r="I48" s="45">
        <v>0</v>
      </c>
      <c r="J48" s="45">
        <v>0</v>
      </c>
      <c r="K48" s="45">
        <v>0</v>
      </c>
      <c r="L48" s="45">
        <v>0</v>
      </c>
      <c r="M48" s="45">
        <v>2.0577896831947662E-2</v>
      </c>
      <c r="N48" s="45">
        <v>0.36252386864965569</v>
      </c>
      <c r="O48" s="45">
        <v>4.6830705477729495E-5</v>
      </c>
      <c r="P48" s="45">
        <v>0</v>
      </c>
      <c r="Q48" s="45">
        <v>0</v>
      </c>
      <c r="R48" s="45">
        <v>0</v>
      </c>
      <c r="S48" s="45">
        <v>1.5900007051642575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0.19897444893581917</v>
      </c>
      <c r="I49" s="45">
        <v>0</v>
      </c>
      <c r="J49" s="45">
        <v>0</v>
      </c>
      <c r="K49" s="45">
        <v>7.4817763396273995E-2</v>
      </c>
      <c r="L49" s="45">
        <v>0</v>
      </c>
      <c r="M49" s="45">
        <v>8.5123497582973329E-2</v>
      </c>
      <c r="N49" s="45">
        <v>0</v>
      </c>
      <c r="O49" s="45">
        <v>5.8870822509571319E-4</v>
      </c>
      <c r="P49" s="45">
        <v>2.3175134106544704E-2</v>
      </c>
      <c r="Q49" s="45">
        <v>0</v>
      </c>
      <c r="R49" s="45">
        <v>0.23470502346756206</v>
      </c>
      <c r="S49" s="45">
        <v>0.61738457571426864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2.1149462142390663E-2</v>
      </c>
      <c r="I50" s="45">
        <v>0</v>
      </c>
      <c r="J50" s="45">
        <v>0</v>
      </c>
      <c r="K50" s="45">
        <v>0</v>
      </c>
      <c r="L50" s="45">
        <v>0</v>
      </c>
      <c r="M50" s="45">
        <v>3.6303899495097269E-2</v>
      </c>
      <c r="N50" s="45">
        <v>0.35641971693172536</v>
      </c>
      <c r="O50" s="45">
        <v>1.5019969014538059E-3</v>
      </c>
      <c r="P50" s="45">
        <v>0.24587712068408774</v>
      </c>
      <c r="Q50" s="45">
        <v>0</v>
      </c>
      <c r="R50" s="45">
        <v>0</v>
      </c>
      <c r="S50" s="45">
        <v>0.66125219615475572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0.11457976762555011</v>
      </c>
      <c r="L51" s="45">
        <v>0</v>
      </c>
      <c r="M51" s="45">
        <v>6.3668551421218744E-2</v>
      </c>
      <c r="N51" s="45">
        <v>0.34055497081251396</v>
      </c>
      <c r="O51" s="45">
        <v>3.8772917876011004E-3</v>
      </c>
      <c r="P51" s="45">
        <v>0</v>
      </c>
      <c r="Q51" s="45">
        <v>1.7127371843275729E-2</v>
      </c>
      <c r="R51" s="45">
        <v>0.20726577376352928</v>
      </c>
      <c r="S51" s="45">
        <v>0.74707372725369225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5.7299007469709728E-2</v>
      </c>
      <c r="N52" s="45">
        <v>0</v>
      </c>
      <c r="O52" s="45">
        <v>3.8054547736199318E-4</v>
      </c>
      <c r="P52" s="45">
        <v>0</v>
      </c>
      <c r="Q52" s="45">
        <v>0</v>
      </c>
      <c r="R52" s="45">
        <v>1.8747918234307548E-2</v>
      </c>
      <c r="S52" s="45">
        <v>7.6427471181375495E-2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4.1002039688584624E-2</v>
      </c>
      <c r="N53" s="45">
        <v>0.53752362704924916</v>
      </c>
      <c r="O53" s="45">
        <v>6.4984469221984753E-4</v>
      </c>
      <c r="P53" s="45">
        <v>0</v>
      </c>
      <c r="Q53" s="45">
        <v>0</v>
      </c>
      <c r="R53" s="45">
        <v>5.0473958746835024E-3</v>
      </c>
      <c r="S53" s="45">
        <v>0.58422290730473492</v>
      </c>
    </row>
    <row r="54" spans="1:19">
      <c r="A54" s="88" t="s">
        <v>286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0.64644866241367538</v>
      </c>
      <c r="N54" s="45">
        <v>0.44880668816187974</v>
      </c>
      <c r="O54" s="45">
        <v>3.5605260563653651E-4</v>
      </c>
      <c r="P54" s="45">
        <v>0</v>
      </c>
      <c r="Q54" s="45">
        <v>0</v>
      </c>
      <c r="R54" s="45">
        <v>0.25119630302735807</v>
      </c>
      <c r="S54" s="45">
        <v>1.3468077062085584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6.2476713042019405E-2</v>
      </c>
      <c r="N55" s="45">
        <v>0</v>
      </c>
      <c r="O55" s="45">
        <v>2.1253203906992368E-3</v>
      </c>
      <c r="P55" s="45">
        <v>1.1264401251804834E-2</v>
      </c>
      <c r="Q55" s="45">
        <v>1.3223851951624122E-2</v>
      </c>
      <c r="R55" s="45">
        <v>0.11245986544764364</v>
      </c>
      <c r="S55" s="45">
        <v>0.20155015208378302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0.52580847533121922</v>
      </c>
      <c r="I56" s="45">
        <v>0</v>
      </c>
      <c r="J56" s="45">
        <v>0</v>
      </c>
      <c r="K56" s="45">
        <v>0</v>
      </c>
      <c r="L56" s="45">
        <v>0</v>
      </c>
      <c r="M56" s="45">
        <v>0.59777130575744941</v>
      </c>
      <c r="N56" s="45">
        <v>0</v>
      </c>
      <c r="O56" s="45">
        <v>0</v>
      </c>
      <c r="P56" s="45">
        <v>3.0273884395279893E-2</v>
      </c>
      <c r="Q56" s="45">
        <v>0</v>
      </c>
      <c r="R56" s="45">
        <v>0.16629987131651447</v>
      </c>
      <c r="S56" s="45">
        <v>1.3201535368004613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4.4488951437478681</v>
      </c>
      <c r="M57" s="45">
        <v>7.3000578200694832E-2</v>
      </c>
      <c r="N57" s="45">
        <v>0.19510438549813802</v>
      </c>
      <c r="O57" s="45">
        <v>0</v>
      </c>
      <c r="P57" s="45">
        <v>4.2045068319505496E-2</v>
      </c>
      <c r="Q57" s="45">
        <v>0</v>
      </c>
      <c r="R57" s="45">
        <v>0.10229675121785675</v>
      </c>
      <c r="S57" s="45">
        <v>4.8613419269840676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0.14874312356445429</v>
      </c>
      <c r="N58" s="45">
        <v>8.7528670514881668E-2</v>
      </c>
      <c r="O58" s="45">
        <v>0</v>
      </c>
      <c r="P58" s="45">
        <v>0</v>
      </c>
      <c r="Q58" s="45">
        <v>0</v>
      </c>
      <c r="R58" s="45">
        <v>0.40458047747921988</v>
      </c>
      <c r="S58" s="45">
        <v>0.64085227155855051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0.19350107231919544</v>
      </c>
      <c r="G59" s="45">
        <v>0</v>
      </c>
      <c r="H59" s="45">
        <v>0</v>
      </c>
      <c r="I59" s="45">
        <v>0.24062573055183201</v>
      </c>
      <c r="J59" s="45">
        <v>0</v>
      </c>
      <c r="K59" s="45">
        <v>0</v>
      </c>
      <c r="L59" s="45">
        <v>0</v>
      </c>
      <c r="M59" s="45">
        <v>9.8882875462603437E-2</v>
      </c>
      <c r="N59" s="45">
        <v>3.5718591429850122E-2</v>
      </c>
      <c r="O59" s="45">
        <v>0</v>
      </c>
      <c r="P59" s="45">
        <v>3.0615835597128438E-2</v>
      </c>
      <c r="Q59" s="45">
        <v>0</v>
      </c>
      <c r="R59" s="45">
        <v>0.33375294293051105</v>
      </c>
      <c r="S59" s="45">
        <v>0.93309704829110984</v>
      </c>
    </row>
    <row r="60" spans="1:19">
      <c r="A60" s="88" t="s">
        <v>286</v>
      </c>
      <c r="B60" s="89" t="s">
        <v>99</v>
      </c>
      <c r="C60" s="45">
        <v>0.61922884294424918</v>
      </c>
      <c r="D60" s="45">
        <v>0.22095787738572348</v>
      </c>
      <c r="E60" s="45">
        <v>0.92710312326762256</v>
      </c>
      <c r="F60" s="45">
        <v>0.37338051850409393</v>
      </c>
      <c r="G60" s="45">
        <v>3.6479367841160366</v>
      </c>
      <c r="H60" s="45">
        <v>0.20095768031904404</v>
      </c>
      <c r="I60" s="45">
        <v>5.1286714615464524E-2</v>
      </c>
      <c r="J60" s="45">
        <v>2.8368116846537061E-2</v>
      </c>
      <c r="K60" s="45">
        <v>0.30404026238167037</v>
      </c>
      <c r="L60" s="45">
        <v>3.7410813772104214</v>
      </c>
      <c r="M60" s="45">
        <v>0.5362533797611011</v>
      </c>
      <c r="N60" s="45">
        <v>0.50334497194398065</v>
      </c>
      <c r="O60" s="45">
        <v>6.0585527953628926E-2</v>
      </c>
      <c r="P60" s="45">
        <v>4.0471044093385133</v>
      </c>
      <c r="Q60" s="45">
        <v>0.12947776383280341</v>
      </c>
      <c r="R60" s="45">
        <v>2.3653995765558697</v>
      </c>
      <c r="S60" s="45">
        <v>17.756506926976783</v>
      </c>
    </row>
    <row r="61" spans="1:19">
      <c r="A61" s="88" t="s">
        <v>286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2.0689491314437909</v>
      </c>
      <c r="H61" s="45">
        <v>0.24405212021855682</v>
      </c>
      <c r="I61" s="45">
        <v>0</v>
      </c>
      <c r="J61" s="45">
        <v>0</v>
      </c>
      <c r="K61" s="45">
        <v>0</v>
      </c>
      <c r="L61" s="45">
        <v>0</v>
      </c>
      <c r="M61" s="45">
        <v>0.24334179646218246</v>
      </c>
      <c r="N61" s="45">
        <v>0.3128146761718309</v>
      </c>
      <c r="O61" s="45">
        <v>0</v>
      </c>
      <c r="P61" s="45">
        <v>0</v>
      </c>
      <c r="Q61" s="45">
        <v>2.5464073334038773E-2</v>
      </c>
      <c r="R61" s="45">
        <v>0.40252096017923655</v>
      </c>
      <c r="S61" s="45">
        <v>3.2971427578096382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8.748748533805184E-2</v>
      </c>
      <c r="N62" s="45">
        <v>6.9331401561106176E-2</v>
      </c>
      <c r="O62" s="45">
        <v>0</v>
      </c>
      <c r="P62" s="45">
        <v>0</v>
      </c>
      <c r="Q62" s="45">
        <v>0</v>
      </c>
      <c r="R62" s="45">
        <v>1.513599784148667E-3</v>
      </c>
      <c r="S62" s="45">
        <v>0.15833248668329247</v>
      </c>
    </row>
    <row r="63" spans="1:19">
      <c r="A63" s="88" t="s">
        <v>286</v>
      </c>
      <c r="B63" s="89" t="s">
        <v>103</v>
      </c>
      <c r="C63" s="45">
        <v>0</v>
      </c>
      <c r="D63" s="45">
        <v>1.9674882767626611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6.324981070651603E-2</v>
      </c>
      <c r="N63" s="45">
        <v>0.64787622988013904</v>
      </c>
      <c r="O63" s="45">
        <v>7.5659297479047094E-3</v>
      </c>
      <c r="P63" s="45">
        <v>0.66500503038852088</v>
      </c>
      <c r="Q63" s="45">
        <v>0</v>
      </c>
      <c r="R63" s="45">
        <v>0</v>
      </c>
      <c r="S63" s="45">
        <v>3.3511852774857402</v>
      </c>
    </row>
    <row r="64" spans="1:19">
      <c r="A64" s="88" t="s">
        <v>286</v>
      </c>
      <c r="B64" s="89" t="s">
        <v>104</v>
      </c>
      <c r="C64" s="45">
        <v>0.23393475925980312</v>
      </c>
      <c r="D64" s="45">
        <v>0</v>
      </c>
      <c r="E64" s="45">
        <v>0</v>
      </c>
      <c r="F64" s="45">
        <v>0</v>
      </c>
      <c r="G64" s="45">
        <v>0</v>
      </c>
      <c r="H64" s="45">
        <v>0.18672152791063046</v>
      </c>
      <c r="I64" s="45">
        <v>0</v>
      </c>
      <c r="J64" s="45">
        <v>0</v>
      </c>
      <c r="K64" s="45">
        <v>0</v>
      </c>
      <c r="L64" s="45">
        <v>0</v>
      </c>
      <c r="M64" s="45">
        <v>3.7027036156077386E-2</v>
      </c>
      <c r="N64" s="45">
        <v>0.73688966970603698</v>
      </c>
      <c r="O64" s="45">
        <v>7.2093363269896127E-3</v>
      </c>
      <c r="P64" s="45">
        <v>0.16869135795188406</v>
      </c>
      <c r="Q64" s="45">
        <v>5.9694887964025334E-2</v>
      </c>
      <c r="R64" s="45">
        <v>1.6092914759248647</v>
      </c>
      <c r="S64" s="45">
        <v>3.039460051200308</v>
      </c>
    </row>
    <row r="65" spans="1:19">
      <c r="A65" s="88" t="s">
        <v>286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0.11519341566244812</v>
      </c>
      <c r="N65" s="45">
        <v>0</v>
      </c>
      <c r="O65" s="45">
        <v>1.1456306623469636E-4</v>
      </c>
      <c r="P65" s="45">
        <v>0.29404024809288742</v>
      </c>
      <c r="Q65" s="45">
        <v>0</v>
      </c>
      <c r="R65" s="45">
        <v>0.14945647621929581</v>
      </c>
      <c r="S65" s="45">
        <v>0.55880470304087737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4.0971909895715086E-5</v>
      </c>
      <c r="L66" s="45">
        <v>0</v>
      </c>
      <c r="M66" s="45">
        <v>8.3179731452574401E-2</v>
      </c>
      <c r="N66" s="45">
        <v>6.5871820574040285E-2</v>
      </c>
      <c r="O66" s="45">
        <v>2.2685412869935861E-2</v>
      </c>
      <c r="P66" s="45">
        <v>0</v>
      </c>
      <c r="Q66" s="45">
        <v>0</v>
      </c>
      <c r="R66" s="45">
        <v>0.23315014033147463</v>
      </c>
      <c r="S66" s="45">
        <v>0.40492807713791024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4.0914675516454277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6.4844344544535915E-2</v>
      </c>
      <c r="N67" s="45">
        <v>0.31467910745830174</v>
      </c>
      <c r="O67" s="45">
        <v>7.4169109381125864E-3</v>
      </c>
      <c r="P67" s="45">
        <v>0.10079854932975962</v>
      </c>
      <c r="Q67" s="45">
        <v>0</v>
      </c>
      <c r="R67" s="45">
        <v>0.9938581590162876</v>
      </c>
      <c r="S67" s="45">
        <v>5.573064622932435</v>
      </c>
    </row>
    <row r="68" spans="1:19">
      <c r="A68" s="88" t="s">
        <v>286</v>
      </c>
      <c r="B68" s="89" t="s">
        <v>108</v>
      </c>
      <c r="C68" s="45">
        <v>0</v>
      </c>
      <c r="D68" s="45">
        <v>2.8616250430556569</v>
      </c>
      <c r="E68" s="45">
        <v>0</v>
      </c>
      <c r="F68" s="45">
        <v>0</v>
      </c>
      <c r="G68" s="45">
        <v>0.43275487349141706</v>
      </c>
      <c r="H68" s="45">
        <v>0.18672152791063024</v>
      </c>
      <c r="I68" s="45">
        <v>0</v>
      </c>
      <c r="J68" s="45">
        <v>0</v>
      </c>
      <c r="K68" s="45">
        <v>0</v>
      </c>
      <c r="L68" s="45">
        <v>0</v>
      </c>
      <c r="M68" s="45">
        <v>0.16483275436008249</v>
      </c>
      <c r="N68" s="45">
        <v>8.4754428458305497E-2</v>
      </c>
      <c r="O68" s="45">
        <v>1.7371030686241795E-4</v>
      </c>
      <c r="P68" s="45">
        <v>0.66288782645638555</v>
      </c>
      <c r="Q68" s="45">
        <v>1.0149101405368288E-2</v>
      </c>
      <c r="R68" s="45">
        <v>0</v>
      </c>
      <c r="S68" s="45">
        <v>4.4038992654447071</v>
      </c>
    </row>
    <row r="69" spans="1:19">
      <c r="A69" s="88" t="s">
        <v>286</v>
      </c>
      <c r="B69" s="89" t="s">
        <v>109</v>
      </c>
      <c r="C69" s="45">
        <v>0.11899464278396632</v>
      </c>
      <c r="D69" s="45">
        <v>0.3781285172622173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3.6948165352704621E-2</v>
      </c>
      <c r="N69" s="45">
        <v>0.11875360368303589</v>
      </c>
      <c r="O69" s="45">
        <v>6.4831135147640495E-3</v>
      </c>
      <c r="P69" s="45">
        <v>5.7150494262897311E-2</v>
      </c>
      <c r="Q69" s="45">
        <v>3.1749138537535693E-3</v>
      </c>
      <c r="R69" s="45">
        <v>0.17810117288182958</v>
      </c>
      <c r="S69" s="45">
        <v>0.89773462359515577</v>
      </c>
    </row>
    <row r="70" spans="1:19">
      <c r="A70" s="88" t="s">
        <v>286</v>
      </c>
      <c r="B70" s="89" t="s">
        <v>110</v>
      </c>
      <c r="C70" s="45">
        <v>0</v>
      </c>
      <c r="D70" s="45">
        <v>0.28044444686905123</v>
      </c>
      <c r="E70" s="45">
        <v>0.5757265595116462</v>
      </c>
      <c r="F70" s="45">
        <v>0</v>
      </c>
      <c r="G70" s="45">
        <v>0</v>
      </c>
      <c r="H70" s="45">
        <v>0.18672152791063024</v>
      </c>
      <c r="I70" s="45">
        <v>9.6511496261866281E-2</v>
      </c>
      <c r="J70" s="45">
        <v>0</v>
      </c>
      <c r="K70" s="45">
        <v>0</v>
      </c>
      <c r="L70" s="45">
        <v>0</v>
      </c>
      <c r="M70" s="45">
        <v>1.3506791828577391E-2</v>
      </c>
      <c r="N70" s="45">
        <v>0.33471162654037911</v>
      </c>
      <c r="O70" s="45">
        <v>0</v>
      </c>
      <c r="P70" s="45">
        <v>0.1052573525102094</v>
      </c>
      <c r="Q70" s="45">
        <v>8.495176434264895E-3</v>
      </c>
      <c r="R70" s="45">
        <v>1.1659469234643396</v>
      </c>
      <c r="S70" s="45">
        <v>2.7673219013309875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0.81456529513778619</v>
      </c>
      <c r="H71" s="45">
        <v>0.24405212021855593</v>
      </c>
      <c r="I71" s="45">
        <v>0.69194948676577339</v>
      </c>
      <c r="J71" s="45">
        <v>0</v>
      </c>
      <c r="K71" s="45">
        <v>0</v>
      </c>
      <c r="L71" s="45">
        <v>2.3119815593368926</v>
      </c>
      <c r="M71" s="45">
        <v>5.0164945047916021E-2</v>
      </c>
      <c r="N71" s="45">
        <v>0</v>
      </c>
      <c r="O71" s="45">
        <v>2.9306268026703108E-3</v>
      </c>
      <c r="P71" s="45">
        <v>0.55658073770026029</v>
      </c>
      <c r="Q71" s="45">
        <v>0</v>
      </c>
      <c r="R71" s="45">
        <v>0.94547215255593287</v>
      </c>
      <c r="S71" s="45">
        <v>5.6176969235657879</v>
      </c>
    </row>
    <row r="72" spans="1:19">
      <c r="A72" s="88" t="s">
        <v>286</v>
      </c>
      <c r="B72" s="89" t="s">
        <v>112</v>
      </c>
      <c r="C72" s="45">
        <v>0</v>
      </c>
      <c r="D72" s="45">
        <v>0</v>
      </c>
      <c r="E72" s="45">
        <v>0.45497288552018822</v>
      </c>
      <c r="F72" s="45">
        <v>0</v>
      </c>
      <c r="G72" s="45">
        <v>2.7610038027560684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6.413271947104171E-2</v>
      </c>
      <c r="N72" s="45">
        <v>0.44880668816187885</v>
      </c>
      <c r="O72" s="45">
        <v>0</v>
      </c>
      <c r="P72" s="45">
        <v>4.4158786560654306E-2</v>
      </c>
      <c r="Q72" s="45">
        <v>2.4957642464842333E-3</v>
      </c>
      <c r="R72" s="45">
        <v>1.0463710081804578E-2</v>
      </c>
      <c r="S72" s="45">
        <v>3.7860343567980976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0.18672152791063024</v>
      </c>
      <c r="I73" s="45">
        <v>0</v>
      </c>
      <c r="J73" s="45">
        <v>0</v>
      </c>
      <c r="K73" s="45">
        <v>7.481776339627455E-2</v>
      </c>
      <c r="L73" s="45">
        <v>0</v>
      </c>
      <c r="M73" s="45">
        <v>2.6922472845308576E-2</v>
      </c>
      <c r="N73" s="45">
        <v>0.4133570656720913</v>
      </c>
      <c r="O73" s="45">
        <v>1.1456306623469636E-4</v>
      </c>
      <c r="P73" s="45">
        <v>0.21646516038467212</v>
      </c>
      <c r="Q73" s="45">
        <v>3.5904536086062144E-4</v>
      </c>
      <c r="R73" s="45">
        <v>3.0462894797267381E-3</v>
      </c>
      <c r="S73" s="45">
        <v>0.92180388811581793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4.0971909895715086E-5</v>
      </c>
      <c r="L74" s="45">
        <v>2.1801167786540923</v>
      </c>
      <c r="M74" s="45">
        <v>2.9598688874740375E-2</v>
      </c>
      <c r="N74" s="45">
        <v>0.974022266803237</v>
      </c>
      <c r="O74" s="45">
        <v>2.3214911104574298E-8</v>
      </c>
      <c r="P74" s="45">
        <v>0.27050865987314587</v>
      </c>
      <c r="Q74" s="45">
        <v>0</v>
      </c>
      <c r="R74" s="45">
        <v>3.8455875341991685E-2</v>
      </c>
      <c r="S74" s="45">
        <v>3.4927432646720149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0.97605159127436991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2.5492865589225033E-2</v>
      </c>
      <c r="N75" s="45">
        <v>0</v>
      </c>
      <c r="O75" s="45">
        <v>0</v>
      </c>
      <c r="P75" s="45">
        <v>0.9760351255979316</v>
      </c>
      <c r="Q75" s="45">
        <v>2.827703114909319E-4</v>
      </c>
      <c r="R75" s="45">
        <v>0.20176436573536449</v>
      </c>
      <c r="S75" s="45">
        <v>2.1796267185083735</v>
      </c>
    </row>
    <row r="76" spans="1:19">
      <c r="A76" s="88" t="s">
        <v>286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5.1882872186959297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8.145730749450486E-2</v>
      </c>
      <c r="N76" s="45">
        <v>0</v>
      </c>
      <c r="O76" s="45">
        <v>5.4482860438784808E-3</v>
      </c>
      <c r="P76" s="45">
        <v>8.9338401782615762E-2</v>
      </c>
      <c r="Q76" s="45">
        <v>1.3523730499989117E-2</v>
      </c>
      <c r="R76" s="45">
        <v>1.0741668973899046</v>
      </c>
      <c r="S76" s="45">
        <v>6.4522218419068196</v>
      </c>
    </row>
    <row r="77" spans="1:19">
      <c r="A77" s="88" t="s">
        <v>286</v>
      </c>
      <c r="B77" s="69" t="s">
        <v>117</v>
      </c>
      <c r="C77" s="45">
        <v>0</v>
      </c>
      <c r="D77" s="45">
        <v>0</v>
      </c>
      <c r="E77" s="45">
        <v>0</v>
      </c>
      <c r="F77" s="45">
        <v>4.091467551645426</v>
      </c>
      <c r="G77" s="45">
        <v>0</v>
      </c>
      <c r="H77" s="45">
        <v>0.18672152791063024</v>
      </c>
      <c r="I77" s="45">
        <v>0</v>
      </c>
      <c r="J77" s="45">
        <v>0</v>
      </c>
      <c r="K77" s="45">
        <v>0</v>
      </c>
      <c r="L77" s="45">
        <v>0</v>
      </c>
      <c r="M77" s="45">
        <v>2.1566862568672462E-2</v>
      </c>
      <c r="N77" s="45">
        <v>3.9644695106527905E-2</v>
      </c>
      <c r="O77" s="45">
        <v>0</v>
      </c>
      <c r="P77" s="45">
        <v>0</v>
      </c>
      <c r="Q77" s="45">
        <v>0</v>
      </c>
      <c r="R77" s="45">
        <v>0.36556134993518796</v>
      </c>
      <c r="S77" s="45">
        <v>4.7049619871664277</v>
      </c>
    </row>
    <row r="78" spans="1:19">
      <c r="A78" s="88" t="s">
        <v>286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2.710773191178184E-2</v>
      </c>
      <c r="N78" s="45">
        <v>0</v>
      </c>
      <c r="O78" s="45">
        <v>0</v>
      </c>
      <c r="P78" s="45">
        <v>0.75182914565889725</v>
      </c>
      <c r="Q78" s="45">
        <v>0</v>
      </c>
      <c r="R78" s="45">
        <v>4.3870352104292465E-2</v>
      </c>
      <c r="S78" s="45">
        <v>0.82280722967499287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0.13544495979836313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1.9739097510832693E-2</v>
      </c>
      <c r="N79" s="45">
        <v>0</v>
      </c>
      <c r="O79" s="45">
        <v>0</v>
      </c>
      <c r="P79" s="45">
        <v>0.47914094597178902</v>
      </c>
      <c r="Q79" s="45">
        <v>9.9710608388741129E-3</v>
      </c>
      <c r="R79" s="45">
        <v>0.45976944877959269</v>
      </c>
      <c r="S79" s="45">
        <v>1.1040655128994388</v>
      </c>
    </row>
    <row r="80" spans="1:19">
      <c r="A80" s="88" t="s">
        <v>286</v>
      </c>
      <c r="B80" s="69" t="s">
        <v>120</v>
      </c>
      <c r="C80" s="45">
        <v>1.2046164681117069</v>
      </c>
      <c r="D80" s="45">
        <v>0</v>
      </c>
      <c r="E80" s="45">
        <v>0</v>
      </c>
      <c r="F80" s="45">
        <v>0</v>
      </c>
      <c r="G80" s="45">
        <v>0</v>
      </c>
      <c r="H80" s="45">
        <v>0.18672152791063024</v>
      </c>
      <c r="I80" s="45">
        <v>0</v>
      </c>
      <c r="J80" s="45">
        <v>0</v>
      </c>
      <c r="K80" s="45">
        <v>0</v>
      </c>
      <c r="L80" s="45">
        <v>0</v>
      </c>
      <c r="M80" s="45">
        <v>3.0732027833780151E-2</v>
      </c>
      <c r="N80" s="45">
        <v>3.4141727112645626E-2</v>
      </c>
      <c r="O80" s="45">
        <v>0</v>
      </c>
      <c r="P80" s="45">
        <v>0.29075755340479503</v>
      </c>
      <c r="Q80" s="45">
        <v>4.2947247617823869E-3</v>
      </c>
      <c r="R80" s="45">
        <v>0.68811482305011396</v>
      </c>
      <c r="S80" s="45">
        <v>2.439378852185456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4.7110220487223131E-3</v>
      </c>
      <c r="N81" s="45">
        <v>0.10877878442221167</v>
      </c>
      <c r="O81" s="45">
        <v>1.1456306623469636E-4</v>
      </c>
      <c r="P81" s="45">
        <v>3.7192778082477673E-3</v>
      </c>
      <c r="Q81" s="45">
        <v>0</v>
      </c>
      <c r="R81" s="45">
        <v>0.60127568641940599</v>
      </c>
      <c r="S81" s="45">
        <v>0.71859933376484264</v>
      </c>
    </row>
    <row r="82" spans="1:19">
      <c r="A82" s="88" t="s">
        <v>286</v>
      </c>
      <c r="B82" s="69" t="s">
        <v>122</v>
      </c>
      <c r="C82" s="45">
        <v>0.11899464278396632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4.0971909895715086E-5</v>
      </c>
      <c r="L82" s="45">
        <v>0</v>
      </c>
      <c r="M82" s="45">
        <v>1.5918617637542098E-2</v>
      </c>
      <c r="N82" s="45">
        <v>0</v>
      </c>
      <c r="O82" s="45">
        <v>0</v>
      </c>
      <c r="P82" s="45">
        <v>7.7954191606153245E-3</v>
      </c>
      <c r="Q82" s="45">
        <v>0</v>
      </c>
      <c r="R82" s="45">
        <v>0.70201557890931809</v>
      </c>
      <c r="S82" s="45">
        <v>0.84476523040132179</v>
      </c>
    </row>
    <row r="83" spans="1:19">
      <c r="A83" s="88" t="s">
        <v>286</v>
      </c>
      <c r="B83" s="69" t="s">
        <v>123</v>
      </c>
      <c r="C83" s="45">
        <v>0</v>
      </c>
      <c r="D83" s="45">
        <v>1.3534563348800699</v>
      </c>
      <c r="E83" s="45">
        <v>0</v>
      </c>
      <c r="F83" s="45">
        <v>4.0914675516454313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3.6251928825612012E-2</v>
      </c>
      <c r="N83" s="45">
        <v>0</v>
      </c>
      <c r="O83" s="45">
        <v>0</v>
      </c>
      <c r="P83" s="45">
        <v>2.7441622380091957E-2</v>
      </c>
      <c r="Q83" s="45">
        <v>0</v>
      </c>
      <c r="R83" s="45">
        <v>0.11993577978683589</v>
      </c>
      <c r="S83" s="45">
        <v>5.6285532175180606</v>
      </c>
    </row>
    <row r="84" spans="1:19">
      <c r="A84" s="88" t="s">
        <v>286</v>
      </c>
      <c r="B84" s="69" t="s">
        <v>124</v>
      </c>
      <c r="C84" s="45">
        <v>0</v>
      </c>
      <c r="D84" s="45">
        <v>0.28044444686905123</v>
      </c>
      <c r="E84" s="45">
        <v>0</v>
      </c>
      <c r="F84" s="45">
        <v>0</v>
      </c>
      <c r="G84" s="45">
        <v>0</v>
      </c>
      <c r="H84" s="45">
        <v>0</v>
      </c>
      <c r="I84" s="45">
        <v>9.6511496261866281E-2</v>
      </c>
      <c r="J84" s="45">
        <v>0</v>
      </c>
      <c r="K84" s="45">
        <v>0</v>
      </c>
      <c r="L84" s="45">
        <v>0</v>
      </c>
      <c r="M84" s="45">
        <v>8.1713369402738323E-3</v>
      </c>
      <c r="N84" s="45">
        <v>0.20330381345404902</v>
      </c>
      <c r="O84" s="45">
        <v>0</v>
      </c>
      <c r="P84" s="45">
        <v>1.165823321340298E-3</v>
      </c>
      <c r="Q84" s="45">
        <v>0</v>
      </c>
      <c r="R84" s="45">
        <v>0.51505275620603896</v>
      </c>
      <c r="S84" s="45">
        <v>1.1046496730526201</v>
      </c>
    </row>
    <row r="85" spans="1:19">
      <c r="A85" s="88" t="s">
        <v>286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2.6565970286540619E-3</v>
      </c>
      <c r="N85" s="45">
        <v>1.3428822555106024E-3</v>
      </c>
      <c r="O85" s="45">
        <v>2.7289397078227307E-3</v>
      </c>
      <c r="P85" s="45">
        <v>3.8453420860534493E-2</v>
      </c>
      <c r="Q85" s="45">
        <v>0</v>
      </c>
      <c r="R85" s="45">
        <v>0.2886395844096441</v>
      </c>
      <c r="S85" s="45">
        <v>0.33382142426216888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2.6631225361489541E-2</v>
      </c>
      <c r="N86" s="45">
        <v>3.4419546880926077E-4</v>
      </c>
      <c r="O86" s="45">
        <v>0</v>
      </c>
      <c r="P86" s="45">
        <v>7.3448940067095236E-2</v>
      </c>
      <c r="Q86" s="45">
        <v>9.9710608388738908E-3</v>
      </c>
      <c r="R86" s="45">
        <v>1.9836940721944529E-2</v>
      </c>
      <c r="S86" s="45">
        <v>0.13023236245820158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2.3119815593368926</v>
      </c>
      <c r="M87" s="45">
        <v>1.815943404667486E-2</v>
      </c>
      <c r="N87" s="45">
        <v>0</v>
      </c>
      <c r="O87" s="45">
        <v>0</v>
      </c>
      <c r="P87" s="45">
        <v>0.11187808912361241</v>
      </c>
      <c r="Q87" s="45">
        <v>0</v>
      </c>
      <c r="R87" s="45">
        <v>8.0971717782691854E-2</v>
      </c>
      <c r="S87" s="45">
        <v>2.5229908002898469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4.091467551645426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0.11985340902606545</v>
      </c>
      <c r="N88" s="45">
        <v>0</v>
      </c>
      <c r="O88" s="45">
        <v>2.9478523988490934E-4</v>
      </c>
      <c r="P88" s="45">
        <v>2.8447304080373215E-2</v>
      </c>
      <c r="Q88" s="45">
        <v>0</v>
      </c>
      <c r="R88" s="45">
        <v>0.78078424408738201</v>
      </c>
      <c r="S88" s="45">
        <v>5.0208472940791466</v>
      </c>
    </row>
    <row r="89" spans="1:19">
      <c r="A89" s="88" t="s">
        <v>286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1.2029362088474826E-2</v>
      </c>
      <c r="N89" s="45">
        <v>0</v>
      </c>
      <c r="O89" s="45">
        <v>0</v>
      </c>
      <c r="P89" s="45">
        <v>0</v>
      </c>
      <c r="Q89" s="45">
        <v>2.8544264825125509E-6</v>
      </c>
      <c r="R89" s="45">
        <v>0</v>
      </c>
      <c r="S89" s="45">
        <v>1.2032216514938909E-2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0.45497288552018755</v>
      </c>
      <c r="F90" s="45">
        <v>0</v>
      </c>
      <c r="G90" s="45">
        <v>0</v>
      </c>
      <c r="H90" s="45">
        <v>0.21187359708708131</v>
      </c>
      <c r="I90" s="45">
        <v>0.32726978628902215</v>
      </c>
      <c r="J90" s="45">
        <v>0</v>
      </c>
      <c r="K90" s="45">
        <v>4.0971909895715086E-5</v>
      </c>
      <c r="L90" s="45">
        <v>0</v>
      </c>
      <c r="M90" s="45">
        <v>1.4885291367942699E-2</v>
      </c>
      <c r="N90" s="45">
        <v>0.22417089827544245</v>
      </c>
      <c r="O90" s="45">
        <v>0</v>
      </c>
      <c r="P90" s="45">
        <v>0</v>
      </c>
      <c r="Q90" s="45">
        <v>7.9054885283946774E-4</v>
      </c>
      <c r="R90" s="45">
        <v>0.17712768530363476</v>
      </c>
      <c r="S90" s="45">
        <v>1.4111316646060743</v>
      </c>
    </row>
    <row r="91" spans="1:19">
      <c r="A91" s="88" t="s">
        <v>286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1.7971055799332447E-2</v>
      </c>
      <c r="N91" s="45">
        <v>2.3624118109918157E-2</v>
      </c>
      <c r="O91" s="45">
        <v>0</v>
      </c>
      <c r="P91" s="45">
        <v>0</v>
      </c>
      <c r="Q91" s="45">
        <v>0</v>
      </c>
      <c r="R91" s="45">
        <v>3.2753779814104433E-2</v>
      </c>
      <c r="S91" s="45">
        <v>7.4348953723358591E-2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0.13544495979836313</v>
      </c>
      <c r="H92" s="45">
        <v>0</v>
      </c>
      <c r="I92" s="45">
        <v>4.6652801694214041E-2</v>
      </c>
      <c r="J92" s="45">
        <v>0</v>
      </c>
      <c r="K92" s="45">
        <v>0</v>
      </c>
      <c r="L92" s="45">
        <v>0</v>
      </c>
      <c r="M92" s="45">
        <v>3.7740137420547271E-2</v>
      </c>
      <c r="N92" s="45">
        <v>0</v>
      </c>
      <c r="O92" s="45">
        <v>0</v>
      </c>
      <c r="P92" s="45">
        <v>3.9089037999993081E-3</v>
      </c>
      <c r="Q92" s="45">
        <v>1.0149101405368288E-2</v>
      </c>
      <c r="R92" s="45">
        <v>0.31893023142221111</v>
      </c>
      <c r="S92" s="45">
        <v>0.55282613554069826</v>
      </c>
    </row>
    <row r="93" spans="1:19">
      <c r="A93" s="88" t="s">
        <v>286</v>
      </c>
      <c r="B93" s="69" t="s">
        <v>133</v>
      </c>
      <c r="C93" s="45">
        <v>0.88652777505787661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4.1611005082469177E-3</v>
      </c>
      <c r="N93" s="45">
        <v>5.5974719019973307E-2</v>
      </c>
      <c r="O93" s="45">
        <v>0</v>
      </c>
      <c r="P93" s="45">
        <v>0</v>
      </c>
      <c r="Q93" s="45">
        <v>1.7804056649439737E-4</v>
      </c>
      <c r="R93" s="45">
        <v>0.25394567199863971</v>
      </c>
      <c r="S93" s="45">
        <v>1.2007873071512165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1.5546270488355773E-2</v>
      </c>
      <c r="N94" s="45">
        <v>4.8339018135242995E-2</v>
      </c>
      <c r="O94" s="45">
        <v>2.6507600965157696E-3</v>
      </c>
      <c r="P94" s="45">
        <v>0.49088136375159408</v>
      </c>
      <c r="Q94" s="45">
        <v>0</v>
      </c>
      <c r="R94" s="45">
        <v>7.2786062550704855E-3</v>
      </c>
      <c r="S94" s="45">
        <v>0.56469601872677799</v>
      </c>
    </row>
    <row r="95" spans="1:19">
      <c r="A95" s="88" t="s">
        <v>286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1.4197760929768322E-3</v>
      </c>
      <c r="N95" s="45">
        <v>2.4965582234433015E-2</v>
      </c>
      <c r="O95" s="45">
        <v>1.1337853329534964E-2</v>
      </c>
      <c r="P95" s="45">
        <v>0</v>
      </c>
      <c r="Q95" s="45">
        <v>0</v>
      </c>
      <c r="R95" s="45">
        <v>9.4359876953756583E-2</v>
      </c>
      <c r="S95" s="45">
        <v>0.13208308861069895</v>
      </c>
    </row>
    <row r="96" spans="1:19">
      <c r="A96" s="88" t="s">
        <v>286</v>
      </c>
      <c r="B96" s="69" t="s">
        <v>136</v>
      </c>
      <c r="C96" s="45">
        <v>0.11899464278396632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8.1127326666177169E-3</v>
      </c>
      <c r="N96" s="45">
        <v>0</v>
      </c>
      <c r="O96" s="45">
        <v>0</v>
      </c>
      <c r="P96" s="45">
        <v>4.0958418793433538E-2</v>
      </c>
      <c r="Q96" s="45">
        <v>2.457084015893507E-3</v>
      </c>
      <c r="R96" s="45">
        <v>0</v>
      </c>
      <c r="S96" s="45">
        <v>0.1705228782599022</v>
      </c>
    </row>
    <row r="97" spans="1:19">
      <c r="A97" s="88" t="s">
        <v>286</v>
      </c>
      <c r="B97" s="69" t="s">
        <v>137</v>
      </c>
      <c r="C97" s="45">
        <v>0</v>
      </c>
      <c r="D97" s="45">
        <v>0.28044444686905123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7.5853293396502375E-2</v>
      </c>
      <c r="K97" s="45">
        <v>0</v>
      </c>
      <c r="L97" s="45">
        <v>0</v>
      </c>
      <c r="M97" s="45">
        <v>5.6719011612926806E-4</v>
      </c>
      <c r="N97" s="45">
        <v>4.0029249215738361E-3</v>
      </c>
      <c r="O97" s="45">
        <v>0</v>
      </c>
      <c r="P97" s="45">
        <v>0.66767558493912915</v>
      </c>
      <c r="Q97" s="45">
        <v>5.3303930598855187E-2</v>
      </c>
      <c r="R97" s="45">
        <v>0.17422197572919274</v>
      </c>
      <c r="S97" s="45">
        <v>1.2560693465704844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1.928705146195675E-2</v>
      </c>
      <c r="N98" s="45">
        <v>2.6622943233896024E-2</v>
      </c>
      <c r="O98" s="45">
        <v>2.6559199193498806E-4</v>
      </c>
      <c r="P98" s="45">
        <v>6.5109482862443002E-2</v>
      </c>
      <c r="Q98" s="45">
        <v>0</v>
      </c>
      <c r="R98" s="45">
        <v>0.32052150835786009</v>
      </c>
      <c r="S98" s="45">
        <v>0.43180657790807686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4.091467551645426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8.0640842749133412E-3</v>
      </c>
      <c r="N99" s="45">
        <v>0.45086913999347367</v>
      </c>
      <c r="O99" s="45">
        <v>0</v>
      </c>
      <c r="P99" s="45">
        <v>0</v>
      </c>
      <c r="Q99" s="45">
        <v>0</v>
      </c>
      <c r="R99" s="45">
        <v>8.1165899368684791E-4</v>
      </c>
      <c r="S99" s="45">
        <v>4.5512124349075123</v>
      </c>
    </row>
    <row r="100" spans="1:19">
      <c r="A100" s="88" t="s">
        <v>286</v>
      </c>
      <c r="B100" s="69" t="s">
        <v>140</v>
      </c>
      <c r="C100" s="45">
        <v>0</v>
      </c>
      <c r="D100" s="45">
        <v>0.28044444686905123</v>
      </c>
      <c r="E100" s="45">
        <v>0</v>
      </c>
      <c r="F100" s="45">
        <v>0</v>
      </c>
      <c r="G100" s="45">
        <v>0</v>
      </c>
      <c r="H100" s="45">
        <v>0</v>
      </c>
      <c r="I100" s="45">
        <v>9.6511496261866281E-2</v>
      </c>
      <c r="J100" s="45">
        <v>0</v>
      </c>
      <c r="K100" s="45">
        <v>0</v>
      </c>
      <c r="L100" s="45">
        <v>6.1972724759044784</v>
      </c>
      <c r="M100" s="45">
        <v>7.999340785147524E-4</v>
      </c>
      <c r="N100" s="45">
        <v>0.16494825560587145</v>
      </c>
      <c r="O100" s="45">
        <v>4.9749796645182087E-3</v>
      </c>
      <c r="P100" s="45">
        <v>0.39829869333588519</v>
      </c>
      <c r="Q100" s="45">
        <v>0</v>
      </c>
      <c r="R100" s="45">
        <v>0</v>
      </c>
      <c r="S100" s="45">
        <v>7.1432502817201566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9.6511496261866281E-2</v>
      </c>
      <c r="J101" s="45">
        <v>0</v>
      </c>
      <c r="K101" s="45">
        <v>0</v>
      </c>
      <c r="L101" s="45">
        <v>0</v>
      </c>
      <c r="M101" s="45">
        <v>7.1574164686438735E-4</v>
      </c>
      <c r="N101" s="45">
        <v>0</v>
      </c>
      <c r="O101" s="45">
        <v>0</v>
      </c>
      <c r="P101" s="45">
        <v>0.65910333210437244</v>
      </c>
      <c r="Q101" s="45">
        <v>0</v>
      </c>
      <c r="R101" s="45">
        <v>1.9836940721944529E-2</v>
      </c>
      <c r="S101" s="45">
        <v>0.77616751073503565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0.12429743120071146</v>
      </c>
      <c r="L102" s="45">
        <v>0</v>
      </c>
      <c r="M102" s="45">
        <v>1.4913928313365687E-2</v>
      </c>
      <c r="N102" s="45">
        <v>1.9985649475668055E-2</v>
      </c>
      <c r="O102" s="45">
        <v>0</v>
      </c>
      <c r="P102" s="45">
        <v>0.52535222182978458</v>
      </c>
      <c r="Q102" s="45">
        <v>6.0954405847324367E-4</v>
      </c>
      <c r="R102" s="45">
        <v>0.2189781735819416</v>
      </c>
      <c r="S102" s="45">
        <v>0.90413694845992154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1.7897749235189053E-2</v>
      </c>
      <c r="N103" s="45">
        <v>0</v>
      </c>
      <c r="O103" s="45">
        <v>0</v>
      </c>
      <c r="P103" s="45">
        <v>0.53590388875892359</v>
      </c>
      <c r="Q103" s="45">
        <v>9.4442932968163973E-4</v>
      </c>
      <c r="R103" s="45">
        <v>7.2727215024350755E-3</v>
      </c>
      <c r="S103" s="45">
        <v>0.56201878882623646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1.7420544386563819E-2</v>
      </c>
      <c r="N104" s="45">
        <v>1.6870777243234159E-3</v>
      </c>
      <c r="O104" s="45">
        <v>1.1571340023430743E-4</v>
      </c>
      <c r="P104" s="45">
        <v>0.250646485180269</v>
      </c>
      <c r="Q104" s="45">
        <v>4.4023445308297271E-2</v>
      </c>
      <c r="R104" s="45">
        <v>4.2666208016523655E-2</v>
      </c>
      <c r="S104" s="45">
        <v>0.35655947401622257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0.16084667939122621</v>
      </c>
      <c r="F105" s="45">
        <v>0</v>
      </c>
      <c r="G105" s="45">
        <v>0.13544495979836313</v>
      </c>
      <c r="H105" s="45">
        <v>0</v>
      </c>
      <c r="I105" s="45">
        <v>0</v>
      </c>
      <c r="J105" s="45">
        <v>0</v>
      </c>
      <c r="K105" s="45">
        <v>0</v>
      </c>
      <c r="L105" s="45">
        <v>2.3119815593368962</v>
      </c>
      <c r="M105" s="45">
        <v>2.9268686118530951E-3</v>
      </c>
      <c r="N105" s="45">
        <v>2.2581583899505375E-2</v>
      </c>
      <c r="O105" s="45">
        <v>0</v>
      </c>
      <c r="P105" s="45">
        <v>2.7740839457361943E-2</v>
      </c>
      <c r="Q105" s="45">
        <v>0</v>
      </c>
      <c r="R105" s="45">
        <v>4.9947516264538194E-2</v>
      </c>
      <c r="S105" s="45">
        <v>2.7114700067597539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4.091467551645426</v>
      </c>
      <c r="G106" s="45">
        <v>0</v>
      </c>
      <c r="H106" s="45">
        <v>0</v>
      </c>
      <c r="I106" s="45">
        <v>0</v>
      </c>
      <c r="J106" s="45">
        <v>0</v>
      </c>
      <c r="K106" s="45">
        <v>2.6212765427320317E-2</v>
      </c>
      <c r="L106" s="45">
        <v>0</v>
      </c>
      <c r="M106" s="45">
        <v>3.396831058822336E-2</v>
      </c>
      <c r="N106" s="45">
        <v>0</v>
      </c>
      <c r="O106" s="45">
        <v>0</v>
      </c>
      <c r="P106" s="45">
        <v>9.5937549890358298E-2</v>
      </c>
      <c r="Q106" s="45">
        <v>0</v>
      </c>
      <c r="R106" s="45">
        <v>9.5481033841302576E-2</v>
      </c>
      <c r="S106" s="45">
        <v>4.3430672113926505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0.57572655951164631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4.8710345486515649E-3</v>
      </c>
      <c r="N107" s="45">
        <v>0</v>
      </c>
      <c r="O107" s="45">
        <v>0</v>
      </c>
      <c r="P107" s="45">
        <v>0</v>
      </c>
      <c r="Q107" s="45">
        <v>0</v>
      </c>
      <c r="R107" s="45">
        <v>6.6237683046530549E-3</v>
      </c>
      <c r="S107" s="45">
        <v>0.58722136236494293</v>
      </c>
    </row>
    <row r="108" spans="1:19">
      <c r="A108" s="88" t="s">
        <v>286</v>
      </c>
      <c r="B108" s="69" t="s">
        <v>148</v>
      </c>
      <c r="C108" s="45">
        <v>0</v>
      </c>
      <c r="D108" s="45">
        <v>0</v>
      </c>
      <c r="E108" s="45">
        <v>0.15778907210166704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4.0971909895715086E-5</v>
      </c>
      <c r="L108" s="45">
        <v>0</v>
      </c>
      <c r="M108" s="45">
        <v>2.5981854551915262E-4</v>
      </c>
      <c r="N108" s="45">
        <v>0</v>
      </c>
      <c r="O108" s="45">
        <v>0</v>
      </c>
      <c r="P108" s="45">
        <v>0.59274728495366347</v>
      </c>
      <c r="Q108" s="45">
        <v>0</v>
      </c>
      <c r="R108" s="45">
        <v>1.9836940721944529E-2</v>
      </c>
      <c r="S108" s="45">
        <v>0.77067408823268124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0.45497288552018755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9.9364003742330453E-4</v>
      </c>
      <c r="N109" s="45">
        <v>0</v>
      </c>
      <c r="O109" s="45">
        <v>1.3169646549093805E-4</v>
      </c>
      <c r="P109" s="45">
        <v>0.47535645161977769</v>
      </c>
      <c r="Q109" s="45">
        <v>4.3435791846180294E-4</v>
      </c>
      <c r="R109" s="45">
        <v>0</v>
      </c>
      <c r="S109" s="45">
        <v>0.93188903156135439</v>
      </c>
    </row>
    <row r="110" spans="1:19">
      <c r="A110" s="88" t="s">
        <v>286</v>
      </c>
      <c r="B110" s="69" t="s">
        <v>150</v>
      </c>
      <c r="C110" s="45">
        <v>0.11899464278396632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8.5801222684178668E-3</v>
      </c>
      <c r="N110" s="45">
        <v>1.8750661924254786E-2</v>
      </c>
      <c r="O110" s="45">
        <v>0</v>
      </c>
      <c r="P110" s="45">
        <v>0.23717300473485992</v>
      </c>
      <c r="Q110" s="45">
        <v>3.590453608603994E-4</v>
      </c>
      <c r="R110" s="45">
        <v>0</v>
      </c>
      <c r="S110" s="45">
        <v>0.38385747707235396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0.10217993254392543</v>
      </c>
      <c r="L111" s="45">
        <v>0</v>
      </c>
      <c r="M111" s="45">
        <v>4.142787051625163E-2</v>
      </c>
      <c r="N111" s="45">
        <v>0</v>
      </c>
      <c r="O111" s="45">
        <v>4.9749796645182087E-3</v>
      </c>
      <c r="P111" s="45">
        <v>8.8064012981639905E-2</v>
      </c>
      <c r="Q111" s="45">
        <v>0</v>
      </c>
      <c r="R111" s="45">
        <v>0.99014756492184119</v>
      </c>
      <c r="S111" s="45">
        <v>1.2267943606281619</v>
      </c>
    </row>
    <row r="112" spans="1:19">
      <c r="A112" s="88" t="s">
        <v>286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2.3119815593368962</v>
      </c>
      <c r="M112" s="45">
        <v>1.7827151693659005E-3</v>
      </c>
      <c r="N112" s="45">
        <v>2.4101460495973726E-2</v>
      </c>
      <c r="O112" s="45">
        <v>0</v>
      </c>
      <c r="P112" s="45">
        <v>0</v>
      </c>
      <c r="Q112" s="45">
        <v>9.9710608388741129E-3</v>
      </c>
      <c r="R112" s="45">
        <v>1.344019563573795E-2</v>
      </c>
      <c r="S112" s="45">
        <v>2.3612769914768705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4.8274241407497698E-3</v>
      </c>
      <c r="N113" s="45">
        <v>2.5311195834234468E-2</v>
      </c>
      <c r="O113" s="45">
        <v>1.0611891932208461E-3</v>
      </c>
      <c r="P113" s="45">
        <v>4.2045068319502832E-2</v>
      </c>
      <c r="Q113" s="45">
        <v>0</v>
      </c>
      <c r="R113" s="45">
        <v>9.5481033841302576E-2</v>
      </c>
      <c r="S113" s="45">
        <v>0.16872591132900538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0.454972885520188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3.6716716707534403E-3</v>
      </c>
      <c r="N114" s="45">
        <v>0</v>
      </c>
      <c r="O114" s="45">
        <v>2.5985506354466725E-3</v>
      </c>
      <c r="P114" s="45">
        <v>0.27541655903910467</v>
      </c>
      <c r="Q114" s="45">
        <v>0</v>
      </c>
      <c r="R114" s="45">
        <v>1.4705188496435539E-2</v>
      </c>
      <c r="S114" s="45">
        <v>0.75136485536194186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0.12425645929081575</v>
      </c>
      <c r="L115" s="45">
        <v>1.5021488733185571</v>
      </c>
      <c r="M115" s="45">
        <v>6.9193846342390231E-3</v>
      </c>
      <c r="N115" s="45">
        <v>2.1832991907327681E-2</v>
      </c>
      <c r="O115" s="45">
        <v>7.7291929408094262E-3</v>
      </c>
      <c r="P115" s="45">
        <v>0.12066136259566917</v>
      </c>
      <c r="Q115" s="45">
        <v>0</v>
      </c>
      <c r="R115" s="45">
        <v>0</v>
      </c>
      <c r="S115" s="45">
        <v>1.7835482646874254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0.12425645929081575</v>
      </c>
      <c r="L116" s="45">
        <v>0</v>
      </c>
      <c r="M116" s="45">
        <v>4.0225587566666832E-3</v>
      </c>
      <c r="N116" s="45">
        <v>1.2468999912655931E-2</v>
      </c>
      <c r="O116" s="45">
        <v>0</v>
      </c>
      <c r="P116" s="45">
        <v>0.43400848111549095</v>
      </c>
      <c r="Q116" s="45">
        <v>3.590453608603994E-4</v>
      </c>
      <c r="R116" s="45">
        <v>0</v>
      </c>
      <c r="S116" s="45">
        <v>0.57511554443647128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6.9988908499354352E-3</v>
      </c>
      <c r="N117" s="45">
        <v>0</v>
      </c>
      <c r="O117" s="45">
        <v>4.5083888863124422E-3</v>
      </c>
      <c r="P117" s="45">
        <v>7.9769875823203051E-2</v>
      </c>
      <c r="Q117" s="45">
        <v>0</v>
      </c>
      <c r="R117" s="45">
        <v>0</v>
      </c>
      <c r="S117" s="45">
        <v>9.1277155559453149E-2</v>
      </c>
    </row>
    <row r="118" spans="1:19">
      <c r="A118" s="88" t="s">
        <v>286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8.8448599099066882E-5</v>
      </c>
      <c r="N118" s="45">
        <v>2.4965582234431238E-2</v>
      </c>
      <c r="O118" s="45">
        <v>0</v>
      </c>
      <c r="P118" s="45">
        <v>0</v>
      </c>
      <c r="Q118" s="45">
        <v>0</v>
      </c>
      <c r="R118" s="45">
        <v>6.8529615664267851E-3</v>
      </c>
      <c r="S118" s="45">
        <v>3.1906992399939327E-2</v>
      </c>
    </row>
    <row r="119" spans="1:19">
      <c r="A119" s="88" t="s">
        <v>286</v>
      </c>
      <c r="B119" s="69" t="s">
        <v>159</v>
      </c>
      <c r="C119" s="45">
        <v>0</v>
      </c>
      <c r="D119" s="45">
        <v>0.28044444686905123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2.3468530862576387E-2</v>
      </c>
      <c r="N119" s="45">
        <v>0</v>
      </c>
      <c r="O119" s="45">
        <v>0</v>
      </c>
      <c r="P119" s="45">
        <v>0.10733898429581146</v>
      </c>
      <c r="Q119" s="45">
        <v>0</v>
      </c>
      <c r="R119" s="45">
        <v>0</v>
      </c>
      <c r="S119" s="45">
        <v>0.41125196202742131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7.8312148884496224E-3</v>
      </c>
      <c r="N120" s="45">
        <v>1.9985649475671607E-2</v>
      </c>
      <c r="O120" s="45">
        <v>5.1212148646451183E-5</v>
      </c>
      <c r="P120" s="45">
        <v>0.50415185005418195</v>
      </c>
      <c r="Q120" s="45">
        <v>0</v>
      </c>
      <c r="R120" s="45">
        <v>1.4966184300490681E-2</v>
      </c>
      <c r="S120" s="45">
        <v>0.54698611086749338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1.6438289562172859E-2</v>
      </c>
      <c r="I121" s="45">
        <v>0</v>
      </c>
      <c r="J121" s="45">
        <v>0</v>
      </c>
      <c r="K121" s="45">
        <v>0</v>
      </c>
      <c r="L121" s="45">
        <v>0</v>
      </c>
      <c r="M121" s="45">
        <v>1.0797950273282453E-3</v>
      </c>
      <c r="N121" s="45">
        <v>1.8156868242815705E-2</v>
      </c>
      <c r="O121" s="45">
        <v>0</v>
      </c>
      <c r="P121" s="45">
        <v>9.1423866022001476E-2</v>
      </c>
      <c r="Q121" s="45">
        <v>0</v>
      </c>
      <c r="R121" s="45">
        <v>0.12786398894192885</v>
      </c>
      <c r="S121" s="45">
        <v>0.25496280779620406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2.7405818483177358E-2</v>
      </c>
      <c r="K122" s="45">
        <v>0</v>
      </c>
      <c r="L122" s="45">
        <v>0</v>
      </c>
      <c r="M122" s="45">
        <v>1.7087768413457383E-3</v>
      </c>
      <c r="N122" s="45">
        <v>0</v>
      </c>
      <c r="O122" s="45">
        <v>0</v>
      </c>
      <c r="P122" s="45">
        <v>0.57800699565120439</v>
      </c>
      <c r="Q122" s="45">
        <v>0</v>
      </c>
      <c r="R122" s="45">
        <v>0</v>
      </c>
      <c r="S122" s="45">
        <v>0.60712159097573704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0.13544495979836313</v>
      </c>
      <c r="H123" s="45">
        <v>0</v>
      </c>
      <c r="I123" s="45">
        <v>9.6511496261866281E-2</v>
      </c>
      <c r="J123" s="45">
        <v>0</v>
      </c>
      <c r="K123" s="45">
        <v>0</v>
      </c>
      <c r="L123" s="45">
        <v>0</v>
      </c>
      <c r="M123" s="45">
        <v>8.0845597907472921E-3</v>
      </c>
      <c r="N123" s="45">
        <v>1.3598537028405744E-2</v>
      </c>
      <c r="O123" s="45">
        <v>0</v>
      </c>
      <c r="P123" s="45">
        <v>0.47756076076545639</v>
      </c>
      <c r="Q123" s="45">
        <v>0</v>
      </c>
      <c r="R123" s="45">
        <v>2.8521942668078282E-3</v>
      </c>
      <c r="S123" s="45">
        <v>0.73405250791165599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7.1402278033261268E-5</v>
      </c>
      <c r="N124" s="45">
        <v>2.3624118109918157E-2</v>
      </c>
      <c r="O124" s="45">
        <v>2.2869312985052126E-4</v>
      </c>
      <c r="P124" s="45">
        <v>0.45584255438989629</v>
      </c>
      <c r="Q124" s="45">
        <v>0</v>
      </c>
      <c r="R124" s="45">
        <v>3.2247992859616659E-2</v>
      </c>
      <c r="S124" s="45">
        <v>0.51201476076730046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0.15778907210166793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5.407955670939657E-4</v>
      </c>
      <c r="N125" s="45">
        <v>3.1097054149917369E-2</v>
      </c>
      <c r="O125" s="45">
        <v>0</v>
      </c>
      <c r="P125" s="45">
        <v>7.5119860382592663E-2</v>
      </c>
      <c r="Q125" s="45">
        <v>0</v>
      </c>
      <c r="R125" s="45">
        <v>2.3006036096724358E-3</v>
      </c>
      <c r="S125" s="45">
        <v>0.2668473858109337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0.15778907210166793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2.7625094681127393E-5</v>
      </c>
      <c r="N126" s="45">
        <v>2.1832991907327681E-2</v>
      </c>
      <c r="O126" s="45">
        <v>0</v>
      </c>
      <c r="P126" s="45">
        <v>0</v>
      </c>
      <c r="Q126" s="45">
        <v>0</v>
      </c>
      <c r="R126" s="45">
        <v>0.18819425672374379</v>
      </c>
      <c r="S126" s="45">
        <v>0.3678439458274454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5.5573596220355626E-2</v>
      </c>
      <c r="N127" s="45">
        <v>0</v>
      </c>
      <c r="O127" s="45">
        <v>4.9749796645182087E-3</v>
      </c>
      <c r="P127" s="45">
        <v>0</v>
      </c>
      <c r="Q127" s="45">
        <v>0</v>
      </c>
      <c r="R127" s="45">
        <v>1.3758412228703776E-3</v>
      </c>
      <c r="S127" s="45">
        <v>6.1924417107718455E-2</v>
      </c>
    </row>
    <row r="128" spans="1:19">
      <c r="A128" s="88" t="s">
        <v>286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1.5001959267912923E-4</v>
      </c>
      <c r="N128" s="45">
        <v>2.572427700176938E-2</v>
      </c>
      <c r="O128" s="45">
        <v>7.819883003248318E-4</v>
      </c>
      <c r="P128" s="45">
        <v>0</v>
      </c>
      <c r="Q128" s="45">
        <v>0</v>
      </c>
      <c r="R128" s="45">
        <v>2.2919326177728294E-4</v>
      </c>
      <c r="S128" s="45">
        <v>2.6885478156572162E-2</v>
      </c>
    </row>
    <row r="129" spans="1:19">
      <c r="A129" s="88" t="s">
        <v>286</v>
      </c>
      <c r="B129" s="69" t="s">
        <v>169</v>
      </c>
      <c r="C129" s="45">
        <v>0</v>
      </c>
      <c r="D129" s="45">
        <v>0</v>
      </c>
      <c r="E129" s="45">
        <v>0</v>
      </c>
      <c r="F129" s="45">
        <v>0.40808402175829528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2.159806865149605E-3</v>
      </c>
      <c r="N129" s="45">
        <v>4.1808538607838841E-2</v>
      </c>
      <c r="O129" s="45">
        <v>0</v>
      </c>
      <c r="P129" s="45">
        <v>1.3603827293273696E-3</v>
      </c>
      <c r="Q129" s="45">
        <v>0</v>
      </c>
      <c r="R129" s="45">
        <v>0</v>
      </c>
      <c r="S129" s="45">
        <v>0.45341274996061998</v>
      </c>
    </row>
    <row r="130" spans="1:19">
      <c r="A130" s="88" t="s">
        <v>286</v>
      </c>
      <c r="B130" s="69" t="s">
        <v>170</v>
      </c>
      <c r="C130" s="45">
        <v>0</v>
      </c>
      <c r="D130" s="45">
        <v>0.28044444686905123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1.358340622221732E-4</v>
      </c>
      <c r="N130" s="45">
        <v>0</v>
      </c>
      <c r="O130" s="45">
        <v>0</v>
      </c>
      <c r="P130" s="45">
        <v>0</v>
      </c>
      <c r="Q130" s="45">
        <v>4.3150349197906834E-4</v>
      </c>
      <c r="R130" s="45">
        <v>0.32703843869263238</v>
      </c>
      <c r="S130" s="45">
        <v>0.60805022311583912</v>
      </c>
    </row>
    <row r="131" spans="1:19">
      <c r="A131" s="88" t="s">
        <v>286</v>
      </c>
      <c r="B131" s="69" t="s">
        <v>171</v>
      </c>
      <c r="C131" s="45">
        <v>0.11899464278396632</v>
      </c>
      <c r="D131" s="45">
        <v>0</v>
      </c>
      <c r="E131" s="45">
        <v>0.41714917883273817</v>
      </c>
      <c r="F131" s="45">
        <v>0</v>
      </c>
      <c r="G131" s="45">
        <v>0.13544495979836313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2.9442852448307022E-2</v>
      </c>
      <c r="N131" s="45">
        <v>7.6601472417685557E-3</v>
      </c>
      <c r="O131" s="45">
        <v>0</v>
      </c>
      <c r="P131" s="45">
        <v>5.0275446685077441E-3</v>
      </c>
      <c r="Q131" s="45">
        <v>0</v>
      </c>
      <c r="R131" s="45">
        <v>0</v>
      </c>
      <c r="S131" s="45">
        <v>0.7137193257736385</v>
      </c>
    </row>
    <row r="132" spans="1:19">
      <c r="A132" s="88" t="s">
        <v>286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3.4795065551662674E-4</v>
      </c>
      <c r="N132" s="45">
        <v>1.8156868242815705E-2</v>
      </c>
      <c r="O132" s="45">
        <v>0</v>
      </c>
      <c r="P132" s="45">
        <v>0</v>
      </c>
      <c r="Q132" s="45">
        <v>0</v>
      </c>
      <c r="R132" s="45">
        <v>0.13803469630175513</v>
      </c>
      <c r="S132" s="45">
        <v>0.15653951520010878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1.5021488733185535</v>
      </c>
      <c r="M133" s="45">
        <v>6.3366040776138277E-3</v>
      </c>
      <c r="N133" s="45">
        <v>0</v>
      </c>
      <c r="O133" s="45">
        <v>2.2713901898019362E-3</v>
      </c>
      <c r="P133" s="45">
        <v>8.9807243647275214E-2</v>
      </c>
      <c r="Q133" s="45">
        <v>0</v>
      </c>
      <c r="R133" s="45">
        <v>8.0931836639308585E-4</v>
      </c>
      <c r="S133" s="45">
        <v>1.6013734295996755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9.6511496261866281E-2</v>
      </c>
      <c r="J134" s="45">
        <v>0</v>
      </c>
      <c r="K134" s="45">
        <v>0</v>
      </c>
      <c r="L134" s="45">
        <v>1.5021488733185535</v>
      </c>
      <c r="M134" s="45">
        <v>0</v>
      </c>
      <c r="N134" s="45">
        <v>1.6987246184321236E-3</v>
      </c>
      <c r="O134" s="45">
        <v>4.6534903887942569E-3</v>
      </c>
      <c r="P134" s="45">
        <v>0</v>
      </c>
      <c r="Q134" s="45">
        <v>3.146738535201532E-3</v>
      </c>
      <c r="R134" s="45">
        <v>0</v>
      </c>
      <c r="S134" s="45">
        <v>1.6081593231228624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1.2201648085998329E-2</v>
      </c>
      <c r="O135" s="45">
        <v>0</v>
      </c>
      <c r="P135" s="45">
        <v>0</v>
      </c>
      <c r="Q135" s="45">
        <v>0</v>
      </c>
      <c r="R135" s="45">
        <v>1.5740799245413939E-2</v>
      </c>
      <c r="S135" s="45">
        <v>2.7942447331383846E-2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1.738245673379879E-3</v>
      </c>
      <c r="N136" s="45">
        <v>0</v>
      </c>
      <c r="O136" s="45">
        <v>7.8723001870040221E-4</v>
      </c>
      <c r="P136" s="45">
        <v>2.2183049344558725E-2</v>
      </c>
      <c r="Q136" s="45">
        <v>0</v>
      </c>
      <c r="R136" s="45">
        <v>3.0565115132219489E-6</v>
      </c>
      <c r="S136" s="45">
        <v>2.4711581548103823E-2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0.20599603449122594</v>
      </c>
      <c r="L137" s="45">
        <v>2.3119815593369033</v>
      </c>
      <c r="M137" s="45">
        <v>1.348479957830051E-4</v>
      </c>
      <c r="N137" s="45">
        <v>0</v>
      </c>
      <c r="O137" s="45">
        <v>3.6307327853899451E-3</v>
      </c>
      <c r="P137" s="45">
        <v>0</v>
      </c>
      <c r="Q137" s="45">
        <v>0</v>
      </c>
      <c r="R137" s="45">
        <v>0</v>
      </c>
      <c r="S137" s="45">
        <v>2.5217431746093553</v>
      </c>
    </row>
    <row r="138" spans="1:19">
      <c r="A138" s="88" t="s">
        <v>286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4.2058503201332087E-3</v>
      </c>
      <c r="N138" s="45">
        <v>0</v>
      </c>
      <c r="O138" s="45">
        <v>8.8525243717061386E-3</v>
      </c>
      <c r="P138" s="45">
        <v>0</v>
      </c>
      <c r="Q138" s="45">
        <v>0</v>
      </c>
      <c r="R138" s="45">
        <v>0</v>
      </c>
      <c r="S138" s="45">
        <v>1.3058374691809149E-2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5.0728822251357997E-3</v>
      </c>
      <c r="N139" s="45">
        <v>2.2581583899503599E-2</v>
      </c>
      <c r="O139" s="45">
        <v>0</v>
      </c>
      <c r="P139" s="45">
        <v>0.53599014995431205</v>
      </c>
      <c r="Q139" s="45">
        <v>0</v>
      </c>
      <c r="R139" s="45">
        <v>0.11396745335511227</v>
      </c>
      <c r="S139" s="45">
        <v>0.67761206943410457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2.4067456186149379</v>
      </c>
      <c r="G140" s="45">
        <v>0</v>
      </c>
      <c r="H140" s="45">
        <v>1.6438289562172859E-2</v>
      </c>
      <c r="I140" s="45">
        <v>0</v>
      </c>
      <c r="J140" s="45">
        <v>0</v>
      </c>
      <c r="K140" s="45">
        <v>0</v>
      </c>
      <c r="L140" s="45">
        <v>0</v>
      </c>
      <c r="M140" s="45">
        <v>4.588203807449176E-3</v>
      </c>
      <c r="N140" s="45">
        <v>7.2424955374295052E-4</v>
      </c>
      <c r="O140" s="45">
        <v>0</v>
      </c>
      <c r="P140" s="45">
        <v>0.12368206226111411</v>
      </c>
      <c r="Q140" s="45">
        <v>5.8653299052198182E-3</v>
      </c>
      <c r="R140" s="45">
        <v>0.1383519643286597</v>
      </c>
      <c r="S140" s="45">
        <v>2.6963957180333011</v>
      </c>
    </row>
    <row r="141" spans="1:19">
      <c r="A141" s="88" t="s">
        <v>286</v>
      </c>
      <c r="B141" s="69" t="s">
        <v>181</v>
      </c>
      <c r="C141" s="45">
        <v>0.11899464278396632</v>
      </c>
      <c r="D141" s="45">
        <v>0</v>
      </c>
      <c r="E141" s="45">
        <v>0.45497288552018844</v>
      </c>
      <c r="F141" s="45">
        <v>0</v>
      </c>
      <c r="G141" s="45">
        <v>0</v>
      </c>
      <c r="H141" s="45">
        <v>1.6438289562172859E-2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0.47812976424687648</v>
      </c>
      <c r="Q141" s="45">
        <v>0</v>
      </c>
      <c r="R141" s="45">
        <v>0.11007111905825795</v>
      </c>
      <c r="S141" s="45">
        <v>1.1786067011714749</v>
      </c>
    </row>
    <row r="142" spans="1:19">
      <c r="A142" s="88" t="s">
        <v>286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1.8989983322459381E-3</v>
      </c>
      <c r="N142" s="45">
        <v>6.5681184791444025E-5</v>
      </c>
      <c r="O142" s="45">
        <v>7.9479441671086448E-3</v>
      </c>
      <c r="P142" s="45">
        <v>0.8339596697298397</v>
      </c>
      <c r="Q142" s="45">
        <v>0</v>
      </c>
      <c r="R142" s="45">
        <v>0</v>
      </c>
      <c r="S142" s="45">
        <v>0.84387229341396619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6.4580313741480211E-4</v>
      </c>
      <c r="N143" s="45">
        <v>2.0246792283273862E-4</v>
      </c>
      <c r="O143" s="45">
        <v>0</v>
      </c>
      <c r="P143" s="45">
        <v>0.23811535778839144</v>
      </c>
      <c r="Q143" s="45">
        <v>4.3150349197906834E-4</v>
      </c>
      <c r="R143" s="45">
        <v>0</v>
      </c>
      <c r="S143" s="45">
        <v>0.2393951323406327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5.4689336336188887E-4</v>
      </c>
      <c r="N144" s="45">
        <v>7.1124884347144146E-2</v>
      </c>
      <c r="O144" s="45">
        <v>0</v>
      </c>
      <c r="P144" s="45">
        <v>0.52020444921581444</v>
      </c>
      <c r="Q144" s="45">
        <v>3.5904536086062144E-4</v>
      </c>
      <c r="R144" s="45">
        <v>0</v>
      </c>
      <c r="S144" s="45">
        <v>0.59223527228718353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2.3637254762128421</v>
      </c>
      <c r="M145" s="45">
        <v>0</v>
      </c>
      <c r="N145" s="45">
        <v>1.2201648085998329E-2</v>
      </c>
      <c r="O145" s="45">
        <v>0</v>
      </c>
      <c r="P145" s="45">
        <v>3.070763018020628E-2</v>
      </c>
      <c r="Q145" s="45">
        <v>0</v>
      </c>
      <c r="R145" s="45">
        <v>1.3440195635734398E-2</v>
      </c>
      <c r="S145" s="45">
        <v>2.4200749501147811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1.0267592807677861E-3</v>
      </c>
      <c r="P146" s="45">
        <v>0.27123718422197385</v>
      </c>
      <c r="Q146" s="45">
        <v>9.9723595346512539E-4</v>
      </c>
      <c r="R146" s="45">
        <v>0</v>
      </c>
      <c r="S146" s="45">
        <v>0.27326117945619899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3.4580557118424338E-4</v>
      </c>
      <c r="N147" s="45">
        <v>0</v>
      </c>
      <c r="O147" s="45">
        <v>0</v>
      </c>
      <c r="P147" s="45">
        <v>0.26083980221328318</v>
      </c>
      <c r="Q147" s="45">
        <v>1.4598480624281596E-3</v>
      </c>
      <c r="R147" s="45">
        <v>0.1321231498124007</v>
      </c>
      <c r="S147" s="45">
        <v>0.39476860565929428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1.0223901511286826E-2</v>
      </c>
      <c r="N148" s="45">
        <v>1.862805423726499E-2</v>
      </c>
      <c r="O148" s="45">
        <v>6.2098099766405568E-4</v>
      </c>
      <c r="P148" s="45">
        <v>0.39306516698971805</v>
      </c>
      <c r="Q148" s="45">
        <v>0</v>
      </c>
      <c r="R148" s="45">
        <v>1.3758412228703776E-3</v>
      </c>
      <c r="S148" s="45">
        <v>0.42391394495876966</v>
      </c>
    </row>
    <row r="149" spans="1:19">
      <c r="A149" s="88" t="s">
        <v>286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0.10299596594469751</v>
      </c>
      <c r="J149" s="45">
        <v>7.5853293396502264E-2</v>
      </c>
      <c r="K149" s="45">
        <v>0</v>
      </c>
      <c r="L149" s="45">
        <v>2.3119815593368926</v>
      </c>
      <c r="M149" s="45">
        <v>0</v>
      </c>
      <c r="N149" s="45">
        <v>0</v>
      </c>
      <c r="O149" s="45">
        <v>4.9749796645182087E-3</v>
      </c>
      <c r="P149" s="45">
        <v>0.1367863764671462</v>
      </c>
      <c r="Q149" s="45">
        <v>5.0289577978956723E-2</v>
      </c>
      <c r="R149" s="45">
        <v>0</v>
      </c>
      <c r="S149" s="45">
        <v>2.6828817527886883</v>
      </c>
    </row>
    <row r="150" spans="1:19">
      <c r="A150" s="88" t="s">
        <v>286</v>
      </c>
      <c r="B150" s="69" t="s">
        <v>190</v>
      </c>
      <c r="C150" s="45">
        <v>0.13880074103110474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1.4231215759400229E-2</v>
      </c>
      <c r="N150" s="45">
        <v>0</v>
      </c>
      <c r="O150" s="45">
        <v>3.0127697435267109E-5</v>
      </c>
      <c r="P150" s="45">
        <v>6.0685904091304366E-2</v>
      </c>
      <c r="Q150" s="45">
        <v>4.6058315530723704E-3</v>
      </c>
      <c r="R150" s="45">
        <v>1.3758412228703776E-3</v>
      </c>
      <c r="S150" s="45">
        <v>0.2197296613552453</v>
      </c>
    </row>
    <row r="151" spans="1:19">
      <c r="A151" s="88" t="s">
        <v>286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2.1255495857630535E-5</v>
      </c>
      <c r="N151" s="45">
        <v>2.0221111061889729E-2</v>
      </c>
      <c r="O151" s="45">
        <v>1.6437100956316897E-3</v>
      </c>
      <c r="P151" s="45">
        <v>0.31595947729508822</v>
      </c>
      <c r="Q151" s="45">
        <v>0</v>
      </c>
      <c r="R151" s="45">
        <v>0</v>
      </c>
      <c r="S151" s="45">
        <v>0.33784555394845484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2.0757421918733101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2.0534564943230915E-3</v>
      </c>
      <c r="P152" s="45">
        <v>7.9888422480006938E-2</v>
      </c>
      <c r="Q152" s="45">
        <v>0</v>
      </c>
      <c r="R152" s="45">
        <v>0.32429862064665826</v>
      </c>
      <c r="S152" s="45">
        <v>2.4819826914942951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7.9048909551460156E-6</v>
      </c>
      <c r="N153" s="45">
        <v>0</v>
      </c>
      <c r="O153" s="45">
        <v>7.1597641320391148E-3</v>
      </c>
      <c r="P153" s="45">
        <v>4.533479088131287E-4</v>
      </c>
      <c r="Q153" s="45">
        <v>1.0860367056433118E-2</v>
      </c>
      <c r="R153" s="45">
        <v>0</v>
      </c>
      <c r="S153" s="45">
        <v>1.8481383988216749E-2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3.776385513507563E-4</v>
      </c>
      <c r="N154" s="45">
        <v>7.6601472417667793E-3</v>
      </c>
      <c r="O154" s="45">
        <v>0</v>
      </c>
      <c r="P154" s="45">
        <v>9.2506058981619788E-2</v>
      </c>
      <c r="Q154" s="45">
        <v>0</v>
      </c>
      <c r="R154" s="45">
        <v>1.1668788659967788E-2</v>
      </c>
      <c r="S154" s="45">
        <v>0.11221263343472287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0.45497288552018844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2.051123191648685E-5</v>
      </c>
      <c r="N155" s="45">
        <v>6.9998896529259724E-3</v>
      </c>
      <c r="O155" s="45">
        <v>0</v>
      </c>
      <c r="P155" s="45">
        <v>6.5807040474059164E-2</v>
      </c>
      <c r="Q155" s="45">
        <v>0</v>
      </c>
      <c r="R155" s="45">
        <v>0</v>
      </c>
      <c r="S155" s="45">
        <v>0.52780032687908829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1.3484799578478146E-4</v>
      </c>
      <c r="N156" s="45">
        <v>8.2813469502340809E-5</v>
      </c>
      <c r="O156" s="45">
        <v>0</v>
      </c>
      <c r="P156" s="45">
        <v>8.957347480379596E-2</v>
      </c>
      <c r="Q156" s="45">
        <v>0</v>
      </c>
      <c r="R156" s="45">
        <v>0</v>
      </c>
      <c r="S156" s="45">
        <v>8.9791136269070648E-2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1.2646346031370825E-3</v>
      </c>
      <c r="N157" s="45">
        <v>0</v>
      </c>
      <c r="O157" s="45">
        <v>0</v>
      </c>
      <c r="P157" s="45">
        <v>0.25925639480785279</v>
      </c>
      <c r="Q157" s="45">
        <v>0</v>
      </c>
      <c r="R157" s="45">
        <v>0</v>
      </c>
      <c r="S157" s="45">
        <v>0.2605210294109952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9.4938845954786188E-3</v>
      </c>
      <c r="O158" s="45">
        <v>8.00073554518832E-7</v>
      </c>
      <c r="P158" s="45">
        <v>0.18440669644340701</v>
      </c>
      <c r="Q158" s="45">
        <v>3.590453608603994E-4</v>
      </c>
      <c r="R158" s="45">
        <v>2.4869604471078333E-4</v>
      </c>
      <c r="S158" s="45">
        <v>0.19450912251801356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2.1630460151401465E-2</v>
      </c>
      <c r="O159" s="45">
        <v>0</v>
      </c>
      <c r="P159" s="45">
        <v>6.380231480422438E-2</v>
      </c>
      <c r="Q159" s="45">
        <v>0</v>
      </c>
      <c r="R159" s="45">
        <v>0</v>
      </c>
      <c r="S159" s="45">
        <v>8.5432774955648938E-2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1.3174360855412459E-3</v>
      </c>
      <c r="O160" s="45">
        <v>0</v>
      </c>
      <c r="P160" s="45">
        <v>4.1409035865697774E-2</v>
      </c>
      <c r="Q160" s="45">
        <v>0</v>
      </c>
      <c r="R160" s="45">
        <v>2.6855799644767586E-2</v>
      </c>
      <c r="S160" s="45">
        <v>6.9582271595976408E-2</v>
      </c>
    </row>
    <row r="161" spans="1:19">
      <c r="A161" s="88" t="s">
        <v>286</v>
      </c>
      <c r="B161" s="69" t="s">
        <v>201</v>
      </c>
      <c r="C161" s="45">
        <v>0.27760148206220947</v>
      </c>
      <c r="D161" s="45">
        <v>0.16496732168767458</v>
      </c>
      <c r="E161" s="45">
        <v>0.47336721630500467</v>
      </c>
      <c r="F161" s="45">
        <v>0</v>
      </c>
      <c r="G161" s="45">
        <v>0</v>
      </c>
      <c r="H161" s="45">
        <v>5.8984450781915498E-2</v>
      </c>
      <c r="I161" s="45">
        <v>0</v>
      </c>
      <c r="J161" s="45">
        <v>0.15170658679300453</v>
      </c>
      <c r="K161" s="45">
        <v>2.4101123468067698E-5</v>
      </c>
      <c r="L161" s="45">
        <v>4.5064466199556534</v>
      </c>
      <c r="M161" s="45">
        <v>0.22485750387416559</v>
      </c>
      <c r="N161" s="45">
        <v>5.6356581099093361E-2</v>
      </c>
      <c r="O161" s="45">
        <v>5.0965577536026041E-2</v>
      </c>
      <c r="P161" s="45">
        <v>6.2383132813615454</v>
      </c>
      <c r="Q161" s="45">
        <v>0.11314775256033816</v>
      </c>
      <c r="R161" s="45">
        <v>2.1299661928566671</v>
      </c>
      <c r="S161" s="45">
        <v>14.446704667996755</v>
      </c>
    </row>
    <row r="162" spans="1:19">
      <c r="A162" s="88" t="s">
        <v>286</v>
      </c>
      <c r="B162" s="69" t="s">
        <v>202</v>
      </c>
      <c r="C162" s="45">
        <v>0.11603164059286009</v>
      </c>
      <c r="D162" s="45">
        <v>0</v>
      </c>
      <c r="E162" s="45">
        <v>0</v>
      </c>
      <c r="F162" s="45">
        <v>9.2596845567328501E-2</v>
      </c>
      <c r="G162" s="45">
        <v>0</v>
      </c>
      <c r="H162" s="45">
        <v>0</v>
      </c>
      <c r="I162" s="45">
        <v>5.6771468389332558E-2</v>
      </c>
      <c r="J162" s="45">
        <v>7.5853293396502264E-2</v>
      </c>
      <c r="K162" s="45">
        <v>0</v>
      </c>
      <c r="L162" s="45">
        <v>0.86719515674968761</v>
      </c>
      <c r="M162" s="45">
        <v>8.0233418931339173E-2</v>
      </c>
      <c r="N162" s="45">
        <v>5.7607403040764282E-2</v>
      </c>
      <c r="O162" s="45">
        <v>1.2262361712700454E-6</v>
      </c>
      <c r="P162" s="45">
        <v>5.4072521189029885</v>
      </c>
      <c r="Q162" s="45">
        <v>2.6270018503463E-2</v>
      </c>
      <c r="R162" s="45">
        <v>0.49622162538793901</v>
      </c>
      <c r="S162" s="45">
        <v>7.2760342156983882</v>
      </c>
    </row>
    <row r="163" spans="1:19">
      <c r="A163" s="88" t="s">
        <v>286</v>
      </c>
      <c r="B163" s="69" t="s">
        <v>203</v>
      </c>
      <c r="C163" s="45">
        <v>0.27760148206220947</v>
      </c>
      <c r="D163" s="45">
        <v>0</v>
      </c>
      <c r="E163" s="45">
        <v>7.9779952978047852E-2</v>
      </c>
      <c r="F163" s="45">
        <v>0.1851936911346499</v>
      </c>
      <c r="G163" s="45">
        <v>0.42286113220340837</v>
      </c>
      <c r="H163" s="45">
        <v>0</v>
      </c>
      <c r="I163" s="45">
        <v>0</v>
      </c>
      <c r="J163" s="45">
        <v>7.5853293396502264E-2</v>
      </c>
      <c r="K163" s="45">
        <v>0.37276937787244302</v>
      </c>
      <c r="L163" s="45">
        <v>0.44720697387960939</v>
      </c>
      <c r="M163" s="45">
        <v>5.9005878499265307E-2</v>
      </c>
      <c r="N163" s="45">
        <v>9.1955394721985328E-3</v>
      </c>
      <c r="O163" s="45">
        <v>6.0497782109942833E-3</v>
      </c>
      <c r="P163" s="45">
        <v>3.2464994512535981</v>
      </c>
      <c r="Q163" s="45">
        <v>5.196062919483202E-2</v>
      </c>
      <c r="R163" s="45">
        <v>1.2382391714914327</v>
      </c>
      <c r="S163" s="45">
        <v>6.472216351649223</v>
      </c>
    </row>
    <row r="164" spans="1:19">
      <c r="A164" s="88" t="s">
        <v>286</v>
      </c>
      <c r="B164" s="69" t="s">
        <v>204</v>
      </c>
      <c r="C164" s="45">
        <v>0.13880074103110474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5">
        <v>0</v>
      </c>
      <c r="L164" s="45">
        <v>0</v>
      </c>
      <c r="M164" s="45">
        <v>3.5971893346697925E-5</v>
      </c>
      <c r="N164" s="45">
        <v>0</v>
      </c>
      <c r="O164" s="45">
        <v>3.5098465674821E-4</v>
      </c>
      <c r="P164" s="45">
        <v>2.5779746891730468</v>
      </c>
      <c r="Q164" s="45">
        <v>5.986962283927344E-2</v>
      </c>
      <c r="R164" s="45">
        <v>0.41990213191399306</v>
      </c>
      <c r="S164" s="45">
        <v>3.1969341415074553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0.14706557825400068</v>
      </c>
      <c r="G165" s="45">
        <v>0.68637525287932988</v>
      </c>
      <c r="H165" s="45">
        <v>0</v>
      </c>
      <c r="I165" s="45">
        <v>0</v>
      </c>
      <c r="J165" s="45">
        <v>4.4619584350883534E-2</v>
      </c>
      <c r="K165" s="45">
        <v>0</v>
      </c>
      <c r="L165" s="45">
        <v>0</v>
      </c>
      <c r="M165" s="45">
        <v>3.6315612780963846E-3</v>
      </c>
      <c r="N165" s="45">
        <v>1.0957678963094963E-2</v>
      </c>
      <c r="O165" s="45">
        <v>2.9720963720585303E-3</v>
      </c>
      <c r="P165" s="45">
        <v>0.83566210841431854</v>
      </c>
      <c r="Q165" s="45">
        <v>9.9723595346512539E-4</v>
      </c>
      <c r="R165" s="45">
        <v>0.30705308562635736</v>
      </c>
      <c r="S165" s="45">
        <v>2.0393341820916362</v>
      </c>
    </row>
    <row r="166" spans="1:19">
      <c r="A166" s="88" t="s">
        <v>286</v>
      </c>
      <c r="B166" s="69" t="s">
        <v>206</v>
      </c>
      <c r="C166" s="45">
        <v>0</v>
      </c>
      <c r="D166" s="45">
        <v>0</v>
      </c>
      <c r="E166" s="45">
        <v>0</v>
      </c>
      <c r="F166" s="45">
        <v>0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4.6884861056527782E-2</v>
      </c>
      <c r="N166" s="45">
        <v>4.5059689657449553E-3</v>
      </c>
      <c r="O166" s="45">
        <v>2.7511191660023471E-4</v>
      </c>
      <c r="P166" s="45">
        <v>0.25893325725983374</v>
      </c>
      <c r="Q166" s="45">
        <v>0</v>
      </c>
      <c r="R166" s="45">
        <v>3.7620091978425307E-3</v>
      </c>
      <c r="S166" s="45">
        <v>0.31436120839657633</v>
      </c>
    </row>
    <row r="167" spans="1:19">
      <c r="A167" s="88" t="s">
        <v>286</v>
      </c>
      <c r="B167" s="69" t="s">
        <v>207</v>
      </c>
      <c r="C167" s="45">
        <v>0</v>
      </c>
      <c r="D167" s="45">
        <v>6.8044444609451915E-2</v>
      </c>
      <c r="E167" s="45">
        <v>0</v>
      </c>
      <c r="F167" s="45">
        <v>0.1851936911346499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4.1589454006896176E-4</v>
      </c>
      <c r="N167" s="45">
        <v>0</v>
      </c>
      <c r="O167" s="45">
        <v>1.3801705021680988E-3</v>
      </c>
      <c r="P167" s="45">
        <v>0.32345268307637554</v>
      </c>
      <c r="Q167" s="45">
        <v>9.9723595346512539E-4</v>
      </c>
      <c r="R167" s="45">
        <v>0.17610807594186184</v>
      </c>
      <c r="S167" s="45">
        <v>0.75559219575802672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5.7658619198281968E-3</v>
      </c>
      <c r="N168" s="45">
        <v>2.2612109667868197E-2</v>
      </c>
      <c r="O168" s="45">
        <v>2.3562669351675503E-3</v>
      </c>
      <c r="P168" s="45">
        <v>0.7728232091128433</v>
      </c>
      <c r="Q168" s="45">
        <v>1.9827468325503972E-3</v>
      </c>
      <c r="R168" s="45">
        <v>5.8727776585456581E-2</v>
      </c>
      <c r="S168" s="45">
        <v>0.86426797105369246</v>
      </c>
    </row>
    <row r="169" spans="1:19">
      <c r="A169" s="88" t="s">
        <v>286</v>
      </c>
      <c r="B169" s="69" t="s">
        <v>209</v>
      </c>
      <c r="C169" s="45">
        <v>6.6396510977595469E-2</v>
      </c>
      <c r="D169" s="45">
        <v>0</v>
      </c>
      <c r="E169" s="45">
        <v>6.1083084105002072E-2</v>
      </c>
      <c r="F169" s="45">
        <v>0</v>
      </c>
      <c r="G169" s="45">
        <v>0.34318762643966494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1.2840245560141739E-6</v>
      </c>
      <c r="N169" s="45">
        <v>2.4991848986744003E-3</v>
      </c>
      <c r="O169" s="45">
        <v>0</v>
      </c>
      <c r="P169" s="45">
        <v>0.3894620633162944</v>
      </c>
      <c r="Q169" s="45">
        <v>0</v>
      </c>
      <c r="R169" s="45">
        <v>0.15672187829552087</v>
      </c>
      <c r="S169" s="45">
        <v>1.019351632057294</v>
      </c>
    </row>
    <row r="170" spans="1:19">
      <c r="A170" s="88" t="s">
        <v>286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1.196632453108748E-4</v>
      </c>
      <c r="N170" s="45">
        <v>0</v>
      </c>
      <c r="O170" s="45">
        <v>2.4254124405382882E-3</v>
      </c>
      <c r="P170" s="45">
        <v>0.28364299433349061</v>
      </c>
      <c r="Q170" s="45">
        <v>1.9614437443002508E-2</v>
      </c>
      <c r="R170" s="45">
        <v>0.20135666333576552</v>
      </c>
      <c r="S170" s="45">
        <v>0.50715917079813266</v>
      </c>
    </row>
    <row r="171" spans="1:19">
      <c r="A171" s="88" t="s">
        <v>286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0.34318762643966494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3.9060376726496315E-4</v>
      </c>
      <c r="N171" s="45">
        <v>0</v>
      </c>
      <c r="O171" s="45">
        <v>7.8219702086357312E-3</v>
      </c>
      <c r="P171" s="45">
        <v>7.9616406728781897E-2</v>
      </c>
      <c r="Q171" s="45">
        <v>1.6790744017392001E-6</v>
      </c>
      <c r="R171" s="45">
        <v>4.1679901431322719E-2</v>
      </c>
      <c r="S171" s="45">
        <v>0.47269818765005311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0.34318762643966494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1.4593528259609911E-5</v>
      </c>
      <c r="N172" s="45">
        <v>0</v>
      </c>
      <c r="O172" s="45">
        <v>2.3091041994960371E-4</v>
      </c>
      <c r="P172" s="45">
        <v>3.5493529124522638E-2</v>
      </c>
      <c r="Q172" s="45">
        <v>9.9676672505011332E-3</v>
      </c>
      <c r="R172" s="45">
        <v>1.595179471701158E-2</v>
      </c>
      <c r="S172" s="45">
        <v>0.40484612147992038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4.4804587675528751E-5</v>
      </c>
      <c r="N173" s="45">
        <v>2.1375028658578543E-2</v>
      </c>
      <c r="O173" s="45">
        <v>0</v>
      </c>
      <c r="P173" s="45">
        <v>4.5575995430468197E-2</v>
      </c>
      <c r="Q173" s="45">
        <v>0</v>
      </c>
      <c r="R173" s="45">
        <v>7.6802771231271549E-2</v>
      </c>
      <c r="S173" s="45">
        <v>0.14379859990799559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5.0947026852021793E-4</v>
      </c>
      <c r="N174" s="45">
        <v>0</v>
      </c>
      <c r="O174" s="45">
        <v>6.1100413908359297E-3</v>
      </c>
      <c r="P174" s="45">
        <v>3.7215312129220024E-2</v>
      </c>
      <c r="Q174" s="45">
        <v>1.5940098271629566E-3</v>
      </c>
      <c r="R174" s="45">
        <v>1.0808736830917098E-2</v>
      </c>
      <c r="S174" s="45">
        <v>5.6237570446683094E-2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9.3784186791903146E-3</v>
      </c>
      <c r="P175" s="45">
        <v>0</v>
      </c>
      <c r="Q175" s="45">
        <v>0</v>
      </c>
      <c r="R175" s="45">
        <v>1.2673278901324636E-2</v>
      </c>
      <c r="S175" s="45">
        <v>2.2051697580536711E-2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3.4416263966008387E-4</v>
      </c>
      <c r="N176" s="45">
        <v>7.1809708815706585E-5</v>
      </c>
      <c r="O176" s="45">
        <v>0</v>
      </c>
      <c r="P176" s="45">
        <v>3.8894292694635624E-3</v>
      </c>
      <c r="Q176" s="45">
        <v>0</v>
      </c>
      <c r="R176" s="45">
        <v>1.8734407344709325E-3</v>
      </c>
      <c r="S176" s="45">
        <v>6.1788423523694291E-3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2.0615033086635037E-4</v>
      </c>
      <c r="N177" s="45">
        <v>7.0411169520667727E-5</v>
      </c>
      <c r="O177" s="45">
        <v>1.2124876863919276E-3</v>
      </c>
      <c r="P177" s="45">
        <v>2.1292234204395299E-3</v>
      </c>
      <c r="Q177" s="45">
        <v>0</v>
      </c>
      <c r="R177" s="45">
        <v>0</v>
      </c>
      <c r="S177" s="45">
        <v>3.6182726072411242E-3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1.4451279598528544E-3</v>
      </c>
      <c r="N178" s="45">
        <v>0</v>
      </c>
      <c r="O178" s="45">
        <v>0</v>
      </c>
      <c r="P178" s="45">
        <v>3.665732545556466E-3</v>
      </c>
      <c r="Q178" s="45">
        <v>0</v>
      </c>
      <c r="R178" s="45">
        <v>0</v>
      </c>
      <c r="S178" s="45">
        <v>5.1108605053968859E-3</v>
      </c>
    </row>
    <row r="179" spans="1:19">
      <c r="A179" s="88" t="s">
        <v>286</v>
      </c>
      <c r="B179" s="69" t="s">
        <v>219</v>
      </c>
      <c r="C179" s="45">
        <v>0</v>
      </c>
      <c r="D179" s="45">
        <v>8.0411619478121921E-2</v>
      </c>
      <c r="E179" s="45">
        <v>0</v>
      </c>
      <c r="F179" s="45">
        <v>0</v>
      </c>
      <c r="G179" s="45">
        <v>0.20187507437626806</v>
      </c>
      <c r="H179" s="45">
        <v>0</v>
      </c>
      <c r="I179" s="45">
        <v>0</v>
      </c>
      <c r="J179" s="45">
        <v>2.0967775785930121E-2</v>
      </c>
      <c r="K179" s="45">
        <v>7.3092034876949707E-2</v>
      </c>
      <c r="L179" s="45">
        <v>0</v>
      </c>
      <c r="M179" s="45">
        <v>2.4526609599906379E-2</v>
      </c>
      <c r="N179" s="45">
        <v>1.4352746965608176E-2</v>
      </c>
      <c r="O179" s="45">
        <v>3.2223232768446852E-3</v>
      </c>
      <c r="P179" s="45">
        <v>6.4379356327421533E-2</v>
      </c>
      <c r="Q179" s="45">
        <v>0</v>
      </c>
      <c r="R179" s="45">
        <v>0</v>
      </c>
      <c r="S179" s="45">
        <v>0.482827540687083</v>
      </c>
    </row>
    <row r="180" spans="1:19">
      <c r="A180" s="88" t="s">
        <v>286</v>
      </c>
      <c r="B180" s="69" t="s">
        <v>220</v>
      </c>
      <c r="C180" s="45">
        <v>0</v>
      </c>
      <c r="D180" s="45">
        <v>2.3482755782746167E-2</v>
      </c>
      <c r="E180" s="45">
        <v>0</v>
      </c>
      <c r="F180" s="45">
        <v>0</v>
      </c>
      <c r="G180" s="45">
        <v>0</v>
      </c>
      <c r="H180" s="45">
        <v>0</v>
      </c>
      <c r="I180" s="45">
        <v>2.7007272107577585E-3</v>
      </c>
      <c r="J180" s="45">
        <v>0</v>
      </c>
      <c r="K180" s="45">
        <v>0</v>
      </c>
      <c r="L180" s="45">
        <v>0</v>
      </c>
      <c r="M180" s="45">
        <v>4.1642474182902234E-2</v>
      </c>
      <c r="N180" s="45">
        <v>1.9434071476288395E-2</v>
      </c>
      <c r="O180" s="45">
        <v>7.6690566787922521E-3</v>
      </c>
      <c r="P180" s="45">
        <v>7.792398969783676E-3</v>
      </c>
      <c r="Q180" s="45">
        <v>4.9755632118908544E-3</v>
      </c>
      <c r="R180" s="45">
        <v>3.4077495828903182E-2</v>
      </c>
      <c r="S180" s="45">
        <v>0.14177454334199524</v>
      </c>
    </row>
    <row r="181" spans="1:19">
      <c r="A181" s="88" t="s">
        <v>286</v>
      </c>
      <c r="B181" s="69" t="s">
        <v>221</v>
      </c>
      <c r="C181" s="45">
        <v>1.3883728963328679E-3</v>
      </c>
      <c r="D181" s="45">
        <v>4.6965511565492335E-2</v>
      </c>
      <c r="E181" s="45">
        <v>0</v>
      </c>
      <c r="F181" s="45">
        <v>0</v>
      </c>
      <c r="G181" s="45">
        <v>0</v>
      </c>
      <c r="H181" s="45">
        <v>0</v>
      </c>
      <c r="I181" s="45">
        <v>5.4014544215155169E-3</v>
      </c>
      <c r="J181" s="45">
        <v>0</v>
      </c>
      <c r="K181" s="45">
        <v>0</v>
      </c>
      <c r="L181" s="45">
        <v>3.2630516420780964E-2</v>
      </c>
      <c r="M181" s="45">
        <v>2.7670163972910444E-2</v>
      </c>
      <c r="N181" s="45">
        <v>4.8241492535311181E-2</v>
      </c>
      <c r="O181" s="45">
        <v>1.7218903972134658E-2</v>
      </c>
      <c r="P181" s="45">
        <v>6.1278178407064843E-6</v>
      </c>
      <c r="Q181" s="45">
        <v>0</v>
      </c>
      <c r="R181" s="45">
        <v>6.5066490763214802E-3</v>
      </c>
      <c r="S181" s="45">
        <v>0.18602919267866014</v>
      </c>
    </row>
    <row r="182" spans="1:19">
      <c r="A182" s="88" t="s">
        <v>286</v>
      </c>
      <c r="B182" s="69" t="s">
        <v>222</v>
      </c>
      <c r="C182" s="45">
        <v>0</v>
      </c>
      <c r="D182" s="45">
        <v>2.3482755782746167E-2</v>
      </c>
      <c r="E182" s="45">
        <v>0</v>
      </c>
      <c r="F182" s="45">
        <v>0</v>
      </c>
      <c r="G182" s="45">
        <v>0</v>
      </c>
      <c r="H182" s="45">
        <v>0</v>
      </c>
      <c r="I182" s="45">
        <v>8.1021816322732754E-3</v>
      </c>
      <c r="J182" s="45">
        <v>0</v>
      </c>
      <c r="K182" s="45">
        <v>0</v>
      </c>
      <c r="L182" s="45">
        <v>0</v>
      </c>
      <c r="M182" s="45">
        <v>3.7907559415502945E-2</v>
      </c>
      <c r="N182" s="45">
        <v>3.9045595596002514E-2</v>
      </c>
      <c r="O182" s="45">
        <v>7.1753039909161487E-4</v>
      </c>
      <c r="P182" s="45">
        <v>4.5253775279384456E-2</v>
      </c>
      <c r="Q182" s="45">
        <v>0</v>
      </c>
      <c r="R182" s="45">
        <v>8.9434856677428343E-4</v>
      </c>
      <c r="S182" s="45">
        <v>0.15540374667176593</v>
      </c>
    </row>
    <row r="183" spans="1:19">
      <c r="A183" s="88" t="s">
        <v>286</v>
      </c>
      <c r="B183" s="69" t="s">
        <v>223</v>
      </c>
      <c r="C183" s="45">
        <v>0</v>
      </c>
      <c r="D183" s="45">
        <v>4.6965511565492335E-2</v>
      </c>
      <c r="E183" s="45">
        <v>2.8449647878936446E-4</v>
      </c>
      <c r="F183" s="45">
        <v>0</v>
      </c>
      <c r="G183" s="45">
        <v>0</v>
      </c>
      <c r="H183" s="45">
        <v>0</v>
      </c>
      <c r="I183" s="45">
        <v>1.5886630651515965E-3</v>
      </c>
      <c r="J183" s="45">
        <v>0</v>
      </c>
      <c r="K183" s="45">
        <v>0</v>
      </c>
      <c r="L183" s="45">
        <v>0</v>
      </c>
      <c r="M183" s="45">
        <v>7.3880598098696737E-4</v>
      </c>
      <c r="N183" s="45">
        <v>3.4539552075251834E-2</v>
      </c>
      <c r="O183" s="45">
        <v>3.5854858023780523E-3</v>
      </c>
      <c r="P183" s="45">
        <v>6.989775880185789E-3</v>
      </c>
      <c r="Q183" s="45">
        <v>0</v>
      </c>
      <c r="R183" s="45">
        <v>0</v>
      </c>
      <c r="S183" s="45">
        <v>9.4692290848229277E-2</v>
      </c>
    </row>
    <row r="184" spans="1:19">
      <c r="A184" s="88" t="s">
        <v>286</v>
      </c>
      <c r="B184" s="69" t="s">
        <v>224</v>
      </c>
      <c r="C184" s="45">
        <v>0</v>
      </c>
      <c r="D184" s="45">
        <v>1.3813385754556151E-2</v>
      </c>
      <c r="E184" s="45">
        <v>0</v>
      </c>
      <c r="F184" s="45">
        <v>0</v>
      </c>
      <c r="G184" s="45">
        <v>0</v>
      </c>
      <c r="H184" s="45">
        <v>0</v>
      </c>
      <c r="I184" s="45">
        <v>5.1504856315220948E-4</v>
      </c>
      <c r="J184" s="45">
        <v>0</v>
      </c>
      <c r="K184" s="45">
        <v>0</v>
      </c>
      <c r="L184" s="45">
        <v>0</v>
      </c>
      <c r="M184" s="45">
        <v>0</v>
      </c>
      <c r="N184" s="45">
        <v>7.6097937608299304E-3</v>
      </c>
      <c r="O184" s="45">
        <v>7.590429649189101E-4</v>
      </c>
      <c r="P184" s="45">
        <v>0</v>
      </c>
      <c r="Q184" s="45">
        <v>0</v>
      </c>
      <c r="R184" s="45">
        <v>0</v>
      </c>
      <c r="S184" s="45">
        <v>2.2697271043455203E-2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0.19903445969982189</v>
      </c>
      <c r="D10" s="45">
        <v>1.6986516707873187</v>
      </c>
      <c r="E10" s="45">
        <v>4.431743404828721E-2</v>
      </c>
      <c r="F10" s="45">
        <v>3.0012427046462657</v>
      </c>
      <c r="G10" s="45">
        <v>5.1833186258634623</v>
      </c>
      <c r="H10" s="45">
        <v>0.22202704373714585</v>
      </c>
      <c r="I10" s="45">
        <v>0.34751954967245974</v>
      </c>
      <c r="J10" s="45">
        <v>0.34686854129017081</v>
      </c>
      <c r="K10" s="45">
        <v>0.76403259631853881</v>
      </c>
      <c r="L10" s="45">
        <v>0.16000993882202177</v>
      </c>
      <c r="M10" s="45">
        <v>5.078540897521135</v>
      </c>
      <c r="N10" s="45">
        <v>1.5940009040069274</v>
      </c>
      <c r="O10" s="45">
        <v>1.4092737595965126</v>
      </c>
      <c r="P10" s="45">
        <v>2.7260826837466721</v>
      </c>
      <c r="Q10" s="45">
        <v>0.64120572381709184</v>
      </c>
      <c r="R10" s="45">
        <v>2.3990469254241131</v>
      </c>
      <c r="S10" s="45">
        <v>25.81517345899794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0.79029948281202267</v>
      </c>
      <c r="I11" s="45">
        <v>0</v>
      </c>
      <c r="J11" s="45">
        <v>0</v>
      </c>
      <c r="K11" s="45">
        <v>0</v>
      </c>
      <c r="L11" s="45">
        <v>0</v>
      </c>
      <c r="M11" s="45">
        <v>0.27031280261953583</v>
      </c>
      <c r="N11" s="45">
        <v>0.19363342347592272</v>
      </c>
      <c r="O11" s="45">
        <v>0</v>
      </c>
      <c r="P11" s="45">
        <v>0.23749415205214275</v>
      </c>
      <c r="Q11" s="45">
        <v>0</v>
      </c>
      <c r="R11" s="45">
        <v>0</v>
      </c>
      <c r="S11" s="45">
        <v>1.4917398609596262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1.4664414678358106E-3</v>
      </c>
      <c r="R12" s="45">
        <v>5.4308436007279859E-3</v>
      </c>
      <c r="S12" s="45">
        <v>6.8972850685646847E-3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1.3630626392258094E-3</v>
      </c>
      <c r="N13" s="45">
        <v>0</v>
      </c>
      <c r="O13" s="45">
        <v>0</v>
      </c>
      <c r="P13" s="45">
        <v>1.7464813623097264E-2</v>
      </c>
      <c r="Q13" s="45">
        <v>6.8944709521475689E-3</v>
      </c>
      <c r="R13" s="45">
        <v>1.1380792344528601E-5</v>
      </c>
      <c r="S13" s="45">
        <v>2.5733728006816392E-2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1.0117725071845385E-2</v>
      </c>
      <c r="N14" s="45">
        <v>0</v>
      </c>
      <c r="O14" s="45">
        <v>0</v>
      </c>
      <c r="P14" s="45">
        <v>2.2698268609300243E-2</v>
      </c>
      <c r="Q14" s="45">
        <v>0.12910858533283787</v>
      </c>
      <c r="R14" s="45">
        <v>0</v>
      </c>
      <c r="S14" s="45">
        <v>0.16192457901398072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1.1051513648521194E-3</v>
      </c>
      <c r="N15" s="45">
        <v>3.9898171811025396E-2</v>
      </c>
      <c r="O15" s="45">
        <v>4.519533196714054E-3</v>
      </c>
      <c r="P15" s="45">
        <v>0</v>
      </c>
      <c r="Q15" s="45">
        <v>0</v>
      </c>
      <c r="R15" s="45">
        <v>0</v>
      </c>
      <c r="S15" s="45">
        <v>4.552285637259601E-2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0.17171266116230566</v>
      </c>
      <c r="N16" s="45">
        <v>0.12223449191840086</v>
      </c>
      <c r="O16" s="45">
        <v>4.1256469485162484E-7</v>
      </c>
      <c r="P16" s="45">
        <v>0</v>
      </c>
      <c r="Q16" s="45">
        <v>0</v>
      </c>
      <c r="R16" s="45">
        <v>0.31904096923444358</v>
      </c>
      <c r="S16" s="45">
        <v>0.61298853487983962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1.709266373726368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4.2453940157120229E-2</v>
      </c>
      <c r="N17" s="45">
        <v>9.8889785920597939E-2</v>
      </c>
      <c r="O17" s="45">
        <v>0</v>
      </c>
      <c r="P17" s="45">
        <v>0</v>
      </c>
      <c r="Q17" s="45">
        <v>0</v>
      </c>
      <c r="R17" s="45">
        <v>0</v>
      </c>
      <c r="S17" s="45">
        <v>1.8506100998040864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9.8259376779150642E-3</v>
      </c>
      <c r="N18" s="45">
        <v>0</v>
      </c>
      <c r="O18" s="45">
        <v>1.4450982067595763E-2</v>
      </c>
      <c r="P18" s="45">
        <v>6.0985174005834253E-4</v>
      </c>
      <c r="Q18" s="45">
        <v>0</v>
      </c>
      <c r="R18" s="45">
        <v>0.11190896921984184</v>
      </c>
      <c r="S18" s="45">
        <v>0.13679574070541634</v>
      </c>
    </row>
    <row r="19" spans="1:19">
      <c r="A19" s="88" t="s">
        <v>286</v>
      </c>
      <c r="B19" s="89" t="s">
        <v>58</v>
      </c>
      <c r="C19" s="45">
        <v>0</v>
      </c>
      <c r="D19" s="45">
        <v>0</v>
      </c>
      <c r="E19" s="45">
        <v>0</v>
      </c>
      <c r="F19" s="45">
        <v>0.5971710635457681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3.9995199094544631E-4</v>
      </c>
      <c r="N19" s="45">
        <v>0.25142298272152042</v>
      </c>
      <c r="O19" s="45">
        <v>8.4119760130896282E-6</v>
      </c>
      <c r="P19" s="45">
        <v>2.0892076990453035E-4</v>
      </c>
      <c r="Q19" s="45">
        <v>0</v>
      </c>
      <c r="R19" s="45">
        <v>0</v>
      </c>
      <c r="S19" s="45">
        <v>0.84921133100414892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0.14871214111954867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0.14871214111954956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7.1715347622006709E-3</v>
      </c>
      <c r="J21" s="45">
        <v>0</v>
      </c>
      <c r="K21" s="45">
        <v>0</v>
      </c>
      <c r="L21" s="45">
        <v>0</v>
      </c>
      <c r="M21" s="45">
        <v>0.56302062062246527</v>
      </c>
      <c r="N21" s="45">
        <v>0</v>
      </c>
      <c r="O21" s="45">
        <v>1.1617693085863579E-4</v>
      </c>
      <c r="P21" s="45">
        <v>0</v>
      </c>
      <c r="Q21" s="45">
        <v>0</v>
      </c>
      <c r="R21" s="45">
        <v>0</v>
      </c>
      <c r="S21" s="45">
        <v>0.57030833231552336</v>
      </c>
    </row>
    <row r="22" spans="1:19">
      <c r="A22" s="88" t="s">
        <v>286</v>
      </c>
      <c r="B22" s="89" t="s">
        <v>61</v>
      </c>
      <c r="C22" s="45">
        <v>0.26672652859086354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7.8024996667274138E-3</v>
      </c>
      <c r="N22" s="45">
        <v>0</v>
      </c>
      <c r="O22" s="45">
        <v>0</v>
      </c>
      <c r="P22" s="45">
        <v>4.9971920637027711E-2</v>
      </c>
      <c r="Q22" s="45">
        <v>0</v>
      </c>
      <c r="R22" s="45">
        <v>0</v>
      </c>
      <c r="S22" s="45">
        <v>0.32450094889462378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3.7456738927417632E-2</v>
      </c>
      <c r="N23" s="45">
        <v>0</v>
      </c>
      <c r="O23" s="45">
        <v>1.4432030248698213E-2</v>
      </c>
      <c r="P23" s="45">
        <v>1.2583623076687367E-3</v>
      </c>
      <c r="Q23" s="45">
        <v>0</v>
      </c>
      <c r="R23" s="45">
        <v>0</v>
      </c>
      <c r="S23" s="45">
        <v>5.3147131483783028E-2</v>
      </c>
    </row>
    <row r="24" spans="1:19">
      <c r="A24" s="88" t="s">
        <v>286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2.6661104265231828E-2</v>
      </c>
      <c r="N24" s="45">
        <v>0</v>
      </c>
      <c r="O24" s="45">
        <v>0</v>
      </c>
      <c r="P24" s="45">
        <v>6.7971768501586816E-2</v>
      </c>
      <c r="Q24" s="45">
        <v>0</v>
      </c>
      <c r="R24" s="45">
        <v>0.43143945573341425</v>
      </c>
      <c r="S24" s="45">
        <v>0.52607232850022712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0.10537440763486039</v>
      </c>
      <c r="N25" s="45">
        <v>0</v>
      </c>
      <c r="O25" s="45">
        <v>0</v>
      </c>
      <c r="P25" s="45">
        <v>8.9315058477311915E-2</v>
      </c>
      <c r="Q25" s="45">
        <v>7.8032289066887084E-2</v>
      </c>
      <c r="R25" s="45">
        <v>1.9638895549345392E-5</v>
      </c>
      <c r="S25" s="45">
        <v>0.27274139407461462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0.13884954305839692</v>
      </c>
      <c r="N26" s="45">
        <v>0</v>
      </c>
      <c r="O26" s="45">
        <v>2.2663829585192197E-3</v>
      </c>
      <c r="P26" s="45">
        <v>0</v>
      </c>
      <c r="Q26" s="45">
        <v>0</v>
      </c>
      <c r="R26" s="45">
        <v>0.24337257232828113</v>
      </c>
      <c r="S26" s="45">
        <v>0.38448849834519905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2.301261658093523E-3</v>
      </c>
      <c r="N27" s="45">
        <v>0</v>
      </c>
      <c r="O27" s="45">
        <v>1.4174434434403693E-2</v>
      </c>
      <c r="P27" s="45">
        <v>0</v>
      </c>
      <c r="Q27" s="45">
        <v>0</v>
      </c>
      <c r="R27" s="45">
        <v>2.8862924388692979</v>
      </c>
      <c r="S27" s="45">
        <v>2.9027681349617893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0.28696461257875239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0.19813785883762502</v>
      </c>
      <c r="N28" s="45">
        <v>0</v>
      </c>
      <c r="O28" s="45">
        <v>2.5826591132371846E-7</v>
      </c>
      <c r="P28" s="45">
        <v>6.986668846906241E-3</v>
      </c>
      <c r="Q28" s="45">
        <v>0</v>
      </c>
      <c r="R28" s="45">
        <v>5.8676750178333847E-2</v>
      </c>
      <c r="S28" s="45">
        <v>0.55076614870753104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4.572652553636658E-2</v>
      </c>
      <c r="N29" s="45">
        <v>0</v>
      </c>
      <c r="O29" s="45">
        <v>1.6382506928643625E-2</v>
      </c>
      <c r="P29" s="45">
        <v>0</v>
      </c>
      <c r="Q29" s="45">
        <v>0</v>
      </c>
      <c r="R29" s="45">
        <v>3.7896180253652823E-2</v>
      </c>
      <c r="S29" s="45">
        <v>0.10000521271865637</v>
      </c>
    </row>
    <row r="30" spans="1:19">
      <c r="A30" s="88" t="s">
        <v>286</v>
      </c>
      <c r="B30" s="89" t="s">
        <v>69</v>
      </c>
      <c r="C30" s="45">
        <v>1.5038783509137497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1.4870709138898874E-3</v>
      </c>
      <c r="N30" s="45">
        <v>6.9511788764752946E-2</v>
      </c>
      <c r="O30" s="45">
        <v>0</v>
      </c>
      <c r="P30" s="45">
        <v>0</v>
      </c>
      <c r="Q30" s="45">
        <v>0</v>
      </c>
      <c r="R30" s="45">
        <v>1.4835876859964792E-2</v>
      </c>
      <c r="S30" s="45">
        <v>1.5897130874523597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5.2731036345645244E-2</v>
      </c>
      <c r="N31" s="45">
        <v>0</v>
      </c>
      <c r="O31" s="45">
        <v>0</v>
      </c>
      <c r="P31" s="45">
        <v>0.22752088972857942</v>
      </c>
      <c r="Q31" s="45">
        <v>0</v>
      </c>
      <c r="R31" s="45">
        <v>0.37085682054848679</v>
      </c>
      <c r="S31" s="45">
        <v>0.65110874662271812</v>
      </c>
    </row>
    <row r="32" spans="1:19">
      <c r="A32" s="88" t="s">
        <v>286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0.16691738533302836</v>
      </c>
      <c r="N32" s="45">
        <v>0</v>
      </c>
      <c r="O32" s="45">
        <v>0</v>
      </c>
      <c r="P32" s="45">
        <v>3.7254074965442197E-2</v>
      </c>
      <c r="Q32" s="45">
        <v>0</v>
      </c>
      <c r="R32" s="45">
        <v>0</v>
      </c>
      <c r="S32" s="45">
        <v>0.20417146029846833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1.333258599019338E-2</v>
      </c>
      <c r="N33" s="45">
        <v>0</v>
      </c>
      <c r="O33" s="45">
        <v>1.0485096632586899E-2</v>
      </c>
      <c r="P33" s="45">
        <v>0</v>
      </c>
      <c r="Q33" s="45">
        <v>0</v>
      </c>
      <c r="R33" s="45">
        <v>0</v>
      </c>
      <c r="S33" s="45">
        <v>2.381768262277717E-2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9.2799362864914969E-2</v>
      </c>
      <c r="J34" s="45">
        <v>0</v>
      </c>
      <c r="K34" s="45">
        <v>0</v>
      </c>
      <c r="L34" s="45">
        <v>0</v>
      </c>
      <c r="M34" s="45">
        <v>3.8463821920355912E-3</v>
      </c>
      <c r="N34" s="45">
        <v>0</v>
      </c>
      <c r="O34" s="45">
        <v>0</v>
      </c>
      <c r="P34" s="45">
        <v>1.0202757557584277</v>
      </c>
      <c r="Q34" s="45">
        <v>0</v>
      </c>
      <c r="R34" s="45">
        <v>0</v>
      </c>
      <c r="S34" s="45">
        <v>1.1169215008153941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0.1215266247050262</v>
      </c>
      <c r="M35" s="45">
        <v>0.81303513330317934</v>
      </c>
      <c r="N35" s="45">
        <v>0</v>
      </c>
      <c r="O35" s="45">
        <v>0</v>
      </c>
      <c r="P35" s="45">
        <v>0</v>
      </c>
      <c r="Q35" s="45">
        <v>4.4867447751394396E-3</v>
      </c>
      <c r="R35" s="45">
        <v>0.10698043739095997</v>
      </c>
      <c r="S35" s="45">
        <v>1.0460289401742955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6.7899054816468296E-2</v>
      </c>
      <c r="L36" s="45">
        <v>0</v>
      </c>
      <c r="M36" s="45">
        <v>0.19196079985599113</v>
      </c>
      <c r="N36" s="45">
        <v>4.4902301532457667E-2</v>
      </c>
      <c r="O36" s="45">
        <v>0</v>
      </c>
      <c r="P36" s="45">
        <v>0</v>
      </c>
      <c r="Q36" s="45">
        <v>0</v>
      </c>
      <c r="R36" s="45">
        <v>0.11849908944615084</v>
      </c>
      <c r="S36" s="45">
        <v>0.42326124565106227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1.9447415298131432E-2</v>
      </c>
      <c r="N37" s="45">
        <v>0</v>
      </c>
      <c r="O37" s="45">
        <v>0</v>
      </c>
      <c r="P37" s="45">
        <v>0</v>
      </c>
      <c r="Q37" s="45">
        <v>0</v>
      </c>
      <c r="R37" s="45">
        <v>9.0537942588424514E-3</v>
      </c>
      <c r="S37" s="45">
        <v>2.8501209556978324E-2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2.3699652014523256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4.9610735340314349E-2</v>
      </c>
      <c r="N38" s="45">
        <v>0</v>
      </c>
      <c r="O38" s="45">
        <v>0</v>
      </c>
      <c r="P38" s="45">
        <v>0</v>
      </c>
      <c r="Q38" s="45">
        <v>0</v>
      </c>
      <c r="R38" s="45">
        <v>0.72860998402955168</v>
      </c>
      <c r="S38" s="45">
        <v>3.1481859208221863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0.13894426198789844</v>
      </c>
      <c r="N39" s="45">
        <v>0.10841881143586463</v>
      </c>
      <c r="O39" s="45">
        <v>0</v>
      </c>
      <c r="P39" s="45">
        <v>0</v>
      </c>
      <c r="Q39" s="45">
        <v>4.3274339573462495E-3</v>
      </c>
      <c r="R39" s="45">
        <v>0</v>
      </c>
      <c r="S39" s="45">
        <v>0.25169050738110599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2.9095765103572591E-2</v>
      </c>
      <c r="I40" s="45">
        <v>0</v>
      </c>
      <c r="J40" s="45">
        <v>0</v>
      </c>
      <c r="K40" s="45">
        <v>0</v>
      </c>
      <c r="L40" s="45">
        <v>0</v>
      </c>
      <c r="M40" s="45">
        <v>8.7061481807833019E-2</v>
      </c>
      <c r="N40" s="45">
        <v>9.5918188056234754E-2</v>
      </c>
      <c r="O40" s="45">
        <v>0</v>
      </c>
      <c r="P40" s="45">
        <v>2.3053617182343444E-2</v>
      </c>
      <c r="Q40" s="45">
        <v>6.4042799586723209E-3</v>
      </c>
      <c r="R40" s="45">
        <v>0</v>
      </c>
      <c r="S40" s="45">
        <v>0.24153333210866634</v>
      </c>
    </row>
    <row r="41" spans="1:19">
      <c r="A41" s="88" t="s">
        <v>286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1.5530721012661175E-2</v>
      </c>
      <c r="N41" s="45">
        <v>0</v>
      </c>
      <c r="O41" s="45">
        <v>0</v>
      </c>
      <c r="P41" s="45">
        <v>0</v>
      </c>
      <c r="Q41" s="45">
        <v>0</v>
      </c>
      <c r="R41" s="45">
        <v>0.10225747924151296</v>
      </c>
      <c r="S41" s="45">
        <v>0.11778820025416792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2.3332660239027803E-2</v>
      </c>
      <c r="N42" s="45">
        <v>0</v>
      </c>
      <c r="O42" s="45">
        <v>0</v>
      </c>
      <c r="P42" s="45">
        <v>0.36315488862001377</v>
      </c>
      <c r="Q42" s="45">
        <v>0</v>
      </c>
      <c r="R42" s="45">
        <v>1.3536018179527431E-3</v>
      </c>
      <c r="S42" s="45">
        <v>0.38784115067699787</v>
      </c>
    </row>
    <row r="43" spans="1:19">
      <c r="A43" s="88" t="s">
        <v>286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1.1898492674601968E-2</v>
      </c>
      <c r="N43" s="45">
        <v>0</v>
      </c>
      <c r="O43" s="45">
        <v>8.065477210017491E-5</v>
      </c>
      <c r="P43" s="45">
        <v>1.1099287237780864E-2</v>
      </c>
      <c r="Q43" s="45">
        <v>0</v>
      </c>
      <c r="R43" s="45">
        <v>3.8463411779537715E-2</v>
      </c>
      <c r="S43" s="45">
        <v>6.1541846464024275E-2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4.4614177965607738E-2</v>
      </c>
      <c r="N44" s="45">
        <v>0.10298085134544488</v>
      </c>
      <c r="O44" s="45">
        <v>0</v>
      </c>
      <c r="P44" s="45">
        <v>0.28399224937008061</v>
      </c>
      <c r="Q44" s="45">
        <v>0</v>
      </c>
      <c r="R44" s="45">
        <v>2.5023346226396015E-3</v>
      </c>
      <c r="S44" s="45">
        <v>0.43408961330377593</v>
      </c>
    </row>
    <row r="45" spans="1:19">
      <c r="A45" s="88" t="s">
        <v>286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0.22669784577307706</v>
      </c>
      <c r="I45" s="45">
        <v>0</v>
      </c>
      <c r="J45" s="45">
        <v>0</v>
      </c>
      <c r="K45" s="45">
        <v>0</v>
      </c>
      <c r="L45" s="45">
        <v>0</v>
      </c>
      <c r="M45" s="45">
        <v>6.0931558229702532E-2</v>
      </c>
      <c r="N45" s="45">
        <v>0.384220962952464</v>
      </c>
      <c r="O45" s="45">
        <v>0</v>
      </c>
      <c r="P45" s="45">
        <v>0</v>
      </c>
      <c r="Q45" s="45">
        <v>2.0345420100736367E-2</v>
      </c>
      <c r="R45" s="45">
        <v>0.85969887458326877</v>
      </c>
      <c r="S45" s="45">
        <v>1.5518946616392455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1.418220637284584E-2</v>
      </c>
      <c r="N46" s="45">
        <v>0.26591953231890653</v>
      </c>
      <c r="O46" s="45">
        <v>1.7166471008378537E-4</v>
      </c>
      <c r="P46" s="45">
        <v>0</v>
      </c>
      <c r="Q46" s="45">
        <v>0</v>
      </c>
      <c r="R46" s="45">
        <v>0.3142840077113771</v>
      </c>
      <c r="S46" s="45">
        <v>0.59455741111320748</v>
      </c>
    </row>
    <row r="47" spans="1:19">
      <c r="A47" s="88" t="s">
        <v>286</v>
      </c>
      <c r="B47" s="89" t="s">
        <v>86</v>
      </c>
      <c r="C47" s="45">
        <v>0</v>
      </c>
      <c r="D47" s="45">
        <v>2.8564486842418928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1.7527501675262513E-2</v>
      </c>
      <c r="N47" s="45">
        <v>1.5649356373394454</v>
      </c>
      <c r="O47" s="45">
        <v>4.1005016499173763E-5</v>
      </c>
      <c r="P47" s="45">
        <v>0</v>
      </c>
      <c r="Q47" s="45">
        <v>0</v>
      </c>
      <c r="R47" s="45">
        <v>0.4427015485917174</v>
      </c>
      <c r="S47" s="45">
        <v>4.881654376864816</v>
      </c>
    </row>
    <row r="48" spans="1:19">
      <c r="A48" s="88" t="s">
        <v>286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0.76092380587420383</v>
      </c>
      <c r="J48" s="45">
        <v>0</v>
      </c>
      <c r="K48" s="45">
        <v>0</v>
      </c>
      <c r="L48" s="45">
        <v>0</v>
      </c>
      <c r="M48" s="45">
        <v>1.6863303177135691E-2</v>
      </c>
      <c r="N48" s="45">
        <v>0.44669161894814735</v>
      </c>
      <c r="O48" s="45">
        <v>1.755785282910205E-3</v>
      </c>
      <c r="P48" s="45">
        <v>0</v>
      </c>
      <c r="Q48" s="45">
        <v>0</v>
      </c>
      <c r="R48" s="45">
        <v>8.4449855819457298E-7</v>
      </c>
      <c r="S48" s="45">
        <v>1.2262353577809506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6.8288556736330719E-2</v>
      </c>
      <c r="N49" s="45">
        <v>0</v>
      </c>
      <c r="O49" s="45">
        <v>1.5344157466445907E-4</v>
      </c>
      <c r="P49" s="45">
        <v>1.8169111888195921E-2</v>
      </c>
      <c r="Q49" s="45">
        <v>0</v>
      </c>
      <c r="R49" s="45">
        <v>0.18155622837762486</v>
      </c>
      <c r="S49" s="45">
        <v>0.26816733857683062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0.13134899122228549</v>
      </c>
      <c r="L50" s="45">
        <v>0</v>
      </c>
      <c r="M50" s="45">
        <v>2.5879916348603871E-2</v>
      </c>
      <c r="N50" s="45">
        <v>0.411872132452614</v>
      </c>
      <c r="O50" s="45">
        <v>2.3859789374016671E-3</v>
      </c>
      <c r="P50" s="45">
        <v>1.7933891396060275E-3</v>
      </c>
      <c r="Q50" s="45">
        <v>0</v>
      </c>
      <c r="R50" s="45">
        <v>1.2104394687401765E-2</v>
      </c>
      <c r="S50" s="45">
        <v>0.58538480278789962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8.7192184249667903E-2</v>
      </c>
      <c r="N51" s="45">
        <v>0</v>
      </c>
      <c r="O51" s="45">
        <v>8.8161699114808201E-4</v>
      </c>
      <c r="P51" s="45">
        <v>0</v>
      </c>
      <c r="Q51" s="45">
        <v>0</v>
      </c>
      <c r="R51" s="45">
        <v>0.26313663189606373</v>
      </c>
      <c r="S51" s="45">
        <v>0.3512104331368846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2.6357270076691197E-3</v>
      </c>
      <c r="I52" s="45">
        <v>0</v>
      </c>
      <c r="J52" s="45">
        <v>0</v>
      </c>
      <c r="K52" s="45">
        <v>0</v>
      </c>
      <c r="L52" s="45">
        <v>0</v>
      </c>
      <c r="M52" s="45">
        <v>5.4610924527896287E-2</v>
      </c>
      <c r="N52" s="45">
        <v>0.38563513420860751</v>
      </c>
      <c r="O52" s="45">
        <v>6.794477385045905E-4</v>
      </c>
      <c r="P52" s="45">
        <v>0.11107218519174733</v>
      </c>
      <c r="Q52" s="45">
        <v>0</v>
      </c>
      <c r="R52" s="45">
        <v>5.9967680189831896E-3</v>
      </c>
      <c r="S52" s="45">
        <v>0.56063018669340892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2.4934330655450365E-2</v>
      </c>
      <c r="I53" s="45">
        <v>0</v>
      </c>
      <c r="J53" s="45">
        <v>0</v>
      </c>
      <c r="K53" s="45">
        <v>0</v>
      </c>
      <c r="L53" s="45">
        <v>0</v>
      </c>
      <c r="M53" s="45">
        <v>0.13338178726570682</v>
      </c>
      <c r="N53" s="45">
        <v>0.26603760154316713</v>
      </c>
      <c r="O53" s="45">
        <v>5.6947904126392057E-3</v>
      </c>
      <c r="P53" s="45">
        <v>0</v>
      </c>
      <c r="Q53" s="45">
        <v>1.7833609257690841E-2</v>
      </c>
      <c r="R53" s="45">
        <v>0.19480901813580864</v>
      </c>
      <c r="S53" s="45">
        <v>0.6426911372704609</v>
      </c>
    </row>
    <row r="54" spans="1:19">
      <c r="A54" s="88" t="s">
        <v>286</v>
      </c>
      <c r="B54" s="89" t="s">
        <v>93</v>
      </c>
      <c r="C54" s="45">
        <v>1.2111592819002057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7.5362359445418248E-2</v>
      </c>
      <c r="L54" s="45">
        <v>0</v>
      </c>
      <c r="M54" s="45">
        <v>0.20369204393077034</v>
      </c>
      <c r="N54" s="45">
        <v>0</v>
      </c>
      <c r="O54" s="45">
        <v>4.969485237849014E-4</v>
      </c>
      <c r="P54" s="45">
        <v>9.0190264750281912E-2</v>
      </c>
      <c r="Q54" s="45">
        <v>0</v>
      </c>
      <c r="R54" s="45">
        <v>0.34774189770843833</v>
      </c>
      <c r="S54" s="45">
        <v>1.9286427962589059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0.46332505177075994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8.694397433049339E-2</v>
      </c>
      <c r="N55" s="45">
        <v>0</v>
      </c>
      <c r="O55" s="45">
        <v>9.7449589594678088E-4</v>
      </c>
      <c r="P55" s="45">
        <v>0</v>
      </c>
      <c r="Q55" s="45">
        <v>0</v>
      </c>
      <c r="R55" s="45">
        <v>0.2838164933745233</v>
      </c>
      <c r="S55" s="45">
        <v>0.8350600153717167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0.58512369498135697</v>
      </c>
      <c r="I56" s="45">
        <v>0.26461157958014292</v>
      </c>
      <c r="J56" s="45">
        <v>0</v>
      </c>
      <c r="K56" s="45">
        <v>0</v>
      </c>
      <c r="L56" s="45">
        <v>0</v>
      </c>
      <c r="M56" s="45">
        <v>0.72814961617721252</v>
      </c>
      <c r="N56" s="45">
        <v>0</v>
      </c>
      <c r="O56" s="45">
        <v>4.6425628260937657E-4</v>
      </c>
      <c r="P56" s="45">
        <v>0</v>
      </c>
      <c r="Q56" s="45">
        <v>0</v>
      </c>
      <c r="R56" s="45">
        <v>8.3780896395087012E-3</v>
      </c>
      <c r="S56" s="45">
        <v>1.5867272366608347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0.8402285751696148</v>
      </c>
      <c r="N57" s="45">
        <v>0.51047018518859577</v>
      </c>
      <c r="O57" s="45">
        <v>9.6145351729370887E-4</v>
      </c>
      <c r="P57" s="45">
        <v>0</v>
      </c>
      <c r="Q57" s="45">
        <v>0</v>
      </c>
      <c r="R57" s="45">
        <v>4.9132029248880826E-2</v>
      </c>
      <c r="S57" s="45">
        <v>1.4007922431243855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1.4431499491371902E-2</v>
      </c>
      <c r="I58" s="45">
        <v>0</v>
      </c>
      <c r="J58" s="45">
        <v>0</v>
      </c>
      <c r="K58" s="45">
        <v>0</v>
      </c>
      <c r="L58" s="45">
        <v>0</v>
      </c>
      <c r="M58" s="45">
        <v>6.2692607007422296E-2</v>
      </c>
      <c r="N58" s="45">
        <v>5.8074538588474667E-2</v>
      </c>
      <c r="O58" s="45">
        <v>5.6952503976595015E-3</v>
      </c>
      <c r="P58" s="45">
        <v>4.6778571771264765E-2</v>
      </c>
      <c r="Q58" s="45">
        <v>6.0432913348714701E-3</v>
      </c>
      <c r="R58" s="45">
        <v>0.13334156650342877</v>
      </c>
      <c r="S58" s="45">
        <v>0.32705732509449348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8.5910434858329054E-2</v>
      </c>
      <c r="N59" s="45">
        <v>0.28693823226630411</v>
      </c>
      <c r="O59" s="45">
        <v>8.1082612056304626E-4</v>
      </c>
      <c r="P59" s="45">
        <v>0</v>
      </c>
      <c r="Q59" s="45">
        <v>0</v>
      </c>
      <c r="R59" s="45">
        <v>0.48410976703216591</v>
      </c>
      <c r="S59" s="45">
        <v>0.85776926027735101</v>
      </c>
    </row>
    <row r="60" spans="1:19">
      <c r="A60" s="88" t="s">
        <v>286</v>
      </c>
      <c r="B60" s="89" t="s">
        <v>99</v>
      </c>
      <c r="C60" s="45">
        <v>0.62561414310229946</v>
      </c>
      <c r="D60" s="45">
        <v>0.21917798867462235</v>
      </c>
      <c r="E60" s="45">
        <v>0.47785930968282808</v>
      </c>
      <c r="F60" s="45">
        <v>0.57657101432057178</v>
      </c>
      <c r="G60" s="45">
        <v>4.1054231223946029</v>
      </c>
      <c r="H60" s="45">
        <v>0.24278566169033367</v>
      </c>
      <c r="I60" s="45">
        <v>5.6391606923364979E-2</v>
      </c>
      <c r="J60" s="45">
        <v>2.7616820648692475E-2</v>
      </c>
      <c r="K60" s="45">
        <v>0.33660646497867575</v>
      </c>
      <c r="L60" s="45">
        <v>3.7764157435387311</v>
      </c>
      <c r="M60" s="45">
        <v>0.86912539122879551</v>
      </c>
      <c r="N60" s="45">
        <v>0.53336413078650935</v>
      </c>
      <c r="O60" s="45">
        <v>7.5100950900024888E-2</v>
      </c>
      <c r="P60" s="45">
        <v>3.891084454232498</v>
      </c>
      <c r="Q60" s="45">
        <v>0.13657508800032681</v>
      </c>
      <c r="R60" s="45">
        <v>3.1474770793701943</v>
      </c>
      <c r="S60" s="45">
        <v>19.09718897047307</v>
      </c>
    </row>
    <row r="61" spans="1:19">
      <c r="A61" s="88" t="s">
        <v>286</v>
      </c>
      <c r="B61" s="89" t="s">
        <v>101</v>
      </c>
      <c r="C61" s="45">
        <v>0</v>
      </c>
      <c r="D61" s="45">
        <v>1.9639293110948417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0.19780164723553284</v>
      </c>
      <c r="N61" s="45">
        <v>0</v>
      </c>
      <c r="O61" s="45">
        <v>0</v>
      </c>
      <c r="P61" s="45">
        <v>0.16843677057420159</v>
      </c>
      <c r="Q61" s="45">
        <v>1.0091328369965069E-2</v>
      </c>
      <c r="R61" s="45">
        <v>0.23125830673734526</v>
      </c>
      <c r="S61" s="45">
        <v>2.5715173640118962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9.4709041596502175E-2</v>
      </c>
      <c r="N62" s="45">
        <v>0.29141744635217837</v>
      </c>
      <c r="O62" s="45">
        <v>0</v>
      </c>
      <c r="P62" s="45">
        <v>0</v>
      </c>
      <c r="Q62" s="45">
        <v>0</v>
      </c>
      <c r="R62" s="45">
        <v>0.10289413336338171</v>
      </c>
      <c r="S62" s="45">
        <v>0.48902062131205071</v>
      </c>
    </row>
    <row r="63" spans="1:19">
      <c r="A63" s="88" t="s">
        <v>286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2.369965201452322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4.8931752650162252E-2</v>
      </c>
      <c r="N63" s="45">
        <v>0.15513309607468884</v>
      </c>
      <c r="O63" s="45">
        <v>0</v>
      </c>
      <c r="P63" s="45">
        <v>0</v>
      </c>
      <c r="Q63" s="45">
        <v>2.360690328795112E-2</v>
      </c>
      <c r="R63" s="45">
        <v>0</v>
      </c>
      <c r="S63" s="45">
        <v>2.5976369534651411</v>
      </c>
    </row>
    <row r="64" spans="1:19">
      <c r="A64" s="88" t="s">
        <v>286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0</v>
      </c>
      <c r="H64" s="45">
        <v>0.51071314117200473</v>
      </c>
      <c r="I64" s="45">
        <v>0</v>
      </c>
      <c r="J64" s="45">
        <v>1.7283873247551818E-2</v>
      </c>
      <c r="K64" s="45">
        <v>0</v>
      </c>
      <c r="L64" s="45">
        <v>4.6620693650290796</v>
      </c>
      <c r="M64" s="45">
        <v>7.6300336443953398E-2</v>
      </c>
      <c r="N64" s="45">
        <v>0.43166162567088229</v>
      </c>
      <c r="O64" s="45">
        <v>2.6056833579701788E-8</v>
      </c>
      <c r="P64" s="45">
        <v>0.1136776035169067</v>
      </c>
      <c r="Q64" s="45">
        <v>6.4037858325087793E-2</v>
      </c>
      <c r="R64" s="45">
        <v>1.6852450047712022</v>
      </c>
      <c r="S64" s="45">
        <v>7.5609888342334983</v>
      </c>
    </row>
    <row r="65" spans="1:19">
      <c r="A65" s="88" t="s">
        <v>286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2.3936960758064174E-2</v>
      </c>
      <c r="N65" s="45">
        <v>0.17079377102247584</v>
      </c>
      <c r="O65" s="45">
        <v>1.2241565314896619E-4</v>
      </c>
      <c r="P65" s="45">
        <v>0</v>
      </c>
      <c r="Q65" s="45">
        <v>0</v>
      </c>
      <c r="R65" s="45">
        <v>0.53769704971393395</v>
      </c>
      <c r="S65" s="45">
        <v>0.73255019714763137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0.34056620280830074</v>
      </c>
      <c r="H66" s="45">
        <v>0</v>
      </c>
      <c r="I66" s="45">
        <v>0</v>
      </c>
      <c r="J66" s="45">
        <v>0</v>
      </c>
      <c r="K66" s="45">
        <v>4.1925311505819352E-5</v>
      </c>
      <c r="L66" s="45">
        <v>0</v>
      </c>
      <c r="M66" s="45">
        <v>7.516555336449926E-2</v>
      </c>
      <c r="N66" s="45">
        <v>0.82399600114952598</v>
      </c>
      <c r="O66" s="45">
        <v>5.3124759157663348E-4</v>
      </c>
      <c r="P66" s="45">
        <v>0.1892302443912115</v>
      </c>
      <c r="Q66" s="45">
        <v>3.1765228595015405E-3</v>
      </c>
      <c r="R66" s="45">
        <v>0.22698966429998535</v>
      </c>
      <c r="S66" s="45">
        <v>1.6596973617760824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4.2203536160135169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3.7744501011957254E-2</v>
      </c>
      <c r="N67" s="45">
        <v>0</v>
      </c>
      <c r="O67" s="45">
        <v>0</v>
      </c>
      <c r="P67" s="45">
        <v>0</v>
      </c>
      <c r="Q67" s="45">
        <v>0</v>
      </c>
      <c r="R67" s="45">
        <v>0.13384401307588334</v>
      </c>
      <c r="S67" s="45">
        <v>4.3919421301013699</v>
      </c>
    </row>
    <row r="68" spans="1:19">
      <c r="A68" s="88" t="s">
        <v>286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0.16205742494797626</v>
      </c>
      <c r="H68" s="45">
        <v>0.23265688718662902</v>
      </c>
      <c r="I68" s="45">
        <v>0</v>
      </c>
      <c r="J68" s="45">
        <v>0</v>
      </c>
      <c r="K68" s="45">
        <v>0</v>
      </c>
      <c r="L68" s="45">
        <v>0</v>
      </c>
      <c r="M68" s="45">
        <v>6.8737249249885224E-2</v>
      </c>
      <c r="N68" s="45">
        <v>0.16653444023207342</v>
      </c>
      <c r="O68" s="45">
        <v>1.0612068216128367E-2</v>
      </c>
      <c r="P68" s="45">
        <v>7.67983988677301E-3</v>
      </c>
      <c r="Q68" s="45">
        <v>1.0122392676191527E-2</v>
      </c>
      <c r="R68" s="45">
        <v>0</v>
      </c>
      <c r="S68" s="45">
        <v>0.65840030239566261</v>
      </c>
    </row>
    <row r="69" spans="1:19">
      <c r="A69" s="88" t="s">
        <v>286</v>
      </c>
      <c r="B69" s="89" t="s">
        <v>109</v>
      </c>
      <c r="C69" s="45">
        <v>0.12037026416729368</v>
      </c>
      <c r="D69" s="45">
        <v>0</v>
      </c>
      <c r="E69" s="45">
        <v>0</v>
      </c>
      <c r="F69" s="45">
        <v>0</v>
      </c>
      <c r="G69" s="45">
        <v>0</v>
      </c>
      <c r="H69" s="45">
        <v>0.23265688718662902</v>
      </c>
      <c r="I69" s="45">
        <v>0</v>
      </c>
      <c r="J69" s="45">
        <v>0</v>
      </c>
      <c r="K69" s="45">
        <v>0</v>
      </c>
      <c r="L69" s="45">
        <v>0</v>
      </c>
      <c r="M69" s="45">
        <v>5.5247613469740386E-2</v>
      </c>
      <c r="N69" s="45">
        <v>0.26630768447209086</v>
      </c>
      <c r="O69" s="45">
        <v>1.1215697854893847E-5</v>
      </c>
      <c r="P69" s="45">
        <v>0</v>
      </c>
      <c r="Q69" s="45">
        <v>8.8454701918145862E-3</v>
      </c>
      <c r="R69" s="45">
        <v>0.12062856277194456</v>
      </c>
      <c r="S69" s="45">
        <v>0.80406769795736466</v>
      </c>
    </row>
    <row r="70" spans="1:19">
      <c r="A70" s="88" t="s">
        <v>286</v>
      </c>
      <c r="B70" s="89" t="s">
        <v>110</v>
      </c>
      <c r="C70" s="45">
        <v>0</v>
      </c>
      <c r="D70" s="45">
        <v>0.31651433779881621</v>
      </c>
      <c r="E70" s="45">
        <v>0</v>
      </c>
      <c r="F70" s="45">
        <v>0</v>
      </c>
      <c r="G70" s="45">
        <v>0</v>
      </c>
      <c r="H70" s="45">
        <v>0</v>
      </c>
      <c r="I70" s="45">
        <v>9.8521987442526049E-2</v>
      </c>
      <c r="J70" s="45">
        <v>0</v>
      </c>
      <c r="K70" s="45">
        <v>0</v>
      </c>
      <c r="L70" s="45">
        <v>0</v>
      </c>
      <c r="M70" s="45">
        <v>5.2079054353670884E-2</v>
      </c>
      <c r="N70" s="45">
        <v>0.27790232648494673</v>
      </c>
      <c r="O70" s="45">
        <v>0</v>
      </c>
      <c r="P70" s="45">
        <v>0.10405316116257346</v>
      </c>
      <c r="Q70" s="45">
        <v>0</v>
      </c>
      <c r="R70" s="45">
        <v>2.4905518661664736</v>
      </c>
      <c r="S70" s="45">
        <v>3.3396227334090156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4.5202340280584963</v>
      </c>
      <c r="M71" s="45">
        <v>0.18754298266147806</v>
      </c>
      <c r="N71" s="45">
        <v>0</v>
      </c>
      <c r="O71" s="45">
        <v>9.7599798196368326E-4</v>
      </c>
      <c r="P71" s="45">
        <v>2.732486777498444E-2</v>
      </c>
      <c r="Q71" s="45">
        <v>2.1464072428436509E-3</v>
      </c>
      <c r="R71" s="45">
        <v>0.74223119440593166</v>
      </c>
      <c r="S71" s="45">
        <v>5.4804554781256911</v>
      </c>
    </row>
    <row r="72" spans="1:19">
      <c r="A72" s="88" t="s">
        <v>286</v>
      </c>
      <c r="B72" s="89" t="s">
        <v>112</v>
      </c>
      <c r="C72" s="45">
        <v>0</v>
      </c>
      <c r="D72" s="45">
        <v>2.8564486842418981</v>
      </c>
      <c r="E72" s="45">
        <v>0.45151834517849454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2.8166092415670363E-2</v>
      </c>
      <c r="N72" s="45">
        <v>0</v>
      </c>
      <c r="O72" s="45">
        <v>3.4055470526328513E-3</v>
      </c>
      <c r="P72" s="45">
        <v>0</v>
      </c>
      <c r="Q72" s="45">
        <v>4.3321484701674962E-4</v>
      </c>
      <c r="R72" s="45">
        <v>0</v>
      </c>
      <c r="S72" s="45">
        <v>3.3399718837357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0.23265688718662902</v>
      </c>
      <c r="I73" s="45">
        <v>0</v>
      </c>
      <c r="J73" s="45">
        <v>0</v>
      </c>
      <c r="K73" s="45">
        <v>0</v>
      </c>
      <c r="L73" s="45">
        <v>0</v>
      </c>
      <c r="M73" s="45">
        <v>1.640727570956102E-2</v>
      </c>
      <c r="N73" s="45">
        <v>0.19480223245226824</v>
      </c>
      <c r="O73" s="45">
        <v>4.8347568439015554E-3</v>
      </c>
      <c r="P73" s="45">
        <v>0.26139525391901941</v>
      </c>
      <c r="Q73" s="45">
        <v>3.5810048456830224E-4</v>
      </c>
      <c r="R73" s="45">
        <v>0.34250404904731013</v>
      </c>
      <c r="S73" s="45">
        <v>1.0529585556432579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0.76092380587420316</v>
      </c>
      <c r="J74" s="45">
        <v>0</v>
      </c>
      <c r="K74" s="45">
        <v>4.1925311505819352E-5</v>
      </c>
      <c r="L74" s="45">
        <v>0</v>
      </c>
      <c r="M74" s="45">
        <v>3.747379375553983E-2</v>
      </c>
      <c r="N74" s="45">
        <v>0.48381424964235364</v>
      </c>
      <c r="O74" s="45">
        <v>3.0682880380652477E-3</v>
      </c>
      <c r="P74" s="45">
        <v>0.5608314994291721</v>
      </c>
      <c r="Q74" s="45">
        <v>0</v>
      </c>
      <c r="R74" s="45">
        <v>0.11996057224780898</v>
      </c>
      <c r="S74" s="45">
        <v>1.9661141342986639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0.27805625398537881</v>
      </c>
      <c r="I75" s="45">
        <v>0</v>
      </c>
      <c r="J75" s="45">
        <v>0</v>
      </c>
      <c r="K75" s="45">
        <v>0</v>
      </c>
      <c r="L75" s="45">
        <v>0</v>
      </c>
      <c r="M75" s="45">
        <v>9.4451112356832567E-3</v>
      </c>
      <c r="N75" s="45">
        <v>0</v>
      </c>
      <c r="O75" s="45">
        <v>8.3248742139021559E-3</v>
      </c>
      <c r="P75" s="45">
        <v>0.27500090747556882</v>
      </c>
      <c r="Q75" s="45">
        <v>2.8202616327832608E-4</v>
      </c>
      <c r="R75" s="45">
        <v>7.7708260918996075E-3</v>
      </c>
      <c r="S75" s="45">
        <v>0.5788799991657072</v>
      </c>
    </row>
    <row r="76" spans="1:19">
      <c r="A76" s="88" t="s">
        <v>286</v>
      </c>
      <c r="B76" s="69" t="s">
        <v>116</v>
      </c>
      <c r="C76" s="45">
        <v>0</v>
      </c>
      <c r="D76" s="45">
        <v>0.33638495222406561</v>
      </c>
      <c r="E76" s="45">
        <v>0</v>
      </c>
      <c r="F76" s="45">
        <v>0</v>
      </c>
      <c r="G76" s="45">
        <v>0.81545461816005016</v>
      </c>
      <c r="H76" s="45">
        <v>0.23265688718662902</v>
      </c>
      <c r="I76" s="45">
        <v>0</v>
      </c>
      <c r="J76" s="45">
        <v>0</v>
      </c>
      <c r="K76" s="45">
        <v>0</v>
      </c>
      <c r="L76" s="45">
        <v>0</v>
      </c>
      <c r="M76" s="45">
        <v>8.7766475506825259E-3</v>
      </c>
      <c r="N76" s="45">
        <v>0.41506434063708575</v>
      </c>
      <c r="O76" s="45">
        <v>5.1012717373930538E-3</v>
      </c>
      <c r="P76" s="45">
        <v>0.66584636984474344</v>
      </c>
      <c r="Q76" s="45">
        <v>0</v>
      </c>
      <c r="R76" s="45">
        <v>1.2390457522041416</v>
      </c>
      <c r="S76" s="45">
        <v>3.7183308395448051</v>
      </c>
    </row>
    <row r="77" spans="1:19">
      <c r="A77" s="88" t="s">
        <v>286</v>
      </c>
      <c r="B77" s="69" t="s">
        <v>117</v>
      </c>
      <c r="C77" s="45">
        <v>0</v>
      </c>
      <c r="D77" s="45">
        <v>0</v>
      </c>
      <c r="E77" s="45">
        <v>0</v>
      </c>
      <c r="F77" s="45">
        <v>4.2203536160135169</v>
      </c>
      <c r="G77" s="45">
        <v>0.9330782349588933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6.7649185858771332E-2</v>
      </c>
      <c r="N77" s="45">
        <v>7.3181989897602051E-2</v>
      </c>
      <c r="O77" s="45">
        <v>3.0909230821052347E-5</v>
      </c>
      <c r="P77" s="45">
        <v>1.0059972229929866</v>
      </c>
      <c r="Q77" s="45">
        <v>0</v>
      </c>
      <c r="R77" s="45">
        <v>0.36109223204890739</v>
      </c>
      <c r="S77" s="45">
        <v>6.6613833910014932</v>
      </c>
    </row>
    <row r="78" spans="1:19">
      <c r="A78" s="88" t="s">
        <v>286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7.536235944541847E-2</v>
      </c>
      <c r="L78" s="45">
        <v>0</v>
      </c>
      <c r="M78" s="45">
        <v>4.3731582137118252E-2</v>
      </c>
      <c r="N78" s="45">
        <v>0</v>
      </c>
      <c r="O78" s="45">
        <v>0</v>
      </c>
      <c r="P78" s="45">
        <v>0.26346430859917014</v>
      </c>
      <c r="Q78" s="45">
        <v>1.2483667576837165E-2</v>
      </c>
      <c r="R78" s="45">
        <v>0.37280887779320437</v>
      </c>
      <c r="S78" s="45">
        <v>0.76785079555173752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0.16205742494797803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3.8186737961687811E-2</v>
      </c>
      <c r="N79" s="45">
        <v>1.0006817593417221</v>
      </c>
      <c r="O79" s="45">
        <v>2.5506382844542097E-2</v>
      </c>
      <c r="P79" s="45">
        <v>0.78511721627155673</v>
      </c>
      <c r="Q79" s="45">
        <v>9.944820647460606E-3</v>
      </c>
      <c r="R79" s="45">
        <v>0.33492426360312777</v>
      </c>
      <c r="S79" s="45">
        <v>2.3564186056180745</v>
      </c>
    </row>
    <row r="80" spans="1:19">
      <c r="A80" s="88" t="s">
        <v>286</v>
      </c>
      <c r="B80" s="69" t="s">
        <v>120</v>
      </c>
      <c r="C80" s="45">
        <v>0.22663926791939915</v>
      </c>
      <c r="D80" s="45">
        <v>0</v>
      </c>
      <c r="E80" s="45">
        <v>0.58404368247595762</v>
      </c>
      <c r="F80" s="45">
        <v>0</v>
      </c>
      <c r="G80" s="45">
        <v>0</v>
      </c>
      <c r="H80" s="45">
        <v>0.23265688718662902</v>
      </c>
      <c r="I80" s="45">
        <v>0</v>
      </c>
      <c r="J80" s="45">
        <v>0</v>
      </c>
      <c r="K80" s="45">
        <v>0</v>
      </c>
      <c r="L80" s="45">
        <v>0</v>
      </c>
      <c r="M80" s="45">
        <v>3.6214387895627809E-2</v>
      </c>
      <c r="N80" s="45">
        <v>3.8271831783122323E-2</v>
      </c>
      <c r="O80" s="45">
        <v>7.2767631936263566E-3</v>
      </c>
      <c r="P80" s="45">
        <v>0.2824053402907154</v>
      </c>
      <c r="Q80" s="45">
        <v>1.7757202873092126E-4</v>
      </c>
      <c r="R80" s="45">
        <v>0.95608368958886558</v>
      </c>
      <c r="S80" s="45">
        <v>2.3637694223626795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2.0638940585691046E-3</v>
      </c>
      <c r="N81" s="45">
        <v>0</v>
      </c>
      <c r="O81" s="45">
        <v>1.2241565314918823E-4</v>
      </c>
      <c r="P81" s="45">
        <v>2.8770634672858009E-2</v>
      </c>
      <c r="Q81" s="45">
        <v>0</v>
      </c>
      <c r="R81" s="45">
        <v>6.1707844552429947E-3</v>
      </c>
      <c r="S81" s="45">
        <v>3.7127728839834617E-2</v>
      </c>
    </row>
    <row r="82" spans="1:19">
      <c r="A82" s="88" t="s">
        <v>286</v>
      </c>
      <c r="B82" s="69" t="s">
        <v>122</v>
      </c>
      <c r="C82" s="45">
        <v>0.12037026416729546</v>
      </c>
      <c r="D82" s="45">
        <v>0</v>
      </c>
      <c r="E82" s="45">
        <v>0</v>
      </c>
      <c r="F82" s="45">
        <v>4.2203536160135133</v>
      </c>
      <c r="G82" s="45">
        <v>0</v>
      </c>
      <c r="H82" s="45">
        <v>0</v>
      </c>
      <c r="I82" s="45">
        <v>0</v>
      </c>
      <c r="J82" s="45">
        <v>0</v>
      </c>
      <c r="K82" s="45">
        <v>4.1925311505819352E-5</v>
      </c>
      <c r="L82" s="45">
        <v>0</v>
      </c>
      <c r="M82" s="45">
        <v>3.4801321563806553E-2</v>
      </c>
      <c r="N82" s="45">
        <v>0</v>
      </c>
      <c r="O82" s="45">
        <v>0</v>
      </c>
      <c r="P82" s="45">
        <v>0</v>
      </c>
      <c r="Q82" s="45">
        <v>0</v>
      </c>
      <c r="R82" s="45">
        <v>3.4372237986850962E-2</v>
      </c>
      <c r="S82" s="45">
        <v>4.409939365042959</v>
      </c>
    </row>
    <row r="83" spans="1:19">
      <c r="A83" s="88" t="s">
        <v>286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5.8038988572910455E-3</v>
      </c>
      <c r="N83" s="45">
        <v>4.4902301532456335E-2</v>
      </c>
      <c r="O83" s="45">
        <v>3.2893882242468475E-3</v>
      </c>
      <c r="P83" s="45">
        <v>8.4356142020897806E-2</v>
      </c>
      <c r="Q83" s="45">
        <v>0</v>
      </c>
      <c r="R83" s="45">
        <v>0.17499739796548397</v>
      </c>
      <c r="S83" s="45">
        <v>0.31334912860037889</v>
      </c>
    </row>
    <row r="84" spans="1:19">
      <c r="A84" s="88" t="s">
        <v>286</v>
      </c>
      <c r="B84" s="69" t="s">
        <v>124</v>
      </c>
      <c r="C84" s="45">
        <v>0</v>
      </c>
      <c r="D84" s="45">
        <v>0.31651433779881621</v>
      </c>
      <c r="E84" s="45">
        <v>0</v>
      </c>
      <c r="F84" s="45">
        <v>0</v>
      </c>
      <c r="G84" s="45">
        <v>5.9431428141825045</v>
      </c>
      <c r="H84" s="45">
        <v>0</v>
      </c>
      <c r="I84" s="45">
        <v>9.8521987442526271E-2</v>
      </c>
      <c r="J84" s="45">
        <v>0</v>
      </c>
      <c r="K84" s="45">
        <v>0</v>
      </c>
      <c r="L84" s="45">
        <v>0</v>
      </c>
      <c r="M84" s="45">
        <v>5.7938638951204879E-2</v>
      </c>
      <c r="N84" s="45">
        <v>0.18314251663852765</v>
      </c>
      <c r="O84" s="45">
        <v>0</v>
      </c>
      <c r="P84" s="45">
        <v>0.25112951162946473</v>
      </c>
      <c r="Q84" s="45">
        <v>6.3167668843213676E-3</v>
      </c>
      <c r="R84" s="45">
        <v>0.70421873044841732</v>
      </c>
      <c r="S84" s="45">
        <v>7.5609253039757789</v>
      </c>
    </row>
    <row r="85" spans="1:19">
      <c r="A85" s="88" t="s">
        <v>286</v>
      </c>
      <c r="B85" s="69" t="s">
        <v>125</v>
      </c>
      <c r="C85" s="45">
        <v>1.2111592819002128</v>
      </c>
      <c r="D85" s="45">
        <v>0</v>
      </c>
      <c r="E85" s="45">
        <v>0</v>
      </c>
      <c r="F85" s="45">
        <v>1.0581506813712949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1.8343906587810821E-2</v>
      </c>
      <c r="N85" s="45">
        <v>5.1406984396606958E-4</v>
      </c>
      <c r="O85" s="45">
        <v>0</v>
      </c>
      <c r="P85" s="45">
        <v>0</v>
      </c>
      <c r="Q85" s="45">
        <v>0</v>
      </c>
      <c r="R85" s="45">
        <v>5.2363615099807248E-2</v>
      </c>
      <c r="S85" s="45">
        <v>2.3405315548030785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0.13685699246272431</v>
      </c>
      <c r="I86" s="45">
        <v>0</v>
      </c>
      <c r="J86" s="45">
        <v>0</v>
      </c>
      <c r="K86" s="45">
        <v>0</v>
      </c>
      <c r="L86" s="45">
        <v>0</v>
      </c>
      <c r="M86" s="45">
        <v>3.7534820922260792E-2</v>
      </c>
      <c r="N86" s="45">
        <v>0.12577136073741357</v>
      </c>
      <c r="O86" s="45">
        <v>0</v>
      </c>
      <c r="P86" s="45">
        <v>0.330313441239932</v>
      </c>
      <c r="Q86" s="45">
        <v>9.944820647460606E-3</v>
      </c>
      <c r="R86" s="45">
        <v>1.0225682403606484</v>
      </c>
      <c r="S86" s="45">
        <v>1.6629896763704437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2.2356543026332751</v>
      </c>
      <c r="M87" s="45">
        <v>2.2056978742149624E-2</v>
      </c>
      <c r="N87" s="45">
        <v>0</v>
      </c>
      <c r="O87" s="45">
        <v>0</v>
      </c>
      <c r="P87" s="45">
        <v>8.802842622150564E-2</v>
      </c>
      <c r="Q87" s="45">
        <v>4.4867447751395506E-3</v>
      </c>
      <c r="R87" s="45">
        <v>0.37911772707393609</v>
      </c>
      <c r="S87" s="45">
        <v>2.7293441794460023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4.2203536160135116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6.34138533540618E-2</v>
      </c>
      <c r="N88" s="45">
        <v>0</v>
      </c>
      <c r="O88" s="45">
        <v>0</v>
      </c>
      <c r="P88" s="45">
        <v>9.3217568615129309E-2</v>
      </c>
      <c r="Q88" s="45">
        <v>0</v>
      </c>
      <c r="R88" s="45">
        <v>0.32213194329381878</v>
      </c>
      <c r="S88" s="45">
        <v>4.6991169812765463</v>
      </c>
    </row>
    <row r="89" spans="1:19">
      <c r="A89" s="88" t="s">
        <v>286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4.1925311505819352E-5</v>
      </c>
      <c r="L89" s="45">
        <v>0</v>
      </c>
      <c r="M89" s="45">
        <v>7.6497071699250796E-3</v>
      </c>
      <c r="N89" s="45">
        <v>1.3419519511327138E-2</v>
      </c>
      <c r="O89" s="45">
        <v>0</v>
      </c>
      <c r="P89" s="45">
        <v>0</v>
      </c>
      <c r="Q89" s="45">
        <v>2.8469146742260421E-6</v>
      </c>
      <c r="R89" s="45">
        <v>0.41688980785585983</v>
      </c>
      <c r="S89" s="45">
        <v>0.43800380676327677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0.45151834517849432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7.0571666229071184E-3</v>
      </c>
      <c r="N90" s="45">
        <v>7.2287730119128923E-2</v>
      </c>
      <c r="O90" s="45">
        <v>0</v>
      </c>
      <c r="P90" s="45">
        <v>0</v>
      </c>
      <c r="Q90" s="45">
        <v>7.8846841691060376E-4</v>
      </c>
      <c r="R90" s="45">
        <v>0.52682329303459596</v>
      </c>
      <c r="S90" s="45">
        <v>1.058475003372024</v>
      </c>
    </row>
    <row r="91" spans="1:19">
      <c r="A91" s="88" t="s">
        <v>286</v>
      </c>
      <c r="B91" s="69" t="s">
        <v>131</v>
      </c>
      <c r="C91" s="45">
        <v>0</v>
      </c>
      <c r="D91" s="45">
        <v>1.3510080841404744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3.7206460552640763E-2</v>
      </c>
      <c r="N91" s="45">
        <v>2.4621250385887805E-2</v>
      </c>
      <c r="O91" s="45">
        <v>0</v>
      </c>
      <c r="P91" s="45">
        <v>0</v>
      </c>
      <c r="Q91" s="45">
        <v>0</v>
      </c>
      <c r="R91" s="45">
        <v>0.27042536590462163</v>
      </c>
      <c r="S91" s="45">
        <v>1.6832611609836192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0.16205742494797803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3.728434701727501E-2</v>
      </c>
      <c r="N92" s="45">
        <v>0</v>
      </c>
      <c r="O92" s="45">
        <v>0</v>
      </c>
      <c r="P92" s="45">
        <v>0.24613127893086251</v>
      </c>
      <c r="Q92" s="45">
        <v>1.0122392676191527E-2</v>
      </c>
      <c r="R92" s="45">
        <v>0.23997014362022639</v>
      </c>
      <c r="S92" s="45">
        <v>0.69556558719250461</v>
      </c>
    </row>
    <row r="93" spans="1:19">
      <c r="A93" s="88" t="s">
        <v>286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4.7262047022229581E-3</v>
      </c>
      <c r="N93" s="45">
        <v>3.82718317831241E-2</v>
      </c>
      <c r="O93" s="45">
        <v>0</v>
      </c>
      <c r="P93" s="45">
        <v>0.30004686567725614</v>
      </c>
      <c r="Q93" s="45">
        <v>1.7757202873092126E-4</v>
      </c>
      <c r="R93" s="45">
        <v>0.11155923559388725</v>
      </c>
      <c r="S93" s="45">
        <v>0.45478170978526578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4.6028483980998125E-2</v>
      </c>
      <c r="J94" s="45">
        <v>0</v>
      </c>
      <c r="K94" s="45">
        <v>0</v>
      </c>
      <c r="L94" s="45">
        <v>0</v>
      </c>
      <c r="M94" s="45">
        <v>4.8133074603684989E-2</v>
      </c>
      <c r="N94" s="45">
        <v>2.8153899100612279E-2</v>
      </c>
      <c r="O94" s="45">
        <v>2.9938492200010103E-4</v>
      </c>
      <c r="P94" s="45">
        <v>0.11095793920402919</v>
      </c>
      <c r="Q94" s="45">
        <v>0</v>
      </c>
      <c r="R94" s="45">
        <v>6.907527080102227E-6</v>
      </c>
      <c r="S94" s="45">
        <v>0.23357968933839857</v>
      </c>
    </row>
    <row r="95" spans="1:19">
      <c r="A95" s="88" t="s">
        <v>286</v>
      </c>
      <c r="B95" s="69" t="s">
        <v>135</v>
      </c>
      <c r="C95" s="45">
        <v>0</v>
      </c>
      <c r="D95" s="45">
        <v>0.31651433779881621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2.2377523973220903E-2</v>
      </c>
      <c r="N95" s="45">
        <v>0.22882853316955654</v>
      </c>
      <c r="O95" s="45">
        <v>0</v>
      </c>
      <c r="P95" s="45">
        <v>0.18345227590285162</v>
      </c>
      <c r="Q95" s="45">
        <v>0</v>
      </c>
      <c r="R95" s="45">
        <v>0</v>
      </c>
      <c r="S95" s="45">
        <v>0.75117267084445416</v>
      </c>
    </row>
    <row r="96" spans="1:19">
      <c r="A96" s="88" t="s">
        <v>286</v>
      </c>
      <c r="B96" s="69" t="s">
        <v>136</v>
      </c>
      <c r="C96" s="45">
        <v>0.12037026416729546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1.902426911601296E-2</v>
      </c>
      <c r="N96" s="45">
        <v>1.406139709180465E-2</v>
      </c>
      <c r="O96" s="45">
        <v>0</v>
      </c>
      <c r="P96" s="45">
        <v>3.9370044864844189E-2</v>
      </c>
      <c r="Q96" s="45">
        <v>3.2774956657373178E-3</v>
      </c>
      <c r="R96" s="45">
        <v>2.2909050128561148E-4</v>
      </c>
      <c r="S96" s="45">
        <v>0.19633256140699018</v>
      </c>
    </row>
    <row r="97" spans="1:19">
      <c r="A97" s="88" t="s">
        <v>286</v>
      </c>
      <c r="B97" s="69" t="s">
        <v>137</v>
      </c>
      <c r="C97" s="45">
        <v>0</v>
      </c>
      <c r="D97" s="45">
        <v>0</v>
      </c>
      <c r="E97" s="45">
        <v>0</v>
      </c>
      <c r="F97" s="45">
        <v>4.2203536160135116</v>
      </c>
      <c r="G97" s="45">
        <v>0</v>
      </c>
      <c r="H97" s="45">
        <v>0</v>
      </c>
      <c r="I97" s="45">
        <v>0.35989241424927831</v>
      </c>
      <c r="J97" s="45">
        <v>7.472725235918859E-2</v>
      </c>
      <c r="K97" s="45">
        <v>0</v>
      </c>
      <c r="L97" s="45">
        <v>0</v>
      </c>
      <c r="M97" s="45">
        <v>9.9862386786782054E-3</v>
      </c>
      <c r="N97" s="45">
        <v>7.1554156778066869E-2</v>
      </c>
      <c r="O97" s="45">
        <v>0</v>
      </c>
      <c r="P97" s="45">
        <v>0.64297833936703164</v>
      </c>
      <c r="Q97" s="45">
        <v>4.9543029925235516E-2</v>
      </c>
      <c r="R97" s="45">
        <v>4.6318518603644776E-2</v>
      </c>
      <c r="S97" s="45">
        <v>5.4753535659745864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0.11625442283562748</v>
      </c>
      <c r="I98" s="45">
        <v>0</v>
      </c>
      <c r="J98" s="45">
        <v>0</v>
      </c>
      <c r="K98" s="45">
        <v>0</v>
      </c>
      <c r="L98" s="45">
        <v>0</v>
      </c>
      <c r="M98" s="45">
        <v>3.9175305361336399E-3</v>
      </c>
      <c r="N98" s="45">
        <v>0</v>
      </c>
      <c r="O98" s="45">
        <v>0</v>
      </c>
      <c r="P98" s="45">
        <v>0</v>
      </c>
      <c r="Q98" s="45">
        <v>0</v>
      </c>
      <c r="R98" s="45">
        <v>0.11656920753596722</v>
      </c>
      <c r="S98" s="45">
        <v>0.23674116090774078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9.8521987442526271E-2</v>
      </c>
      <c r="J99" s="45">
        <v>0</v>
      </c>
      <c r="K99" s="45">
        <v>0</v>
      </c>
      <c r="L99" s="45">
        <v>0</v>
      </c>
      <c r="M99" s="45">
        <v>7.4031357528578923E-3</v>
      </c>
      <c r="N99" s="45">
        <v>1.9156661782613327E-3</v>
      </c>
      <c r="O99" s="45">
        <v>0</v>
      </c>
      <c r="P99" s="45">
        <v>0.10215074671361535</v>
      </c>
      <c r="Q99" s="45">
        <v>0</v>
      </c>
      <c r="R99" s="45">
        <v>0.16957197693092496</v>
      </c>
      <c r="S99" s="45">
        <v>0.37956351301821201</v>
      </c>
    </row>
    <row r="100" spans="1:19">
      <c r="A100" s="88" t="s">
        <v>286</v>
      </c>
      <c r="B100" s="69" t="s">
        <v>140</v>
      </c>
      <c r="C100" s="45">
        <v>0.89134290610089195</v>
      </c>
      <c r="D100" s="45">
        <v>0.31651433779881621</v>
      </c>
      <c r="E100" s="45">
        <v>0</v>
      </c>
      <c r="F100" s="45">
        <v>0</v>
      </c>
      <c r="G100" s="45">
        <v>0</v>
      </c>
      <c r="H100" s="45">
        <v>0</v>
      </c>
      <c r="I100" s="45">
        <v>9.8521987442526271E-2</v>
      </c>
      <c r="J100" s="45">
        <v>0</v>
      </c>
      <c r="K100" s="45">
        <v>0</v>
      </c>
      <c r="L100" s="45">
        <v>0</v>
      </c>
      <c r="M100" s="45">
        <v>9.0129016778348614E-3</v>
      </c>
      <c r="N100" s="45">
        <v>0.20452212506626921</v>
      </c>
      <c r="O100" s="45">
        <v>4.9372053959912954E-3</v>
      </c>
      <c r="P100" s="45">
        <v>2.4190198458171608E-3</v>
      </c>
      <c r="Q100" s="45">
        <v>0</v>
      </c>
      <c r="R100" s="45">
        <v>0</v>
      </c>
      <c r="S100" s="45">
        <v>1.5272704833281523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1.6718862712338414</v>
      </c>
      <c r="M101" s="45">
        <v>1.4817330198052758E-2</v>
      </c>
      <c r="N101" s="45">
        <v>0</v>
      </c>
      <c r="O101" s="45">
        <v>3.3229260945222272E-4</v>
      </c>
      <c r="P101" s="45">
        <v>7.9216312978900305E-2</v>
      </c>
      <c r="Q101" s="45">
        <v>0</v>
      </c>
      <c r="R101" s="45">
        <v>2.3516792859425095E-2</v>
      </c>
      <c r="S101" s="45">
        <v>1.7897689998796693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0.14248383210642079</v>
      </c>
      <c r="L102" s="45">
        <v>0</v>
      </c>
      <c r="M102" s="45">
        <v>3.065676984104293E-2</v>
      </c>
      <c r="N102" s="45">
        <v>0</v>
      </c>
      <c r="O102" s="45">
        <v>1.2987880127623974E-4</v>
      </c>
      <c r="P102" s="45">
        <v>0</v>
      </c>
      <c r="Q102" s="45">
        <v>6.0793996107322279E-4</v>
      </c>
      <c r="R102" s="45">
        <v>0.21379264591480052</v>
      </c>
      <c r="S102" s="45">
        <v>0.38767106662459128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2.1445088277655131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6.6360101419142836E-3</v>
      </c>
      <c r="N103" s="45">
        <v>2.7137891986489748E-2</v>
      </c>
      <c r="O103" s="45">
        <v>0</v>
      </c>
      <c r="P103" s="45">
        <v>8.2531093545760825E-2</v>
      </c>
      <c r="Q103" s="45">
        <v>4.8632449815078083E-2</v>
      </c>
      <c r="R103" s="45">
        <v>2.175713458331785E-3</v>
      </c>
      <c r="S103" s="45">
        <v>2.3116219867131065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2.0673464702216648E-3</v>
      </c>
      <c r="N104" s="45">
        <v>0</v>
      </c>
      <c r="O104" s="45">
        <v>0</v>
      </c>
      <c r="P104" s="45">
        <v>2.7392900118449859E-2</v>
      </c>
      <c r="Q104" s="45">
        <v>9.944820647460606E-3</v>
      </c>
      <c r="R104" s="45">
        <v>6.6566053542523207E-2</v>
      </c>
      <c r="S104" s="45">
        <v>0.105971120778662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</v>
      </c>
      <c r="F105" s="45">
        <v>4.2203536160135187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2.2356543026332858</v>
      </c>
      <c r="M105" s="45">
        <v>9.1541378709418808E-3</v>
      </c>
      <c r="N105" s="45">
        <v>0</v>
      </c>
      <c r="O105" s="45">
        <v>0</v>
      </c>
      <c r="P105" s="45">
        <v>2.2698268609300243E-2</v>
      </c>
      <c r="Q105" s="45">
        <v>0</v>
      </c>
      <c r="R105" s="45">
        <v>9.6001714783319869E-2</v>
      </c>
      <c r="S105" s="45">
        <v>6.5838620399103718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6.7887156228163548E-3</v>
      </c>
      <c r="N106" s="45">
        <v>0</v>
      </c>
      <c r="O106" s="45">
        <v>0</v>
      </c>
      <c r="P106" s="45">
        <v>2.7324867774982664E-2</v>
      </c>
      <c r="Q106" s="45">
        <v>0</v>
      </c>
      <c r="R106" s="45">
        <v>0.1588449880128735</v>
      </c>
      <c r="S106" s="45">
        <v>0.19295857141068495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4.6620693650290796</v>
      </c>
      <c r="M107" s="45">
        <v>1.0620787610573501E-2</v>
      </c>
      <c r="N107" s="45">
        <v>0</v>
      </c>
      <c r="O107" s="45">
        <v>1.4781848114053808E-4</v>
      </c>
      <c r="P107" s="45">
        <v>0.48498914799494131</v>
      </c>
      <c r="Q107" s="45">
        <v>3.2853214446810775E-3</v>
      </c>
      <c r="R107" s="45">
        <v>6.6207984892301397E-3</v>
      </c>
      <c r="S107" s="45">
        <v>5.1677332390496531</v>
      </c>
    </row>
    <row r="108" spans="1:19">
      <c r="A108" s="88" t="s">
        <v>286</v>
      </c>
      <c r="B108" s="69" t="s">
        <v>148</v>
      </c>
      <c r="C108" s="45">
        <v>0.12037026416729546</v>
      </c>
      <c r="D108" s="45">
        <v>0</v>
      </c>
      <c r="E108" s="45">
        <v>0.16069722705090195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4.1925311505819352E-5</v>
      </c>
      <c r="L108" s="45">
        <v>0</v>
      </c>
      <c r="M108" s="45">
        <v>2.071498658695603E-3</v>
      </c>
      <c r="N108" s="45">
        <v>0.47329019211188239</v>
      </c>
      <c r="O108" s="45">
        <v>0</v>
      </c>
      <c r="P108" s="45">
        <v>0.26346430859917191</v>
      </c>
      <c r="Q108" s="45">
        <v>0</v>
      </c>
      <c r="R108" s="45">
        <v>0</v>
      </c>
      <c r="S108" s="45">
        <v>1.0199354158994538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0.45151834517849432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2.2856704224510693E-2</v>
      </c>
      <c r="N109" s="45">
        <v>1.3161778189100914E-2</v>
      </c>
      <c r="O109" s="45">
        <v>2.9880328475775375E-3</v>
      </c>
      <c r="P109" s="45">
        <v>0.91115719255884997</v>
      </c>
      <c r="Q109" s="45">
        <v>4.3321484701652757E-4</v>
      </c>
      <c r="R109" s="45">
        <v>0.33299619564852634</v>
      </c>
      <c r="S109" s="45">
        <v>1.7351114634940643</v>
      </c>
    </row>
    <row r="110" spans="1:19">
      <c r="A110" s="88" t="s">
        <v>286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1.4648540531201348E-3</v>
      </c>
      <c r="N110" s="45">
        <v>0</v>
      </c>
      <c r="O110" s="45">
        <v>0</v>
      </c>
      <c r="P110" s="45">
        <v>0.80696470559163913</v>
      </c>
      <c r="Q110" s="45">
        <v>3.5810048456808019E-4</v>
      </c>
      <c r="R110" s="45">
        <v>1.3338146262022121E-2</v>
      </c>
      <c r="S110" s="45">
        <v>0.82212580639136945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2.2356543026332858</v>
      </c>
      <c r="M111" s="45">
        <v>1.0739125201400412E-2</v>
      </c>
      <c r="N111" s="45">
        <v>1.3419519511328915E-2</v>
      </c>
      <c r="O111" s="45">
        <v>0</v>
      </c>
      <c r="P111" s="45">
        <v>0</v>
      </c>
      <c r="Q111" s="45">
        <v>0</v>
      </c>
      <c r="R111" s="45">
        <v>3.0815885157799983E-2</v>
      </c>
      <c r="S111" s="45">
        <v>2.2906288325038133</v>
      </c>
    </row>
    <row r="112" spans="1:19">
      <c r="A112" s="88" t="s">
        <v>286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3.7269797133792082E-3</v>
      </c>
      <c r="N112" s="45">
        <v>2.8593969357398663E-2</v>
      </c>
      <c r="O112" s="45">
        <v>4.9372053959910733E-3</v>
      </c>
      <c r="P112" s="45">
        <v>0</v>
      </c>
      <c r="Q112" s="45">
        <v>9.9448206474608281E-3</v>
      </c>
      <c r="R112" s="45">
        <v>8.1501510894312901E-3</v>
      </c>
      <c r="S112" s="45">
        <v>5.5353126203613101E-2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0.45151834517849432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6.1973817626821415E-3</v>
      </c>
      <c r="N113" s="45">
        <v>0</v>
      </c>
      <c r="O113" s="45">
        <v>0</v>
      </c>
      <c r="P113" s="45">
        <v>4.0438979434398448E-3</v>
      </c>
      <c r="Q113" s="45">
        <v>0</v>
      </c>
      <c r="R113" s="45">
        <v>9.6001714783326975E-2</v>
      </c>
      <c r="S113" s="45">
        <v>0.5577613396679908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0.14244190679491497</v>
      </c>
      <c r="L114" s="45">
        <v>0</v>
      </c>
      <c r="M114" s="45">
        <v>2.0910424800680616E-2</v>
      </c>
      <c r="N114" s="45">
        <v>2.9135382813926469E-2</v>
      </c>
      <c r="O114" s="45">
        <v>1.2780439170709146E-2</v>
      </c>
      <c r="P114" s="45">
        <v>0.10857140962073686</v>
      </c>
      <c r="Q114" s="45">
        <v>0</v>
      </c>
      <c r="R114" s="45">
        <v>3.8918209257445824E-3</v>
      </c>
      <c r="S114" s="45">
        <v>0.31773138412671642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0.16381118802613415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1.4364302444672177</v>
      </c>
      <c r="M115" s="45">
        <v>4.4881570238711532E-2</v>
      </c>
      <c r="N115" s="45">
        <v>9.54726466376421E-3</v>
      </c>
      <c r="O115" s="45">
        <v>0</v>
      </c>
      <c r="P115" s="45">
        <v>0.20997107496824086</v>
      </c>
      <c r="Q115" s="45">
        <v>3.5810048456808019E-4</v>
      </c>
      <c r="R115" s="45">
        <v>0</v>
      </c>
      <c r="S115" s="45">
        <v>1.8649994428485854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0.14244190679491497</v>
      </c>
      <c r="L116" s="45">
        <v>0</v>
      </c>
      <c r="M116" s="45">
        <v>1.1193566166397773E-2</v>
      </c>
      <c r="N116" s="45">
        <v>2.8153899100614055E-2</v>
      </c>
      <c r="O116" s="45">
        <v>1.2241565314918823E-4</v>
      </c>
      <c r="P116" s="45">
        <v>5.3716395158240005E-2</v>
      </c>
      <c r="Q116" s="45">
        <v>0</v>
      </c>
      <c r="R116" s="45">
        <v>5.0146856413228136E-2</v>
      </c>
      <c r="S116" s="45">
        <v>0.28577503928656256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0.58404368247596183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9.8910241828065182E-4</v>
      </c>
      <c r="N117" s="45">
        <v>0</v>
      </c>
      <c r="O117" s="45">
        <v>0</v>
      </c>
      <c r="P117" s="45">
        <v>2.9570703734510317E-2</v>
      </c>
      <c r="Q117" s="45">
        <v>0</v>
      </c>
      <c r="R117" s="45">
        <v>9.8130700681338112E-3</v>
      </c>
      <c r="S117" s="45">
        <v>0.62441655869685064</v>
      </c>
    </row>
    <row r="118" spans="1:19">
      <c r="A118" s="88" t="s">
        <v>286</v>
      </c>
      <c r="B118" s="69" t="s">
        <v>158</v>
      </c>
      <c r="C118" s="45">
        <v>0</v>
      </c>
      <c r="D118" s="45">
        <v>0.31651433779881621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3.846981630667301E-2</v>
      </c>
      <c r="N118" s="45">
        <v>2.2537986637548357E-2</v>
      </c>
      <c r="O118" s="45">
        <v>0</v>
      </c>
      <c r="P118" s="45">
        <v>0.7070264197139835</v>
      </c>
      <c r="Q118" s="45">
        <v>0</v>
      </c>
      <c r="R118" s="45">
        <v>5.6007374525407272E-2</v>
      </c>
      <c r="S118" s="45">
        <v>1.1405559349824443</v>
      </c>
    </row>
    <row r="119" spans="1:19">
      <c r="A119" s="88" t="s">
        <v>286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7.0263093765223772E-3</v>
      </c>
      <c r="N119" s="45">
        <v>2.0475654510727637E-2</v>
      </c>
      <c r="O119" s="45">
        <v>0</v>
      </c>
      <c r="P119" s="45">
        <v>0.36513200638547616</v>
      </c>
      <c r="Q119" s="45">
        <v>0</v>
      </c>
      <c r="R119" s="45">
        <v>0</v>
      </c>
      <c r="S119" s="45">
        <v>0.3926339702727546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0.16205742494797803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7.4946399360484861E-3</v>
      </c>
      <c r="N120" s="45">
        <v>0</v>
      </c>
      <c r="O120" s="45">
        <v>0</v>
      </c>
      <c r="P120" s="45">
        <v>3.1959586224139969E-2</v>
      </c>
      <c r="Q120" s="45">
        <v>0</v>
      </c>
      <c r="R120" s="45">
        <v>0.10771511650789733</v>
      </c>
      <c r="S120" s="45">
        <v>0.30922676761605317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1.9380055369433435E-2</v>
      </c>
      <c r="I121" s="45">
        <v>0</v>
      </c>
      <c r="J121" s="45">
        <v>0</v>
      </c>
      <c r="K121" s="45">
        <v>2.6403567288280083E-2</v>
      </c>
      <c r="L121" s="45">
        <v>0</v>
      </c>
      <c r="M121" s="45">
        <v>9.8817794703691675E-3</v>
      </c>
      <c r="N121" s="45">
        <v>0</v>
      </c>
      <c r="O121" s="45">
        <v>0</v>
      </c>
      <c r="P121" s="45">
        <v>0.55497942482102758</v>
      </c>
      <c r="Q121" s="45">
        <v>0</v>
      </c>
      <c r="R121" s="45">
        <v>4.5166678551488815E-2</v>
      </c>
      <c r="S121" s="45">
        <v>0.65581150550059419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9.8521987442526271E-2</v>
      </c>
      <c r="J122" s="45">
        <v>0</v>
      </c>
      <c r="K122" s="45">
        <v>0</v>
      </c>
      <c r="L122" s="45">
        <v>0</v>
      </c>
      <c r="M122" s="45">
        <v>5.6530093766937739E-5</v>
      </c>
      <c r="N122" s="45">
        <v>3.4546177909343001E-2</v>
      </c>
      <c r="O122" s="45">
        <v>0</v>
      </c>
      <c r="P122" s="45">
        <v>0</v>
      </c>
      <c r="Q122" s="45">
        <v>0</v>
      </c>
      <c r="R122" s="45">
        <v>0</v>
      </c>
      <c r="S122" s="45">
        <v>0.13312469544561623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3.3334224802317181E-3</v>
      </c>
      <c r="N123" s="45">
        <v>5.2672993895178877E-2</v>
      </c>
      <c r="O123" s="45">
        <v>0</v>
      </c>
      <c r="P123" s="45">
        <v>2.588861785626051E-2</v>
      </c>
      <c r="Q123" s="45">
        <v>0</v>
      </c>
      <c r="R123" s="45">
        <v>2.164487183822672E-3</v>
      </c>
      <c r="S123" s="45">
        <v>8.4059521415497329E-2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0.16069722705090328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3.0943975928501288E-3</v>
      </c>
      <c r="N124" s="45">
        <v>9.54726466376421E-3</v>
      </c>
      <c r="O124" s="45">
        <v>0</v>
      </c>
      <c r="P124" s="45">
        <v>2.8150578464455123E-2</v>
      </c>
      <c r="Q124" s="45">
        <v>0</v>
      </c>
      <c r="R124" s="45">
        <v>0</v>
      </c>
      <c r="S124" s="45">
        <v>0.20148946777197807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0.16069722705090417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1.0271415273876983E-6</v>
      </c>
      <c r="N125" s="45">
        <v>2.4621250385887805E-2</v>
      </c>
      <c r="O125" s="45">
        <v>0</v>
      </c>
      <c r="P125" s="45">
        <v>0.31785510965950436</v>
      </c>
      <c r="Q125" s="45">
        <v>0</v>
      </c>
      <c r="R125" s="45">
        <v>1.0912193465708171</v>
      </c>
      <c r="S125" s="45">
        <v>1.5943939608086453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7.3969781553273606E-5</v>
      </c>
      <c r="N126" s="45">
        <v>2.5465443932722209E-2</v>
      </c>
      <c r="O126" s="45">
        <v>0</v>
      </c>
      <c r="P126" s="45">
        <v>8.802842622150564E-2</v>
      </c>
      <c r="Q126" s="45">
        <v>0</v>
      </c>
      <c r="R126" s="45">
        <v>0</v>
      </c>
      <c r="S126" s="45">
        <v>0.11356783993576869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6.0219103899044057E-2</v>
      </c>
      <c r="N127" s="45">
        <v>5.9330298834858297E-2</v>
      </c>
      <c r="O127" s="45">
        <v>5.0596210491404836E-3</v>
      </c>
      <c r="P127" s="45">
        <v>0</v>
      </c>
      <c r="Q127" s="45">
        <v>0</v>
      </c>
      <c r="R127" s="45">
        <v>1.8341635585414906E-3</v>
      </c>
      <c r="S127" s="45">
        <v>0.12644318734157878</v>
      </c>
    </row>
    <row r="128" spans="1:19">
      <c r="A128" s="88" t="s">
        <v>286</v>
      </c>
      <c r="B128" s="69" t="s">
        <v>168</v>
      </c>
      <c r="C128" s="45">
        <v>0.12037026416729546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2.5298132613289614E-2</v>
      </c>
      <c r="K128" s="45">
        <v>0</v>
      </c>
      <c r="L128" s="45">
        <v>0</v>
      </c>
      <c r="M128" s="45">
        <v>7.3346540358443235E-4</v>
      </c>
      <c r="N128" s="45">
        <v>0</v>
      </c>
      <c r="O128" s="45">
        <v>0</v>
      </c>
      <c r="P128" s="45">
        <v>0</v>
      </c>
      <c r="Q128" s="45">
        <v>0</v>
      </c>
      <c r="R128" s="45">
        <v>0</v>
      </c>
      <c r="S128" s="45">
        <v>0.14640186218417739</v>
      </c>
    </row>
    <row r="129" spans="1:19">
      <c r="A129" s="88" t="s">
        <v>286</v>
      </c>
      <c r="B129" s="69" t="s">
        <v>169</v>
      </c>
      <c r="C129" s="45">
        <v>0</v>
      </c>
      <c r="D129" s="45">
        <v>0.31651433779881621</v>
      </c>
      <c r="E129" s="45">
        <v>0</v>
      </c>
      <c r="F129" s="45">
        <v>2.4825609505961737</v>
      </c>
      <c r="G129" s="45">
        <v>0.16205742494797803</v>
      </c>
      <c r="H129" s="45">
        <v>0</v>
      </c>
      <c r="I129" s="45">
        <v>0</v>
      </c>
      <c r="J129" s="45">
        <v>0</v>
      </c>
      <c r="K129" s="45">
        <v>0.1029236969260614</v>
      </c>
      <c r="L129" s="45">
        <v>0</v>
      </c>
      <c r="M129" s="45">
        <v>9.6466312996330572E-3</v>
      </c>
      <c r="N129" s="45">
        <v>0</v>
      </c>
      <c r="O129" s="45">
        <v>0</v>
      </c>
      <c r="P129" s="45">
        <v>3.2429375537525118E-2</v>
      </c>
      <c r="Q129" s="45">
        <v>4.3036793234207948E-4</v>
      </c>
      <c r="R129" s="45">
        <v>1.706720626948055E-2</v>
      </c>
      <c r="S129" s="45">
        <v>3.1236299913080359</v>
      </c>
    </row>
    <row r="130" spans="1:19">
      <c r="A130" s="88" t="s">
        <v>286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6.2050651690945813E-3</v>
      </c>
      <c r="N130" s="45">
        <v>2.047565451072586E-2</v>
      </c>
      <c r="O130" s="45">
        <v>0</v>
      </c>
      <c r="P130" s="45">
        <v>4.0438979434398448E-3</v>
      </c>
      <c r="Q130" s="45">
        <v>0</v>
      </c>
      <c r="R130" s="45">
        <v>0.21037482792478812</v>
      </c>
      <c r="S130" s="45">
        <v>0.24109944554803064</v>
      </c>
    </row>
    <row r="131" spans="1:19">
      <c r="A131" s="88" t="s">
        <v>286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5.7553529589414509E-2</v>
      </c>
      <c r="N131" s="45">
        <v>0</v>
      </c>
      <c r="O131" s="45">
        <v>0</v>
      </c>
      <c r="P131" s="45">
        <v>0.33031344123993733</v>
      </c>
      <c r="Q131" s="45">
        <v>0</v>
      </c>
      <c r="R131" s="45">
        <v>0.15907374464977764</v>
      </c>
      <c r="S131" s="45">
        <v>0.54694071547913836</v>
      </c>
    </row>
    <row r="132" spans="1:19">
      <c r="A132" s="88" t="s">
        <v>286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4.6621018849357654E-3</v>
      </c>
      <c r="N132" s="45">
        <v>1.5077444367364023E-2</v>
      </c>
      <c r="O132" s="45">
        <v>0</v>
      </c>
      <c r="P132" s="45">
        <v>8.2531093545760825E-2</v>
      </c>
      <c r="Q132" s="45">
        <v>0</v>
      </c>
      <c r="R132" s="45">
        <v>1.3338146262022121E-2</v>
      </c>
      <c r="S132" s="45">
        <v>0.11560878606007918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9.8521987442526271E-2</v>
      </c>
      <c r="J133" s="45">
        <v>0</v>
      </c>
      <c r="K133" s="45">
        <v>0</v>
      </c>
      <c r="L133" s="45">
        <v>1.4364302444672177</v>
      </c>
      <c r="M133" s="45">
        <v>7.4263892726627034E-3</v>
      </c>
      <c r="N133" s="45">
        <v>6.813989469414139E-4</v>
      </c>
      <c r="O133" s="45">
        <v>1.2241565314918823E-4</v>
      </c>
      <c r="P133" s="45">
        <v>0.10470544417311345</v>
      </c>
      <c r="Q133" s="45">
        <v>0</v>
      </c>
      <c r="R133" s="45">
        <v>2.1644871838333302E-3</v>
      </c>
      <c r="S133" s="45">
        <v>1.6500523671394376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1.4364302444672177</v>
      </c>
      <c r="M134" s="45">
        <v>5.9377740093680131E-4</v>
      </c>
      <c r="N134" s="45">
        <v>0</v>
      </c>
      <c r="O134" s="45">
        <v>0</v>
      </c>
      <c r="P134" s="45">
        <v>0.94483903077134812</v>
      </c>
      <c r="Q134" s="45">
        <v>0</v>
      </c>
      <c r="R134" s="45">
        <v>0</v>
      </c>
      <c r="S134" s="45">
        <v>2.38186305263946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9.6341546132894251E-3</v>
      </c>
      <c r="N135" s="45">
        <v>0</v>
      </c>
      <c r="O135" s="45">
        <v>2.9166599624903533E-3</v>
      </c>
      <c r="P135" s="45">
        <v>0.15109225676696525</v>
      </c>
      <c r="Q135" s="45">
        <v>0</v>
      </c>
      <c r="R135" s="45">
        <v>3.8945873466076364E-3</v>
      </c>
      <c r="S135" s="45">
        <v>0.16753765868938331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2.2356543026332822</v>
      </c>
      <c r="M136" s="45">
        <v>9.206553658565042E-4</v>
      </c>
      <c r="N136" s="45">
        <v>7.4069229871298603E-5</v>
      </c>
      <c r="O136" s="45">
        <v>1.1931498883432923E-3</v>
      </c>
      <c r="P136" s="45">
        <v>0</v>
      </c>
      <c r="Q136" s="45">
        <v>0</v>
      </c>
      <c r="R136" s="45">
        <v>0</v>
      </c>
      <c r="S136" s="45">
        <v>2.2378421771173862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2.6037111769225518E-2</v>
      </c>
      <c r="N137" s="45">
        <v>2.5693768728714872E-2</v>
      </c>
      <c r="O137" s="45">
        <v>0</v>
      </c>
      <c r="P137" s="45">
        <v>0.38756454091156911</v>
      </c>
      <c r="Q137" s="45">
        <v>0</v>
      </c>
      <c r="R137" s="45">
        <v>0</v>
      </c>
      <c r="S137" s="45">
        <v>0.43929542140949707</v>
      </c>
    </row>
    <row r="138" spans="1:19">
      <c r="A138" s="88" t="s">
        <v>286</v>
      </c>
      <c r="B138" s="69" t="s">
        <v>178</v>
      </c>
      <c r="C138" s="45">
        <v>0.12037026416729546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3.5973210205977324E-3</v>
      </c>
      <c r="N138" s="45">
        <v>0</v>
      </c>
      <c r="O138" s="45">
        <v>0</v>
      </c>
      <c r="P138" s="45">
        <v>0.1117782407377419</v>
      </c>
      <c r="Q138" s="45">
        <v>0</v>
      </c>
      <c r="R138" s="45">
        <v>0</v>
      </c>
      <c r="S138" s="45">
        <v>0.23574582592567594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7.0755144303547013E-6</v>
      </c>
      <c r="N139" s="45">
        <v>0</v>
      </c>
      <c r="O139" s="45">
        <v>1.6509915378311035E-3</v>
      </c>
      <c r="P139" s="45">
        <v>0.34805790625390287</v>
      </c>
      <c r="Q139" s="45">
        <v>5.8498944985063694E-3</v>
      </c>
      <c r="R139" s="45">
        <v>0.12112174927965924</v>
      </c>
      <c r="S139" s="45">
        <v>0.47668761708428065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1.9380055369433435E-2</v>
      </c>
      <c r="I140" s="45">
        <v>0</v>
      </c>
      <c r="J140" s="45">
        <v>0</v>
      </c>
      <c r="K140" s="45">
        <v>0</v>
      </c>
      <c r="L140" s="45">
        <v>0</v>
      </c>
      <c r="M140" s="45">
        <v>1.0594582395011543E-2</v>
      </c>
      <c r="N140" s="45">
        <v>0</v>
      </c>
      <c r="O140" s="45">
        <v>0</v>
      </c>
      <c r="P140" s="45">
        <v>0.82668837447076271</v>
      </c>
      <c r="Q140" s="45">
        <v>0</v>
      </c>
      <c r="R140" s="45">
        <v>4.9836091449151354E-6</v>
      </c>
      <c r="S140" s="45">
        <v>0.85666799584438991</v>
      </c>
    </row>
    <row r="141" spans="1:19">
      <c r="A141" s="88" t="s">
        <v>286</v>
      </c>
      <c r="B141" s="69" t="s">
        <v>181</v>
      </c>
      <c r="C141" s="45">
        <v>0</v>
      </c>
      <c r="D141" s="45">
        <v>0</v>
      </c>
      <c r="E141" s="45">
        <v>0.45151834517849565</v>
      </c>
      <c r="F141" s="45">
        <v>0</v>
      </c>
      <c r="G141" s="45">
        <v>0</v>
      </c>
      <c r="H141" s="45">
        <v>1.9380055369434324E-2</v>
      </c>
      <c r="I141" s="45">
        <v>0</v>
      </c>
      <c r="J141" s="45">
        <v>0</v>
      </c>
      <c r="K141" s="45">
        <v>0</v>
      </c>
      <c r="L141" s="45">
        <v>0</v>
      </c>
      <c r="M141" s="45">
        <v>4.4174884097358813E-4</v>
      </c>
      <c r="N141" s="45">
        <v>0</v>
      </c>
      <c r="O141" s="45">
        <v>0</v>
      </c>
      <c r="P141" s="45">
        <v>0.4107749224138999</v>
      </c>
      <c r="Q141" s="45">
        <v>0</v>
      </c>
      <c r="R141" s="45">
        <v>0.30195720619069277</v>
      </c>
      <c r="S141" s="45">
        <v>1.1840722779934651</v>
      </c>
    </row>
    <row r="142" spans="1:19">
      <c r="A142" s="88" t="s">
        <v>286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7.3383722637210269E-4</v>
      </c>
      <c r="N142" s="45">
        <v>0</v>
      </c>
      <c r="O142" s="45">
        <v>0</v>
      </c>
      <c r="P142" s="45">
        <v>1.907215959834474E-2</v>
      </c>
      <c r="Q142" s="45">
        <v>0</v>
      </c>
      <c r="R142" s="45">
        <v>0.12288725626662966</v>
      </c>
      <c r="S142" s="45">
        <v>0.14269325309135183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6.9372300387726682E-5</v>
      </c>
      <c r="N143" s="45">
        <v>1.3161778189100914E-2</v>
      </c>
      <c r="O143" s="45">
        <v>0</v>
      </c>
      <c r="P143" s="45">
        <v>0.48062615795823405</v>
      </c>
      <c r="Q143" s="45">
        <v>4.3036793234230153E-4</v>
      </c>
      <c r="R143" s="45">
        <v>0.14578522596983845</v>
      </c>
      <c r="S143" s="45">
        <v>0.64007290234988545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8.1223105951266916E-4</v>
      </c>
      <c r="N144" s="45">
        <v>1.921099221975453E-2</v>
      </c>
      <c r="O144" s="45">
        <v>5.7481436579687184E-5</v>
      </c>
      <c r="P144" s="45">
        <v>5.3427720969224879E-2</v>
      </c>
      <c r="Q144" s="45">
        <v>5.2103023622690703E-2</v>
      </c>
      <c r="R144" s="45">
        <v>0</v>
      </c>
      <c r="S144" s="45">
        <v>0.12561144930776891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7.3513201304109543E-6</v>
      </c>
      <c r="N145" s="45">
        <v>0</v>
      </c>
      <c r="O145" s="45">
        <v>0</v>
      </c>
      <c r="P145" s="45">
        <v>2.8150578464455123E-2</v>
      </c>
      <c r="Q145" s="45">
        <v>0</v>
      </c>
      <c r="R145" s="45">
        <v>0</v>
      </c>
      <c r="S145" s="45">
        <v>2.8157929784583757E-2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0.42317544417953279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4.9317091138276758E-3</v>
      </c>
      <c r="P146" s="45">
        <v>0.43345207825364085</v>
      </c>
      <c r="Q146" s="45">
        <v>9.824320002391751E-4</v>
      </c>
      <c r="R146" s="45">
        <v>0</v>
      </c>
      <c r="S146" s="45">
        <v>0.86254166354723338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1.9470797770360093E-4</v>
      </c>
      <c r="N147" s="45">
        <v>7.8938350066621865E-3</v>
      </c>
      <c r="O147" s="45">
        <v>7.0616348604448653E-3</v>
      </c>
      <c r="P147" s="45">
        <v>0.18974151215565627</v>
      </c>
      <c r="Q147" s="45">
        <v>1.4485249327098604E-3</v>
      </c>
      <c r="R147" s="45">
        <v>8.2544899747460931E-5</v>
      </c>
      <c r="S147" s="45">
        <v>0.20642275983291825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1.1400032570255902E-2</v>
      </c>
      <c r="I148" s="45">
        <v>0</v>
      </c>
      <c r="J148" s="45">
        <v>0</v>
      </c>
      <c r="K148" s="45">
        <v>0</v>
      </c>
      <c r="L148" s="45">
        <v>2.2356543026332787</v>
      </c>
      <c r="M148" s="45">
        <v>6.0249339192015583E-3</v>
      </c>
      <c r="N148" s="45">
        <v>0</v>
      </c>
      <c r="O148" s="45">
        <v>0</v>
      </c>
      <c r="P148" s="45">
        <v>9.3086282484005523E-2</v>
      </c>
      <c r="Q148" s="45">
        <v>0</v>
      </c>
      <c r="R148" s="45">
        <v>1.6050730572558791E-3</v>
      </c>
      <c r="S148" s="45">
        <v>2.3477706246640366</v>
      </c>
    </row>
    <row r="149" spans="1:19">
      <c r="A149" s="88" t="s">
        <v>286</v>
      </c>
      <c r="B149" s="69" t="s">
        <v>189</v>
      </c>
      <c r="C149" s="45">
        <v>0.13447209997135801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7.4727252359188645E-2</v>
      </c>
      <c r="K149" s="45">
        <v>0</v>
      </c>
      <c r="L149" s="45">
        <v>0</v>
      </c>
      <c r="M149" s="45">
        <v>0</v>
      </c>
      <c r="N149" s="45">
        <v>7.7913766904913473E-5</v>
      </c>
      <c r="O149" s="45">
        <v>0</v>
      </c>
      <c r="P149" s="45">
        <v>0.11539181466445214</v>
      </c>
      <c r="Q149" s="45">
        <v>4.9543029925235071E-2</v>
      </c>
      <c r="R149" s="45">
        <v>2.4522428303754396E-2</v>
      </c>
      <c r="S149" s="45">
        <v>0.39873453899085121</v>
      </c>
    </row>
    <row r="150" spans="1:19">
      <c r="A150" s="88" t="s">
        <v>286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1.8928289744920335E-2</v>
      </c>
      <c r="N150" s="45">
        <v>8.6384130966976613E-3</v>
      </c>
      <c r="O150" s="45">
        <v>4.9480345945702719E-3</v>
      </c>
      <c r="P150" s="45">
        <v>0</v>
      </c>
      <c r="Q150" s="45">
        <v>0</v>
      </c>
      <c r="R150" s="45">
        <v>1.6050730572558791E-3</v>
      </c>
      <c r="S150" s="45">
        <v>3.4119810493450586E-2</v>
      </c>
    </row>
    <row r="151" spans="1:19">
      <c r="A151" s="88" t="s">
        <v>286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4.972659746029251E-2</v>
      </c>
      <c r="Q151" s="45">
        <v>0</v>
      </c>
      <c r="R151" s="45">
        <v>0.47149722682592454</v>
      </c>
      <c r="S151" s="45">
        <v>0.52122382428620995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0.44240938649204509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5.3898941623309327E-4</v>
      </c>
      <c r="N152" s="45">
        <v>3.3858386466611989E-3</v>
      </c>
      <c r="O152" s="45">
        <v>0</v>
      </c>
      <c r="P152" s="45">
        <v>2.5101287283316509E-2</v>
      </c>
      <c r="Q152" s="45">
        <v>0</v>
      </c>
      <c r="R152" s="45">
        <v>0</v>
      </c>
      <c r="S152" s="45">
        <v>0.47143550183824345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5.6928056519467418E-4</v>
      </c>
      <c r="N153" s="45">
        <v>1.4856838617092194E-3</v>
      </c>
      <c r="O153" s="45">
        <v>0</v>
      </c>
      <c r="P153" s="45">
        <v>8.79355367721395E-2</v>
      </c>
      <c r="Q153" s="45">
        <v>0</v>
      </c>
      <c r="R153" s="45">
        <v>0</v>
      </c>
      <c r="S153" s="45">
        <v>8.9990501199054052E-2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0.45151834517849565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3.0426524202979977E-3</v>
      </c>
      <c r="N154" s="45">
        <v>1.0886752726861459E-2</v>
      </c>
      <c r="O154" s="45">
        <v>0</v>
      </c>
      <c r="P154" s="45">
        <v>6.5439492440393821E-2</v>
      </c>
      <c r="Q154" s="45">
        <v>0</v>
      </c>
      <c r="R154" s="45">
        <v>1.3833407564369793E-2</v>
      </c>
      <c r="S154" s="45">
        <v>0.54472065033041872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4.3537459733862249E-3</v>
      </c>
      <c r="N155" s="45">
        <v>0.11661922289050608</v>
      </c>
      <c r="O155" s="45">
        <v>0</v>
      </c>
      <c r="P155" s="45">
        <v>2.0418100346429213E-2</v>
      </c>
      <c r="Q155" s="45">
        <v>4.0833379095754907E-3</v>
      </c>
      <c r="R155" s="45">
        <v>0</v>
      </c>
      <c r="S155" s="45">
        <v>0.14547440711990589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6.7695109220089478E-4</v>
      </c>
      <c r="N156" s="45">
        <v>0</v>
      </c>
      <c r="O156" s="45">
        <v>2.4586008291249684E-4</v>
      </c>
      <c r="P156" s="45">
        <v>0.23040121279063897</v>
      </c>
      <c r="Q156" s="45">
        <v>0</v>
      </c>
      <c r="R156" s="45">
        <v>0</v>
      </c>
      <c r="S156" s="45">
        <v>0.23132402396575458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0</v>
      </c>
      <c r="O157" s="45">
        <v>0</v>
      </c>
      <c r="P157" s="45">
        <v>1.8762839451014202E-4</v>
      </c>
      <c r="Q157" s="45">
        <v>0</v>
      </c>
      <c r="R157" s="45">
        <v>0</v>
      </c>
      <c r="S157" s="45">
        <v>1.8762839451369473E-4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6.3781990088120466E-2</v>
      </c>
      <c r="Q158" s="45">
        <v>3.5810048456852428E-4</v>
      </c>
      <c r="R158" s="45">
        <v>2.9653959717279577E-4</v>
      </c>
      <c r="S158" s="45">
        <v>6.443663016989376E-2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2.4769862570209256</v>
      </c>
      <c r="M159" s="45">
        <v>5.9241913532126489E-4</v>
      </c>
      <c r="N159" s="45">
        <v>0</v>
      </c>
      <c r="O159" s="45">
        <v>0</v>
      </c>
      <c r="P159" s="45">
        <v>0.19925501236037846</v>
      </c>
      <c r="Q159" s="45">
        <v>2.7897669735095221E-3</v>
      </c>
      <c r="R159" s="45">
        <v>7.4596705151535048E-3</v>
      </c>
      <c r="S159" s="45">
        <v>2.687083126005291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8.6384130966976613E-3</v>
      </c>
      <c r="O160" s="45">
        <v>7.3972268522504159E-4</v>
      </c>
      <c r="P160" s="45">
        <v>3.323571946362236E-2</v>
      </c>
      <c r="Q160" s="45">
        <v>0</v>
      </c>
      <c r="R160" s="45">
        <v>0</v>
      </c>
      <c r="S160" s="45">
        <v>4.2613855245519972E-2</v>
      </c>
    </row>
    <row r="161" spans="1:19">
      <c r="A161" s="88" t="s">
        <v>286</v>
      </c>
      <c r="B161" s="69" t="s">
        <v>201</v>
      </c>
      <c r="C161" s="45">
        <v>0.26894419994271601</v>
      </c>
      <c r="D161" s="45">
        <v>0.18618490458753989</v>
      </c>
      <c r="E161" s="45">
        <v>0.48209168115271162</v>
      </c>
      <c r="F161" s="45">
        <v>2.2503400786572598</v>
      </c>
      <c r="G161" s="45">
        <v>0</v>
      </c>
      <c r="H161" s="45">
        <v>5.8140166108300306E-2</v>
      </c>
      <c r="I161" s="45">
        <v>0.10086116125757449</v>
      </c>
      <c r="J161" s="45">
        <v>0.14945450471837707</v>
      </c>
      <c r="K161" s="45">
        <v>0.23616906935010906</v>
      </c>
      <c r="L161" s="45">
        <v>5.1385463239336318</v>
      </c>
      <c r="M161" s="45">
        <v>0.25703418412150647</v>
      </c>
      <c r="N161" s="45">
        <v>5.1047068425638997E-2</v>
      </c>
      <c r="O161" s="45">
        <v>4.9444761350587951E-2</v>
      </c>
      <c r="P161" s="45">
        <v>6.3859216096398477</v>
      </c>
      <c r="Q161" s="45">
        <v>9.8986895060186431E-2</v>
      </c>
      <c r="R161" s="45">
        <v>2.1707929434081663</v>
      </c>
      <c r="S161" s="45">
        <v>17.883959551714128</v>
      </c>
    </row>
    <row r="162" spans="1:19">
      <c r="A162" s="88" t="s">
        <v>286</v>
      </c>
      <c r="B162" s="69" t="s">
        <v>202</v>
      </c>
      <c r="C162" s="45">
        <v>0.11241307688802138</v>
      </c>
      <c r="D162" s="45">
        <v>0</v>
      </c>
      <c r="E162" s="45">
        <v>0</v>
      </c>
      <c r="F162" s="45">
        <v>9.1165702706888396E-2</v>
      </c>
      <c r="G162" s="45">
        <v>0</v>
      </c>
      <c r="H162" s="45">
        <v>0</v>
      </c>
      <c r="I162" s="45">
        <v>5.7954110260309832E-2</v>
      </c>
      <c r="J162" s="45">
        <v>7.4727252359188534E-2</v>
      </c>
      <c r="K162" s="45">
        <v>0</v>
      </c>
      <c r="L162" s="45">
        <v>0</v>
      </c>
      <c r="M162" s="45">
        <v>8.3345573944269447E-2</v>
      </c>
      <c r="N162" s="45">
        <v>7.5459853280129607E-2</v>
      </c>
      <c r="O162" s="45">
        <v>4.9651337138291618E-2</v>
      </c>
      <c r="P162" s="45">
        <v>5.2474013011298126</v>
      </c>
      <c r="Q162" s="45">
        <v>2.3847852909094858E-2</v>
      </c>
      <c r="R162" s="45">
        <v>0.49684916730700479</v>
      </c>
      <c r="S162" s="45">
        <v>6.3128152279230392</v>
      </c>
    </row>
    <row r="163" spans="1:19">
      <c r="A163" s="88" t="s">
        <v>286</v>
      </c>
      <c r="B163" s="69" t="s">
        <v>203</v>
      </c>
      <c r="C163" s="45">
        <v>0.26894419994271601</v>
      </c>
      <c r="D163" s="45">
        <v>0</v>
      </c>
      <c r="E163" s="45">
        <v>8.1250349260962196E-2</v>
      </c>
      <c r="F163" s="45">
        <v>0.18233140541376969</v>
      </c>
      <c r="G163" s="45">
        <v>0.43593479022224457</v>
      </c>
      <c r="H163" s="45">
        <v>0</v>
      </c>
      <c r="I163" s="45">
        <v>0</v>
      </c>
      <c r="J163" s="45">
        <v>7.4727252359188534E-2</v>
      </c>
      <c r="K163" s="45">
        <v>0.28488381358982995</v>
      </c>
      <c r="L163" s="45">
        <v>0</v>
      </c>
      <c r="M163" s="45">
        <v>4.3652843886912152E-2</v>
      </c>
      <c r="N163" s="45">
        <v>7.7422224641772175E-3</v>
      </c>
      <c r="O163" s="45">
        <v>2.6086522024613146E-3</v>
      </c>
      <c r="P163" s="45">
        <v>3.5558844149039999</v>
      </c>
      <c r="Q163" s="45">
        <v>5.1202202201809044E-2</v>
      </c>
      <c r="R163" s="45">
        <v>1.1973274164276262</v>
      </c>
      <c r="S163" s="45">
        <v>6.1864895628756926</v>
      </c>
    </row>
    <row r="164" spans="1:19">
      <c r="A164" s="88" t="s">
        <v>286</v>
      </c>
      <c r="B164" s="69" t="s">
        <v>204</v>
      </c>
      <c r="C164" s="45">
        <v>0.13447209997135801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5">
        <v>0.14244190679491497</v>
      </c>
      <c r="L164" s="45">
        <v>0.42764178319968238</v>
      </c>
      <c r="M164" s="45">
        <v>3.4795484276788358E-2</v>
      </c>
      <c r="N164" s="45">
        <v>0</v>
      </c>
      <c r="O164" s="45">
        <v>8.7654900141982406E-3</v>
      </c>
      <c r="P164" s="45">
        <v>2.1075120800314053</v>
      </c>
      <c r="Q164" s="45">
        <v>5.0991554857945154E-2</v>
      </c>
      <c r="R164" s="45">
        <v>0.42486947957073795</v>
      </c>
      <c r="S164" s="45">
        <v>3.3314898787170364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9.1165702706888396E-2</v>
      </c>
      <c r="G165" s="45">
        <v>0.68121378638805652</v>
      </c>
      <c r="H165" s="45">
        <v>0</v>
      </c>
      <c r="I165" s="45">
        <v>0</v>
      </c>
      <c r="J165" s="45">
        <v>0</v>
      </c>
      <c r="K165" s="45">
        <v>0</v>
      </c>
      <c r="L165" s="45">
        <v>0</v>
      </c>
      <c r="M165" s="45">
        <v>3.5898345734768355E-3</v>
      </c>
      <c r="N165" s="45">
        <v>1.1300583658680807E-2</v>
      </c>
      <c r="O165" s="45">
        <v>7.2951749632066409E-5</v>
      </c>
      <c r="P165" s="45">
        <v>0.67918497978840264</v>
      </c>
      <c r="Q165" s="45">
        <v>8.1967743617217259E-3</v>
      </c>
      <c r="R165" s="45">
        <v>0.36422130522522878</v>
      </c>
      <c r="S165" s="45">
        <v>1.8389459184520547</v>
      </c>
    </row>
    <row r="166" spans="1:19">
      <c r="A166" s="88" t="s">
        <v>286</v>
      </c>
      <c r="B166" s="69" t="s">
        <v>206</v>
      </c>
      <c r="C166" s="45">
        <v>0</v>
      </c>
      <c r="D166" s="45">
        <v>0</v>
      </c>
      <c r="E166" s="45">
        <v>0</v>
      </c>
      <c r="F166" s="45">
        <v>5.3626883945227632E-2</v>
      </c>
      <c r="G166" s="45">
        <v>0</v>
      </c>
      <c r="H166" s="45">
        <v>0</v>
      </c>
      <c r="I166" s="45">
        <v>0</v>
      </c>
      <c r="J166" s="45">
        <v>4.3957207270110765E-2</v>
      </c>
      <c r="K166" s="45">
        <v>0</v>
      </c>
      <c r="L166" s="45">
        <v>0</v>
      </c>
      <c r="M166" s="45">
        <v>3.604827791685139E-3</v>
      </c>
      <c r="N166" s="45">
        <v>5.0814194686452652E-3</v>
      </c>
      <c r="O166" s="45">
        <v>3.7195034689485595E-4</v>
      </c>
      <c r="P166" s="45">
        <v>0.14573158100788675</v>
      </c>
      <c r="Q166" s="45">
        <v>0</v>
      </c>
      <c r="R166" s="45">
        <v>4.5848875006981871E-3</v>
      </c>
      <c r="S166" s="45">
        <v>0.25695875733117646</v>
      </c>
    </row>
    <row r="167" spans="1:19">
      <c r="A167" s="88" t="s">
        <v>286</v>
      </c>
      <c r="B167" s="69" t="s">
        <v>207</v>
      </c>
      <c r="C167" s="45">
        <v>0</v>
      </c>
      <c r="D167" s="45">
        <v>0</v>
      </c>
      <c r="E167" s="45">
        <v>0</v>
      </c>
      <c r="F167" s="45">
        <v>0.18233140541376969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5.0823824442502996E-4</v>
      </c>
      <c r="N167" s="45">
        <v>0</v>
      </c>
      <c r="O167" s="45">
        <v>1.7888365144647089E-3</v>
      </c>
      <c r="P167" s="45">
        <v>0.10289324317258064</v>
      </c>
      <c r="Q167" s="45">
        <v>9.824320002391751E-4</v>
      </c>
      <c r="R167" s="45">
        <v>0.17009836460990613</v>
      </c>
      <c r="S167" s="45">
        <v>0.45860251995543422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1.6349837974026116E-2</v>
      </c>
      <c r="N168" s="45">
        <v>0</v>
      </c>
      <c r="O168" s="45">
        <v>2.2826597454130848E-3</v>
      </c>
      <c r="P168" s="45">
        <v>0.56699628988842932</v>
      </c>
      <c r="Q168" s="45">
        <v>9.824320002391751E-4</v>
      </c>
      <c r="R168" s="45">
        <v>5.8459180566487134E-2</v>
      </c>
      <c r="S168" s="45">
        <v>0.64507040017457484</v>
      </c>
    </row>
    <row r="169" spans="1:19">
      <c r="A169" s="88" t="s">
        <v>286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0.34060689319402826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3.6034474528317872E-2</v>
      </c>
      <c r="N169" s="45">
        <v>2.3538708583220824E-2</v>
      </c>
      <c r="O169" s="45">
        <v>0</v>
      </c>
      <c r="P169" s="45">
        <v>0.64365471269958618</v>
      </c>
      <c r="Q169" s="45">
        <v>0</v>
      </c>
      <c r="R169" s="45">
        <v>0.20611593440512621</v>
      </c>
      <c r="S169" s="45">
        <v>1.2499507234103362</v>
      </c>
    </row>
    <row r="170" spans="1:19">
      <c r="A170" s="88" t="s">
        <v>286</v>
      </c>
      <c r="B170" s="69" t="s">
        <v>210</v>
      </c>
      <c r="C170" s="45">
        <v>0</v>
      </c>
      <c r="D170" s="45">
        <v>5.185645419457785E-2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1.3913871699067215E-4</v>
      </c>
      <c r="N170" s="45">
        <v>2.8278023756840298E-3</v>
      </c>
      <c r="O170" s="45">
        <v>8.7212051192304685E-3</v>
      </c>
      <c r="P170" s="45">
        <v>6.8899096989326836E-2</v>
      </c>
      <c r="Q170" s="45">
        <v>1.9324936060110876E-2</v>
      </c>
      <c r="R170" s="45">
        <v>0.16337565539303966</v>
      </c>
      <c r="S170" s="45">
        <v>0.31514428884884182</v>
      </c>
    </row>
    <row r="171" spans="1:19">
      <c r="A171" s="88" t="s">
        <v>286</v>
      </c>
      <c r="B171" s="69" t="s">
        <v>211</v>
      </c>
      <c r="C171" s="45">
        <v>6.432586883615965E-2</v>
      </c>
      <c r="D171" s="45">
        <v>0</v>
      </c>
      <c r="E171" s="45">
        <v>6.2208884966800326E-2</v>
      </c>
      <c r="F171" s="45">
        <v>0</v>
      </c>
      <c r="G171" s="45">
        <v>0.34060689319402826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8.1492857159304322E-5</v>
      </c>
      <c r="N171" s="45">
        <v>0</v>
      </c>
      <c r="O171" s="45">
        <v>2.0025932462091056E-3</v>
      </c>
      <c r="P171" s="45">
        <v>1.7902458867503412E-2</v>
      </c>
      <c r="Q171" s="45">
        <v>1.0741012858455079E-3</v>
      </c>
      <c r="R171" s="45">
        <v>3.53344920423595E-2</v>
      </c>
      <c r="S171" s="45">
        <v>0.52353678529613035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0.34060689319402826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5.954493812794226E-4</v>
      </c>
      <c r="N172" s="45">
        <v>0</v>
      </c>
      <c r="O172" s="45">
        <v>1.243748098915809E-4</v>
      </c>
      <c r="P172" s="45">
        <v>0.28465290005137689</v>
      </c>
      <c r="Q172" s="45">
        <v>1.0217655773085976E-2</v>
      </c>
      <c r="R172" s="45">
        <v>1.272742766443713E-2</v>
      </c>
      <c r="S172" s="45">
        <v>0.64892470087409038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4.5819164837013204E-4</v>
      </c>
      <c r="N173" s="45">
        <v>2.1811800384767821E-2</v>
      </c>
      <c r="O173" s="45">
        <v>0</v>
      </c>
      <c r="P173" s="45">
        <v>5.3302042865119859E-2</v>
      </c>
      <c r="Q173" s="45">
        <v>0</v>
      </c>
      <c r="R173" s="45">
        <v>7.0648161949534938E-2</v>
      </c>
      <c r="S173" s="45">
        <v>0.14622019684782117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9.0541707375990654E-5</v>
      </c>
      <c r="N174" s="45">
        <v>0</v>
      </c>
      <c r="O174" s="45">
        <v>6.1490379146120766E-3</v>
      </c>
      <c r="P174" s="45">
        <v>5.6559201051925356E-2</v>
      </c>
      <c r="Q174" s="45">
        <v>8.52073489829408E-4</v>
      </c>
      <c r="R174" s="45">
        <v>1.3113239571289625E-2</v>
      </c>
      <c r="S174" s="45">
        <v>7.6764093734993821E-2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3.4076276850569798E-4</v>
      </c>
      <c r="N175" s="45">
        <v>0</v>
      </c>
      <c r="O175" s="45">
        <v>1.0055251270823629E-2</v>
      </c>
      <c r="P175" s="45">
        <v>1.3536740483765186E-2</v>
      </c>
      <c r="Q175" s="45">
        <v>0</v>
      </c>
      <c r="R175" s="45">
        <v>1.5387984506745056E-2</v>
      </c>
      <c r="S175" s="45">
        <v>3.9320739029903962E-2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4.998763547199303E-4</v>
      </c>
      <c r="N176" s="45">
        <v>0</v>
      </c>
      <c r="O176" s="45">
        <v>1.335146756173744E-3</v>
      </c>
      <c r="P176" s="45">
        <v>2.3612364049789392E-2</v>
      </c>
      <c r="Q176" s="45">
        <v>0</v>
      </c>
      <c r="R176" s="45">
        <v>1.5387984506737951E-2</v>
      </c>
      <c r="S176" s="45">
        <v>4.0835371667355957E-2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8.7761538480890522E-5</v>
      </c>
      <c r="N177" s="45">
        <v>0</v>
      </c>
      <c r="O177" s="45">
        <v>2.6029059310950231E-4</v>
      </c>
      <c r="P177" s="45">
        <v>2.1127083640948285E-3</v>
      </c>
      <c r="Q177" s="45">
        <v>0</v>
      </c>
      <c r="R177" s="45">
        <v>0</v>
      </c>
      <c r="S177" s="45">
        <v>2.4607604957509466E-3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3.3112429274240185E-4</v>
      </c>
      <c r="N178" s="45">
        <v>0</v>
      </c>
      <c r="O178" s="45">
        <v>0</v>
      </c>
      <c r="P178" s="45">
        <v>3.6372997475240254E-3</v>
      </c>
      <c r="Q178" s="45">
        <v>0</v>
      </c>
      <c r="R178" s="45">
        <v>0</v>
      </c>
      <c r="S178" s="45">
        <v>3.9684240401811621E-3</v>
      </c>
    </row>
    <row r="179" spans="1:19">
      <c r="A179" s="88" t="s">
        <v>286</v>
      </c>
      <c r="B179" s="69" t="s">
        <v>219</v>
      </c>
      <c r="C179" s="45">
        <v>0</v>
      </c>
      <c r="D179" s="45">
        <v>7.1534564418081814E-2</v>
      </c>
      <c r="E179" s="45">
        <v>0</v>
      </c>
      <c r="F179" s="45">
        <v>0</v>
      </c>
      <c r="G179" s="45">
        <v>0.20035699599648282</v>
      </c>
      <c r="H179" s="45">
        <v>0</v>
      </c>
      <c r="I179" s="45">
        <v>0</v>
      </c>
      <c r="J179" s="45">
        <v>1.8186875489833332E-2</v>
      </c>
      <c r="K179" s="45">
        <v>8.3789356938185122E-2</v>
      </c>
      <c r="L179" s="45">
        <v>0</v>
      </c>
      <c r="M179" s="45">
        <v>2.8420786761838457E-2</v>
      </c>
      <c r="N179" s="45">
        <v>1.5054807759110389E-2</v>
      </c>
      <c r="O179" s="45">
        <v>3.7341420611842757E-3</v>
      </c>
      <c r="P179" s="45">
        <v>6.3123216781214353E-2</v>
      </c>
      <c r="Q179" s="45">
        <v>0</v>
      </c>
      <c r="R179" s="45">
        <v>0</v>
      </c>
      <c r="S179" s="45">
        <v>0.48420074620594278</v>
      </c>
    </row>
    <row r="180" spans="1:19">
      <c r="A180" s="88" t="s">
        <v>286</v>
      </c>
      <c r="B180" s="69" t="s">
        <v>220</v>
      </c>
      <c r="C180" s="45">
        <v>0</v>
      </c>
      <c r="D180" s="45">
        <v>2.0890372773946453E-2</v>
      </c>
      <c r="E180" s="45">
        <v>0</v>
      </c>
      <c r="F180" s="45">
        <v>0</v>
      </c>
      <c r="G180" s="45">
        <v>0</v>
      </c>
      <c r="H180" s="45">
        <v>0</v>
      </c>
      <c r="I180" s="45">
        <v>2.6645855048994527E-3</v>
      </c>
      <c r="J180" s="45">
        <v>0</v>
      </c>
      <c r="K180" s="45">
        <v>0</v>
      </c>
      <c r="L180" s="45">
        <v>0</v>
      </c>
      <c r="M180" s="45">
        <v>4.6176581148882789E-2</v>
      </c>
      <c r="N180" s="45">
        <v>2.0396444736359598E-2</v>
      </c>
      <c r="O180" s="45">
        <v>7.5007988987165763E-3</v>
      </c>
      <c r="P180" s="45">
        <v>7.1699787974708329E-3</v>
      </c>
      <c r="Q180" s="45">
        <v>3.6545881927576573E-3</v>
      </c>
      <c r="R180" s="45">
        <v>2.8464842651388267E-2</v>
      </c>
      <c r="S180" s="45">
        <v>0.13691819270439964</v>
      </c>
    </row>
    <row r="181" spans="1:19">
      <c r="A181" s="88" t="s">
        <v>286</v>
      </c>
      <c r="B181" s="69" t="s">
        <v>221</v>
      </c>
      <c r="C181" s="45">
        <v>1.3934090764093909E-3</v>
      </c>
      <c r="D181" s="45">
        <v>4.1780745547892906E-2</v>
      </c>
      <c r="E181" s="45">
        <v>0</v>
      </c>
      <c r="F181" s="45">
        <v>0</v>
      </c>
      <c r="G181" s="45">
        <v>0</v>
      </c>
      <c r="H181" s="45">
        <v>0</v>
      </c>
      <c r="I181" s="45">
        <v>5.3291710097989053E-3</v>
      </c>
      <c r="J181" s="45">
        <v>0</v>
      </c>
      <c r="K181" s="45">
        <v>0</v>
      </c>
      <c r="L181" s="45">
        <v>4.6275262282598817E-2</v>
      </c>
      <c r="M181" s="45">
        <v>3.4493345201809689E-2</v>
      </c>
      <c r="N181" s="45">
        <v>5.0554525361292235E-2</v>
      </c>
      <c r="O181" s="45">
        <v>1.807945582741155E-2</v>
      </c>
      <c r="P181" s="45">
        <v>7.7122883297420231E-6</v>
      </c>
      <c r="Q181" s="45">
        <v>0</v>
      </c>
      <c r="R181" s="45">
        <v>4.0168466059427033E-3</v>
      </c>
      <c r="S181" s="45">
        <v>0.20193047320151436</v>
      </c>
    </row>
    <row r="182" spans="1:19">
      <c r="A182" s="88" t="s">
        <v>286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7.993756514698358E-3</v>
      </c>
      <c r="J182" s="45">
        <v>0</v>
      </c>
      <c r="K182" s="45">
        <v>0</v>
      </c>
      <c r="L182" s="45">
        <v>0</v>
      </c>
      <c r="M182" s="45">
        <v>3.899162528999689E-2</v>
      </c>
      <c r="N182" s="45">
        <v>4.0488323667698722E-2</v>
      </c>
      <c r="O182" s="45">
        <v>1.1011127855986569E-3</v>
      </c>
      <c r="P182" s="45">
        <v>5.7418067852410104E-2</v>
      </c>
      <c r="Q182" s="45">
        <v>0</v>
      </c>
      <c r="R182" s="45">
        <v>8.1110636560026705E-3</v>
      </c>
      <c r="S182" s="45">
        <v>0.15410394976640873</v>
      </c>
    </row>
    <row r="183" spans="1:19">
      <c r="A183" s="88" t="s">
        <v>286</v>
      </c>
      <c r="B183" s="69" t="s">
        <v>223</v>
      </c>
      <c r="C183" s="45">
        <v>0</v>
      </c>
      <c r="D183" s="45">
        <v>6.2671118321839359E-2</v>
      </c>
      <c r="E183" s="45">
        <v>2.8449647879025264E-4</v>
      </c>
      <c r="F183" s="45">
        <v>0</v>
      </c>
      <c r="G183" s="45">
        <v>0</v>
      </c>
      <c r="H183" s="45">
        <v>0</v>
      </c>
      <c r="I183" s="45">
        <v>1.5674032381758352E-3</v>
      </c>
      <c r="J183" s="45">
        <v>0</v>
      </c>
      <c r="K183" s="45">
        <v>0</v>
      </c>
      <c r="L183" s="45">
        <v>0</v>
      </c>
      <c r="M183" s="45">
        <v>7.4354185745484358E-4</v>
      </c>
      <c r="N183" s="45">
        <v>3.6722405954858317E-2</v>
      </c>
      <c r="O183" s="45">
        <v>3.6154381117903256E-3</v>
      </c>
      <c r="P183" s="45">
        <v>1.0015846696674657E-2</v>
      </c>
      <c r="Q183" s="45">
        <v>0</v>
      </c>
      <c r="R183" s="45">
        <v>0</v>
      </c>
      <c r="S183" s="45">
        <v>0.1156202506595605</v>
      </c>
    </row>
    <row r="184" spans="1:19">
      <c r="A184" s="88" t="s">
        <v>286</v>
      </c>
      <c r="B184" s="69" t="s">
        <v>224</v>
      </c>
      <c r="C184" s="45">
        <v>0</v>
      </c>
      <c r="D184" s="45">
        <v>1.2288454572910723E-2</v>
      </c>
      <c r="E184" s="45">
        <v>0</v>
      </c>
      <c r="F184" s="45">
        <v>0</v>
      </c>
      <c r="G184" s="45">
        <v>0</v>
      </c>
      <c r="H184" s="45">
        <v>0</v>
      </c>
      <c r="I184" s="45">
        <v>5.0815607375209737E-4</v>
      </c>
      <c r="J184" s="45">
        <v>0</v>
      </c>
      <c r="K184" s="45">
        <v>0</v>
      </c>
      <c r="L184" s="45">
        <v>0</v>
      </c>
      <c r="M184" s="45">
        <v>0</v>
      </c>
      <c r="N184" s="45">
        <v>7.8562090686968844E-3</v>
      </c>
      <c r="O184" s="45">
        <v>9.2223768840482556E-4</v>
      </c>
      <c r="P184" s="45">
        <v>0</v>
      </c>
      <c r="Q184" s="45">
        <v>0</v>
      </c>
      <c r="R184" s="45">
        <v>0</v>
      </c>
      <c r="S184" s="45">
        <v>2.1575057403765641E-2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9</vt:i4>
      </vt:variant>
    </vt:vector>
  </HeadingPairs>
  <TitlesOfParts>
    <vt:vector size="62" baseType="lpstr">
      <vt:lpstr>About</vt:lpstr>
      <vt:lpstr>Country Selector</vt:lpstr>
      <vt:lpstr>Cross-Page Data</vt:lpstr>
      <vt:lpstr>BAU Process Emissions</vt:lpstr>
      <vt:lpstr>Process Emissions Multipliers</vt:lpstr>
      <vt:lpstr>Chem Calcs</vt:lpstr>
      <vt:lpstr>Addition to Chem for Other</vt:lpstr>
      <vt:lpstr>Cement</vt:lpstr>
      <vt:lpstr>PERAC-MCAbMC-cement-CC</vt:lpstr>
      <vt:lpstr>PERAC-MCAbMC-mining-MR</vt:lpstr>
      <vt:lpstr>PERAC-MCAbMC-mining-MD</vt:lpstr>
      <vt:lpstr>PERAC-MCAbMC-chemicals-CP</vt:lpstr>
      <vt:lpstr>PERAC-MCAbMC-ngps-WT</vt:lpstr>
      <vt:lpstr>PERAC-MCAbMC-ngps-MR</vt:lpstr>
      <vt:lpstr>PERAC-MCAbMC-waste-MR</vt:lpstr>
      <vt:lpstr>PERAC-MCAbMC-waste-MD</vt:lpstr>
      <vt:lpstr>PERAC-MCAbMC-ag-CM</vt:lpstr>
      <vt:lpstr>PERAC-MCAbMC-ag-RC</vt:lpstr>
      <vt:lpstr>PERAC-MCAbMC-ag-LM</vt:lpstr>
      <vt:lpstr>PERAC-MCAbMC-other-WT</vt:lpstr>
      <vt:lpstr>PERAC-MCAbMC-other-CP</vt:lpstr>
      <vt:lpstr>Coal Baselines</vt:lpstr>
      <vt:lpstr>Coal mining 2010</vt:lpstr>
      <vt:lpstr>Coal mining 2020</vt:lpstr>
      <vt:lpstr>Coal mining 2030</vt:lpstr>
      <vt:lpstr>Chemicals Baselines</vt:lpstr>
      <vt:lpstr>Chemicals 2010</vt:lpstr>
      <vt:lpstr>Chemicals 2020</vt:lpstr>
      <vt:lpstr>Chemicals 2030</vt:lpstr>
      <vt:lpstr>NGPS Baselines</vt:lpstr>
      <vt:lpstr>NGPS 2010</vt:lpstr>
      <vt:lpstr>NGPS 2020</vt:lpstr>
      <vt:lpstr>NGPS 2030</vt:lpstr>
      <vt:lpstr>Waste Baselines</vt:lpstr>
      <vt:lpstr>Waste 2010</vt:lpstr>
      <vt:lpstr>Waste 2020</vt:lpstr>
      <vt:lpstr>Waste 2030</vt:lpstr>
      <vt:lpstr>Other Baselines</vt:lpstr>
      <vt:lpstr>Other 2010</vt:lpstr>
      <vt:lpstr>Other 2020</vt:lpstr>
      <vt:lpstr>Other 2030</vt:lpstr>
      <vt:lpstr>Soil Baselines</vt:lpstr>
      <vt:lpstr>Soil 2010</vt:lpstr>
      <vt:lpstr>Soil 2020</vt:lpstr>
      <vt:lpstr>Soil 2030</vt:lpstr>
      <vt:lpstr>Rice Baselines</vt:lpstr>
      <vt:lpstr>Ric 2010</vt:lpstr>
      <vt:lpstr>Ric 2020</vt:lpstr>
      <vt:lpstr>Ric 2030</vt:lpstr>
      <vt:lpstr>Livestock Baselines</vt:lpstr>
      <vt:lpstr>Liv 2010</vt:lpstr>
      <vt:lpstr>Liv 2020</vt:lpstr>
      <vt:lpstr>Liv 2030</vt:lpstr>
      <vt:lpstr>CH4_to_CO2e</vt:lpstr>
      <vt:lpstr>'Coal mining 2010'!data_2010</vt:lpstr>
      <vt:lpstr>'NGPS 2010'!data_2010</vt:lpstr>
      <vt:lpstr>'Coal mining 2020'!data_2020</vt:lpstr>
      <vt:lpstr>'NGPS 2020'!data_2020</vt:lpstr>
      <vt:lpstr>'Coal mining 2030'!data_2030</vt:lpstr>
      <vt:lpstr>'NGPS 2030'!data_2030</vt:lpstr>
      <vt:lpstr>N2O_to_CO2e</vt:lpstr>
      <vt:lpstr>Regions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Robbie</cp:lastModifiedBy>
  <dcterms:created xsi:type="dcterms:W3CDTF">2015-06-26T00:17:38Z</dcterms:created>
  <dcterms:modified xsi:type="dcterms:W3CDTF">2018-04-18T00:23:53Z</dcterms:modified>
</cp:coreProperties>
</file>