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India EPS\InputData INDIA FINAL\land\ICoLUPpUA\"/>
    </mc:Choice>
  </mc:AlternateContent>
  <bookViews>
    <workbookView xWindow="315" yWindow="315" windowWidth="18825" windowHeight="6555"/>
  </bookViews>
  <sheets>
    <sheet name="About" sheetId="1" r:id="rId1"/>
    <sheet name="AfforestationRestoration" sheetId="4" r:id="rId2"/>
    <sheet name="ForestManagement" sheetId="6" r:id="rId3"/>
    <sheet name="ICoLUPpUA" sheetId="3" r:id="rId4"/>
  </sheets>
  <externalReferences>
    <externalReference r:id="rId5"/>
  </externalReferences>
  <definedNames>
    <definedName name="C_to_CO2">'[1]Conversion Factors'!$A$4</definedName>
  </definedNames>
  <calcPr calcId="171027"/>
</workbook>
</file>

<file path=xl/calcChain.xml><?xml version="1.0" encoding="utf-8"?>
<calcChain xmlns="http://schemas.openxmlformats.org/spreadsheetml/2006/main">
  <c r="B7" i="3" l="1"/>
  <c r="B5" i="3"/>
  <c r="B3" i="3"/>
  <c r="D12" i="6" l="1"/>
  <c r="D11" i="6"/>
  <c r="D10" i="6"/>
  <c r="D9" i="6"/>
  <c r="D8" i="6"/>
  <c r="D7" i="6"/>
  <c r="D6" i="6"/>
  <c r="D5" i="6"/>
  <c r="D4" i="6"/>
  <c r="D3" i="6"/>
  <c r="A15" i="6" s="1"/>
  <c r="B4" i="3" s="1"/>
  <c r="D24" i="4"/>
  <c r="E24" i="4" s="1"/>
  <c r="F24" i="4" s="1"/>
  <c r="E21" i="4"/>
  <c r="F21" i="4" s="1"/>
  <c r="E22" i="4"/>
  <c r="F22" i="4" s="1"/>
  <c r="E23" i="4"/>
  <c r="F23" i="4" s="1"/>
  <c r="E13" i="4"/>
  <c r="F13" i="4" s="1"/>
  <c r="E14" i="4"/>
  <c r="F14" i="4" s="1"/>
  <c r="E15" i="4"/>
  <c r="F15" i="4" s="1"/>
  <c r="E16" i="4"/>
  <c r="F16" i="4" s="1"/>
  <c r="E17" i="4"/>
  <c r="F17" i="4" s="1"/>
  <c r="E12" i="4"/>
  <c r="F12" i="4" s="1"/>
  <c r="E4" i="4"/>
  <c r="F4" i="4" s="1"/>
  <c r="E5" i="4"/>
  <c r="F5" i="4" s="1"/>
  <c r="E6" i="4"/>
  <c r="F6" i="4" s="1"/>
  <c r="E7" i="4"/>
  <c r="F7" i="4" s="1"/>
  <c r="E8" i="4"/>
  <c r="F8" i="4" s="1"/>
  <c r="F25" i="4" l="1"/>
  <c r="F18" i="4"/>
  <c r="F9" i="4"/>
</calcChain>
</file>

<file path=xl/sharedStrings.xml><?xml version="1.0" encoding="utf-8"?>
<sst xmlns="http://schemas.openxmlformats.org/spreadsheetml/2006/main" count="89" uniqueCount="77">
  <si>
    <t>ICoLUPpUA Implementation Cost of Land Use Policies per Unit Area</t>
  </si>
  <si>
    <t>Sources:</t>
  </si>
  <si>
    <t>NATIONAL MISSION FOR GREEN INDIA</t>
  </si>
  <si>
    <t>http://www.moef.gov.in/sites/default/files/GIM_Mission%20Document-1.pdf</t>
  </si>
  <si>
    <t>ANNEX 1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</si>
  <si>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</si>
  <si>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</si>
  <si>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</si>
  <si>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</si>
  <si>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</si>
  <si>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</si>
  <si>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</si>
  <si>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</si>
  <si>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</si>
  <si>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</si>
  <si>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</si>
  <si>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</si>
  <si>
    <t xml:space="preserve">Enhancing quality of forest cover and improve ecosystem services </t>
  </si>
  <si>
    <t xml:space="preserve">Category </t>
  </si>
  <si>
    <t>Moderately dense forest cover</t>
  </si>
  <si>
    <t>Restoration of grasslands</t>
  </si>
  <si>
    <t>Area (million ha)</t>
  </si>
  <si>
    <t>eco-restoration type 1</t>
  </si>
  <si>
    <t>eco-restoration type 2</t>
  </si>
  <si>
    <t>eco-restoration type 3</t>
  </si>
  <si>
    <t>Unit Cost per hectare (Rs)</t>
  </si>
  <si>
    <t>Ecosystem restoration and increase in forest cover</t>
  </si>
  <si>
    <t>Rahab of shifting cultivation areas</t>
  </si>
  <si>
    <t>restoring scrublands</t>
  </si>
  <si>
    <t>Restoring seabuckthorn</t>
  </si>
  <si>
    <t>Restoration of Mangroves</t>
  </si>
  <si>
    <t xml:space="preserve">Ravine Reclamation </t>
  </si>
  <si>
    <t>Restoration of mining areas</t>
  </si>
  <si>
    <t>Estimates for costs by forest type (Annex 1; Table A)</t>
  </si>
  <si>
    <t>Restoration</t>
  </si>
  <si>
    <t>Afforestation</t>
  </si>
  <si>
    <t>Average</t>
  </si>
  <si>
    <t>Unit Cost per Acre</t>
  </si>
  <si>
    <t>Unit Cost per Acre (USD)</t>
  </si>
  <si>
    <t>Conversion Factors</t>
  </si>
  <si>
    <t>exchange rate</t>
  </si>
  <si>
    <t>Rs / USD</t>
  </si>
  <si>
    <t>Agro-forestry and Social Forestry</t>
  </si>
  <si>
    <t>Farmers' land</t>
  </si>
  <si>
    <t>Shelterbelt plantations</t>
  </si>
  <si>
    <t>Highways, rural roads, etc.</t>
  </si>
  <si>
    <t>Deforestation</t>
  </si>
  <si>
    <t>Ministry of Environment and Forests</t>
  </si>
  <si>
    <t>Tentative Mission Costs</t>
  </si>
  <si>
    <t xml:space="preserve">The "Avoid Deforestation" policy cost is based on the cost of agro-forestry practices per hectare. </t>
  </si>
  <si>
    <t xml:space="preserve">As such, it is quite expensive. Cheaper opportunities for avoiding deforestation may exist, </t>
  </si>
  <si>
    <t>so the cost in this model should be considered an upper bound.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</si>
  <si>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</si>
  <si>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</si>
  <si>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</si>
  <si>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</si>
  <si>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</si>
  <si>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</si>
  <si>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</si>
  <si>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</si>
  <si>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</si>
  <si>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</si>
  <si>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</si>
  <si>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</si>
  <si>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</si>
  <si>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</si>
  <si>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</si>
  <si>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</si>
  <si>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</si>
  <si>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</si>
  <si>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</si>
  <si>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</si>
  <si>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</si>
  <si>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</si>
  <si>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</si>
  <si>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 xml:space="preserve">Data on the cost of forest management was not available, so estimates were made using US data. 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</si>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</sst>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1"/>
    <xf numFmtId="0" fontId="1" fillId="3" borderId="0" xfId="0" applyFont="1" applyFill="1"/>
    <xf numFmtId="0" fontId="6" fillId="0" borderId="0" xfId="1" applyFont="1" applyAlignment="1">
      <alignment horizontal="left"/>
    </xf>
    <xf numFmtId="3" fontId="0" fillId="0" borderId="0" xfId="0" applyNumberFormat="1"/>
    <xf numFmtId="0" fontId="0" fillId="2" borderId="0" xfId="0" applyFill="1"/>
    <xf numFmtId="0" fontId="0" fillId="0" borderId="0" xfId="0" applyFont="1" applyFill="1"/>
    <xf numFmtId="0" fontId="1" fillId="0" borderId="0" xfId="0" applyFont="1" applyFill="1"/>
    <xf numFmtId="1" fontId="0" fillId="0" borderId="0" xfId="0" applyNumberFormat="1"/>
    <xf numFmtId="0" fontId="7" fillId="0" borderId="0" xfId="0" applyFont="1" applyAlignment="1">
      <alignment wrapText="1"/>
    </xf>
  </cellXfs>
  <cellStyles count="8">
    <cellStyle name="Body: normal cell" xfId="2"/>
    <cellStyle name="Font: Calibri, 9pt regular" xfId="3"/>
    <cellStyle name="Footnotes: top row" xfId="4"/>
    <cellStyle name="Header: bottom row" xfId="5"/>
    <cellStyle name="Hyperlink" xfId="1" builtinId="8"/>
    <cellStyle name="Normal" xfId="0" builtinId="0"/>
    <cellStyle name="Parent row" xfId="6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ff-nonadmin\Dropbox%20(Energy%20InNovation)\Desktop\Old%20U.S.%20land\VFC\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rchive.org/details/CAT91946672" TargetMode="External"/><Relationship Id="rId1" Type="http://schemas.openxmlformats.org/officeDocument/2006/relationships/hyperlink" Target="http://www.moef.gov.in/sites/default/files/GIM_Mission%20Document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/>
  </sheetViews>
  <sheetFormatPr defaultRowHeight="15" x14ac:dyDescent="0.25"/>
  <cols>
    <col min="2" max="2" width="85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</row>
    <row r="4" spans="1:2" x14ac:dyDescent="0.25">
      <c r="B4" s="6" t="s">
        <v>2</v>
      </c>
    </row>
    <row r="5" spans="1:2" x14ac:dyDescent="0.25">
      <c r="B5" s="10" t="s">
        <v>47</v>
      </c>
    </row>
    <row r="6" spans="1:2" x14ac:dyDescent="0.25">
      <c r="B6" s="7">
        <v>2014</v>
      </c>
    </row>
    <row r="7" spans="1:2" x14ac:dyDescent="0.25">
      <c r="B7" t="s">
        <v>48</v>
      </c>
    </row>
    <row r="8" spans="1:2" x14ac:dyDescent="0.25">
      <c r="B8" s="5" t="s">
        <v>3</v>
      </c>
    </row>
    <row r="9" spans="1:2" x14ac:dyDescent="0.25">
      <c r="B9" t="s">
        <v>4</v>
      </c>
    </row>
    <row r="11" spans="1:2" x14ac:dyDescent="0.25">
      <c r="B11" s="2" t="s">
        <v>70</v>
      </c>
    </row>
    <row r="12" spans="1:2" x14ac:dyDescent="0.25">
      <c r="B12" t="s">
        <v>71</v>
      </c>
    </row>
    <row r="13" spans="1:2" x14ac:dyDescent="0.25">
      <c r="B13" s="3">
        <v>1990</v>
      </c>
    </row>
    <row r="14" spans="1:2" x14ac:dyDescent="0.25">
      <c r="B14" t="s">
        <v>72</v>
      </c>
    </row>
    <row r="15" spans="1:2" x14ac:dyDescent="0.25">
      <c r="B15" s="5" t="s">
        <v>73</v>
      </c>
    </row>
    <row r="16" spans="1:2" x14ac:dyDescent="0.25">
      <c r="B16" t="s">
        <v>74</v>
      </c>
    </row>
    <row r="20" spans="1:2" x14ac:dyDescent="0.25">
      <c r="A20" s="1" t="s">
        <v>12</v>
      </c>
      <c r="B20" t="s">
        <v>13</v>
      </c>
    </row>
    <row r="21" spans="1:2" x14ac:dyDescent="0.25">
      <c r="B21" t="s">
        <v>14</v>
      </c>
    </row>
    <row r="22" spans="1:2" x14ac:dyDescent="0.25">
      <c r="B22" t="s">
        <v>15</v>
      </c>
    </row>
    <row r="23" spans="1:2" x14ac:dyDescent="0.25">
      <c r="B23" t="s">
        <v>16</v>
      </c>
    </row>
    <row r="25" spans="1:2" x14ac:dyDescent="0.25">
      <c r="B25" t="s">
        <v>49</v>
      </c>
    </row>
    <row r="26" spans="1:2" x14ac:dyDescent="0.25">
      <c r="B26" t="s">
        <v>50</v>
      </c>
    </row>
    <row r="27" spans="1:2" x14ac:dyDescent="0.25">
      <c r="B27" t="s">
        <v>51</v>
      </c>
    </row>
    <row r="29" spans="1:2" x14ac:dyDescent="0.25">
      <c r="B29" t="s">
        <v>75</v>
      </c>
    </row>
  </sheetData>
  <hyperlinks>
    <hyperlink ref="B8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RowHeight="15" x14ac:dyDescent="0.25"/>
  <cols>
    <col min="1" max="1" width="34" customWidth="1"/>
    <col min="2" max="2" width="18.28515625" customWidth="1"/>
    <col min="3" max="3" width="15.85546875" customWidth="1"/>
    <col min="4" max="4" width="23.7109375" customWidth="1"/>
    <col min="5" max="5" width="17.85546875" customWidth="1"/>
    <col min="6" max="6" width="21.85546875" customWidth="1"/>
  </cols>
  <sheetData>
    <row r="1" spans="1:6" x14ac:dyDescent="0.25">
      <c r="A1" s="2" t="s">
        <v>33</v>
      </c>
      <c r="B1" s="2"/>
      <c r="C1" s="2"/>
      <c r="D1" s="2"/>
      <c r="E1" s="9"/>
      <c r="F1" s="9"/>
    </row>
    <row r="2" spans="1:6" x14ac:dyDescent="0.25">
      <c r="A2" s="11" t="s">
        <v>35</v>
      </c>
      <c r="B2" s="11"/>
      <c r="C2" s="11"/>
      <c r="D2" s="11"/>
    </row>
    <row r="3" spans="1:6" x14ac:dyDescent="0.25">
      <c r="A3" t="s">
        <v>17</v>
      </c>
      <c r="B3" t="s">
        <v>18</v>
      </c>
      <c r="C3" t="s">
        <v>21</v>
      </c>
      <c r="D3" t="s">
        <v>25</v>
      </c>
      <c r="E3" t="s">
        <v>37</v>
      </c>
      <c r="F3" t="s">
        <v>38</v>
      </c>
    </row>
    <row r="4" spans="1:6" x14ac:dyDescent="0.25">
      <c r="B4" t="s">
        <v>19</v>
      </c>
      <c r="C4">
        <v>1.5</v>
      </c>
      <c r="D4" s="8">
        <v>15000</v>
      </c>
      <c r="E4">
        <f>(D4*2.47)</f>
        <v>37050</v>
      </c>
      <c r="F4">
        <f>E4*0.015</f>
        <v>555.75</v>
      </c>
    </row>
    <row r="5" spans="1:6" x14ac:dyDescent="0.25">
      <c r="B5" t="s">
        <v>22</v>
      </c>
      <c r="C5">
        <v>1.8</v>
      </c>
      <c r="D5" s="8">
        <v>16000</v>
      </c>
      <c r="E5">
        <f t="shared" ref="E5:E8" si="0">(D5*2.47)</f>
        <v>39520</v>
      </c>
      <c r="F5">
        <f t="shared" ref="F5:F8" si="1">E5*0.015</f>
        <v>592.79999999999995</v>
      </c>
    </row>
    <row r="6" spans="1:6" x14ac:dyDescent="0.25">
      <c r="B6" t="s">
        <v>23</v>
      </c>
      <c r="C6">
        <v>0.6</v>
      </c>
      <c r="D6" s="8">
        <v>30000</v>
      </c>
      <c r="E6">
        <f t="shared" si="0"/>
        <v>74100</v>
      </c>
      <c r="F6">
        <f t="shared" si="1"/>
        <v>1111.5</v>
      </c>
    </row>
    <row r="7" spans="1:6" x14ac:dyDescent="0.25">
      <c r="B7" t="s">
        <v>24</v>
      </c>
      <c r="C7">
        <v>0.6</v>
      </c>
      <c r="D7" s="8">
        <v>50000</v>
      </c>
      <c r="E7">
        <f t="shared" si="0"/>
        <v>123500.00000000001</v>
      </c>
      <c r="F7">
        <f t="shared" si="1"/>
        <v>1852.5000000000002</v>
      </c>
    </row>
    <row r="8" spans="1:6" x14ac:dyDescent="0.25">
      <c r="B8" t="s">
        <v>20</v>
      </c>
      <c r="C8">
        <v>0.4</v>
      </c>
      <c r="D8" s="8">
        <v>35000</v>
      </c>
      <c r="E8">
        <f t="shared" si="0"/>
        <v>86450</v>
      </c>
      <c r="F8">
        <f t="shared" si="1"/>
        <v>1296.75</v>
      </c>
    </row>
    <row r="9" spans="1:6" x14ac:dyDescent="0.25">
      <c r="B9" t="s">
        <v>76</v>
      </c>
      <c r="D9" s="8"/>
      <c r="F9" s="4">
        <f>SUMPRODUCT(F4:F8,C4:C8)/SUM(C4:C8)</f>
        <v>856.68673469387761</v>
      </c>
    </row>
    <row r="11" spans="1:6" x14ac:dyDescent="0.25">
      <c r="A11" s="1" t="s">
        <v>34</v>
      </c>
      <c r="B11" t="s">
        <v>18</v>
      </c>
      <c r="C11" t="s">
        <v>21</v>
      </c>
      <c r="D11" t="s">
        <v>25</v>
      </c>
      <c r="E11" t="s">
        <v>37</v>
      </c>
      <c r="F11" t="s">
        <v>38</v>
      </c>
    </row>
    <row r="12" spans="1:6" x14ac:dyDescent="0.25">
      <c r="A12" t="s">
        <v>26</v>
      </c>
      <c r="B12" t="s">
        <v>27</v>
      </c>
      <c r="C12">
        <v>0.6</v>
      </c>
      <c r="D12" s="8">
        <v>30000</v>
      </c>
      <c r="E12">
        <f>D12*2.47</f>
        <v>74100</v>
      </c>
      <c r="F12">
        <f>E12*0.015</f>
        <v>1111.5</v>
      </c>
    </row>
    <row r="13" spans="1:6" x14ac:dyDescent="0.25">
      <c r="B13" t="s">
        <v>28</v>
      </c>
      <c r="C13">
        <v>0.8</v>
      </c>
      <c r="D13" s="8">
        <v>50000</v>
      </c>
      <c r="E13">
        <f t="shared" ref="E13:E24" si="2">D13*2.47</f>
        <v>123500.00000000001</v>
      </c>
      <c r="F13">
        <f t="shared" ref="F13:F24" si="3">E13*0.015</f>
        <v>1852.5000000000002</v>
      </c>
    </row>
    <row r="14" spans="1:6" x14ac:dyDescent="0.25">
      <c r="B14" t="s">
        <v>29</v>
      </c>
      <c r="C14">
        <v>0.1</v>
      </c>
      <c r="D14" s="8">
        <v>100000</v>
      </c>
      <c r="E14">
        <f t="shared" si="2"/>
        <v>247000.00000000003</v>
      </c>
      <c r="F14">
        <f t="shared" si="3"/>
        <v>3705.0000000000005</v>
      </c>
    </row>
    <row r="15" spans="1:6" x14ac:dyDescent="0.25">
      <c r="B15" t="s">
        <v>30</v>
      </c>
      <c r="C15">
        <v>0.1</v>
      </c>
      <c r="D15" s="8">
        <v>70000</v>
      </c>
      <c r="E15">
        <f t="shared" si="2"/>
        <v>172900</v>
      </c>
      <c r="F15">
        <f t="shared" si="3"/>
        <v>2593.5</v>
      </c>
    </row>
    <row r="16" spans="1:6" x14ac:dyDescent="0.25">
      <c r="B16" t="s">
        <v>31</v>
      </c>
      <c r="C16">
        <v>0.1</v>
      </c>
      <c r="D16" s="8">
        <v>70000</v>
      </c>
      <c r="E16">
        <f t="shared" si="2"/>
        <v>172900</v>
      </c>
      <c r="F16">
        <f t="shared" si="3"/>
        <v>2593.5</v>
      </c>
    </row>
    <row r="17" spans="1:6" x14ac:dyDescent="0.25">
      <c r="B17" t="s">
        <v>32</v>
      </c>
      <c r="C17">
        <v>0.1</v>
      </c>
      <c r="D17" s="8">
        <v>100000</v>
      </c>
      <c r="E17">
        <f t="shared" si="2"/>
        <v>247000.00000000003</v>
      </c>
      <c r="F17">
        <f t="shared" si="3"/>
        <v>3705.0000000000005</v>
      </c>
    </row>
    <row r="18" spans="1:6" x14ac:dyDescent="0.25">
      <c r="B18" t="s">
        <v>76</v>
      </c>
      <c r="F18">
        <f>SUMPRODUCT(F13:F17,C13:C17)/SUM(C13:C17)</f>
        <v>2284.75</v>
      </c>
    </row>
    <row r="20" spans="1:6" x14ac:dyDescent="0.25">
      <c r="A20" s="1" t="s">
        <v>46</v>
      </c>
      <c r="B20" t="s">
        <v>18</v>
      </c>
      <c r="C20" t="s">
        <v>21</v>
      </c>
      <c r="D20" t="s">
        <v>25</v>
      </c>
      <c r="E20" t="s">
        <v>37</v>
      </c>
      <c r="F20" t="s">
        <v>38</v>
      </c>
    </row>
    <row r="21" spans="1:6" x14ac:dyDescent="0.25">
      <c r="A21" t="s">
        <v>42</v>
      </c>
      <c r="B21" t="s">
        <v>43</v>
      </c>
      <c r="C21">
        <v>2.2999999999999998</v>
      </c>
      <c r="D21" s="8">
        <v>20000</v>
      </c>
      <c r="E21">
        <f t="shared" si="2"/>
        <v>49400.000000000007</v>
      </c>
      <c r="F21">
        <f t="shared" si="3"/>
        <v>741.00000000000011</v>
      </c>
    </row>
    <row r="22" spans="1:6" x14ac:dyDescent="0.25">
      <c r="B22" t="s">
        <v>44</v>
      </c>
      <c r="C22">
        <v>0.1</v>
      </c>
      <c r="D22" s="8">
        <v>80000</v>
      </c>
      <c r="E22">
        <f t="shared" si="2"/>
        <v>197600.00000000003</v>
      </c>
      <c r="F22">
        <f t="shared" si="3"/>
        <v>2964.0000000000005</v>
      </c>
    </row>
    <row r="23" spans="1:6" x14ac:dyDescent="0.25">
      <c r="B23" t="s">
        <v>45</v>
      </c>
      <c r="C23">
        <v>0.6</v>
      </c>
      <c r="D23" s="8">
        <v>70000</v>
      </c>
      <c r="E23">
        <f t="shared" si="2"/>
        <v>172900</v>
      </c>
      <c r="F23">
        <f t="shared" si="3"/>
        <v>2593.5</v>
      </c>
    </row>
    <row r="24" spans="1:6" x14ac:dyDescent="0.25">
      <c r="B24" t="s">
        <v>36</v>
      </c>
      <c r="D24" s="8">
        <f>AVERAGE(D21:D23)</f>
        <v>56666.666666666664</v>
      </c>
      <c r="E24" s="12">
        <f t="shared" si="2"/>
        <v>139966.66666666669</v>
      </c>
      <c r="F24">
        <f t="shared" si="3"/>
        <v>2099.5</v>
      </c>
    </row>
    <row r="25" spans="1:6" x14ac:dyDescent="0.25">
      <c r="B25" t="s">
        <v>76</v>
      </c>
      <c r="F25">
        <f>SUMPRODUCT(F19:F23,C19:C23)/SUM(C19:C23)</f>
        <v>1185.6000000000001</v>
      </c>
    </row>
    <row r="31" spans="1:6" x14ac:dyDescent="0.25">
      <c r="A31" s="2" t="s">
        <v>39</v>
      </c>
      <c r="B31" s="2"/>
      <c r="C31" s="2"/>
    </row>
    <row r="32" spans="1:6" x14ac:dyDescent="0.25">
      <c r="A32" t="s">
        <v>40</v>
      </c>
      <c r="B32">
        <v>1.4999999999999999E-2</v>
      </c>
      <c r="C3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1" width="39.42578125" customWidth="1"/>
    <col min="2" max="2" width="26" customWidth="1"/>
    <col min="3" max="3" width="27.42578125" customWidth="1"/>
    <col min="4" max="4" width="32" customWidth="1"/>
  </cols>
  <sheetData>
    <row r="1" spans="1:4" x14ac:dyDescent="0.25">
      <c r="A1" s="1" t="s">
        <v>52</v>
      </c>
    </row>
    <row r="2" spans="1:4" ht="30" x14ac:dyDescent="0.25">
      <c r="A2" s="13" t="s">
        <v>53</v>
      </c>
      <c r="B2" s="13" t="s">
        <v>54</v>
      </c>
      <c r="C2" s="13" t="s">
        <v>55</v>
      </c>
      <c r="D2" s="13" t="s">
        <v>56</v>
      </c>
    </row>
    <row r="3" spans="1:4" x14ac:dyDescent="0.25">
      <c r="A3" t="s">
        <v>57</v>
      </c>
      <c r="B3" s="3">
        <v>4.0999999999999996</v>
      </c>
      <c r="C3" s="3">
        <v>0.4</v>
      </c>
      <c r="D3" s="3">
        <f>B3-C3</f>
        <v>3.6999999999999997</v>
      </c>
    </row>
    <row r="4" spans="1:4" x14ac:dyDescent="0.25">
      <c r="A4" t="s">
        <v>58</v>
      </c>
      <c r="B4" s="3">
        <v>3.2</v>
      </c>
      <c r="C4" s="3">
        <v>0.4</v>
      </c>
      <c r="D4" s="3">
        <f t="shared" ref="D4:D12" si="0">B4-C4</f>
        <v>2.8000000000000003</v>
      </c>
    </row>
    <row r="5" spans="1:4" x14ac:dyDescent="0.25">
      <c r="A5" t="s">
        <v>59</v>
      </c>
      <c r="B5" s="3">
        <v>3.2</v>
      </c>
      <c r="C5" s="3">
        <v>0.4</v>
      </c>
      <c r="D5" s="3">
        <f t="shared" si="0"/>
        <v>2.8000000000000003</v>
      </c>
    </row>
    <row r="6" spans="1:4" x14ac:dyDescent="0.25">
      <c r="A6" t="s">
        <v>60</v>
      </c>
      <c r="B6" s="3">
        <v>7.4</v>
      </c>
      <c r="C6" s="3">
        <v>5</v>
      </c>
      <c r="D6" s="3">
        <f t="shared" si="0"/>
        <v>2.4000000000000004</v>
      </c>
    </row>
    <row r="7" spans="1:4" x14ac:dyDescent="0.25">
      <c r="A7" t="s">
        <v>61</v>
      </c>
      <c r="B7" s="3">
        <v>14.5</v>
      </c>
      <c r="C7" s="3">
        <v>10.1</v>
      </c>
      <c r="D7" s="3">
        <f t="shared" si="0"/>
        <v>4.4000000000000004</v>
      </c>
    </row>
    <row r="8" spans="1:4" x14ac:dyDescent="0.25">
      <c r="A8" t="s">
        <v>62</v>
      </c>
      <c r="B8" s="3">
        <v>14.2</v>
      </c>
      <c r="C8" s="3">
        <v>9.8000000000000007</v>
      </c>
      <c r="D8" s="3">
        <f t="shared" si="0"/>
        <v>4.3999999999999986</v>
      </c>
    </row>
    <row r="9" spans="1:4" x14ac:dyDescent="0.25">
      <c r="A9" t="s">
        <v>63</v>
      </c>
      <c r="B9" s="3">
        <v>10.6</v>
      </c>
      <c r="C9" s="3">
        <v>6.1</v>
      </c>
      <c r="D9" s="3">
        <f t="shared" si="0"/>
        <v>4.5</v>
      </c>
    </row>
    <row r="10" spans="1:4" x14ac:dyDescent="0.25">
      <c r="A10" t="s">
        <v>64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 x14ac:dyDescent="0.25">
      <c r="A11" t="s">
        <v>65</v>
      </c>
      <c r="B11" s="3">
        <v>9.1</v>
      </c>
      <c r="C11" s="3">
        <v>7.6</v>
      </c>
      <c r="D11" s="3">
        <f t="shared" si="0"/>
        <v>1.5</v>
      </c>
    </row>
    <row r="12" spans="1:4" x14ac:dyDescent="0.25">
      <c r="A12" t="s">
        <v>66</v>
      </c>
      <c r="B12" s="3">
        <v>8</v>
      </c>
      <c r="C12" s="3">
        <v>4.8</v>
      </c>
      <c r="D12" s="3">
        <f t="shared" si="0"/>
        <v>3.2</v>
      </c>
    </row>
    <row r="14" spans="1:4" x14ac:dyDescent="0.25">
      <c r="A14" s="1" t="s">
        <v>67</v>
      </c>
    </row>
    <row r="15" spans="1:4" x14ac:dyDescent="0.25">
      <c r="A15">
        <f>AVERAGE(D3:D12)</f>
        <v>3.41</v>
      </c>
      <c r="B15" t="s">
        <v>68</v>
      </c>
    </row>
    <row r="16" spans="1:4" x14ac:dyDescent="0.25">
      <c r="A16" s="4">
        <v>5.9981900000000001</v>
      </c>
      <c r="B16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8" customWidth="1"/>
    <col min="2" max="2" width="10.28515625" customWidth="1"/>
  </cols>
  <sheetData>
    <row r="1" spans="1:2" x14ac:dyDescent="0.25">
      <c r="B1" t="s">
        <v>5</v>
      </c>
    </row>
    <row r="2" spans="1:2" x14ac:dyDescent="0.25">
      <c r="A2" s="1" t="s">
        <v>6</v>
      </c>
      <c r="B2">
        <v>0</v>
      </c>
    </row>
    <row r="3" spans="1:2" x14ac:dyDescent="0.25">
      <c r="A3" s="1" t="s">
        <v>7</v>
      </c>
      <c r="B3" s="4">
        <f>AfforestationRestoration!F9</f>
        <v>856.68673469387761</v>
      </c>
    </row>
    <row r="4" spans="1:2" x14ac:dyDescent="0.25">
      <c r="A4" s="1" t="s">
        <v>8</v>
      </c>
      <c r="B4" s="4">
        <f>ForestManagement!A16</f>
        <v>5.9981900000000001</v>
      </c>
    </row>
    <row r="5" spans="1:2" x14ac:dyDescent="0.25">
      <c r="A5" s="1" t="s">
        <v>9</v>
      </c>
      <c r="B5">
        <f>AfforestationRestoration!F25</f>
        <v>1185.6000000000001</v>
      </c>
    </row>
    <row r="6" spans="1:2" x14ac:dyDescent="0.25">
      <c r="A6" s="1" t="s">
        <v>10</v>
      </c>
      <c r="B6">
        <v>0</v>
      </c>
    </row>
    <row r="7" spans="1:2" x14ac:dyDescent="0.25">
      <c r="A7" s="1" t="s">
        <v>11</v>
      </c>
      <c r="B7">
        <f>AfforestationRestoration!F18</f>
        <v>2284.75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AfforestationRestoration</vt:lpstr>
      <vt:lpstr>ForestManagement</vt:lpstr>
      <vt:lpstr>ICoLUPpUA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Jeffrey Rissman</cp:lastModifiedBy>
  <cp:revision/>
  <dcterms:created xsi:type="dcterms:W3CDTF">2017-01-27T08:55:59Z</dcterms:created>
  <dcterms:modified xsi:type="dcterms:W3CDTF">2018-07-03T22:40:11Z</dcterms:modified>
  <cp:category/>
  <cp:contentStatus/>
</cp:coreProperties>
</file>